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omments1.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54.xml" ContentType="application/vnd.openxmlformats-officedocument.drawingml.chart+xml"/>
  <Override PartName="/xl/drawings/drawing17.xml" ContentType="application/vnd.openxmlformats-officedocument.drawingml.chartshapes+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57.xml" ContentType="application/vnd.openxmlformats-officedocument.drawingml.chart+xml"/>
  <Override PartName="/xl/charts/style5.xml" ContentType="application/vnd.ms-office.chartstyle+xml"/>
  <Override PartName="/xl/charts/colors5.xml" ContentType="application/vnd.ms-office.chartcolorstyle+xml"/>
  <Override PartName="/xl/charts/chart58.xml" ContentType="application/vnd.openxmlformats-officedocument.drawingml.chart+xml"/>
  <Override PartName="/xl/charts/style6.xml" ContentType="application/vnd.ms-office.chartstyle+xml"/>
  <Override PartName="/xl/charts/colors6.xml" ContentType="application/vnd.ms-office.chartcolorstyle+xml"/>
  <Override PartName="/xl/charts/chart5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codeName="ThisWorkbook"/>
  <mc:AlternateContent xmlns:mc="http://schemas.openxmlformats.org/markup-compatibility/2006">
    <mc:Choice Requires="x15">
      <x15ac:absPath xmlns:x15ac="http://schemas.microsoft.com/office/spreadsheetml/2010/11/ac" url="/Users/lwanchoo/Documents/files/esdis/Annual_reports/FY23AnnualReport/"/>
    </mc:Choice>
  </mc:AlternateContent>
  <xr:revisionPtr revIDLastSave="0" documentId="13_ncr:1_{7ED38827-8294-0047-B676-1D616227A53E}" xr6:coauthVersionLast="47" xr6:coauthVersionMax="47" xr10:uidLastSave="{00000000-0000-0000-0000-000000000000}"/>
  <bookViews>
    <workbookView xWindow="-46740" yWindow="1820" windowWidth="37540" windowHeight="24680" tabRatio="948" activeTab="2" xr2:uid="{00000000-000D-0000-FFFF-FFFF00000000}"/>
  </bookViews>
  <sheets>
    <sheet name="Cover" sheetId="1" r:id="rId1"/>
    <sheet name="Preface" sheetId="2" r:id="rId2"/>
    <sheet name="Introduction" sheetId="3" r:id="rId3"/>
    <sheet name="Notes" sheetId="6" r:id="rId4"/>
    <sheet name="EOSDIS_Summary" sheetId="4" r:id="rId5"/>
    <sheet name="LANCE_Summary" sheetId="5" r:id="rId6"/>
    <sheet name="Ingest" sheetId="7" r:id="rId7"/>
    <sheet name="Archive" sheetId="8" r:id="rId8"/>
    <sheet name="Total Archive Size" sheetId="9" r:id="rId9"/>
    <sheet name="Distribution" sheetId="49" r:id="rId10"/>
    <sheet name="Foreign Distribution " sheetId="51" r:id="rId11"/>
    <sheet name="Top 20 Countries - Dist" sheetId="52" r:id="rId12"/>
    <sheet name="Data Users" sheetId="53" r:id="rId13"/>
    <sheet name="Top_10_country_with_NRT" sheetId="54" r:id="rId14"/>
    <sheet name="Unique Product Counts" sheetId="55" r:id="rId15"/>
    <sheet name="Distribution_Mission_Instrument" sheetId="56" r:id="rId16"/>
    <sheet name="Distribution_Mission_Domain" sheetId="57" r:id="rId17"/>
    <sheet name="Distribution_Mission_Level" sheetId="58" r:id="rId18"/>
    <sheet name="NRT" sheetId="13" r:id="rId19"/>
    <sheet name="doi_summary" sheetId="60" r:id="rId20"/>
    <sheet name="Total_Users" sheetId="24" r:id="rId21"/>
    <sheet name="Top_10_Products_Dist" sheetId="59" r:id="rId22"/>
    <sheet name="Earthdata_cloud" sheetId="61" r:id="rId23"/>
    <sheet name="Total Archive Trend" sheetId="27" r:id="rId24"/>
    <sheet name="Product Distribution Trend" sheetId="28" r:id="rId25"/>
    <sheet name="Volume Distribution Trend" sheetId="29" r:id="rId26"/>
    <sheet name="Product_level_Trend" sheetId="30" r:id="rId27"/>
    <sheet name="Top 10 Product Trend" sheetId="31" r:id="rId28"/>
    <sheet name="US - Foreign Trend" sheetId="32" r:id="rId29"/>
    <sheet name="Public - Science User Trend" sheetId="33" r:id="rId30"/>
    <sheet name="data_availability" sheetId="47" r:id="rId31"/>
    <sheet name="Definitions" sheetId="36" r:id="rId32"/>
  </sheets>
  <definedNames>
    <definedName name="_xlnm.Print_Area" localSheetId="7">Archive!$A$1:$M$53</definedName>
    <definedName name="_xlnm.Print_Area" localSheetId="0">Cover!$A$1:$A$3</definedName>
    <definedName name="_xlnm.Print_Area" localSheetId="31">Definitions!$A$1:$B$35</definedName>
    <definedName name="_xlnm.Print_Area" localSheetId="4">EOSDIS_Summary!$A$1:$C$14</definedName>
    <definedName name="_xlnm.Print_Area" localSheetId="6">Ingest!$A$1:$J$48</definedName>
    <definedName name="_xlnm.Print_Area" localSheetId="2">Introduction!$A$1:$B$13</definedName>
    <definedName name="_xlnm.Print_Area" localSheetId="18">NRT!$A$1:$J$21</definedName>
    <definedName name="_xlnm.Print_Area" localSheetId="1">Preface!$A$1:$A$3</definedName>
    <definedName name="_xlnm.Print_Area" localSheetId="24">'Product Distribution Trend'!$A$1:$T$102</definedName>
    <definedName name="_xlnm.Print_Area" localSheetId="26">Product_level_Trend!$A$11:$K$28</definedName>
    <definedName name="_xlnm.Print_Area" localSheetId="29">'Public - Science User Trend'!$A$3:$K$39</definedName>
    <definedName name="_xlnm.Print_Area" localSheetId="11">'Top 20 Countries - Dist'!$A$1:$G$34</definedName>
    <definedName name="_xlnm.Print_Area" localSheetId="8">'Total Archive Size'!$A$1:$O$47</definedName>
    <definedName name="_xlnm.Print_Area" localSheetId="20">Total_Users!$A$1:$G$28</definedName>
    <definedName name="_xlnm.Print_Area" localSheetId="25">'Volume Distribution Trend'!#REF!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51" l="1"/>
  <c r="L11" i="51"/>
  <c r="K11" i="51"/>
  <c r="R19" i="32" l="1"/>
  <c r="R18" i="32"/>
  <c r="C13" i="30"/>
  <c r="D13" i="30"/>
  <c r="E13" i="30"/>
  <c r="F13" i="30"/>
  <c r="G13" i="30"/>
  <c r="B13" i="30"/>
  <c r="AJ89" i="29"/>
  <c r="AJ90" i="29"/>
  <c r="AJ91" i="29"/>
  <c r="AJ92" i="29"/>
  <c r="AJ93" i="29"/>
  <c r="AJ94" i="29"/>
  <c r="AJ95" i="29"/>
  <c r="AJ96" i="29"/>
  <c r="AJ97" i="29"/>
  <c r="AJ98" i="29"/>
  <c r="AJ99" i="29"/>
  <c r="AJ100" i="29"/>
  <c r="AJ101" i="29"/>
  <c r="AJ102" i="29"/>
  <c r="AJ103" i="29"/>
  <c r="AJ104" i="29"/>
  <c r="AJ105" i="29"/>
  <c r="AJ106" i="29"/>
  <c r="AJ107" i="29"/>
  <c r="AJ108" i="29"/>
  <c r="AJ109" i="29"/>
  <c r="AJ110" i="29"/>
  <c r="AJ111" i="29"/>
  <c r="AJ112" i="29"/>
  <c r="O83" i="29"/>
  <c r="S26" i="52"/>
  <c r="R26" i="52"/>
  <c r="N26" i="52"/>
  <c r="M26" i="52"/>
  <c r="B41" i="30"/>
  <c r="C41" i="30"/>
  <c r="D41" i="30"/>
  <c r="E41" i="30"/>
  <c r="F41" i="30"/>
  <c r="G41" i="30"/>
  <c r="H69" i="30"/>
  <c r="E112" i="28"/>
  <c r="AB220" i="49"/>
  <c r="AB221" i="49"/>
  <c r="AB222" i="49"/>
  <c r="AB223" i="49"/>
  <c r="AB224" i="49"/>
  <c r="AB219" i="49"/>
  <c r="AA220" i="49"/>
  <c r="AA221" i="49"/>
  <c r="AA222" i="49"/>
  <c r="AA223" i="49"/>
  <c r="AA224" i="49"/>
  <c r="AA219" i="49"/>
  <c r="E209" i="49"/>
  <c r="Q209" i="49" s="1"/>
  <c r="Q249" i="49"/>
  <c r="Q250" i="49"/>
  <c r="Q245" i="49"/>
  <c r="P249" i="49"/>
  <c r="P250" i="49"/>
  <c r="P245" i="49"/>
  <c r="E247" i="49"/>
  <c r="P247" i="49" s="1"/>
  <c r="E248" i="49"/>
  <c r="P248" i="49" s="1"/>
  <c r="E249" i="49"/>
  <c r="E250" i="49"/>
  <c r="E245" i="49"/>
  <c r="E246" i="49"/>
  <c r="Q246" i="49" s="1"/>
  <c r="E262" i="49"/>
  <c r="E251" i="49" s="1"/>
  <c r="Q251" i="49" s="1"/>
  <c r="E211" i="49"/>
  <c r="P211" i="49" s="1"/>
  <c r="E212" i="49"/>
  <c r="P212" i="49" s="1"/>
  <c r="E213" i="49"/>
  <c r="Q213" i="49" s="1"/>
  <c r="E214" i="49"/>
  <c r="Q214" i="49" s="1"/>
  <c r="D211" i="49"/>
  <c r="D212" i="49"/>
  <c r="D213" i="49"/>
  <c r="D214" i="49"/>
  <c r="E210" i="49"/>
  <c r="P210" i="49" s="1"/>
  <c r="E225" i="49"/>
  <c r="AA225" i="49" s="1"/>
  <c r="AB136" i="49"/>
  <c r="AB137" i="49"/>
  <c r="AB138" i="49"/>
  <c r="AB139" i="49"/>
  <c r="AB140" i="49"/>
  <c r="AB141" i="49"/>
  <c r="AB135" i="49"/>
  <c r="AA136" i="49"/>
  <c r="AA137" i="49"/>
  <c r="AA138" i="49"/>
  <c r="AA139" i="49"/>
  <c r="AA140" i="49"/>
  <c r="AA141" i="49"/>
  <c r="AA135" i="49"/>
  <c r="Q124" i="49"/>
  <c r="Q126" i="49"/>
  <c r="Q123" i="49"/>
  <c r="P124" i="49"/>
  <c r="P127" i="49"/>
  <c r="E124" i="49"/>
  <c r="E125" i="49"/>
  <c r="P125" i="49" s="1"/>
  <c r="E126" i="49"/>
  <c r="P126" i="49" s="1"/>
  <c r="E127" i="49"/>
  <c r="Q127" i="49" s="1"/>
  <c r="E128" i="49"/>
  <c r="Q128" i="49" s="1"/>
  <c r="E129" i="49"/>
  <c r="Q129" i="49" s="1"/>
  <c r="E123" i="49"/>
  <c r="P123" i="49" s="1"/>
  <c r="E142" i="49"/>
  <c r="E130" i="49" s="1"/>
  <c r="AB181" i="49"/>
  <c r="AB182" i="49"/>
  <c r="AB183" i="49"/>
  <c r="AB184" i="49"/>
  <c r="AB185" i="49"/>
  <c r="AB186" i="49"/>
  <c r="AA181" i="49"/>
  <c r="AA182" i="49"/>
  <c r="AA183" i="49"/>
  <c r="AA184" i="49"/>
  <c r="AA185" i="49"/>
  <c r="AA186" i="49"/>
  <c r="AA180" i="49"/>
  <c r="AB180" i="49"/>
  <c r="Q172" i="49"/>
  <c r="P172" i="49"/>
  <c r="E169" i="49"/>
  <c r="Q169" i="49" s="1"/>
  <c r="E170" i="49"/>
  <c r="P170" i="49" s="1"/>
  <c r="E171" i="49"/>
  <c r="P171" i="49" s="1"/>
  <c r="E172" i="49"/>
  <c r="E173" i="49"/>
  <c r="P173" i="49" s="1"/>
  <c r="E174" i="49"/>
  <c r="Q174" i="49" s="1"/>
  <c r="E168" i="49"/>
  <c r="Q168" i="49" s="1"/>
  <c r="E187" i="49"/>
  <c r="AB89" i="49"/>
  <c r="AB90" i="49"/>
  <c r="AB91" i="49"/>
  <c r="AB92" i="49"/>
  <c r="AB93" i="49"/>
  <c r="AB94" i="49"/>
  <c r="AB95" i="49"/>
  <c r="AB96" i="49"/>
  <c r="AB97" i="49"/>
  <c r="AB98" i="49"/>
  <c r="AB99" i="49"/>
  <c r="AA89" i="49"/>
  <c r="AA90" i="49"/>
  <c r="AA91" i="49"/>
  <c r="AA92" i="49"/>
  <c r="AA93" i="49"/>
  <c r="AA94" i="49"/>
  <c r="AA95" i="49"/>
  <c r="AA96" i="49"/>
  <c r="AA97" i="49"/>
  <c r="AA98" i="49"/>
  <c r="AA99" i="49"/>
  <c r="AB88" i="49"/>
  <c r="AA88" i="49"/>
  <c r="AB43" i="49"/>
  <c r="AB44" i="49"/>
  <c r="AB45" i="49"/>
  <c r="AB46" i="49"/>
  <c r="AB47" i="49"/>
  <c r="AB48" i="49"/>
  <c r="AB49" i="49"/>
  <c r="AB50" i="49"/>
  <c r="AB51" i="49"/>
  <c r="AB52" i="49"/>
  <c r="AB53" i="49"/>
  <c r="AB42" i="49"/>
  <c r="AA43" i="49"/>
  <c r="AA44" i="49"/>
  <c r="AA45" i="49"/>
  <c r="AA46" i="49"/>
  <c r="AA47" i="49"/>
  <c r="AA48" i="49"/>
  <c r="AA49" i="49"/>
  <c r="AA50" i="49"/>
  <c r="AA51" i="49"/>
  <c r="AA52" i="49"/>
  <c r="AA53" i="49"/>
  <c r="AA42" i="49"/>
  <c r="Q248" i="49" l="1"/>
  <c r="Q247" i="49"/>
  <c r="P246" i="49"/>
  <c r="P209" i="49"/>
  <c r="P214" i="49"/>
  <c r="P213" i="49"/>
  <c r="E215" i="49"/>
  <c r="Q215" i="49" s="1"/>
  <c r="AB187" i="49"/>
  <c r="AA187" i="49"/>
  <c r="P174" i="49"/>
  <c r="Q173" i="49"/>
  <c r="Q125" i="49"/>
  <c r="H41" i="30"/>
  <c r="P215" i="49"/>
  <c r="Q212" i="49"/>
  <c r="Q211" i="49"/>
  <c r="AB225" i="49"/>
  <c r="Q210" i="49"/>
  <c r="E240" i="49"/>
  <c r="P251" i="49"/>
  <c r="AB100" i="49"/>
  <c r="AB101" i="49" s="1"/>
  <c r="Q171" i="49"/>
  <c r="E175" i="49"/>
  <c r="E162" i="49" s="1"/>
  <c r="Q170" i="49"/>
  <c r="P168" i="49"/>
  <c r="P169" i="49"/>
  <c r="Q130" i="49"/>
  <c r="E118" i="49"/>
  <c r="AB142" i="49"/>
  <c r="P129" i="49"/>
  <c r="P128" i="49"/>
  <c r="AB188" i="49"/>
  <c r="AA188" i="49"/>
  <c r="AB54" i="49"/>
  <c r="E204" i="49" l="1"/>
  <c r="P204" i="49"/>
  <c r="Q204" i="49"/>
  <c r="Q240" i="49"/>
  <c r="P240" i="49"/>
  <c r="P162" i="49"/>
  <c r="Q162" i="49"/>
  <c r="E73" i="49" l="1"/>
  <c r="E74" i="49"/>
  <c r="E75" i="49"/>
  <c r="E76" i="49"/>
  <c r="E77" i="49"/>
  <c r="E78" i="49"/>
  <c r="E79" i="49"/>
  <c r="E80" i="49"/>
  <c r="E81" i="49"/>
  <c r="E82" i="49"/>
  <c r="E83" i="49"/>
  <c r="E72" i="49"/>
  <c r="E100" i="49"/>
  <c r="E84" i="49" s="1"/>
  <c r="E68" i="49" s="1"/>
  <c r="E27" i="49"/>
  <c r="E28" i="49"/>
  <c r="E29" i="49"/>
  <c r="E30" i="49"/>
  <c r="E31" i="49"/>
  <c r="E32" i="49"/>
  <c r="E33" i="49"/>
  <c r="E34" i="49"/>
  <c r="E35" i="49"/>
  <c r="E36" i="49"/>
  <c r="E37" i="49"/>
  <c r="E26" i="49"/>
  <c r="E54" i="49"/>
  <c r="E38" i="49" s="1"/>
  <c r="E20" i="49" s="1"/>
  <c r="E21" i="49" l="1"/>
  <c r="N57" i="61"/>
  <c r="M57" i="61"/>
  <c r="L57" i="61"/>
  <c r="K57" i="61"/>
  <c r="J57" i="61"/>
  <c r="I57" i="61"/>
  <c r="H57" i="61"/>
  <c r="G57" i="61"/>
  <c r="F57" i="61"/>
  <c r="E57" i="61"/>
  <c r="D57" i="61"/>
  <c r="C57" i="61"/>
  <c r="N44" i="61"/>
  <c r="M44" i="61"/>
  <c r="L44" i="61"/>
  <c r="K44" i="61"/>
  <c r="J44" i="61"/>
  <c r="I44" i="61"/>
  <c r="H44" i="61"/>
  <c r="G44" i="61"/>
  <c r="F44" i="61"/>
  <c r="E44" i="61"/>
  <c r="D44" i="61"/>
  <c r="C44" i="61"/>
  <c r="N43" i="61"/>
  <c r="M43" i="61"/>
  <c r="L43" i="61"/>
  <c r="K43" i="61"/>
  <c r="J43" i="61"/>
  <c r="I43" i="61"/>
  <c r="H43" i="61"/>
  <c r="G43" i="61"/>
  <c r="F43" i="61"/>
  <c r="E43" i="61"/>
  <c r="D43" i="61"/>
  <c r="C43" i="61"/>
  <c r="N42" i="61"/>
  <c r="M42" i="61"/>
  <c r="L42" i="61"/>
  <c r="K42" i="61"/>
  <c r="J42" i="61"/>
  <c r="I42" i="61"/>
  <c r="H42" i="61"/>
  <c r="G42" i="61"/>
  <c r="F42" i="61"/>
  <c r="E42" i="61"/>
  <c r="D42" i="61"/>
  <c r="C42" i="61"/>
  <c r="N41" i="61"/>
  <c r="M41" i="61"/>
  <c r="L41" i="61"/>
  <c r="K41" i="61"/>
  <c r="J41" i="61"/>
  <c r="I41" i="61"/>
  <c r="H41" i="61"/>
  <c r="G41" i="61"/>
  <c r="F41" i="61"/>
  <c r="E41" i="61"/>
  <c r="D41" i="61"/>
  <c r="C41" i="61"/>
  <c r="N40" i="61"/>
  <c r="M40" i="61"/>
  <c r="L40" i="61"/>
  <c r="K40" i="61"/>
  <c r="J40" i="61"/>
  <c r="I40" i="61"/>
  <c r="H40" i="61"/>
  <c r="G40" i="61"/>
  <c r="F40" i="61"/>
  <c r="E40" i="61"/>
  <c r="D40" i="61"/>
  <c r="C40" i="61"/>
  <c r="N39" i="61"/>
  <c r="M39" i="61"/>
  <c r="L39" i="61"/>
  <c r="K39" i="61"/>
  <c r="J39" i="61"/>
  <c r="I39" i="61"/>
  <c r="H39" i="61"/>
  <c r="G39" i="61"/>
  <c r="F39" i="61"/>
  <c r="E39" i="61"/>
  <c r="D39" i="61"/>
  <c r="C39" i="61"/>
  <c r="N38" i="61"/>
  <c r="M38" i="61"/>
  <c r="L38" i="61"/>
  <c r="K38" i="61"/>
  <c r="J38" i="61"/>
  <c r="I38" i="61"/>
  <c r="H38" i="61"/>
  <c r="G38" i="61"/>
  <c r="F38" i="61"/>
  <c r="E38" i="61"/>
  <c r="D38" i="61"/>
  <c r="C38" i="61"/>
  <c r="N37" i="61"/>
  <c r="M37" i="61"/>
  <c r="L37" i="61"/>
  <c r="K37" i="61"/>
  <c r="J37" i="61"/>
  <c r="I37" i="61"/>
  <c r="H37" i="61"/>
  <c r="G37" i="61"/>
  <c r="F37" i="61"/>
  <c r="E37" i="61"/>
  <c r="D37" i="61"/>
  <c r="C37" i="61"/>
  <c r="N36" i="61"/>
  <c r="M36" i="61"/>
  <c r="L36" i="61"/>
  <c r="K36" i="61"/>
  <c r="J36" i="61"/>
  <c r="I36" i="61"/>
  <c r="H36" i="61"/>
  <c r="G36" i="61"/>
  <c r="F36" i="61"/>
  <c r="E36" i="61"/>
  <c r="D36" i="61"/>
  <c r="C36" i="61"/>
  <c r="N35" i="61"/>
  <c r="M35" i="61"/>
  <c r="L35" i="61"/>
  <c r="K35" i="61"/>
  <c r="K45" i="61" s="1"/>
  <c r="J35" i="61"/>
  <c r="I35" i="61"/>
  <c r="H35" i="61"/>
  <c r="G35" i="61"/>
  <c r="F35" i="61"/>
  <c r="E35" i="61"/>
  <c r="D35" i="61"/>
  <c r="C35" i="61"/>
  <c r="C45" i="61" s="1"/>
  <c r="N34" i="61"/>
  <c r="N45" i="61" s="1"/>
  <c r="M34" i="61"/>
  <c r="L34" i="61"/>
  <c r="K34" i="61"/>
  <c r="J34" i="61"/>
  <c r="I34" i="61"/>
  <c r="H34" i="61"/>
  <c r="G34" i="61"/>
  <c r="G45" i="61" s="1"/>
  <c r="F34" i="61"/>
  <c r="F45" i="61" s="1"/>
  <c r="E34" i="61"/>
  <c r="D34" i="61"/>
  <c r="C34" i="61"/>
  <c r="N33" i="61"/>
  <c r="M33" i="61"/>
  <c r="L33" i="61"/>
  <c r="K33" i="61"/>
  <c r="J33" i="61"/>
  <c r="I33" i="61"/>
  <c r="H33" i="61"/>
  <c r="G33" i="61"/>
  <c r="F33" i="61"/>
  <c r="E33" i="61"/>
  <c r="D33" i="61"/>
  <c r="C33" i="61"/>
  <c r="N21" i="61"/>
  <c r="M21" i="61"/>
  <c r="L21" i="61"/>
  <c r="K21" i="61"/>
  <c r="J21" i="61"/>
  <c r="I21" i="61"/>
  <c r="H21" i="61"/>
  <c r="G21" i="61"/>
  <c r="F21" i="61"/>
  <c r="E21" i="61"/>
  <c r="D21" i="61"/>
  <c r="C21" i="61"/>
  <c r="J45" i="61" l="1"/>
  <c r="I45" i="61"/>
  <c r="E45" i="61"/>
  <c r="M45" i="61"/>
  <c r="D45" i="61"/>
  <c r="L45" i="61"/>
  <c r="H45" i="61"/>
  <c r="I82" i="28"/>
  <c r="E82" i="28"/>
  <c r="E83" i="28" s="1"/>
  <c r="C50" i="28"/>
  <c r="Q17" i="32" l="1"/>
  <c r="Q22" i="32" s="1"/>
  <c r="Q14" i="32"/>
  <c r="G40" i="30"/>
  <c r="F40" i="30"/>
  <c r="E40" i="30"/>
  <c r="D40" i="30"/>
  <c r="C40" i="30"/>
  <c r="B40" i="30"/>
  <c r="H68" i="30"/>
  <c r="C52" i="29"/>
  <c r="G63" i="13"/>
  <c r="I83" i="29"/>
  <c r="E83" i="29"/>
  <c r="E84" i="29" s="1"/>
  <c r="B83" i="29"/>
  <c r="C83" i="29"/>
  <c r="D83" i="29"/>
  <c r="F83" i="29"/>
  <c r="G83" i="29"/>
  <c r="H83" i="29"/>
  <c r="J83" i="29"/>
  <c r="K83" i="29"/>
  <c r="L83" i="29"/>
  <c r="M83" i="29"/>
  <c r="N83" i="29"/>
  <c r="B82" i="29"/>
  <c r="C82" i="29"/>
  <c r="D82" i="29"/>
  <c r="F82" i="29"/>
  <c r="G82" i="29"/>
  <c r="H82" i="29"/>
  <c r="I82" i="29"/>
  <c r="J82" i="29"/>
  <c r="K82" i="29"/>
  <c r="L82" i="29"/>
  <c r="M82" i="29"/>
  <c r="N82" i="29"/>
  <c r="C113" i="29"/>
  <c r="D113" i="29"/>
  <c r="E113" i="29"/>
  <c r="F113" i="29"/>
  <c r="G113" i="29"/>
  <c r="H113" i="29"/>
  <c r="I113" i="29"/>
  <c r="J113" i="29"/>
  <c r="K113" i="29"/>
  <c r="L113" i="29"/>
  <c r="M113" i="29"/>
  <c r="N113" i="29"/>
  <c r="O113" i="29"/>
  <c r="P113" i="29"/>
  <c r="Q113" i="29"/>
  <c r="R113" i="29"/>
  <c r="S113" i="29"/>
  <c r="T113" i="29"/>
  <c r="U113" i="29"/>
  <c r="V113" i="29"/>
  <c r="W113" i="29"/>
  <c r="X113" i="29"/>
  <c r="Y113" i="29"/>
  <c r="Z113" i="29"/>
  <c r="AA113" i="29"/>
  <c r="AB113" i="29"/>
  <c r="AC113" i="29"/>
  <c r="AD113" i="29"/>
  <c r="AE113" i="29"/>
  <c r="AF113" i="29"/>
  <c r="AG113" i="29"/>
  <c r="AH113" i="29"/>
  <c r="AI113" i="29"/>
  <c r="N81" i="28"/>
  <c r="M81" i="28"/>
  <c r="L81" i="28"/>
  <c r="K81" i="28"/>
  <c r="J81" i="28"/>
  <c r="I81" i="28"/>
  <c r="H81" i="28"/>
  <c r="G81" i="28"/>
  <c r="F81" i="28"/>
  <c r="D81" i="28"/>
  <c r="C81" i="28"/>
  <c r="B81" i="28"/>
  <c r="AJ110" i="28"/>
  <c r="B87" i="27"/>
  <c r="B28" i="27"/>
  <c r="C28" i="27" s="1"/>
  <c r="K134" i="60"/>
  <c r="K135" i="60"/>
  <c r="K136" i="60"/>
  <c r="K137" i="60"/>
  <c r="K138" i="60"/>
  <c r="K139" i="60"/>
  <c r="K140" i="60"/>
  <c r="K141" i="60"/>
  <c r="K142" i="60"/>
  <c r="K143" i="60"/>
  <c r="K144" i="60"/>
  <c r="K133" i="60"/>
  <c r="C145" i="60"/>
  <c r="H145" i="60"/>
  <c r="F144" i="60"/>
  <c r="U56" i="60"/>
  <c r="O82" i="29" l="1"/>
  <c r="H40" i="30"/>
  <c r="O81" i="28"/>
  <c r="B50" i="28" s="1"/>
  <c r="D50" i="28" s="1"/>
  <c r="C4" i="4" l="1"/>
  <c r="E65" i="13"/>
  <c r="D65" i="13"/>
  <c r="B70" i="9"/>
  <c r="C70" i="9" s="1"/>
  <c r="AF10" i="58"/>
  <c r="AC10" i="58"/>
  <c r="AB10" i="58"/>
  <c r="Z10" i="58"/>
  <c r="Y10" i="58"/>
  <c r="Q10" i="58"/>
  <c r="L10" i="58"/>
  <c r="I10" i="58"/>
  <c r="AF9" i="58"/>
  <c r="AE9" i="58"/>
  <c r="AC9" i="58"/>
  <c r="AB9" i="58"/>
  <c r="Z9" i="58"/>
  <c r="R9" i="58"/>
  <c r="G9" i="58"/>
  <c r="AF8" i="58"/>
  <c r="AC8" i="58"/>
  <c r="AB8" i="58"/>
  <c r="Z8" i="58"/>
  <c r="X8" i="58"/>
  <c r="P8" i="58"/>
  <c r="AF7" i="58"/>
  <c r="AD7" i="58"/>
  <c r="AC7" i="58"/>
  <c r="AB7" i="58"/>
  <c r="AA7" i="58"/>
  <c r="Z7" i="58"/>
  <c r="V7" i="58"/>
  <c r="F7" i="58"/>
  <c r="AF6" i="58"/>
  <c r="AC6" i="58"/>
  <c r="AB6" i="58"/>
  <c r="Z6" i="58"/>
  <c r="Q6" i="58"/>
  <c r="I6" i="58"/>
  <c r="AF5" i="58"/>
  <c r="AE5" i="58"/>
  <c r="AC5" i="58"/>
  <c r="AB5" i="58"/>
  <c r="Z5" i="58"/>
  <c r="X5" i="58"/>
  <c r="W5" i="58"/>
  <c r="R5" i="58"/>
  <c r="CD67" i="58"/>
  <c r="CC67" i="58"/>
  <c r="CB67" i="58"/>
  <c r="CA67" i="58"/>
  <c r="BZ67" i="58"/>
  <c r="BY67" i="58"/>
  <c r="BX67" i="58"/>
  <c r="BW67" i="58"/>
  <c r="BV67" i="58"/>
  <c r="BS67" i="58"/>
  <c r="BP67" i="58"/>
  <c r="BL67" i="58"/>
  <c r="BK67" i="58"/>
  <c r="BH67" i="58"/>
  <c r="BE67" i="58"/>
  <c r="BA67" i="58"/>
  <c r="AZ67" i="58"/>
  <c r="AY67" i="58"/>
  <c r="AX67" i="58"/>
  <c r="AW67" i="58"/>
  <c r="AV67" i="58"/>
  <c r="AU67" i="58"/>
  <c r="AT67" i="58"/>
  <c r="AS67" i="58"/>
  <c r="AR67" i="58"/>
  <c r="AQ67" i="58"/>
  <c r="AP67" i="58"/>
  <c r="AO67" i="58"/>
  <c r="AN67" i="58"/>
  <c r="AM67" i="58"/>
  <c r="AL67" i="58"/>
  <c r="AG67" i="58"/>
  <c r="AF67" i="58"/>
  <c r="AE67" i="58"/>
  <c r="AD67" i="58"/>
  <c r="Y67" i="58"/>
  <c r="X67" i="58"/>
  <c r="W67" i="58"/>
  <c r="V67" i="58"/>
  <c r="U67" i="58"/>
  <c r="P67" i="58"/>
  <c r="O67" i="58"/>
  <c r="N67" i="58"/>
  <c r="M67" i="58"/>
  <c r="CE66" i="58"/>
  <c r="AD10" i="58" s="1"/>
  <c r="BM66" i="58"/>
  <c r="AA10" i="58" s="1"/>
  <c r="BB66" i="58"/>
  <c r="AE10" i="58" s="1"/>
  <c r="AI66" i="58"/>
  <c r="AA66" i="58"/>
  <c r="X10" i="58" s="1"/>
  <c r="R66" i="58"/>
  <c r="W10" i="58" s="1"/>
  <c r="CE65" i="58"/>
  <c r="AD9" i="58" s="1"/>
  <c r="BM65" i="58"/>
  <c r="AA9" i="58" s="1"/>
  <c r="BB65" i="58"/>
  <c r="AI65" i="58"/>
  <c r="Y9" i="58" s="1"/>
  <c r="AA65" i="58"/>
  <c r="X9" i="58" s="1"/>
  <c r="R65" i="58"/>
  <c r="W9" i="58" s="1"/>
  <c r="CE64" i="58"/>
  <c r="AD8" i="58" s="1"/>
  <c r="BM64" i="58"/>
  <c r="AA8" i="58" s="1"/>
  <c r="BB64" i="58"/>
  <c r="AE8" i="58" s="1"/>
  <c r="AI64" i="58"/>
  <c r="Y8" i="58" s="1"/>
  <c r="AA64" i="58"/>
  <c r="R64" i="58"/>
  <c r="W8" i="58" s="1"/>
  <c r="CE63" i="58"/>
  <c r="BM63" i="58"/>
  <c r="BB63" i="58"/>
  <c r="AE7" i="58" s="1"/>
  <c r="AI63" i="58"/>
  <c r="Y7" i="58" s="1"/>
  <c r="AA63" i="58"/>
  <c r="X7" i="58" s="1"/>
  <c r="R63" i="58"/>
  <c r="W7" i="58" s="1"/>
  <c r="CE62" i="58"/>
  <c r="AD6" i="58" s="1"/>
  <c r="BM62" i="58"/>
  <c r="BB62" i="58"/>
  <c r="AE6" i="58" s="1"/>
  <c r="AI62" i="58"/>
  <c r="Y6" i="58" s="1"/>
  <c r="AA62" i="58"/>
  <c r="X6" i="58" s="1"/>
  <c r="R62" i="58"/>
  <c r="W6" i="58" s="1"/>
  <c r="CE61" i="58"/>
  <c r="BM61" i="58"/>
  <c r="AA5" i="58" s="1"/>
  <c r="BB61" i="58"/>
  <c r="AI61" i="58"/>
  <c r="AA61" i="58"/>
  <c r="R61" i="58"/>
  <c r="R67" i="58" s="1"/>
  <c r="AO60" i="58"/>
  <c r="CD55" i="58"/>
  <c r="CC55" i="58"/>
  <c r="CB55" i="58"/>
  <c r="CA55" i="58"/>
  <c r="BZ55" i="58"/>
  <c r="BY55" i="58"/>
  <c r="BX55" i="58"/>
  <c r="BW55" i="58"/>
  <c r="BV55" i="58"/>
  <c r="BS55" i="58"/>
  <c r="BP55" i="58"/>
  <c r="BL55" i="58"/>
  <c r="BK55" i="58"/>
  <c r="BH55" i="58"/>
  <c r="BE55" i="58"/>
  <c r="BA55" i="58"/>
  <c r="AZ55" i="58"/>
  <c r="AY55" i="58"/>
  <c r="AX55" i="58"/>
  <c r="AW55" i="58"/>
  <c r="AV55" i="58"/>
  <c r="AU55" i="58"/>
  <c r="AT55" i="58"/>
  <c r="AS55" i="58"/>
  <c r="AR55" i="58"/>
  <c r="AQ55" i="58"/>
  <c r="AP55" i="58"/>
  <c r="AO55" i="58"/>
  <c r="AN55" i="58"/>
  <c r="AM55" i="58"/>
  <c r="AL55" i="58"/>
  <c r="AG55" i="58"/>
  <c r="AF55" i="58"/>
  <c r="AE55" i="58"/>
  <c r="AD55" i="58"/>
  <c r="Y55" i="58"/>
  <c r="X55" i="58"/>
  <c r="W55" i="58"/>
  <c r="V55" i="58"/>
  <c r="U55" i="58"/>
  <c r="P55" i="58"/>
  <c r="O55" i="58"/>
  <c r="N55" i="58"/>
  <c r="M55" i="58"/>
  <c r="CE54" i="58"/>
  <c r="BM54" i="58"/>
  <c r="BB54" i="58"/>
  <c r="AI54" i="58"/>
  <c r="AA54" i="58"/>
  <c r="R54" i="58"/>
  <c r="CE53" i="58"/>
  <c r="BM53" i="58"/>
  <c r="BB53" i="58"/>
  <c r="AI53" i="58"/>
  <c r="AA53" i="58"/>
  <c r="R53" i="58"/>
  <c r="CE52" i="58"/>
  <c r="BM52" i="58"/>
  <c r="BB52" i="58"/>
  <c r="AI52" i="58"/>
  <c r="AA52" i="58"/>
  <c r="R52" i="58"/>
  <c r="CE51" i="58"/>
  <c r="BM51" i="58"/>
  <c r="BB51" i="58"/>
  <c r="AI51" i="58"/>
  <c r="AA51" i="58"/>
  <c r="R51" i="58"/>
  <c r="CE50" i="58"/>
  <c r="BM50" i="58"/>
  <c r="BB50" i="58"/>
  <c r="AI50" i="58"/>
  <c r="AA50" i="58"/>
  <c r="R50" i="58"/>
  <c r="CE49" i="58"/>
  <c r="BM49" i="58"/>
  <c r="BB49" i="58"/>
  <c r="BB55" i="58" s="1"/>
  <c r="AI49" i="58"/>
  <c r="AA49" i="58"/>
  <c r="R49" i="58"/>
  <c r="R55" i="58" s="1"/>
  <c r="BA48" i="58"/>
  <c r="BA60" i="58" s="1"/>
  <c r="AZ48" i="58"/>
  <c r="AZ60" i="58" s="1"/>
  <c r="AY48" i="58"/>
  <c r="AY60" i="58" s="1"/>
  <c r="AX48" i="58"/>
  <c r="AX60" i="58" s="1"/>
  <c r="AW48" i="58"/>
  <c r="AW60" i="58" s="1"/>
  <c r="AV48" i="58"/>
  <c r="AV60" i="58" s="1"/>
  <c r="AU48" i="58"/>
  <c r="AU60" i="58" s="1"/>
  <c r="AT48" i="58"/>
  <c r="AT60" i="58" s="1"/>
  <c r="AS48" i="58"/>
  <c r="AS60" i="58" s="1"/>
  <c r="AR48" i="58"/>
  <c r="AR60" i="58" s="1"/>
  <c r="AQ48" i="58"/>
  <c r="AQ60" i="58" s="1"/>
  <c r="AP48" i="58"/>
  <c r="AP60" i="58" s="1"/>
  <c r="AO48" i="58"/>
  <c r="AN48" i="58"/>
  <c r="AN60" i="58" s="1"/>
  <c r="AM48" i="58"/>
  <c r="AM60" i="58" s="1"/>
  <c r="AL48" i="58"/>
  <c r="AL60" i="58" s="1"/>
  <c r="AH45" i="58"/>
  <c r="CD44" i="58"/>
  <c r="CC44" i="58"/>
  <c r="CB44" i="58"/>
  <c r="CA44" i="58"/>
  <c r="BZ44" i="58"/>
  <c r="BY44" i="58"/>
  <c r="BX44" i="58"/>
  <c r="BW44" i="58"/>
  <c r="BV44" i="58"/>
  <c r="CE44" i="58" s="1"/>
  <c r="T10" i="58" s="1"/>
  <c r="BS44" i="58"/>
  <c r="S10" i="58" s="1"/>
  <c r="BP44" i="58"/>
  <c r="R10" i="58" s="1"/>
  <c r="BL44" i="58"/>
  <c r="BK44" i="58"/>
  <c r="BM44" i="58" s="1"/>
  <c r="BH44" i="58"/>
  <c r="P10" i="58" s="1"/>
  <c r="BE44" i="58"/>
  <c r="V10" i="58" s="1"/>
  <c r="BA44" i="58"/>
  <c r="AZ44" i="58"/>
  <c r="AY44" i="58"/>
  <c r="AX44" i="58"/>
  <c r="AW44" i="58"/>
  <c r="AV44" i="58"/>
  <c r="AU44" i="58"/>
  <c r="AT44" i="58"/>
  <c r="AS44" i="58"/>
  <c r="AR44" i="58"/>
  <c r="AQ44" i="58"/>
  <c r="AP44" i="58"/>
  <c r="AO44" i="58"/>
  <c r="AN44" i="58"/>
  <c r="AM44" i="58"/>
  <c r="AL44" i="58"/>
  <c r="AH44" i="58"/>
  <c r="AG44" i="58"/>
  <c r="AF44" i="58"/>
  <c r="AE44" i="58"/>
  <c r="AD44" i="58"/>
  <c r="Z44" i="58"/>
  <c r="Y44" i="58"/>
  <c r="X44" i="58"/>
  <c r="W44" i="58"/>
  <c r="V44" i="58"/>
  <c r="U44" i="58"/>
  <c r="Q44" i="58"/>
  <c r="P44" i="58"/>
  <c r="O44" i="58"/>
  <c r="N44" i="58"/>
  <c r="M44" i="58"/>
  <c r="CD43" i="58"/>
  <c r="CC43" i="58"/>
  <c r="CB43" i="58"/>
  <c r="CA43" i="58"/>
  <c r="BZ43" i="58"/>
  <c r="BY43" i="58"/>
  <c r="BX43" i="58"/>
  <c r="BW43" i="58"/>
  <c r="BV43" i="58"/>
  <c r="BS43" i="58"/>
  <c r="S9" i="58" s="1"/>
  <c r="BP43" i="58"/>
  <c r="BL43" i="58"/>
  <c r="BM43" i="58" s="1"/>
  <c r="Q9" i="58" s="1"/>
  <c r="BK43" i="58"/>
  <c r="BH43" i="58"/>
  <c r="P9" i="58" s="1"/>
  <c r="BE43" i="58"/>
  <c r="V9" i="58" s="1"/>
  <c r="BA43" i="58"/>
  <c r="AZ43" i="58"/>
  <c r="AY43" i="58"/>
  <c r="AX43" i="58"/>
  <c r="AW43" i="58"/>
  <c r="AV43" i="58"/>
  <c r="AU43" i="58"/>
  <c r="AT43" i="58"/>
  <c r="AS43" i="58"/>
  <c r="AR43" i="58"/>
  <c r="AQ43" i="58"/>
  <c r="AP43" i="58"/>
  <c r="AO43" i="58"/>
  <c r="AN43" i="58"/>
  <c r="AM43" i="58"/>
  <c r="AL43" i="58"/>
  <c r="AH43" i="58"/>
  <c r="AG43" i="58"/>
  <c r="AF43" i="58"/>
  <c r="AE43" i="58"/>
  <c r="AD43" i="58"/>
  <c r="Z43" i="58"/>
  <c r="Y43" i="58"/>
  <c r="X43" i="58"/>
  <c r="W43" i="58"/>
  <c r="V43" i="58"/>
  <c r="U43" i="58"/>
  <c r="Q43" i="58"/>
  <c r="P43" i="58"/>
  <c r="O43" i="58"/>
  <c r="N43" i="58"/>
  <c r="M43" i="58"/>
  <c r="CD42" i="58"/>
  <c r="CC42" i="58"/>
  <c r="CB42" i="58"/>
  <c r="CA42" i="58"/>
  <c r="BZ42" i="58"/>
  <c r="BY42" i="58"/>
  <c r="BX42" i="58"/>
  <c r="BW42" i="58"/>
  <c r="BV42" i="58"/>
  <c r="BS42" i="58"/>
  <c r="S8" i="58" s="1"/>
  <c r="BP42" i="58"/>
  <c r="R8" i="58" s="1"/>
  <c r="BL42" i="58"/>
  <c r="BK42" i="58"/>
  <c r="BM42" i="58" s="1"/>
  <c r="Q8" i="58" s="1"/>
  <c r="BH42" i="58"/>
  <c r="BE42" i="58"/>
  <c r="V8" i="58" s="1"/>
  <c r="BA42" i="58"/>
  <c r="AZ42" i="58"/>
  <c r="AY42" i="58"/>
  <c r="AX42" i="58"/>
  <c r="AW42" i="58"/>
  <c r="AV42" i="58"/>
  <c r="AU42" i="58"/>
  <c r="AT42" i="58"/>
  <c r="AS42" i="58"/>
  <c r="AR42" i="58"/>
  <c r="AQ42" i="58"/>
  <c r="AP42" i="58"/>
  <c r="AO42" i="58"/>
  <c r="AN42" i="58"/>
  <c r="AM42" i="58"/>
  <c r="AL42" i="58"/>
  <c r="AH42" i="58"/>
  <c r="AG42" i="58"/>
  <c r="AI42" i="58" s="1"/>
  <c r="O8" i="58" s="1"/>
  <c r="AF42" i="58"/>
  <c r="AE42" i="58"/>
  <c r="AD42" i="58"/>
  <c r="Z42" i="58"/>
  <c r="Y42" i="58"/>
  <c r="X42" i="58"/>
  <c r="W42" i="58"/>
  <c r="V42" i="58"/>
  <c r="U42" i="58"/>
  <c r="Q42" i="58"/>
  <c r="P42" i="58"/>
  <c r="O42" i="58"/>
  <c r="N42" i="58"/>
  <c r="M42" i="58"/>
  <c r="CD41" i="58"/>
  <c r="CC41" i="58"/>
  <c r="CB41" i="58"/>
  <c r="CA41" i="58"/>
  <c r="BZ41" i="58"/>
  <c r="BY41" i="58"/>
  <c r="BX41" i="58"/>
  <c r="BW41" i="58"/>
  <c r="BV41" i="58"/>
  <c r="BS41" i="58"/>
  <c r="S7" i="58" s="1"/>
  <c r="BP41" i="58"/>
  <c r="R7" i="58" s="1"/>
  <c r="BL41" i="58"/>
  <c r="BK41" i="58"/>
  <c r="BH41" i="58"/>
  <c r="P7" i="58" s="1"/>
  <c r="BE41" i="58"/>
  <c r="BA41" i="58"/>
  <c r="AZ41" i="58"/>
  <c r="AY41" i="58"/>
  <c r="AX41" i="58"/>
  <c r="AW41" i="58"/>
  <c r="AV41" i="58"/>
  <c r="AU41" i="58"/>
  <c r="AT41" i="58"/>
  <c r="AS41" i="58"/>
  <c r="AR41" i="58"/>
  <c r="AQ41" i="58"/>
  <c r="AP41" i="58"/>
  <c r="AO41" i="58"/>
  <c r="AN41" i="58"/>
  <c r="AM41" i="58"/>
  <c r="AL41" i="58"/>
  <c r="AH41" i="58"/>
  <c r="AG41" i="58"/>
  <c r="AF41" i="58"/>
  <c r="AE41" i="58"/>
  <c r="AD41" i="58"/>
  <c r="Z41" i="58"/>
  <c r="Y41" i="58"/>
  <c r="X41" i="58"/>
  <c r="W41" i="58"/>
  <c r="V41" i="58"/>
  <c r="U41" i="58"/>
  <c r="AA41" i="58" s="1"/>
  <c r="N7" i="58" s="1"/>
  <c r="Q41" i="58"/>
  <c r="P41" i="58"/>
  <c r="O41" i="58"/>
  <c r="N41" i="58"/>
  <c r="M41" i="58"/>
  <c r="R41" i="58" s="1"/>
  <c r="M7" i="58" s="1"/>
  <c r="CD40" i="58"/>
  <c r="CC40" i="58"/>
  <c r="CB40" i="58"/>
  <c r="CA40" i="58"/>
  <c r="BZ40" i="58"/>
  <c r="BY40" i="58"/>
  <c r="BX40" i="58"/>
  <c r="BW40" i="58"/>
  <c r="BV40" i="58"/>
  <c r="BS40" i="58"/>
  <c r="BP40" i="58"/>
  <c r="R6" i="58" s="1"/>
  <c r="BL40" i="58"/>
  <c r="BK40" i="58"/>
  <c r="BM40" i="58" s="1"/>
  <c r="BH40" i="58"/>
  <c r="BE40" i="58"/>
  <c r="V6" i="58" s="1"/>
  <c r="BA40" i="58"/>
  <c r="AZ40" i="58"/>
  <c r="AY40" i="58"/>
  <c r="AX40" i="58"/>
  <c r="AW40" i="58"/>
  <c r="AV40" i="58"/>
  <c r="AU40" i="58"/>
  <c r="AT40" i="58"/>
  <c r="AS40" i="58"/>
  <c r="AR40" i="58"/>
  <c r="AQ40" i="58"/>
  <c r="AP40" i="58"/>
  <c r="AO40" i="58"/>
  <c r="AN40" i="58"/>
  <c r="AM40" i="58"/>
  <c r="AL40" i="58"/>
  <c r="AH40" i="58"/>
  <c r="AG40" i="58"/>
  <c r="AI40" i="58" s="1"/>
  <c r="O6" i="58" s="1"/>
  <c r="AF40" i="58"/>
  <c r="AE40" i="58"/>
  <c r="AE45" i="58" s="1"/>
  <c r="AD40" i="58"/>
  <c r="Z40" i="58"/>
  <c r="Y40" i="58"/>
  <c r="AA40" i="58" s="1"/>
  <c r="N6" i="58" s="1"/>
  <c r="X40" i="58"/>
  <c r="W40" i="58"/>
  <c r="V40" i="58"/>
  <c r="U40" i="58"/>
  <c r="Q40" i="58"/>
  <c r="P40" i="58"/>
  <c r="O40" i="58"/>
  <c r="N40" i="58"/>
  <c r="M40" i="58"/>
  <c r="CD39" i="58"/>
  <c r="CC39" i="58"/>
  <c r="CB39" i="58"/>
  <c r="CB45" i="58" s="1"/>
  <c r="CA39" i="58"/>
  <c r="CA45" i="58" s="1"/>
  <c r="BZ39" i="58"/>
  <c r="BZ45" i="58" s="1"/>
  <c r="BY39" i="58"/>
  <c r="BX39" i="58"/>
  <c r="BW39" i="58"/>
  <c r="BW45" i="58" s="1"/>
  <c r="BV39" i="58"/>
  <c r="BS39" i="58"/>
  <c r="S5" i="58" s="1"/>
  <c r="BP39" i="58"/>
  <c r="BP45" i="58" s="1"/>
  <c r="BL39" i="58"/>
  <c r="BL45" i="58" s="1"/>
  <c r="BK39" i="58"/>
  <c r="BH39" i="58"/>
  <c r="P5" i="58" s="1"/>
  <c r="BE39" i="58"/>
  <c r="BA39" i="58"/>
  <c r="AZ39" i="58"/>
  <c r="AY39" i="58"/>
  <c r="AX39" i="58"/>
  <c r="AX45" i="58" s="1"/>
  <c r="AW39" i="58"/>
  <c r="AV39" i="58"/>
  <c r="AU39" i="58"/>
  <c r="AT39" i="58"/>
  <c r="AT45" i="58" s="1"/>
  <c r="AS39" i="58"/>
  <c r="AR39" i="58"/>
  <c r="AQ39" i="58"/>
  <c r="AP39" i="58"/>
  <c r="AP45" i="58" s="1"/>
  <c r="AO39" i="58"/>
  <c r="AN39" i="58"/>
  <c r="AM39" i="58"/>
  <c r="AL39" i="58"/>
  <c r="BB39" i="58" s="1"/>
  <c r="U5" i="58" s="1"/>
  <c r="AH39" i="58"/>
  <c r="AG39" i="58"/>
  <c r="AF39" i="58"/>
  <c r="AE39" i="58"/>
  <c r="AD39" i="58"/>
  <c r="Z39" i="58"/>
  <c r="Z45" i="58" s="1"/>
  <c r="Y39" i="58"/>
  <c r="X39" i="58"/>
  <c r="X45" i="58" s="1"/>
  <c r="W39" i="58"/>
  <c r="W45" i="58" s="1"/>
  <c r="V39" i="58"/>
  <c r="U39" i="58"/>
  <c r="Q39" i="58"/>
  <c r="P39" i="58"/>
  <c r="P45" i="58" s="1"/>
  <c r="O39" i="58"/>
  <c r="N39" i="58"/>
  <c r="N45" i="58" s="1"/>
  <c r="M39" i="58"/>
  <c r="M45" i="58" s="1"/>
  <c r="BA38" i="58"/>
  <c r="AZ38" i="58"/>
  <c r="AY38" i="58"/>
  <c r="AX38" i="58"/>
  <c r="AW38" i="58"/>
  <c r="AV38" i="58"/>
  <c r="AU38" i="58"/>
  <c r="AT38" i="58"/>
  <c r="AS38" i="58"/>
  <c r="AR38" i="58"/>
  <c r="AQ38" i="58"/>
  <c r="AP38" i="58"/>
  <c r="AO38" i="58"/>
  <c r="AN38" i="58"/>
  <c r="AM38" i="58"/>
  <c r="AL38" i="58"/>
  <c r="CD33" i="58"/>
  <c r="CC33" i="58"/>
  <c r="CB33" i="58"/>
  <c r="CA33" i="58"/>
  <c r="BZ33" i="58"/>
  <c r="BY33" i="58"/>
  <c r="BX33" i="58"/>
  <c r="BW33" i="58"/>
  <c r="BV33" i="58"/>
  <c r="BS33" i="58"/>
  <c r="BP33" i="58"/>
  <c r="BL33" i="58"/>
  <c r="BK33" i="58"/>
  <c r="BH33" i="58"/>
  <c r="BE33" i="58"/>
  <c r="BA33" i="58"/>
  <c r="AZ33" i="58"/>
  <c r="AY33" i="58"/>
  <c r="AX33" i="58"/>
  <c r="AW33" i="58"/>
  <c r="AV33" i="58"/>
  <c r="AU33" i="58"/>
  <c r="AT33" i="58"/>
  <c r="AS33" i="58"/>
  <c r="AR33" i="58"/>
  <c r="AQ33" i="58"/>
  <c r="AP33" i="58"/>
  <c r="AO33" i="58"/>
  <c r="AN33" i="58"/>
  <c r="AM33" i="58"/>
  <c r="AL33" i="58"/>
  <c r="AH33" i="58"/>
  <c r="AG33" i="58"/>
  <c r="AF33" i="58"/>
  <c r="AE33" i="58"/>
  <c r="AD33" i="58"/>
  <c r="Z33" i="58"/>
  <c r="Y33" i="58"/>
  <c r="X33" i="58"/>
  <c r="W33" i="58"/>
  <c r="V33" i="58"/>
  <c r="U33" i="58"/>
  <c r="R33" i="58"/>
  <c r="CE32" i="58"/>
  <c r="BM32" i="58"/>
  <c r="BB32" i="58"/>
  <c r="AI32" i="58"/>
  <c r="AA32" i="58"/>
  <c r="R32" i="58"/>
  <c r="CE31" i="58"/>
  <c r="BM31" i="58"/>
  <c r="BB31" i="58"/>
  <c r="AI31" i="58"/>
  <c r="AA31" i="58"/>
  <c r="R31" i="58"/>
  <c r="CE30" i="58"/>
  <c r="BM30" i="58"/>
  <c r="BB30" i="58"/>
  <c r="AI30" i="58"/>
  <c r="AA30" i="58"/>
  <c r="R30" i="58"/>
  <c r="CE29" i="58"/>
  <c r="BM29" i="58"/>
  <c r="BB29" i="58"/>
  <c r="AI29" i="58"/>
  <c r="AA29" i="58"/>
  <c r="R29" i="58"/>
  <c r="CE28" i="58"/>
  <c r="BM28" i="58"/>
  <c r="BB28" i="58"/>
  <c r="AI28" i="58"/>
  <c r="AA28" i="58"/>
  <c r="R28" i="58"/>
  <c r="CE27" i="58"/>
  <c r="BM27" i="58"/>
  <c r="BM33" i="58" s="1"/>
  <c r="BB27" i="58"/>
  <c r="AI27" i="58"/>
  <c r="AA27" i="58"/>
  <c r="R27" i="58"/>
  <c r="CA23" i="58"/>
  <c r="AG23" i="58"/>
  <c r="CD22" i="58"/>
  <c r="CC22" i="58"/>
  <c r="CB22" i="58"/>
  <c r="CA22" i="58"/>
  <c r="BZ22" i="58"/>
  <c r="BY22" i="58"/>
  <c r="BX22" i="58"/>
  <c r="BW22" i="58"/>
  <c r="BV22" i="58"/>
  <c r="BS22" i="58"/>
  <c r="BP22" i="58"/>
  <c r="H10" i="58" s="1"/>
  <c r="BL22" i="58"/>
  <c r="BK22" i="58"/>
  <c r="BM22" i="58" s="1"/>
  <c r="G10" i="58" s="1"/>
  <c r="BH22" i="58"/>
  <c r="F10" i="58" s="1"/>
  <c r="BE22" i="58"/>
  <c r="BA22" i="58"/>
  <c r="AZ22" i="58"/>
  <c r="AY22" i="58"/>
  <c r="AX22" i="58"/>
  <c r="AW22" i="58"/>
  <c r="AV22" i="58"/>
  <c r="AU22" i="58"/>
  <c r="AT22" i="58"/>
  <c r="AS22" i="58"/>
  <c r="AR22" i="58"/>
  <c r="AQ22" i="58"/>
  <c r="AP22" i="58"/>
  <c r="AO22" i="58"/>
  <c r="AN22" i="58"/>
  <c r="AM22" i="58"/>
  <c r="AL22" i="58"/>
  <c r="AH22" i="58"/>
  <c r="AG22" i="58"/>
  <c r="AF22" i="58"/>
  <c r="AE22" i="58"/>
  <c r="AD22" i="58"/>
  <c r="Z22" i="58"/>
  <c r="Y22" i="58"/>
  <c r="X22" i="58"/>
  <c r="W22" i="58"/>
  <c r="V22" i="58"/>
  <c r="U22" i="58"/>
  <c r="Q22" i="58"/>
  <c r="P22" i="58"/>
  <c r="O22" i="58"/>
  <c r="R22" i="58" s="1"/>
  <c r="C10" i="58" s="1"/>
  <c r="N22" i="58"/>
  <c r="M22" i="58"/>
  <c r="CD21" i="58"/>
  <c r="CC21" i="58"/>
  <c r="CB21" i="58"/>
  <c r="CA21" i="58"/>
  <c r="BZ21" i="58"/>
  <c r="BY21" i="58"/>
  <c r="BX21" i="58"/>
  <c r="BW21" i="58"/>
  <c r="BV21" i="58"/>
  <c r="BS21" i="58"/>
  <c r="I9" i="58" s="1"/>
  <c r="BP21" i="58"/>
  <c r="H9" i="58" s="1"/>
  <c r="BL21" i="58"/>
  <c r="BK21" i="58"/>
  <c r="BM21" i="58" s="1"/>
  <c r="BH21" i="58"/>
  <c r="F9" i="58" s="1"/>
  <c r="BE21" i="58"/>
  <c r="L9" i="58" s="1"/>
  <c r="BA21" i="58"/>
  <c r="AZ21" i="58"/>
  <c r="AY21" i="58"/>
  <c r="AX21" i="58"/>
  <c r="AW21" i="58"/>
  <c r="AV21" i="58"/>
  <c r="AU21" i="58"/>
  <c r="AT21" i="58"/>
  <c r="AS21" i="58"/>
  <c r="AR21" i="58"/>
  <c r="AQ21" i="58"/>
  <c r="AP21" i="58"/>
  <c r="AO21" i="58"/>
  <c r="AN21" i="58"/>
  <c r="AM21" i="58"/>
  <c r="AL21" i="58"/>
  <c r="AH21" i="58"/>
  <c r="AG21" i="58"/>
  <c r="AF21" i="58"/>
  <c r="AE21" i="58"/>
  <c r="AD21" i="58"/>
  <c r="AI21" i="58" s="1"/>
  <c r="E9" i="58" s="1"/>
  <c r="Z21" i="58"/>
  <c r="Y21" i="58"/>
  <c r="X21" i="58"/>
  <c r="W21" i="58"/>
  <c r="V21" i="58"/>
  <c r="U21" i="58"/>
  <c r="Q21" i="58"/>
  <c r="P21" i="58"/>
  <c r="O21" i="58"/>
  <c r="R21" i="58" s="1"/>
  <c r="C9" i="58" s="1"/>
  <c r="N21" i="58"/>
  <c r="M21" i="58"/>
  <c r="CD20" i="58"/>
  <c r="CC20" i="58"/>
  <c r="CB20" i="58"/>
  <c r="CA20" i="58"/>
  <c r="BZ20" i="58"/>
  <c r="BY20" i="58"/>
  <c r="BX20" i="58"/>
  <c r="BW20" i="58"/>
  <c r="BV20" i="58"/>
  <c r="BS20" i="58"/>
  <c r="I8" i="58" s="1"/>
  <c r="BP20" i="58"/>
  <c r="H8" i="58" s="1"/>
  <c r="BL20" i="58"/>
  <c r="BM20" i="58" s="1"/>
  <c r="G8" i="58" s="1"/>
  <c r="BK20" i="58"/>
  <c r="BH20" i="58"/>
  <c r="F8" i="58" s="1"/>
  <c r="BE20" i="58"/>
  <c r="L8" i="58" s="1"/>
  <c r="BA20" i="58"/>
  <c r="AZ20" i="58"/>
  <c r="AY20" i="58"/>
  <c r="AX20" i="58"/>
  <c r="AW20" i="58"/>
  <c r="AV20" i="58"/>
  <c r="AU20" i="58"/>
  <c r="AT20" i="58"/>
  <c r="AS20" i="58"/>
  <c r="AR20" i="58"/>
  <c r="AQ20" i="58"/>
  <c r="AP20" i="58"/>
  <c r="AO20" i="58"/>
  <c r="AN20" i="58"/>
  <c r="AM20" i="58"/>
  <c r="AL20" i="58"/>
  <c r="AH20" i="58"/>
  <c r="AG20" i="58"/>
  <c r="AF20" i="58"/>
  <c r="AE20" i="58"/>
  <c r="AD20" i="58"/>
  <c r="Z20" i="58"/>
  <c r="Y20" i="58"/>
  <c r="X20" i="58"/>
  <c r="W20" i="58"/>
  <c r="V20" i="58"/>
  <c r="U20" i="58"/>
  <c r="Q20" i="58"/>
  <c r="P20" i="58"/>
  <c r="O20" i="58"/>
  <c r="N20" i="58"/>
  <c r="M20" i="58"/>
  <c r="CD19" i="58"/>
  <c r="CC19" i="58"/>
  <c r="CB19" i="58"/>
  <c r="CA19" i="58"/>
  <c r="BZ19" i="58"/>
  <c r="BY19" i="58"/>
  <c r="BX19" i="58"/>
  <c r="BW19" i="58"/>
  <c r="BV19" i="58"/>
  <c r="BS19" i="58"/>
  <c r="I7" i="58" s="1"/>
  <c r="BP19" i="58"/>
  <c r="H7" i="58" s="1"/>
  <c r="BL19" i="58"/>
  <c r="BK19" i="58"/>
  <c r="BH19" i="58"/>
  <c r="BE19" i="58"/>
  <c r="L7" i="58" s="1"/>
  <c r="BA19" i="58"/>
  <c r="AZ19" i="58"/>
  <c r="AY19" i="58"/>
  <c r="AX19" i="58"/>
  <c r="AW19" i="58"/>
  <c r="AV19" i="58"/>
  <c r="AU19" i="58"/>
  <c r="AT19" i="58"/>
  <c r="AS19" i="58"/>
  <c r="AR19" i="58"/>
  <c r="AQ19" i="58"/>
  <c r="AP19" i="58"/>
  <c r="AO19" i="58"/>
  <c r="AN19" i="58"/>
  <c r="AM19" i="58"/>
  <c r="AL19" i="58"/>
  <c r="BB19" i="58" s="1"/>
  <c r="K7" i="58" s="1"/>
  <c r="AH19" i="58"/>
  <c r="AG19" i="58"/>
  <c r="AF19" i="58"/>
  <c r="AE19" i="58"/>
  <c r="AD19" i="58"/>
  <c r="AI19" i="58" s="1"/>
  <c r="E7" i="58" s="1"/>
  <c r="Z19" i="58"/>
  <c r="Y19" i="58"/>
  <c r="X19" i="58"/>
  <c r="W19" i="58"/>
  <c r="V19" i="58"/>
  <c r="U19" i="58"/>
  <c r="Q19" i="58"/>
  <c r="P19" i="58"/>
  <c r="O19" i="58"/>
  <c r="N19" i="58"/>
  <c r="M19" i="58"/>
  <c r="CD18" i="58"/>
  <c r="CC18" i="58"/>
  <c r="CB18" i="58"/>
  <c r="CA18" i="58"/>
  <c r="BZ18" i="58"/>
  <c r="BY18" i="58"/>
  <c r="BX18" i="58"/>
  <c r="BW18" i="58"/>
  <c r="BV18" i="58"/>
  <c r="BS18" i="58"/>
  <c r="BP18" i="58"/>
  <c r="BL18" i="58"/>
  <c r="BK18" i="58"/>
  <c r="BH18" i="58"/>
  <c r="F6" i="58" s="1"/>
  <c r="BE18" i="58"/>
  <c r="BA18" i="58"/>
  <c r="AZ18" i="58"/>
  <c r="AY18" i="58"/>
  <c r="AX18" i="58"/>
  <c r="AW18" i="58"/>
  <c r="AV18" i="58"/>
  <c r="AU18" i="58"/>
  <c r="AT18" i="58"/>
  <c r="AS18" i="58"/>
  <c r="AR18" i="58"/>
  <c r="AQ18" i="58"/>
  <c r="AP18" i="58"/>
  <c r="AO18" i="58"/>
  <c r="AN18" i="58"/>
  <c r="AM18" i="58"/>
  <c r="AL18" i="58"/>
  <c r="BB18" i="58" s="1"/>
  <c r="K6" i="58" s="1"/>
  <c r="AH18" i="58"/>
  <c r="AG18" i="58"/>
  <c r="AF18" i="58"/>
  <c r="AE18" i="58"/>
  <c r="AD18" i="58"/>
  <c r="Z18" i="58"/>
  <c r="Y18" i="58"/>
  <c r="X18" i="58"/>
  <c r="X23" i="58" s="1"/>
  <c r="W18" i="58"/>
  <c r="V18" i="58"/>
  <c r="U18" i="58"/>
  <c r="Q18" i="58"/>
  <c r="P18" i="58"/>
  <c r="O18" i="58"/>
  <c r="N18" i="58"/>
  <c r="M18" i="58"/>
  <c r="CD17" i="58"/>
  <c r="CD23" i="58" s="1"/>
  <c r="CC17" i="58"/>
  <c r="CB17" i="58"/>
  <c r="CA17" i="58"/>
  <c r="BZ17" i="58"/>
  <c r="BZ23" i="58" s="1"/>
  <c r="BY17" i="58"/>
  <c r="BX17" i="58"/>
  <c r="BW17" i="58"/>
  <c r="BV17" i="58"/>
  <c r="BS17" i="58"/>
  <c r="BS23" i="58" s="1"/>
  <c r="BP17" i="58"/>
  <c r="H5" i="58" s="1"/>
  <c r="BL17" i="58"/>
  <c r="BK17" i="58"/>
  <c r="BK23" i="58" s="1"/>
  <c r="BH17" i="58"/>
  <c r="F5" i="58" s="1"/>
  <c r="BE17" i="58"/>
  <c r="L5" i="58" s="1"/>
  <c r="BA17" i="58"/>
  <c r="BA23" i="58" s="1"/>
  <c r="AZ17" i="58"/>
  <c r="AY17" i="58"/>
  <c r="AY23" i="58" s="1"/>
  <c r="AX17" i="58"/>
  <c r="AW17" i="58"/>
  <c r="AV17" i="58"/>
  <c r="AU17" i="58"/>
  <c r="AT17" i="58"/>
  <c r="AS17" i="58"/>
  <c r="AS23" i="58" s="1"/>
  <c r="AR17" i="58"/>
  <c r="AQ17" i="58"/>
  <c r="AQ23" i="58" s="1"/>
  <c r="AP17" i="58"/>
  <c r="AO17" i="58"/>
  <c r="AN17" i="58"/>
  <c r="AM17" i="58"/>
  <c r="AL17" i="58"/>
  <c r="AH17" i="58"/>
  <c r="AG17" i="58"/>
  <c r="AF17" i="58"/>
  <c r="AE17" i="58"/>
  <c r="AD17" i="58"/>
  <c r="Z17" i="58"/>
  <c r="Y17" i="58"/>
  <c r="X17" i="58"/>
  <c r="W17" i="58"/>
  <c r="W23" i="58" s="1"/>
  <c r="V17" i="58"/>
  <c r="V23" i="58" s="1"/>
  <c r="U17" i="58"/>
  <c r="Q17" i="58"/>
  <c r="P17" i="58"/>
  <c r="O17" i="58"/>
  <c r="N17" i="58"/>
  <c r="M17" i="58"/>
  <c r="BA16" i="58"/>
  <c r="AZ16" i="58"/>
  <c r="AY16" i="58"/>
  <c r="AX16" i="58"/>
  <c r="AW16" i="58"/>
  <c r="AV16" i="58"/>
  <c r="AU16" i="58"/>
  <c r="AT16" i="58"/>
  <c r="AS16" i="58"/>
  <c r="AR16" i="58"/>
  <c r="AQ16" i="58"/>
  <c r="AP16" i="58"/>
  <c r="AO16" i="58"/>
  <c r="AN16" i="58"/>
  <c r="AM16" i="58"/>
  <c r="AL16" i="58"/>
  <c r="AF11" i="57"/>
  <c r="AE11" i="57"/>
  <c r="AD11" i="57"/>
  <c r="AC11" i="57"/>
  <c r="AB11" i="57"/>
  <c r="AA11" i="57"/>
  <c r="Z11" i="57"/>
  <c r="Y11" i="57"/>
  <c r="X11" i="57"/>
  <c r="S11" i="57"/>
  <c r="P11" i="57"/>
  <c r="AF10" i="57"/>
  <c r="AE10" i="57"/>
  <c r="AD10" i="57"/>
  <c r="AC10" i="57"/>
  <c r="AB10" i="57"/>
  <c r="Z10" i="57"/>
  <c r="Y10" i="57"/>
  <c r="X10" i="57"/>
  <c r="V10" i="57"/>
  <c r="I10" i="57"/>
  <c r="F10" i="57"/>
  <c r="AF9" i="57"/>
  <c r="AE9" i="57"/>
  <c r="AD9" i="57"/>
  <c r="AC9" i="57"/>
  <c r="AB9" i="57"/>
  <c r="Z9" i="57"/>
  <c r="Y9" i="57"/>
  <c r="X9" i="57"/>
  <c r="W9" i="57"/>
  <c r="L9" i="57"/>
  <c r="G9" i="57"/>
  <c r="AF8" i="57"/>
  <c r="AE8" i="57"/>
  <c r="AD8" i="57"/>
  <c r="AC8" i="57"/>
  <c r="AB8" i="57"/>
  <c r="Z8" i="57"/>
  <c r="Y8" i="57"/>
  <c r="X8" i="57"/>
  <c r="U8" i="57"/>
  <c r="R8" i="57"/>
  <c r="J8" i="57"/>
  <c r="AF7" i="57"/>
  <c r="AE7" i="57"/>
  <c r="AD7" i="57"/>
  <c r="AC7" i="57"/>
  <c r="AB7" i="57"/>
  <c r="AA7" i="57"/>
  <c r="Z7" i="57"/>
  <c r="Y7" i="57"/>
  <c r="X7" i="57"/>
  <c r="S7" i="57"/>
  <c r="H7" i="57"/>
  <c r="AF6" i="57"/>
  <c r="AE6" i="57"/>
  <c r="AD6" i="57"/>
  <c r="AC6" i="57"/>
  <c r="AB6" i="57"/>
  <c r="Z6" i="57"/>
  <c r="Y6" i="57"/>
  <c r="X6" i="57"/>
  <c r="I6" i="57"/>
  <c r="F6" i="57"/>
  <c r="AF5" i="57"/>
  <c r="AE5" i="57"/>
  <c r="AE12" i="57" s="1"/>
  <c r="AD5" i="57"/>
  <c r="AC5" i="57"/>
  <c r="AB5" i="57"/>
  <c r="AB12" i="57" s="1"/>
  <c r="Z5" i="57"/>
  <c r="Y5" i="57"/>
  <c r="X5" i="57"/>
  <c r="W5" i="57"/>
  <c r="L5" i="57"/>
  <c r="BM73" i="57"/>
  <c r="P73" i="57"/>
  <c r="O73" i="57"/>
  <c r="N73" i="57"/>
  <c r="M73" i="57"/>
  <c r="BM72" i="57"/>
  <c r="AA10" i="57" s="1"/>
  <c r="R72" i="57"/>
  <c r="W11" i="57" s="1"/>
  <c r="R71" i="57"/>
  <c r="W10" i="57" s="1"/>
  <c r="BM70" i="57"/>
  <c r="AA9" i="57" s="1"/>
  <c r="R70" i="57"/>
  <c r="BM69" i="57"/>
  <c r="AA8" i="57" s="1"/>
  <c r="R69" i="57"/>
  <c r="W8" i="57" s="1"/>
  <c r="BM68" i="57"/>
  <c r="R68" i="57"/>
  <c r="W7" i="57" s="1"/>
  <c r="BM67" i="57"/>
  <c r="AA6" i="57" s="1"/>
  <c r="R67" i="57"/>
  <c r="W6" i="57" s="1"/>
  <c r="BM66" i="57"/>
  <c r="AA5" i="57" s="1"/>
  <c r="R66" i="57"/>
  <c r="AO65" i="57"/>
  <c r="BM60" i="57"/>
  <c r="BA52" i="57"/>
  <c r="BA65" i="57" s="1"/>
  <c r="AZ52" i="57"/>
  <c r="AY52" i="57"/>
  <c r="AY65" i="57" s="1"/>
  <c r="AX52" i="57"/>
  <c r="AX65" i="57" s="1"/>
  <c r="AW52" i="57"/>
  <c r="AW65" i="57" s="1"/>
  <c r="AV52" i="57"/>
  <c r="AV65" i="57" s="1"/>
  <c r="AU52" i="57"/>
  <c r="AU65" i="57" s="1"/>
  <c r="AT52" i="57"/>
  <c r="AT65" i="57" s="1"/>
  <c r="AS52" i="57"/>
  <c r="AS65" i="57" s="1"/>
  <c r="AR52" i="57"/>
  <c r="AQ52" i="57"/>
  <c r="AQ65" i="57" s="1"/>
  <c r="AP52" i="57"/>
  <c r="AP65" i="57" s="1"/>
  <c r="AO52" i="57"/>
  <c r="AN52" i="57"/>
  <c r="AN65" i="57" s="1"/>
  <c r="AM52" i="57"/>
  <c r="AM65" i="57" s="1"/>
  <c r="AL52" i="57"/>
  <c r="AL65" i="57" s="1"/>
  <c r="BK49" i="57"/>
  <c r="AH49" i="57"/>
  <c r="AG49" i="57"/>
  <c r="Z49" i="57"/>
  <c r="Y49" i="57"/>
  <c r="CB48" i="57"/>
  <c r="CA48" i="57"/>
  <c r="BZ48" i="57"/>
  <c r="BY48" i="57"/>
  <c r="BX48" i="57"/>
  <c r="BW48" i="57"/>
  <c r="BV48" i="57"/>
  <c r="BS48" i="57"/>
  <c r="BP48" i="57"/>
  <c r="R11" i="57" s="1"/>
  <c r="BL48" i="57"/>
  <c r="BK48" i="57"/>
  <c r="BH48" i="57"/>
  <c r="BE48" i="57"/>
  <c r="V11" i="57" s="1"/>
  <c r="BA48" i="57"/>
  <c r="AZ48" i="57"/>
  <c r="AY48" i="57"/>
  <c r="AX48" i="57"/>
  <c r="AW48" i="57"/>
  <c r="AV48" i="57"/>
  <c r="AU48" i="57"/>
  <c r="AT48" i="57"/>
  <c r="AS48" i="57"/>
  <c r="AR48" i="57"/>
  <c r="AQ48" i="57"/>
  <c r="AP48" i="57"/>
  <c r="AO48" i="57"/>
  <c r="AN48" i="57"/>
  <c r="AM48" i="57"/>
  <c r="AL48" i="57"/>
  <c r="AH48" i="57"/>
  <c r="AG48" i="57"/>
  <c r="AF48" i="57"/>
  <c r="AE48" i="57"/>
  <c r="AD48" i="57"/>
  <c r="Z48" i="57"/>
  <c r="Y48" i="57"/>
  <c r="X48" i="57"/>
  <c r="W48" i="57"/>
  <c r="V48" i="57"/>
  <c r="U48" i="57"/>
  <c r="P48" i="57"/>
  <c r="O48" i="57"/>
  <c r="N48" i="57"/>
  <c r="M48" i="57"/>
  <c r="CB47" i="57"/>
  <c r="CA47" i="57"/>
  <c r="BZ47" i="57"/>
  <c r="BY47" i="57"/>
  <c r="BX47" i="57"/>
  <c r="BW47" i="57"/>
  <c r="BV47" i="57"/>
  <c r="BS47" i="57"/>
  <c r="S10" i="57" s="1"/>
  <c r="BP47" i="57"/>
  <c r="R10" i="57" s="1"/>
  <c r="BL47" i="57"/>
  <c r="BK47" i="57"/>
  <c r="BH47" i="57"/>
  <c r="P10" i="57" s="1"/>
  <c r="BE47" i="57"/>
  <c r="BA47" i="57"/>
  <c r="AZ47" i="57"/>
  <c r="AY47" i="57"/>
  <c r="AX47" i="57"/>
  <c r="AW47" i="57"/>
  <c r="AV47" i="57"/>
  <c r="AU47" i="57"/>
  <c r="AT47" i="57"/>
  <c r="AS47" i="57"/>
  <c r="AR47" i="57"/>
  <c r="AQ47" i="57"/>
  <c r="AP47" i="57"/>
  <c r="AO47" i="57"/>
  <c r="AN47" i="57"/>
  <c r="AM47" i="57"/>
  <c r="AL47" i="57"/>
  <c r="AH47" i="57"/>
  <c r="AG47" i="57"/>
  <c r="AF47" i="57"/>
  <c r="AE47" i="57"/>
  <c r="AD47" i="57"/>
  <c r="Z47" i="57"/>
  <c r="Y47" i="57"/>
  <c r="X47" i="57"/>
  <c r="W47" i="57"/>
  <c r="V47" i="57"/>
  <c r="U47" i="57"/>
  <c r="P47" i="57"/>
  <c r="O47" i="57"/>
  <c r="N47" i="57"/>
  <c r="M47" i="57"/>
  <c r="CB46" i="57"/>
  <c r="CA46" i="57"/>
  <c r="BZ46" i="57"/>
  <c r="BY46" i="57"/>
  <c r="BX46" i="57"/>
  <c r="BW46" i="57"/>
  <c r="BV46" i="57"/>
  <c r="BS46" i="57"/>
  <c r="S9" i="57" s="1"/>
  <c r="BP46" i="57"/>
  <c r="R9" i="57" s="1"/>
  <c r="BL46" i="57"/>
  <c r="BK46" i="57"/>
  <c r="BH46" i="57"/>
  <c r="P9" i="57" s="1"/>
  <c r="BE46" i="57"/>
  <c r="V9" i="57" s="1"/>
  <c r="BA46" i="57"/>
  <c r="AZ46" i="57"/>
  <c r="AY46" i="57"/>
  <c r="AX46" i="57"/>
  <c r="AW46" i="57"/>
  <c r="AV46" i="57"/>
  <c r="AU46" i="57"/>
  <c r="AT46" i="57"/>
  <c r="AS46" i="57"/>
  <c r="AR46" i="57"/>
  <c r="AQ46" i="57"/>
  <c r="AP46" i="57"/>
  <c r="AO46" i="57"/>
  <c r="AN46" i="57"/>
  <c r="AM46" i="57"/>
  <c r="AL46" i="57"/>
  <c r="AH46" i="57"/>
  <c r="AG46" i="57"/>
  <c r="AF46" i="57"/>
  <c r="AE46" i="57"/>
  <c r="AD46" i="57"/>
  <c r="AI46" i="57" s="1"/>
  <c r="O9" i="57" s="1"/>
  <c r="Z46" i="57"/>
  <c r="Y46" i="57"/>
  <c r="X46" i="57"/>
  <c r="W46" i="57"/>
  <c r="V46" i="57"/>
  <c r="U46" i="57"/>
  <c r="P46" i="57"/>
  <c r="O46" i="57"/>
  <c r="N46" i="57"/>
  <c r="M46" i="57"/>
  <c r="CB45" i="57"/>
  <c r="CA45" i="57"/>
  <c r="BZ45" i="57"/>
  <c r="BY45" i="57"/>
  <c r="BX45" i="57"/>
  <c r="BW45" i="57"/>
  <c r="BV45" i="57"/>
  <c r="BS45" i="57"/>
  <c r="S8" i="57" s="1"/>
  <c r="BP45" i="57"/>
  <c r="BL45" i="57"/>
  <c r="BK45" i="57"/>
  <c r="BH45" i="57"/>
  <c r="P8" i="57" s="1"/>
  <c r="BE45" i="57"/>
  <c r="V8" i="57" s="1"/>
  <c r="BA45" i="57"/>
  <c r="AZ45" i="57"/>
  <c r="AY45" i="57"/>
  <c r="AX45" i="57"/>
  <c r="AW45" i="57"/>
  <c r="AV45" i="57"/>
  <c r="AU45" i="57"/>
  <c r="AT45" i="57"/>
  <c r="AS45" i="57"/>
  <c r="AR45" i="57"/>
  <c r="AQ45" i="57"/>
  <c r="AP45" i="57"/>
  <c r="AO45" i="57"/>
  <c r="AN45" i="57"/>
  <c r="AM45" i="57"/>
  <c r="AL45" i="57"/>
  <c r="BB45" i="57" s="1"/>
  <c r="AH45" i="57"/>
  <c r="AG45" i="57"/>
  <c r="AF45" i="57"/>
  <c r="AE45" i="57"/>
  <c r="AD45" i="57"/>
  <c r="Z45" i="57"/>
  <c r="Y45" i="57"/>
  <c r="X45" i="57"/>
  <c r="W45" i="57"/>
  <c r="V45" i="57"/>
  <c r="U45" i="57"/>
  <c r="P45" i="57"/>
  <c r="O45" i="57"/>
  <c r="N45" i="57"/>
  <c r="M45" i="57"/>
  <c r="CB44" i="57"/>
  <c r="CA44" i="57"/>
  <c r="BZ44" i="57"/>
  <c r="BY44" i="57"/>
  <c r="BX44" i="57"/>
  <c r="BW44" i="57"/>
  <c r="BV44" i="57"/>
  <c r="BS44" i="57"/>
  <c r="BP44" i="57"/>
  <c r="BL44" i="57"/>
  <c r="BK44" i="57"/>
  <c r="BM44" i="57" s="1"/>
  <c r="Q7" i="57" s="1"/>
  <c r="BH44" i="57"/>
  <c r="P7" i="57" s="1"/>
  <c r="BE44" i="57"/>
  <c r="V7" i="57" s="1"/>
  <c r="BA44" i="57"/>
  <c r="AZ44" i="57"/>
  <c r="AY44" i="57"/>
  <c r="AX44" i="57"/>
  <c r="AW44" i="57"/>
  <c r="AV44" i="57"/>
  <c r="AU44" i="57"/>
  <c r="AT44" i="57"/>
  <c r="AS44" i="57"/>
  <c r="AR44" i="57"/>
  <c r="AQ44" i="57"/>
  <c r="AP44" i="57"/>
  <c r="AO44" i="57"/>
  <c r="AN44" i="57"/>
  <c r="AM44" i="57"/>
  <c r="AL44" i="57"/>
  <c r="AH44" i="57"/>
  <c r="AG44" i="57"/>
  <c r="AF44" i="57"/>
  <c r="AE44" i="57"/>
  <c r="AD44" i="57"/>
  <c r="Z44" i="57"/>
  <c r="Y44" i="57"/>
  <c r="X44" i="57"/>
  <c r="W44" i="57"/>
  <c r="V44" i="57"/>
  <c r="U44" i="57"/>
  <c r="P44" i="57"/>
  <c r="O44" i="57"/>
  <c r="N44" i="57"/>
  <c r="M44" i="57"/>
  <c r="CB43" i="57"/>
  <c r="CA43" i="57"/>
  <c r="BZ43" i="57"/>
  <c r="BY43" i="57"/>
  <c r="BX43" i="57"/>
  <c r="BW43" i="57"/>
  <c r="BV43" i="57"/>
  <c r="BS43" i="57"/>
  <c r="S6" i="57" s="1"/>
  <c r="BP43" i="57"/>
  <c r="R6" i="57" s="1"/>
  <c r="BL43" i="57"/>
  <c r="BK43" i="57"/>
  <c r="BH43" i="57"/>
  <c r="P6" i="57" s="1"/>
  <c r="BE43" i="57"/>
  <c r="V6" i="57" s="1"/>
  <c r="BA43" i="57"/>
  <c r="AZ43" i="57"/>
  <c r="AY43" i="57"/>
  <c r="AX43" i="57"/>
  <c r="AW43" i="57"/>
  <c r="AV43" i="57"/>
  <c r="AU43" i="57"/>
  <c r="AT43" i="57"/>
  <c r="AS43" i="57"/>
  <c r="AR43" i="57"/>
  <c r="AQ43" i="57"/>
  <c r="AP43" i="57"/>
  <c r="AO43" i="57"/>
  <c r="AN43" i="57"/>
  <c r="AM43" i="57"/>
  <c r="AL43" i="57"/>
  <c r="BB43" i="57" s="1"/>
  <c r="U6" i="57" s="1"/>
  <c r="AH43" i="57"/>
  <c r="AG43" i="57"/>
  <c r="AF43" i="57"/>
  <c r="AE43" i="57"/>
  <c r="AD43" i="57"/>
  <c r="Z43" i="57"/>
  <c r="Y43" i="57"/>
  <c r="X43" i="57"/>
  <c r="W43" i="57"/>
  <c r="V43" i="57"/>
  <c r="U43" i="57"/>
  <c r="P43" i="57"/>
  <c r="O43" i="57"/>
  <c r="N43" i="57"/>
  <c r="M43" i="57"/>
  <c r="CB42" i="57"/>
  <c r="CA42" i="57"/>
  <c r="BZ42" i="57"/>
  <c r="BY42" i="57"/>
  <c r="BY49" i="57" s="1"/>
  <c r="BX42" i="57"/>
  <c r="BW42" i="57"/>
  <c r="BV42" i="57"/>
  <c r="BV49" i="57" s="1"/>
  <c r="BS42" i="57"/>
  <c r="BP42" i="57"/>
  <c r="R5" i="57" s="1"/>
  <c r="BL42" i="57"/>
  <c r="BK42" i="57"/>
  <c r="BM42" i="57" s="1"/>
  <c r="Q5" i="57" s="1"/>
  <c r="BH42" i="57"/>
  <c r="BE42" i="57"/>
  <c r="BA42" i="57"/>
  <c r="AZ42" i="57"/>
  <c r="AY42" i="57"/>
  <c r="AX42" i="57"/>
  <c r="AW42" i="57"/>
  <c r="AV42" i="57"/>
  <c r="AV49" i="57" s="1"/>
  <c r="AU42" i="57"/>
  <c r="AU49" i="57" s="1"/>
  <c r="AT42" i="57"/>
  <c r="AS42" i="57"/>
  <c r="AR42" i="57"/>
  <c r="AQ42" i="57"/>
  <c r="AP42" i="57"/>
  <c r="AO42" i="57"/>
  <c r="AN42" i="57"/>
  <c r="AN49" i="57" s="1"/>
  <c r="AM42" i="57"/>
  <c r="AM49" i="57" s="1"/>
  <c r="AL42" i="57"/>
  <c r="AH42" i="57"/>
  <c r="AG42" i="57"/>
  <c r="AF42" i="57"/>
  <c r="AE42" i="57"/>
  <c r="AE49" i="57" s="1"/>
  <c r="AD42" i="57"/>
  <c r="Z42" i="57"/>
  <c r="Y42" i="57"/>
  <c r="X42" i="57"/>
  <c r="W42" i="57"/>
  <c r="V42" i="57"/>
  <c r="U42" i="57"/>
  <c r="R42" i="57"/>
  <c r="M5" i="57" s="1"/>
  <c r="P42" i="57"/>
  <c r="O42" i="57"/>
  <c r="N42" i="57"/>
  <c r="N49" i="57" s="1"/>
  <c r="M42" i="57"/>
  <c r="BA41" i="57"/>
  <c r="AY41" i="57"/>
  <c r="AX41" i="57"/>
  <c r="AW41" i="57"/>
  <c r="AV41" i="57"/>
  <c r="AU41" i="57"/>
  <c r="AT41" i="57"/>
  <c r="AS41" i="57"/>
  <c r="AQ41" i="57"/>
  <c r="AP41" i="57"/>
  <c r="AO41" i="57"/>
  <c r="AN41" i="57"/>
  <c r="AM41" i="57"/>
  <c r="AL41" i="57"/>
  <c r="CC25" i="57"/>
  <c r="CB25" i="57"/>
  <c r="CA25" i="57"/>
  <c r="BZ25" i="57"/>
  <c r="BY25" i="57"/>
  <c r="BX25" i="57"/>
  <c r="BW25" i="57"/>
  <c r="BV25" i="57"/>
  <c r="BK25" i="57"/>
  <c r="AH25" i="57"/>
  <c r="AG25" i="57"/>
  <c r="Z25" i="57"/>
  <c r="Y25" i="57"/>
  <c r="CC24" i="57"/>
  <c r="J11" i="57" s="1"/>
  <c r="CB24" i="57"/>
  <c r="CA24" i="57"/>
  <c r="BZ24" i="57"/>
  <c r="BY24" i="57"/>
  <c r="BX24" i="57"/>
  <c r="BW24" i="57"/>
  <c r="BV24" i="57"/>
  <c r="BS24" i="57"/>
  <c r="I11" i="57" s="1"/>
  <c r="BP24" i="57"/>
  <c r="H11" i="57" s="1"/>
  <c r="BL24" i="57"/>
  <c r="BK24" i="57"/>
  <c r="BH24" i="57"/>
  <c r="F11" i="57" s="1"/>
  <c r="BE24" i="57"/>
  <c r="L11" i="57" s="1"/>
  <c r="BA24" i="57"/>
  <c r="AZ24" i="57"/>
  <c r="AY24" i="57"/>
  <c r="AX24" i="57"/>
  <c r="AW24" i="57"/>
  <c r="AV24" i="57"/>
  <c r="AU24" i="57"/>
  <c r="AT24" i="57"/>
  <c r="AS24" i="57"/>
  <c r="AR24" i="57"/>
  <c r="AQ24" i="57"/>
  <c r="AP24" i="57"/>
  <c r="AO24" i="57"/>
  <c r="AN24" i="57"/>
  <c r="AM24" i="57"/>
  <c r="AL24" i="57"/>
  <c r="AH24" i="57"/>
  <c r="AG24" i="57"/>
  <c r="AF24" i="57"/>
  <c r="AE24" i="57"/>
  <c r="AD24" i="57"/>
  <c r="Z24" i="57"/>
  <c r="Y24" i="57"/>
  <c r="X24" i="57"/>
  <c r="W24" i="57"/>
  <c r="V24" i="57"/>
  <c r="U24" i="57"/>
  <c r="P24" i="57"/>
  <c r="O24" i="57"/>
  <c r="N24" i="57"/>
  <c r="M24" i="57"/>
  <c r="CC23" i="57"/>
  <c r="J10" i="57" s="1"/>
  <c r="CB23" i="57"/>
  <c r="CA23" i="57"/>
  <c r="BZ23" i="57"/>
  <c r="BY23" i="57"/>
  <c r="BX23" i="57"/>
  <c r="BW23" i="57"/>
  <c r="BV23" i="57"/>
  <c r="BS23" i="57"/>
  <c r="BP23" i="57"/>
  <c r="H10" i="57" s="1"/>
  <c r="BL23" i="57"/>
  <c r="BK23" i="57"/>
  <c r="BH23" i="57"/>
  <c r="BE23" i="57"/>
  <c r="L10" i="57" s="1"/>
  <c r="BA23" i="57"/>
  <c r="AZ23" i="57"/>
  <c r="AY23" i="57"/>
  <c r="AX23" i="57"/>
  <c r="AW23" i="57"/>
  <c r="AV23" i="57"/>
  <c r="AU23" i="57"/>
  <c r="AT23" i="57"/>
  <c r="AS23" i="57"/>
  <c r="AR23" i="57"/>
  <c r="AQ23" i="57"/>
  <c r="AP23" i="57"/>
  <c r="AO23" i="57"/>
  <c r="AN23" i="57"/>
  <c r="AM23" i="57"/>
  <c r="AL23" i="57"/>
  <c r="AH23" i="57"/>
  <c r="AG23" i="57"/>
  <c r="AF23" i="57"/>
  <c r="AE23" i="57"/>
  <c r="AD23" i="57"/>
  <c r="Z23" i="57"/>
  <c r="Y23" i="57"/>
  <c r="X23" i="57"/>
  <c r="W23" i="57"/>
  <c r="V23" i="57"/>
  <c r="U23" i="57"/>
  <c r="P23" i="57"/>
  <c r="O23" i="57"/>
  <c r="N23" i="57"/>
  <c r="M23" i="57"/>
  <c r="CC22" i="57"/>
  <c r="J9" i="57" s="1"/>
  <c r="CB22" i="57"/>
  <c r="CA22" i="57"/>
  <c r="BZ22" i="57"/>
  <c r="BY22" i="57"/>
  <c r="BX22" i="57"/>
  <c r="BW22" i="57"/>
  <c r="BV22" i="57"/>
  <c r="BS22" i="57"/>
  <c r="I9" i="57" s="1"/>
  <c r="BP22" i="57"/>
  <c r="H9" i="57" s="1"/>
  <c r="BL22" i="57"/>
  <c r="BK22" i="57"/>
  <c r="BM22" i="57" s="1"/>
  <c r="BH22" i="57"/>
  <c r="F9" i="57" s="1"/>
  <c r="BE22" i="57"/>
  <c r="BA22" i="57"/>
  <c r="AZ22" i="57"/>
  <c r="AY22" i="57"/>
  <c r="AX22" i="57"/>
  <c r="AW22" i="57"/>
  <c r="AV22" i="57"/>
  <c r="AU22" i="57"/>
  <c r="AT22" i="57"/>
  <c r="AS22" i="57"/>
  <c r="AR22" i="57"/>
  <c r="AQ22" i="57"/>
  <c r="AP22" i="57"/>
  <c r="AO22" i="57"/>
  <c r="AN22" i="57"/>
  <c r="AM22" i="57"/>
  <c r="AL22" i="57"/>
  <c r="AH22" i="57"/>
  <c r="AG22" i="57"/>
  <c r="AF22" i="57"/>
  <c r="AE22" i="57"/>
  <c r="AD22" i="57"/>
  <c r="Z22" i="57"/>
  <c r="Y22" i="57"/>
  <c r="X22" i="57"/>
  <c r="W22" i="57"/>
  <c r="V22" i="57"/>
  <c r="U22" i="57"/>
  <c r="P22" i="57"/>
  <c r="O22" i="57"/>
  <c r="N22" i="57"/>
  <c r="M22" i="57"/>
  <c r="R22" i="57" s="1"/>
  <c r="C9" i="57" s="1"/>
  <c r="CC21" i="57"/>
  <c r="CB21" i="57"/>
  <c r="CA21" i="57"/>
  <c r="BZ21" i="57"/>
  <c r="BY21" i="57"/>
  <c r="BX21" i="57"/>
  <c r="BW21" i="57"/>
  <c r="BV21" i="57"/>
  <c r="BS21" i="57"/>
  <c r="I8" i="57" s="1"/>
  <c r="BP21" i="57"/>
  <c r="H8" i="57" s="1"/>
  <c r="BL21" i="57"/>
  <c r="BM21" i="57" s="1"/>
  <c r="G8" i="57" s="1"/>
  <c r="BK21" i="57"/>
  <c r="BH21" i="57"/>
  <c r="F8" i="57" s="1"/>
  <c r="BE21" i="57"/>
  <c r="L8" i="57" s="1"/>
  <c r="BA21" i="57"/>
  <c r="AZ21" i="57"/>
  <c r="AY21" i="57"/>
  <c r="AX21" i="57"/>
  <c r="AW21" i="57"/>
  <c r="AV21" i="57"/>
  <c r="AU21" i="57"/>
  <c r="AT21" i="57"/>
  <c r="AS21" i="57"/>
  <c r="AR21" i="57"/>
  <c r="AQ21" i="57"/>
  <c r="AP21" i="57"/>
  <c r="AO21" i="57"/>
  <c r="AN21" i="57"/>
  <c r="AM21" i="57"/>
  <c r="AL21" i="57"/>
  <c r="AH21" i="57"/>
  <c r="AG21" i="57"/>
  <c r="AF21" i="57"/>
  <c r="AE21" i="57"/>
  <c r="AD21" i="57"/>
  <c r="Z21" i="57"/>
  <c r="Y21" i="57"/>
  <c r="X21" i="57"/>
  <c r="W21" i="57"/>
  <c r="V21" i="57"/>
  <c r="U21" i="57"/>
  <c r="P21" i="57"/>
  <c r="O21" i="57"/>
  <c r="N21" i="57"/>
  <c r="M21" i="57"/>
  <c r="CC20" i="57"/>
  <c r="J7" i="57" s="1"/>
  <c r="CB20" i="57"/>
  <c r="CA20" i="57"/>
  <c r="BZ20" i="57"/>
  <c r="BY20" i="57"/>
  <c r="BX20" i="57"/>
  <c r="BW20" i="57"/>
  <c r="BV20" i="57"/>
  <c r="BS20" i="57"/>
  <c r="I7" i="57" s="1"/>
  <c r="BP20" i="57"/>
  <c r="BL20" i="57"/>
  <c r="BK20" i="57"/>
  <c r="BM20" i="57" s="1"/>
  <c r="G7" i="57" s="1"/>
  <c r="BH20" i="57"/>
  <c r="F7" i="57" s="1"/>
  <c r="BE20" i="57"/>
  <c r="L7" i="57" s="1"/>
  <c r="BA20" i="57"/>
  <c r="AZ20" i="57"/>
  <c r="AY20" i="57"/>
  <c r="AX20" i="57"/>
  <c r="AW20" i="57"/>
  <c r="AV20" i="57"/>
  <c r="AU20" i="57"/>
  <c r="AT20" i="57"/>
  <c r="AS20" i="57"/>
  <c r="AR20" i="57"/>
  <c r="AQ20" i="57"/>
  <c r="AP20" i="57"/>
  <c r="AO20" i="57"/>
  <c r="AN20" i="57"/>
  <c r="AM20" i="57"/>
  <c r="AL20" i="57"/>
  <c r="AH20" i="57"/>
  <c r="AG20" i="57"/>
  <c r="AF20" i="57"/>
  <c r="AE20" i="57"/>
  <c r="AD20" i="57"/>
  <c r="Z20" i="57"/>
  <c r="Y20" i="57"/>
  <c r="X20" i="57"/>
  <c r="W20" i="57"/>
  <c r="V20" i="57"/>
  <c r="U20" i="57"/>
  <c r="P20" i="57"/>
  <c r="O20" i="57"/>
  <c r="N20" i="57"/>
  <c r="M20" i="57"/>
  <c r="R20" i="57" s="1"/>
  <c r="C7" i="57" s="1"/>
  <c r="CC19" i="57"/>
  <c r="J6" i="57" s="1"/>
  <c r="CB19" i="57"/>
  <c r="CA19" i="57"/>
  <c r="BZ19" i="57"/>
  <c r="BY19" i="57"/>
  <c r="BX19" i="57"/>
  <c r="BW19" i="57"/>
  <c r="BV19" i="57"/>
  <c r="BS19" i="57"/>
  <c r="BP19" i="57"/>
  <c r="H6" i="57" s="1"/>
  <c r="BL19" i="57"/>
  <c r="BM19" i="57" s="1"/>
  <c r="G6" i="57" s="1"/>
  <c r="BK19" i="57"/>
  <c r="BH19" i="57"/>
  <c r="BE19" i="57"/>
  <c r="L6" i="57" s="1"/>
  <c r="BA19" i="57"/>
  <c r="AZ19" i="57"/>
  <c r="AY19" i="57"/>
  <c r="AX19" i="57"/>
  <c r="AW19" i="57"/>
  <c r="AV19" i="57"/>
  <c r="AU19" i="57"/>
  <c r="AT19" i="57"/>
  <c r="AS19" i="57"/>
  <c r="AR19" i="57"/>
  <c r="AQ19" i="57"/>
  <c r="AP19" i="57"/>
  <c r="AO19" i="57"/>
  <c r="AN19" i="57"/>
  <c r="AM19" i="57"/>
  <c r="AL19" i="57"/>
  <c r="AH19" i="57"/>
  <c r="AG19" i="57"/>
  <c r="AF19" i="57"/>
  <c r="AE19" i="57"/>
  <c r="AI19" i="57" s="1"/>
  <c r="E6" i="57" s="1"/>
  <c r="AD19" i="57"/>
  <c r="Z19" i="57"/>
  <c r="Y19" i="57"/>
  <c r="X19" i="57"/>
  <c r="W19" i="57"/>
  <c r="V19" i="57"/>
  <c r="U19" i="57"/>
  <c r="P19" i="57"/>
  <c r="O19" i="57"/>
  <c r="N19" i="57"/>
  <c r="R19" i="57" s="1"/>
  <c r="C6" i="57" s="1"/>
  <c r="M19" i="57"/>
  <c r="CC18" i="57"/>
  <c r="J5" i="57" s="1"/>
  <c r="CB18" i="57"/>
  <c r="CA18" i="57"/>
  <c r="BZ18" i="57"/>
  <c r="BY18" i="57"/>
  <c r="BX18" i="57"/>
  <c r="BW18" i="57"/>
  <c r="BV18" i="57"/>
  <c r="BS18" i="57"/>
  <c r="I5" i="57" s="1"/>
  <c r="BP18" i="57"/>
  <c r="H5" i="57" s="1"/>
  <c r="BL18" i="57"/>
  <c r="BK18" i="57"/>
  <c r="BH18" i="57"/>
  <c r="BE18" i="57"/>
  <c r="BE25" i="57" s="1"/>
  <c r="BA18" i="57"/>
  <c r="AZ18" i="57"/>
  <c r="AY18" i="57"/>
  <c r="AX18" i="57"/>
  <c r="AW18" i="57"/>
  <c r="AW25" i="57" s="1"/>
  <c r="AV18" i="57"/>
  <c r="AV25" i="57" s="1"/>
  <c r="AU18" i="57"/>
  <c r="AT18" i="57"/>
  <c r="AT25" i="57" s="1"/>
  <c r="AS18" i="57"/>
  <c r="AR18" i="57"/>
  <c r="AQ18" i="57"/>
  <c r="AP18" i="57"/>
  <c r="AO18" i="57"/>
  <c r="AO25" i="57" s="1"/>
  <c r="AN18" i="57"/>
  <c r="AN25" i="57" s="1"/>
  <c r="AM18" i="57"/>
  <c r="AL18" i="57"/>
  <c r="AH18" i="57"/>
  <c r="AG18" i="57"/>
  <c r="AF18" i="57"/>
  <c r="AE18" i="57"/>
  <c r="AD18" i="57"/>
  <c r="AD25" i="57" s="1"/>
  <c r="Z18" i="57"/>
  <c r="Y18" i="57"/>
  <c r="X18" i="57"/>
  <c r="W18" i="57"/>
  <c r="V18" i="57"/>
  <c r="U18" i="57"/>
  <c r="P18" i="57"/>
  <c r="O18" i="57"/>
  <c r="O25" i="57" s="1"/>
  <c r="N18" i="57"/>
  <c r="M18" i="57"/>
  <c r="BA17" i="57"/>
  <c r="AZ17" i="57"/>
  <c r="AY17" i="57"/>
  <c r="AX17" i="57"/>
  <c r="AW17" i="57"/>
  <c r="AV17" i="57"/>
  <c r="AU17" i="57"/>
  <c r="AT17" i="57"/>
  <c r="AS17" i="57"/>
  <c r="AR17" i="57"/>
  <c r="AQ17" i="57"/>
  <c r="AP17" i="57"/>
  <c r="AO17" i="57"/>
  <c r="AN17" i="57"/>
  <c r="AM17" i="57"/>
  <c r="AL17" i="57"/>
  <c r="F62" i="56"/>
  <c r="F61" i="56"/>
  <c r="F60" i="56"/>
  <c r="F59" i="56"/>
  <c r="F58" i="56"/>
  <c r="F57" i="56"/>
  <c r="F56" i="56"/>
  <c r="F55" i="56"/>
  <c r="F54" i="56"/>
  <c r="F53" i="56"/>
  <c r="F52" i="56"/>
  <c r="F51" i="56"/>
  <c r="F50" i="56"/>
  <c r="F49" i="56"/>
  <c r="F48" i="56"/>
  <c r="F47" i="56"/>
  <c r="F46" i="56"/>
  <c r="F44" i="56"/>
  <c r="F43" i="56"/>
  <c r="F42" i="56"/>
  <c r="F41" i="56"/>
  <c r="F40" i="56"/>
  <c r="F39" i="56"/>
  <c r="F38" i="56"/>
  <c r="F37" i="56"/>
  <c r="F36" i="56"/>
  <c r="F35" i="56"/>
  <c r="F34" i="56"/>
  <c r="F33" i="56"/>
  <c r="F32" i="56"/>
  <c r="E32" i="56"/>
  <c r="F31" i="56"/>
  <c r="F30" i="56"/>
  <c r="F29" i="56"/>
  <c r="F28" i="56"/>
  <c r="E28" i="56"/>
  <c r="F27" i="56"/>
  <c r="F26" i="56"/>
  <c r="F25" i="56"/>
  <c r="F24" i="56"/>
  <c r="F23" i="56"/>
  <c r="F22" i="56"/>
  <c r="E22" i="56"/>
  <c r="F21" i="56"/>
  <c r="F20" i="56"/>
  <c r="F19" i="56"/>
  <c r="F18" i="56"/>
  <c r="CA125" i="56"/>
  <c r="BO125" i="56"/>
  <c r="BL125" i="56"/>
  <c r="BJ125" i="56"/>
  <c r="BG125" i="56"/>
  <c r="BD125" i="56"/>
  <c r="BA125" i="56"/>
  <c r="AH125" i="56"/>
  <c r="AF125" i="56"/>
  <c r="X125" i="56"/>
  <c r="O125" i="56"/>
  <c r="AX124" i="56"/>
  <c r="AW124" i="56"/>
  <c r="AV124" i="56"/>
  <c r="AU124" i="56"/>
  <c r="AT124" i="56"/>
  <c r="AS124" i="56"/>
  <c r="AR124" i="56"/>
  <c r="AQ124" i="56"/>
  <c r="AP124" i="56"/>
  <c r="AO124" i="56"/>
  <c r="AN124" i="56"/>
  <c r="AM124" i="56"/>
  <c r="AL124" i="56"/>
  <c r="AK124" i="56"/>
  <c r="AJ124" i="56"/>
  <c r="AI124" i="56"/>
  <c r="BZ122" i="56"/>
  <c r="F45" i="56" s="1"/>
  <c r="CA121" i="56"/>
  <c r="BA121" i="56"/>
  <c r="I121" i="56"/>
  <c r="AH121" i="56" s="1"/>
  <c r="CA120" i="56"/>
  <c r="I120" i="56"/>
  <c r="BA120" i="56" s="1"/>
  <c r="CA119" i="56"/>
  <c r="I119" i="56"/>
  <c r="BA119" i="56" s="1"/>
  <c r="CA118" i="56"/>
  <c r="I118" i="56"/>
  <c r="BA118" i="56" s="1"/>
  <c r="CA117" i="56"/>
  <c r="I117" i="56"/>
  <c r="BA117" i="56" s="1"/>
  <c r="CA116" i="56"/>
  <c r="I116" i="56"/>
  <c r="Q116" i="56" s="1"/>
  <c r="CA115" i="56"/>
  <c r="I115" i="56"/>
  <c r="Q115" i="56" s="1"/>
  <c r="CA114" i="56"/>
  <c r="I114" i="56"/>
  <c r="BA114" i="56" s="1"/>
  <c r="CA113" i="56"/>
  <c r="I113" i="56"/>
  <c r="Q113" i="56" s="1"/>
  <c r="CA112" i="56"/>
  <c r="I112" i="56"/>
  <c r="BA112" i="56" s="1"/>
  <c r="CA111" i="56"/>
  <c r="I111" i="56"/>
  <c r="BA111" i="56" s="1"/>
  <c r="CA110" i="56"/>
  <c r="I110" i="56"/>
  <c r="BA110" i="56" s="1"/>
  <c r="BZ104" i="56"/>
  <c r="BZ87" i="56"/>
  <c r="BY87" i="56"/>
  <c r="BX87" i="56"/>
  <c r="BW87" i="56"/>
  <c r="BV87" i="56"/>
  <c r="BU87" i="56"/>
  <c r="BT87" i="56"/>
  <c r="BP87" i="56"/>
  <c r="BO87" i="56"/>
  <c r="BM87" i="56"/>
  <c r="BL87" i="56"/>
  <c r="BJ87" i="56"/>
  <c r="BI87" i="56"/>
  <c r="BH87" i="56"/>
  <c r="BG87" i="56"/>
  <c r="BE87" i="56"/>
  <c r="BD87" i="56"/>
  <c r="BB87" i="56"/>
  <c r="BA87" i="56"/>
  <c r="AX87" i="56"/>
  <c r="AW87" i="56"/>
  <c r="AV87" i="56"/>
  <c r="AU87" i="56"/>
  <c r="AT87" i="56"/>
  <c r="AS87" i="56"/>
  <c r="AR87" i="56"/>
  <c r="AQ87" i="56"/>
  <c r="AP87" i="56"/>
  <c r="AO87" i="56"/>
  <c r="AN87" i="56"/>
  <c r="AM87" i="56"/>
  <c r="AL87" i="56"/>
  <c r="AK87" i="56"/>
  <c r="AJ87" i="56"/>
  <c r="AI87" i="56"/>
  <c r="AH87" i="56"/>
  <c r="AE87" i="56"/>
  <c r="AC87" i="56"/>
  <c r="AB87" i="56"/>
  <c r="AA87" i="56"/>
  <c r="V87" i="56"/>
  <c r="U87" i="56"/>
  <c r="T87" i="56"/>
  <c r="S87" i="56"/>
  <c r="R87" i="56"/>
  <c r="Q87" i="56"/>
  <c r="M87" i="56"/>
  <c r="L87" i="56"/>
  <c r="K87" i="56"/>
  <c r="J87" i="56"/>
  <c r="I87" i="56"/>
  <c r="BZ86" i="56"/>
  <c r="BY86" i="56"/>
  <c r="BX86" i="56"/>
  <c r="BW86" i="56"/>
  <c r="BV86" i="56"/>
  <c r="BU86" i="56"/>
  <c r="BT86" i="56"/>
  <c r="BP86" i="56"/>
  <c r="BO86" i="56"/>
  <c r="BM86" i="56"/>
  <c r="BL86" i="56"/>
  <c r="BJ86" i="56"/>
  <c r="BI86" i="56"/>
  <c r="BH86" i="56"/>
  <c r="BG86" i="56"/>
  <c r="BE86" i="56"/>
  <c r="BD86" i="56"/>
  <c r="BB86" i="56"/>
  <c r="BA86" i="56"/>
  <c r="AX86" i="56"/>
  <c r="AW86" i="56"/>
  <c r="AV86" i="56"/>
  <c r="AU86" i="56"/>
  <c r="AT86" i="56"/>
  <c r="AS86" i="56"/>
  <c r="AR86" i="56"/>
  <c r="AQ86" i="56"/>
  <c r="AP86" i="56"/>
  <c r="AO86" i="56"/>
  <c r="AN86" i="56"/>
  <c r="AM86" i="56"/>
  <c r="AL86" i="56"/>
  <c r="AK86" i="56"/>
  <c r="AJ86" i="56"/>
  <c r="AI86" i="56"/>
  <c r="AH86" i="56"/>
  <c r="AE86" i="56"/>
  <c r="AC86" i="56"/>
  <c r="AB86" i="56"/>
  <c r="AA86" i="56"/>
  <c r="V86" i="56"/>
  <c r="U86" i="56"/>
  <c r="T86" i="56"/>
  <c r="S86" i="56"/>
  <c r="R86" i="56"/>
  <c r="Q86" i="56"/>
  <c r="M86" i="56"/>
  <c r="L86" i="56"/>
  <c r="K86" i="56"/>
  <c r="J86" i="56"/>
  <c r="I86" i="56"/>
  <c r="BZ85" i="56"/>
  <c r="BY85" i="56"/>
  <c r="BX85" i="56"/>
  <c r="BW85" i="56"/>
  <c r="BV85" i="56"/>
  <c r="BU85" i="56"/>
  <c r="BT85" i="56"/>
  <c r="BP85" i="56"/>
  <c r="BO85" i="56"/>
  <c r="BM85" i="56"/>
  <c r="BL85" i="56"/>
  <c r="BJ85" i="56"/>
  <c r="BI85" i="56"/>
  <c r="BH85" i="56"/>
  <c r="BG85" i="56"/>
  <c r="BE85" i="56"/>
  <c r="BD85" i="56"/>
  <c r="BB85" i="56"/>
  <c r="BA85" i="56"/>
  <c r="AX85" i="56"/>
  <c r="AW85" i="56"/>
  <c r="AV85" i="56"/>
  <c r="AU85" i="56"/>
  <c r="AT85" i="56"/>
  <c r="AS85" i="56"/>
  <c r="AR85" i="56"/>
  <c r="AQ85" i="56"/>
  <c r="AP85" i="56"/>
  <c r="AO85" i="56"/>
  <c r="AN85" i="56"/>
  <c r="AM85" i="56"/>
  <c r="AL85" i="56"/>
  <c r="AK85" i="56"/>
  <c r="AJ85" i="56"/>
  <c r="AI85" i="56"/>
  <c r="AH85" i="56"/>
  <c r="AE85" i="56"/>
  <c r="AC85" i="56"/>
  <c r="AB85" i="56"/>
  <c r="AA85" i="56"/>
  <c r="V85" i="56"/>
  <c r="U85" i="56"/>
  <c r="T85" i="56"/>
  <c r="S85" i="56"/>
  <c r="R85" i="56"/>
  <c r="Q85" i="56"/>
  <c r="M85" i="56"/>
  <c r="L85" i="56"/>
  <c r="K85" i="56"/>
  <c r="J85" i="56"/>
  <c r="I85" i="56"/>
  <c r="BZ84" i="56"/>
  <c r="BY84" i="56"/>
  <c r="BX84" i="56"/>
  <c r="BW84" i="56"/>
  <c r="BV84" i="56"/>
  <c r="BU84" i="56"/>
  <c r="BT84" i="56"/>
  <c r="BP84" i="56"/>
  <c r="BO84" i="56"/>
  <c r="BM84" i="56"/>
  <c r="BL84" i="56"/>
  <c r="BJ84" i="56"/>
  <c r="BI84" i="56"/>
  <c r="BH84" i="56"/>
  <c r="BG84" i="56"/>
  <c r="BE84" i="56"/>
  <c r="BD84" i="56"/>
  <c r="BB84" i="56"/>
  <c r="BA84" i="56"/>
  <c r="AX84" i="56"/>
  <c r="AW84" i="56"/>
  <c r="AV84" i="56"/>
  <c r="AU84" i="56"/>
  <c r="AT84" i="56"/>
  <c r="AS84" i="56"/>
  <c r="AR84" i="56"/>
  <c r="AQ84" i="56"/>
  <c r="AP84" i="56"/>
  <c r="AO84" i="56"/>
  <c r="AN84" i="56"/>
  <c r="AM84" i="56"/>
  <c r="AL84" i="56"/>
  <c r="AK84" i="56"/>
  <c r="AJ84" i="56"/>
  <c r="AI84" i="56"/>
  <c r="AH84" i="56"/>
  <c r="AE84" i="56"/>
  <c r="AC84" i="56"/>
  <c r="AB84" i="56"/>
  <c r="AA84" i="56"/>
  <c r="V84" i="56"/>
  <c r="U84" i="56"/>
  <c r="T84" i="56"/>
  <c r="S84" i="56"/>
  <c r="R84" i="56"/>
  <c r="Q84" i="56"/>
  <c r="M84" i="56"/>
  <c r="L84" i="56"/>
  <c r="K84" i="56"/>
  <c r="J84" i="56"/>
  <c r="I84" i="56"/>
  <c r="BZ83" i="56"/>
  <c r="BY83" i="56"/>
  <c r="BX83" i="56"/>
  <c r="BW83" i="56"/>
  <c r="BV83" i="56"/>
  <c r="BU83" i="56"/>
  <c r="BT83" i="56"/>
  <c r="BP83" i="56"/>
  <c r="BO83" i="56"/>
  <c r="BM83" i="56"/>
  <c r="BL83" i="56"/>
  <c r="BJ83" i="56"/>
  <c r="BI83" i="56"/>
  <c r="BH83" i="56"/>
  <c r="BG83" i="56"/>
  <c r="BE83" i="56"/>
  <c r="BD83" i="56"/>
  <c r="BB83" i="56"/>
  <c r="BA83" i="56"/>
  <c r="AX83" i="56"/>
  <c r="AW83" i="56"/>
  <c r="AV83" i="56"/>
  <c r="AU83" i="56"/>
  <c r="AT83" i="56"/>
  <c r="AS83" i="56"/>
  <c r="AR83" i="56"/>
  <c r="AQ83" i="56"/>
  <c r="AP83" i="56"/>
  <c r="AO83" i="56"/>
  <c r="AN83" i="56"/>
  <c r="AM83" i="56"/>
  <c r="AL83" i="56"/>
  <c r="AK83" i="56"/>
  <c r="AJ83" i="56"/>
  <c r="AI83" i="56"/>
  <c r="AH83" i="56"/>
  <c r="AE83" i="56"/>
  <c r="AC83" i="56"/>
  <c r="AB83" i="56"/>
  <c r="AA83" i="56"/>
  <c r="V83" i="56"/>
  <c r="U83" i="56"/>
  <c r="T83" i="56"/>
  <c r="S83" i="56"/>
  <c r="R83" i="56"/>
  <c r="Q83" i="56"/>
  <c r="M83" i="56"/>
  <c r="L83" i="56"/>
  <c r="K83" i="56"/>
  <c r="J83" i="56"/>
  <c r="I83" i="56"/>
  <c r="BZ82" i="56"/>
  <c r="BY82" i="56"/>
  <c r="BX82" i="56"/>
  <c r="BW82" i="56"/>
  <c r="BV82" i="56"/>
  <c r="BU82" i="56"/>
  <c r="BT82" i="56"/>
  <c r="BP82" i="56"/>
  <c r="BO82" i="56"/>
  <c r="BM82" i="56"/>
  <c r="BL82" i="56"/>
  <c r="BJ82" i="56"/>
  <c r="BI82" i="56"/>
  <c r="BH82" i="56"/>
  <c r="BG82" i="56"/>
  <c r="BE82" i="56"/>
  <c r="BD82" i="56"/>
  <c r="BB82" i="56"/>
  <c r="BA82" i="56"/>
  <c r="AX82" i="56"/>
  <c r="AW82" i="56"/>
  <c r="AV82" i="56"/>
  <c r="AU82" i="56"/>
  <c r="AT82" i="56"/>
  <c r="AS82" i="56"/>
  <c r="AR82" i="56"/>
  <c r="AQ82" i="56"/>
  <c r="AP82" i="56"/>
  <c r="AO82" i="56"/>
  <c r="AN82" i="56"/>
  <c r="AM82" i="56"/>
  <c r="AL82" i="56"/>
  <c r="AK82" i="56"/>
  <c r="AJ82" i="56"/>
  <c r="AI82" i="56"/>
  <c r="AH82" i="56"/>
  <c r="AE82" i="56"/>
  <c r="AC82" i="56"/>
  <c r="AB82" i="56"/>
  <c r="AA82" i="56"/>
  <c r="V82" i="56"/>
  <c r="U82" i="56"/>
  <c r="T82" i="56"/>
  <c r="S82" i="56"/>
  <c r="R82" i="56"/>
  <c r="Q82" i="56"/>
  <c r="M82" i="56"/>
  <c r="L82" i="56"/>
  <c r="K82" i="56"/>
  <c r="J82" i="56"/>
  <c r="I82" i="56"/>
  <c r="BZ81" i="56"/>
  <c r="BY81" i="56"/>
  <c r="BX81" i="56"/>
  <c r="BW81" i="56"/>
  <c r="BV81" i="56"/>
  <c r="BU81" i="56"/>
  <c r="BT81" i="56"/>
  <c r="BP81" i="56"/>
  <c r="BO81" i="56"/>
  <c r="BM81" i="56"/>
  <c r="BL81" i="56"/>
  <c r="BJ81" i="56"/>
  <c r="BI81" i="56"/>
  <c r="BH81" i="56"/>
  <c r="BG81" i="56"/>
  <c r="BE81" i="56"/>
  <c r="BD81" i="56"/>
  <c r="BB81" i="56"/>
  <c r="BA81" i="56"/>
  <c r="AX81" i="56"/>
  <c r="AW81" i="56"/>
  <c r="AV81" i="56"/>
  <c r="AU81" i="56"/>
  <c r="AT81" i="56"/>
  <c r="AS81" i="56"/>
  <c r="AR81" i="56"/>
  <c r="AQ81" i="56"/>
  <c r="AP81" i="56"/>
  <c r="AO81" i="56"/>
  <c r="AN81" i="56"/>
  <c r="AM81" i="56"/>
  <c r="AL81" i="56"/>
  <c r="AK81" i="56"/>
  <c r="AJ81" i="56"/>
  <c r="AI81" i="56"/>
  <c r="AH81" i="56"/>
  <c r="AE81" i="56"/>
  <c r="AC81" i="56"/>
  <c r="AB81" i="56"/>
  <c r="AA81" i="56"/>
  <c r="V81" i="56"/>
  <c r="U81" i="56"/>
  <c r="T81" i="56"/>
  <c r="S81" i="56"/>
  <c r="R81" i="56"/>
  <c r="Q81" i="56"/>
  <c r="M81" i="56"/>
  <c r="L81" i="56"/>
  <c r="K81" i="56"/>
  <c r="J81" i="56"/>
  <c r="I81" i="56"/>
  <c r="BZ80" i="56"/>
  <c r="BY80" i="56"/>
  <c r="BX80" i="56"/>
  <c r="BW80" i="56"/>
  <c r="BV80" i="56"/>
  <c r="BU80" i="56"/>
  <c r="BT80" i="56"/>
  <c r="BP80" i="56"/>
  <c r="BO80" i="56"/>
  <c r="BM80" i="56"/>
  <c r="BL80" i="56"/>
  <c r="BJ80" i="56"/>
  <c r="BI80" i="56"/>
  <c r="BH80" i="56"/>
  <c r="BG80" i="56"/>
  <c r="BE80" i="56"/>
  <c r="BD80" i="56"/>
  <c r="BB80" i="56"/>
  <c r="BA80" i="56"/>
  <c r="AX80" i="56"/>
  <c r="AW80" i="56"/>
  <c r="AV80" i="56"/>
  <c r="AU80" i="56"/>
  <c r="AT80" i="56"/>
  <c r="AS80" i="56"/>
  <c r="AR80" i="56"/>
  <c r="AQ80" i="56"/>
  <c r="AP80" i="56"/>
  <c r="AO80" i="56"/>
  <c r="AN80" i="56"/>
  <c r="AM80" i="56"/>
  <c r="AL80" i="56"/>
  <c r="AK80" i="56"/>
  <c r="AJ80" i="56"/>
  <c r="AI80" i="56"/>
  <c r="AH80" i="56"/>
  <c r="AE80" i="56"/>
  <c r="AC80" i="56"/>
  <c r="AB80" i="56"/>
  <c r="AA80" i="56"/>
  <c r="V80" i="56"/>
  <c r="U80" i="56"/>
  <c r="T80" i="56"/>
  <c r="S80" i="56"/>
  <c r="R80" i="56"/>
  <c r="Q80" i="56"/>
  <c r="M80" i="56"/>
  <c r="L80" i="56"/>
  <c r="K80" i="56"/>
  <c r="J80" i="56"/>
  <c r="I80" i="56"/>
  <c r="BZ79" i="56"/>
  <c r="BY79" i="56"/>
  <c r="BX79" i="56"/>
  <c r="BW79" i="56"/>
  <c r="BV79" i="56"/>
  <c r="BU79" i="56"/>
  <c r="BT79" i="56"/>
  <c r="BP79" i="56"/>
  <c r="BO79" i="56"/>
  <c r="BM79" i="56"/>
  <c r="BL79" i="56"/>
  <c r="BJ79" i="56"/>
  <c r="BI79" i="56"/>
  <c r="BH79" i="56"/>
  <c r="BG79" i="56"/>
  <c r="BE79" i="56"/>
  <c r="BD79" i="56"/>
  <c r="BB79" i="56"/>
  <c r="BA79" i="56"/>
  <c r="AX79" i="56"/>
  <c r="AW79" i="56"/>
  <c r="AV79" i="56"/>
  <c r="AU79" i="56"/>
  <c r="AT79" i="56"/>
  <c r="AS79" i="56"/>
  <c r="AR79" i="56"/>
  <c r="AQ79" i="56"/>
  <c r="AP79" i="56"/>
  <c r="AO79" i="56"/>
  <c r="AN79" i="56"/>
  <c r="AM79" i="56"/>
  <c r="AL79" i="56"/>
  <c r="AK79" i="56"/>
  <c r="AJ79" i="56"/>
  <c r="AI79" i="56"/>
  <c r="AH79" i="56"/>
  <c r="AE79" i="56"/>
  <c r="AC79" i="56"/>
  <c r="AB79" i="56"/>
  <c r="AA79" i="56"/>
  <c r="V79" i="56"/>
  <c r="U79" i="56"/>
  <c r="T79" i="56"/>
  <c r="S79" i="56"/>
  <c r="R79" i="56"/>
  <c r="Q79" i="56"/>
  <c r="M79" i="56"/>
  <c r="L79" i="56"/>
  <c r="K79" i="56"/>
  <c r="J79" i="56"/>
  <c r="I79" i="56"/>
  <c r="BZ78" i="56"/>
  <c r="BY78" i="56"/>
  <c r="BX78" i="56"/>
  <c r="BW78" i="56"/>
  <c r="BV78" i="56"/>
  <c r="BU78" i="56"/>
  <c r="BT78" i="56"/>
  <c r="BP78" i="56"/>
  <c r="BO78" i="56"/>
  <c r="BM78" i="56"/>
  <c r="BL78" i="56"/>
  <c r="BJ78" i="56"/>
  <c r="BI78" i="56"/>
  <c r="BH78" i="56"/>
  <c r="BG78" i="56"/>
  <c r="BE78" i="56"/>
  <c r="BD78" i="56"/>
  <c r="BB78" i="56"/>
  <c r="BA78" i="56"/>
  <c r="AX78" i="56"/>
  <c r="AW78" i="56"/>
  <c r="AV78" i="56"/>
  <c r="AU78" i="56"/>
  <c r="AT78" i="56"/>
  <c r="AS78" i="56"/>
  <c r="AR78" i="56"/>
  <c r="AQ78" i="56"/>
  <c r="AP78" i="56"/>
  <c r="AO78" i="56"/>
  <c r="AN78" i="56"/>
  <c r="AM78" i="56"/>
  <c r="AL78" i="56"/>
  <c r="AK78" i="56"/>
  <c r="AJ78" i="56"/>
  <c r="AI78" i="56"/>
  <c r="AH78" i="56"/>
  <c r="AE78" i="56"/>
  <c r="AC78" i="56"/>
  <c r="AB78" i="56"/>
  <c r="AA78" i="56"/>
  <c r="V78" i="56"/>
  <c r="U78" i="56"/>
  <c r="T78" i="56"/>
  <c r="S78" i="56"/>
  <c r="R78" i="56"/>
  <c r="Q78" i="56"/>
  <c r="M78" i="56"/>
  <c r="L78" i="56"/>
  <c r="K78" i="56"/>
  <c r="J78" i="56"/>
  <c r="I78" i="56"/>
  <c r="BZ77" i="56"/>
  <c r="BY77" i="56"/>
  <c r="BX77" i="56"/>
  <c r="BW77" i="56"/>
  <c r="BV77" i="56"/>
  <c r="BU77" i="56"/>
  <c r="BT77" i="56"/>
  <c r="BP77" i="56"/>
  <c r="BO77" i="56"/>
  <c r="BM77" i="56"/>
  <c r="BL77" i="56"/>
  <c r="BJ77" i="56"/>
  <c r="BI77" i="56"/>
  <c r="BH77" i="56"/>
  <c r="BG77" i="56"/>
  <c r="BE77" i="56"/>
  <c r="BD77" i="56"/>
  <c r="BB77" i="56"/>
  <c r="BA77" i="56"/>
  <c r="AX77" i="56"/>
  <c r="AW77" i="56"/>
  <c r="AV77" i="56"/>
  <c r="AU77" i="56"/>
  <c r="AT77" i="56"/>
  <c r="AS77" i="56"/>
  <c r="AR77" i="56"/>
  <c r="AQ77" i="56"/>
  <c r="AP77" i="56"/>
  <c r="AO77" i="56"/>
  <c r="AN77" i="56"/>
  <c r="AM77" i="56"/>
  <c r="AL77" i="56"/>
  <c r="AK77" i="56"/>
  <c r="AJ77" i="56"/>
  <c r="AI77" i="56"/>
  <c r="AH77" i="56"/>
  <c r="AE77" i="56"/>
  <c r="AC77" i="56"/>
  <c r="AB77" i="56"/>
  <c r="AA77" i="56"/>
  <c r="V77" i="56"/>
  <c r="U77" i="56"/>
  <c r="T77" i="56"/>
  <c r="S77" i="56"/>
  <c r="R77" i="56"/>
  <c r="Q77" i="56"/>
  <c r="M77" i="56"/>
  <c r="L77" i="56"/>
  <c r="K77" i="56"/>
  <c r="J77" i="56"/>
  <c r="I77" i="56"/>
  <c r="BZ76" i="56"/>
  <c r="BY76" i="56"/>
  <c r="BX76" i="56"/>
  <c r="BW76" i="56"/>
  <c r="BV76" i="56"/>
  <c r="BU76" i="56"/>
  <c r="BT76" i="56"/>
  <c r="BP76" i="56"/>
  <c r="BO76" i="56"/>
  <c r="BM76" i="56"/>
  <c r="BL76" i="56"/>
  <c r="BJ76" i="56"/>
  <c r="BI76" i="56"/>
  <c r="BH76" i="56"/>
  <c r="BG76" i="56"/>
  <c r="BE76" i="56"/>
  <c r="BD76" i="56"/>
  <c r="BB76" i="56"/>
  <c r="BA76" i="56"/>
  <c r="AX76" i="56"/>
  <c r="AW76" i="56"/>
  <c r="AV76" i="56"/>
  <c r="AU76" i="56"/>
  <c r="AT76" i="56"/>
  <c r="AS76" i="56"/>
  <c r="AR76" i="56"/>
  <c r="AQ76" i="56"/>
  <c r="AP76" i="56"/>
  <c r="AO76" i="56"/>
  <c r="AN76" i="56"/>
  <c r="AM76" i="56"/>
  <c r="AL76" i="56"/>
  <c r="AK76" i="56"/>
  <c r="AJ76" i="56"/>
  <c r="AI76" i="56"/>
  <c r="AH76" i="56"/>
  <c r="AE76" i="56"/>
  <c r="AC76" i="56"/>
  <c r="AB76" i="56"/>
  <c r="AA76" i="56"/>
  <c r="V76" i="56"/>
  <c r="U76" i="56"/>
  <c r="T76" i="56"/>
  <c r="S76" i="56"/>
  <c r="R76" i="56"/>
  <c r="Q76" i="56"/>
  <c r="M76" i="56"/>
  <c r="L76" i="56"/>
  <c r="K76" i="56"/>
  <c r="J76" i="56"/>
  <c r="I76" i="56"/>
  <c r="AX75" i="56"/>
  <c r="AW75" i="56"/>
  <c r="AV75" i="56"/>
  <c r="AU75" i="56"/>
  <c r="AT75" i="56"/>
  <c r="AS75" i="56"/>
  <c r="AR75" i="56"/>
  <c r="AQ75" i="56"/>
  <c r="AP75" i="56"/>
  <c r="AO75" i="56"/>
  <c r="AN75" i="56"/>
  <c r="AM75" i="56"/>
  <c r="AL75" i="56"/>
  <c r="AK75" i="56"/>
  <c r="AJ75" i="56"/>
  <c r="AI75" i="56"/>
  <c r="BZ70" i="56"/>
  <c r="BY70" i="56"/>
  <c r="BX70" i="56"/>
  <c r="BW70" i="56"/>
  <c r="BV70" i="56"/>
  <c r="BU70" i="56"/>
  <c r="BT70" i="56"/>
  <c r="BP70" i="56"/>
  <c r="BM70" i="56"/>
  <c r="BB70" i="56"/>
  <c r="AX70" i="56"/>
  <c r="AW70" i="56"/>
  <c r="AV70" i="56"/>
  <c r="AU70" i="56"/>
  <c r="AT70" i="56"/>
  <c r="AS70" i="56"/>
  <c r="AR70" i="56"/>
  <c r="AQ70" i="56"/>
  <c r="AP70" i="56"/>
  <c r="AO70" i="56"/>
  <c r="AN70" i="56"/>
  <c r="AM70" i="56"/>
  <c r="AL70" i="56"/>
  <c r="AK70" i="56"/>
  <c r="AJ70" i="56"/>
  <c r="AI70" i="56"/>
  <c r="AE70" i="56"/>
  <c r="AD70" i="56"/>
  <c r="AC70" i="56"/>
  <c r="AB70" i="56"/>
  <c r="AA70" i="56"/>
  <c r="W70" i="56"/>
  <c r="V70" i="56"/>
  <c r="U70" i="56"/>
  <c r="T70" i="56"/>
  <c r="S70" i="56"/>
  <c r="R70" i="56"/>
  <c r="M70" i="56"/>
  <c r="L70" i="56"/>
  <c r="K70" i="56"/>
  <c r="J70" i="56"/>
  <c r="CA69" i="56"/>
  <c r="BJ69" i="56"/>
  <c r="BJ53" i="56" s="1"/>
  <c r="AY69" i="56"/>
  <c r="AF69" i="56"/>
  <c r="X69" i="56"/>
  <c r="O69" i="56"/>
  <c r="CA68" i="56"/>
  <c r="BJ68" i="56"/>
  <c r="BJ52" i="56" s="1"/>
  <c r="AY68" i="56"/>
  <c r="AF68" i="56"/>
  <c r="X68" i="56"/>
  <c r="O68" i="56"/>
  <c r="CA67" i="56"/>
  <c r="BJ67" i="56"/>
  <c r="BJ51" i="56" s="1"/>
  <c r="AY67" i="56"/>
  <c r="AF67" i="56"/>
  <c r="X67" i="56"/>
  <c r="O67" i="56"/>
  <c r="CA66" i="56"/>
  <c r="BJ66" i="56"/>
  <c r="BJ50" i="56" s="1"/>
  <c r="AY66" i="56"/>
  <c r="AF66" i="56"/>
  <c r="X66" i="56"/>
  <c r="O66" i="56"/>
  <c r="CA65" i="56"/>
  <c r="BJ65" i="56"/>
  <c r="AY65" i="56"/>
  <c r="AF65" i="56"/>
  <c r="X65" i="56"/>
  <c r="O65" i="56"/>
  <c r="CA64" i="56"/>
  <c r="BJ64" i="56"/>
  <c r="BJ48" i="56" s="1"/>
  <c r="AY64" i="56"/>
  <c r="AF64" i="56"/>
  <c r="X64" i="56"/>
  <c r="O64" i="56"/>
  <c r="CA63" i="56"/>
  <c r="BJ63" i="56"/>
  <c r="AY63" i="56"/>
  <c r="AF63" i="56"/>
  <c r="X63" i="56"/>
  <c r="O63" i="56"/>
  <c r="CA62" i="56"/>
  <c r="BJ62" i="56"/>
  <c r="AY62" i="56"/>
  <c r="AF62" i="56"/>
  <c r="X62" i="56"/>
  <c r="O62" i="56"/>
  <c r="CA61" i="56"/>
  <c r="BJ61" i="56"/>
  <c r="BJ45" i="56" s="1"/>
  <c r="AY61" i="56"/>
  <c r="AF61" i="56"/>
  <c r="X61" i="56"/>
  <c r="O61" i="56"/>
  <c r="CA60" i="56"/>
  <c r="BJ60" i="56"/>
  <c r="BJ44" i="56" s="1"/>
  <c r="AY60" i="56"/>
  <c r="AF60" i="56"/>
  <c r="X60" i="56"/>
  <c r="O60" i="56"/>
  <c r="CA59" i="56"/>
  <c r="BJ59" i="56"/>
  <c r="BJ43" i="56" s="1"/>
  <c r="AY59" i="56"/>
  <c r="AF59" i="56"/>
  <c r="X59" i="56"/>
  <c r="O59" i="56"/>
  <c r="CA58" i="56"/>
  <c r="BJ58" i="56"/>
  <c r="BJ42" i="56" s="1"/>
  <c r="AY58" i="56"/>
  <c r="AF58" i="56"/>
  <c r="X58" i="56"/>
  <c r="O58" i="56"/>
  <c r="BZ53" i="56"/>
  <c r="BY53" i="56"/>
  <c r="BX53" i="56"/>
  <c r="BW53" i="56"/>
  <c r="BV53" i="56"/>
  <c r="BU53" i="56"/>
  <c r="BT53" i="56"/>
  <c r="BP53" i="56"/>
  <c r="BM53" i="56"/>
  <c r="BI53" i="56"/>
  <c r="BH53" i="56"/>
  <c r="BE53" i="56"/>
  <c r="BB53" i="56"/>
  <c r="BA53" i="56"/>
  <c r="AX53" i="56"/>
  <c r="AW53" i="56"/>
  <c r="AV53" i="56"/>
  <c r="AU53" i="56"/>
  <c r="AT53" i="56"/>
  <c r="AS53" i="56"/>
  <c r="AR53" i="56"/>
  <c r="AQ53" i="56"/>
  <c r="AP53" i="56"/>
  <c r="AO53" i="56"/>
  <c r="AN53" i="56"/>
  <c r="AM53" i="56"/>
  <c r="AL53" i="56"/>
  <c r="AK53" i="56"/>
  <c r="AJ53" i="56"/>
  <c r="AI53" i="56"/>
  <c r="AH53" i="56"/>
  <c r="AE53" i="56"/>
  <c r="AD53" i="56"/>
  <c r="AC53" i="56"/>
  <c r="AB53" i="56"/>
  <c r="AA53" i="56"/>
  <c r="Z53" i="56"/>
  <c r="W53" i="56"/>
  <c r="V53" i="56"/>
  <c r="U53" i="56"/>
  <c r="T53" i="56"/>
  <c r="S53" i="56"/>
  <c r="R53" i="56"/>
  <c r="Q53" i="56"/>
  <c r="N53" i="56"/>
  <c r="M53" i="56"/>
  <c r="L53" i="56"/>
  <c r="K53" i="56"/>
  <c r="J53" i="56"/>
  <c r="I53" i="56"/>
  <c r="BZ52" i="56"/>
  <c r="BY52" i="56"/>
  <c r="BX52" i="56"/>
  <c r="BW52" i="56"/>
  <c r="BV52" i="56"/>
  <c r="BU52" i="56"/>
  <c r="BT52" i="56"/>
  <c r="BP52" i="56"/>
  <c r="BM52" i="56"/>
  <c r="BI52" i="56"/>
  <c r="BH52" i="56"/>
  <c r="BE52" i="56"/>
  <c r="BB52" i="56"/>
  <c r="BA52" i="56"/>
  <c r="AX52" i="56"/>
  <c r="AW52" i="56"/>
  <c r="AV52" i="56"/>
  <c r="AU52" i="56"/>
  <c r="AT52" i="56"/>
  <c r="AS52" i="56"/>
  <c r="AR52" i="56"/>
  <c r="AQ52" i="56"/>
  <c r="AP52" i="56"/>
  <c r="AO52" i="56"/>
  <c r="AN52" i="56"/>
  <c r="AM52" i="56"/>
  <c r="AL52" i="56"/>
  <c r="AK52" i="56"/>
  <c r="AJ52" i="56"/>
  <c r="AI52" i="56"/>
  <c r="AH52" i="56"/>
  <c r="AE52" i="56"/>
  <c r="AD52" i="56"/>
  <c r="AC52" i="56"/>
  <c r="AB52" i="56"/>
  <c r="AA52" i="56"/>
  <c r="Z52" i="56"/>
  <c r="W52" i="56"/>
  <c r="V52" i="56"/>
  <c r="U52" i="56"/>
  <c r="T52" i="56"/>
  <c r="S52" i="56"/>
  <c r="R52" i="56"/>
  <c r="Q52" i="56"/>
  <c r="N52" i="56"/>
  <c r="M52" i="56"/>
  <c r="L52" i="56"/>
  <c r="K52" i="56"/>
  <c r="J52" i="56"/>
  <c r="I52" i="56"/>
  <c r="BZ51" i="56"/>
  <c r="BY51" i="56"/>
  <c r="BX51" i="56"/>
  <c r="BW51" i="56"/>
  <c r="BV51" i="56"/>
  <c r="BU51" i="56"/>
  <c r="BT51" i="56"/>
  <c r="BP51" i="56"/>
  <c r="BM51" i="56"/>
  <c r="BI51" i="56"/>
  <c r="BH51" i="56"/>
  <c r="BE51" i="56"/>
  <c r="BB51" i="56"/>
  <c r="BA51" i="56"/>
  <c r="AX51" i="56"/>
  <c r="AW51" i="56"/>
  <c r="AV51" i="56"/>
  <c r="AU51" i="56"/>
  <c r="AT51" i="56"/>
  <c r="AS51" i="56"/>
  <c r="AR51" i="56"/>
  <c r="AQ51" i="56"/>
  <c r="AP51" i="56"/>
  <c r="AO51" i="56"/>
  <c r="AN51" i="56"/>
  <c r="AM51" i="56"/>
  <c r="AL51" i="56"/>
  <c r="AK51" i="56"/>
  <c r="AJ51" i="56"/>
  <c r="AI51" i="56"/>
  <c r="AH51" i="56"/>
  <c r="AE51" i="56"/>
  <c r="AD51" i="56"/>
  <c r="AC51" i="56"/>
  <c r="AB51" i="56"/>
  <c r="AA51" i="56"/>
  <c r="Z51" i="56"/>
  <c r="W51" i="56"/>
  <c r="V51" i="56"/>
  <c r="U51" i="56"/>
  <c r="T51" i="56"/>
  <c r="S51" i="56"/>
  <c r="R51" i="56"/>
  <c r="Q51" i="56"/>
  <c r="N51" i="56"/>
  <c r="M51" i="56"/>
  <c r="L51" i="56"/>
  <c r="K51" i="56"/>
  <c r="J51" i="56"/>
  <c r="I51" i="56"/>
  <c r="BZ50" i="56"/>
  <c r="BY50" i="56"/>
  <c r="BX50" i="56"/>
  <c r="BW50" i="56"/>
  <c r="BV50" i="56"/>
  <c r="BU50" i="56"/>
  <c r="BT50" i="56"/>
  <c r="BP50" i="56"/>
  <c r="BM50" i="56"/>
  <c r="BI50" i="56"/>
  <c r="BH50" i="56"/>
  <c r="BE50" i="56"/>
  <c r="BB50" i="56"/>
  <c r="BA50" i="56"/>
  <c r="AX50" i="56"/>
  <c r="AW50" i="56"/>
  <c r="AV50" i="56"/>
  <c r="AU50" i="56"/>
  <c r="AT50" i="56"/>
  <c r="AS50" i="56"/>
  <c r="AR50" i="56"/>
  <c r="AQ50" i="56"/>
  <c r="AP50" i="56"/>
  <c r="AO50" i="56"/>
  <c r="AN50" i="56"/>
  <c r="AM50" i="56"/>
  <c r="AL50" i="56"/>
  <c r="AK50" i="56"/>
  <c r="AJ50" i="56"/>
  <c r="AI50" i="56"/>
  <c r="AH50" i="56"/>
  <c r="AE50" i="56"/>
  <c r="AD50" i="56"/>
  <c r="AC50" i="56"/>
  <c r="AB50" i="56"/>
  <c r="AA50" i="56"/>
  <c r="Z50" i="56"/>
  <c r="W50" i="56"/>
  <c r="V50" i="56"/>
  <c r="U50" i="56"/>
  <c r="T50" i="56"/>
  <c r="S50" i="56"/>
  <c r="R50" i="56"/>
  <c r="Q50" i="56"/>
  <c r="N50" i="56"/>
  <c r="M50" i="56"/>
  <c r="L50" i="56"/>
  <c r="K50" i="56"/>
  <c r="J50" i="56"/>
  <c r="I50" i="56"/>
  <c r="BZ49" i="56"/>
  <c r="BY49" i="56"/>
  <c r="BX49" i="56"/>
  <c r="BW49" i="56"/>
  <c r="BV49" i="56"/>
  <c r="BU49" i="56"/>
  <c r="BT49" i="56"/>
  <c r="BP49" i="56"/>
  <c r="BM49" i="56"/>
  <c r="BJ49" i="56"/>
  <c r="BI49" i="56"/>
  <c r="BH49" i="56"/>
  <c r="BE49" i="56"/>
  <c r="BB49" i="56"/>
  <c r="BA49" i="56"/>
  <c r="AX49" i="56"/>
  <c r="AW49" i="56"/>
  <c r="AV49" i="56"/>
  <c r="AU49" i="56"/>
  <c r="AT49" i="56"/>
  <c r="AS49" i="56"/>
  <c r="AR49" i="56"/>
  <c r="AQ49" i="56"/>
  <c r="AP49" i="56"/>
  <c r="AO49" i="56"/>
  <c r="AN49" i="56"/>
  <c r="AM49" i="56"/>
  <c r="AL49" i="56"/>
  <c r="AK49" i="56"/>
  <c r="AJ49" i="56"/>
  <c r="AI49" i="56"/>
  <c r="AH49" i="56"/>
  <c r="AE49" i="56"/>
  <c r="AD49" i="56"/>
  <c r="AC49" i="56"/>
  <c r="AB49" i="56"/>
  <c r="AA49" i="56"/>
  <c r="Z49" i="56"/>
  <c r="W49" i="56"/>
  <c r="V49" i="56"/>
  <c r="U49" i="56"/>
  <c r="T49" i="56"/>
  <c r="S49" i="56"/>
  <c r="R49" i="56"/>
  <c r="Q49" i="56"/>
  <c r="N49" i="56"/>
  <c r="M49" i="56"/>
  <c r="L49" i="56"/>
  <c r="K49" i="56"/>
  <c r="J49" i="56"/>
  <c r="I49" i="56"/>
  <c r="BZ48" i="56"/>
  <c r="BY48" i="56"/>
  <c r="BX48" i="56"/>
  <c r="BW48" i="56"/>
  <c r="BV48" i="56"/>
  <c r="BU48" i="56"/>
  <c r="BT48" i="56"/>
  <c r="BP48" i="56"/>
  <c r="BM48" i="56"/>
  <c r="BI48" i="56"/>
  <c r="BH48" i="56"/>
  <c r="BE48" i="56"/>
  <c r="BB48" i="56"/>
  <c r="BA48" i="56"/>
  <c r="AX48" i="56"/>
  <c r="AW48" i="56"/>
  <c r="AV48" i="56"/>
  <c r="AU48" i="56"/>
  <c r="AT48" i="56"/>
  <c r="AS48" i="56"/>
  <c r="AR48" i="56"/>
  <c r="AQ48" i="56"/>
  <c r="AP48" i="56"/>
  <c r="AO48" i="56"/>
  <c r="AN48" i="56"/>
  <c r="AM48" i="56"/>
  <c r="AL48" i="56"/>
  <c r="AK48" i="56"/>
  <c r="AJ48" i="56"/>
  <c r="AI48" i="56"/>
  <c r="AH48" i="56"/>
  <c r="AE48" i="56"/>
  <c r="AD48" i="56"/>
  <c r="AC48" i="56"/>
  <c r="AB48" i="56"/>
  <c r="AA48" i="56"/>
  <c r="Z48" i="56"/>
  <c r="W48" i="56"/>
  <c r="V48" i="56"/>
  <c r="U48" i="56"/>
  <c r="T48" i="56"/>
  <c r="S48" i="56"/>
  <c r="R48" i="56"/>
  <c r="Q48" i="56"/>
  <c r="N48" i="56"/>
  <c r="M48" i="56"/>
  <c r="L48" i="56"/>
  <c r="K48" i="56"/>
  <c r="J48" i="56"/>
  <c r="I48" i="56"/>
  <c r="BZ47" i="56"/>
  <c r="BY47" i="56"/>
  <c r="BX47" i="56"/>
  <c r="BW47" i="56"/>
  <c r="BV47" i="56"/>
  <c r="BU47" i="56"/>
  <c r="BT47" i="56"/>
  <c r="BP47" i="56"/>
  <c r="BM47" i="56"/>
  <c r="BJ47" i="56"/>
  <c r="BI47" i="56"/>
  <c r="BH47" i="56"/>
  <c r="BE47" i="56"/>
  <c r="BB47" i="56"/>
  <c r="BA47" i="56"/>
  <c r="AX47" i="56"/>
  <c r="AW47" i="56"/>
  <c r="AV47" i="56"/>
  <c r="AU47" i="56"/>
  <c r="AT47" i="56"/>
  <c r="AS47" i="56"/>
  <c r="AR47" i="56"/>
  <c r="AQ47" i="56"/>
  <c r="AP47" i="56"/>
  <c r="AO47" i="56"/>
  <c r="AN47" i="56"/>
  <c r="AM47" i="56"/>
  <c r="AL47" i="56"/>
  <c r="AK47" i="56"/>
  <c r="AJ47" i="56"/>
  <c r="AI47" i="56"/>
  <c r="AH47" i="56"/>
  <c r="AE47" i="56"/>
  <c r="AD47" i="56"/>
  <c r="AC47" i="56"/>
  <c r="AB47" i="56"/>
  <c r="AA47" i="56"/>
  <c r="Z47" i="56"/>
  <c r="W47" i="56"/>
  <c r="V47" i="56"/>
  <c r="U47" i="56"/>
  <c r="T47" i="56"/>
  <c r="S47" i="56"/>
  <c r="R47" i="56"/>
  <c r="Q47" i="56"/>
  <c r="N47" i="56"/>
  <c r="M47" i="56"/>
  <c r="L47" i="56"/>
  <c r="K47" i="56"/>
  <c r="J47" i="56"/>
  <c r="I47" i="56"/>
  <c r="BZ46" i="56"/>
  <c r="BY46" i="56"/>
  <c r="BX46" i="56"/>
  <c r="BW46" i="56"/>
  <c r="BV46" i="56"/>
  <c r="BU46" i="56"/>
  <c r="BT46" i="56"/>
  <c r="BP46" i="56"/>
  <c r="BM46" i="56"/>
  <c r="BJ46" i="56"/>
  <c r="BI46" i="56"/>
  <c r="BH46" i="56"/>
  <c r="BE46" i="56"/>
  <c r="BB46" i="56"/>
  <c r="BA46" i="56"/>
  <c r="AX46" i="56"/>
  <c r="AW46" i="56"/>
  <c r="AV46" i="56"/>
  <c r="AU46" i="56"/>
  <c r="AT46" i="56"/>
  <c r="AS46" i="56"/>
  <c r="AR46" i="56"/>
  <c r="AQ46" i="56"/>
  <c r="AP46" i="56"/>
  <c r="AO46" i="56"/>
  <c r="AN46" i="56"/>
  <c r="AM46" i="56"/>
  <c r="AL46" i="56"/>
  <c r="AK46" i="56"/>
  <c r="AJ46" i="56"/>
  <c r="AI46" i="56"/>
  <c r="AH46" i="56"/>
  <c r="AE46" i="56"/>
  <c r="AD46" i="56"/>
  <c r="AC46" i="56"/>
  <c r="AB46" i="56"/>
  <c r="AA46" i="56"/>
  <c r="Z46" i="56"/>
  <c r="W46" i="56"/>
  <c r="V46" i="56"/>
  <c r="U46" i="56"/>
  <c r="T46" i="56"/>
  <c r="S46" i="56"/>
  <c r="R46" i="56"/>
  <c r="Q46" i="56"/>
  <c r="N46" i="56"/>
  <c r="M46" i="56"/>
  <c r="L46" i="56"/>
  <c r="K46" i="56"/>
  <c r="J46" i="56"/>
  <c r="I46" i="56"/>
  <c r="BZ45" i="56"/>
  <c r="BY45" i="56"/>
  <c r="BX45" i="56"/>
  <c r="BW45" i="56"/>
  <c r="BV45" i="56"/>
  <c r="BU45" i="56"/>
  <c r="BT45" i="56"/>
  <c r="BP45" i="56"/>
  <c r="BM45" i="56"/>
  <c r="BI45" i="56"/>
  <c r="BH45" i="56"/>
  <c r="BE45" i="56"/>
  <c r="BB45" i="56"/>
  <c r="BA45" i="56"/>
  <c r="AX45" i="56"/>
  <c r="AW45" i="56"/>
  <c r="AV45" i="56"/>
  <c r="AU45" i="56"/>
  <c r="AT45" i="56"/>
  <c r="AS45" i="56"/>
  <c r="AR45" i="56"/>
  <c r="AQ45" i="56"/>
  <c r="AP45" i="56"/>
  <c r="AO45" i="56"/>
  <c r="AN45" i="56"/>
  <c r="AM45" i="56"/>
  <c r="AL45" i="56"/>
  <c r="AK45" i="56"/>
  <c r="AJ45" i="56"/>
  <c r="AI45" i="56"/>
  <c r="AH45" i="56"/>
  <c r="AE45" i="56"/>
  <c r="AD45" i="56"/>
  <c r="AC45" i="56"/>
  <c r="AB45" i="56"/>
  <c r="AA45" i="56"/>
  <c r="Z45" i="56"/>
  <c r="W45" i="56"/>
  <c r="V45" i="56"/>
  <c r="U45" i="56"/>
  <c r="T45" i="56"/>
  <c r="S45" i="56"/>
  <c r="R45" i="56"/>
  <c r="Q45" i="56"/>
  <c r="N45" i="56"/>
  <c r="M45" i="56"/>
  <c r="L45" i="56"/>
  <c r="K45" i="56"/>
  <c r="J45" i="56"/>
  <c r="I45" i="56"/>
  <c r="BZ44" i="56"/>
  <c r="BY44" i="56"/>
  <c r="BX44" i="56"/>
  <c r="BW44" i="56"/>
  <c r="BV44" i="56"/>
  <c r="BU44" i="56"/>
  <c r="BT44" i="56"/>
  <c r="BP44" i="56"/>
  <c r="BM44" i="56"/>
  <c r="BI44" i="56"/>
  <c r="BH44" i="56"/>
  <c r="BE44" i="56"/>
  <c r="BB44" i="56"/>
  <c r="BA44" i="56"/>
  <c r="AX44" i="56"/>
  <c r="AW44" i="56"/>
  <c r="AV44" i="56"/>
  <c r="AU44" i="56"/>
  <c r="AT44" i="56"/>
  <c r="AS44" i="56"/>
  <c r="AR44" i="56"/>
  <c r="AQ44" i="56"/>
  <c r="AP44" i="56"/>
  <c r="AO44" i="56"/>
  <c r="AN44" i="56"/>
  <c r="AM44" i="56"/>
  <c r="AL44" i="56"/>
  <c r="AK44" i="56"/>
  <c r="AJ44" i="56"/>
  <c r="AI44" i="56"/>
  <c r="AH44" i="56"/>
  <c r="AE44" i="56"/>
  <c r="AD44" i="56"/>
  <c r="AC44" i="56"/>
  <c r="AB44" i="56"/>
  <c r="AA44" i="56"/>
  <c r="Z44" i="56"/>
  <c r="W44" i="56"/>
  <c r="V44" i="56"/>
  <c r="U44" i="56"/>
  <c r="T44" i="56"/>
  <c r="S44" i="56"/>
  <c r="R44" i="56"/>
  <c r="Q44" i="56"/>
  <c r="N44" i="56"/>
  <c r="M44" i="56"/>
  <c r="L44" i="56"/>
  <c r="K44" i="56"/>
  <c r="J44" i="56"/>
  <c r="I44" i="56"/>
  <c r="BZ43" i="56"/>
  <c r="BY43" i="56"/>
  <c r="BX43" i="56"/>
  <c r="BW43" i="56"/>
  <c r="BV43" i="56"/>
  <c r="BU43" i="56"/>
  <c r="BT43" i="56"/>
  <c r="BP43" i="56"/>
  <c r="BM43" i="56"/>
  <c r="BI43" i="56"/>
  <c r="BH43" i="56"/>
  <c r="BE43" i="56"/>
  <c r="BB43" i="56"/>
  <c r="BA43" i="56"/>
  <c r="AX43" i="56"/>
  <c r="AW43" i="56"/>
  <c r="AV43" i="56"/>
  <c r="AU43" i="56"/>
  <c r="AT43" i="56"/>
  <c r="AS43" i="56"/>
  <c r="AR43" i="56"/>
  <c r="AQ43" i="56"/>
  <c r="AP43" i="56"/>
  <c r="AO43" i="56"/>
  <c r="AN43" i="56"/>
  <c r="AM43" i="56"/>
  <c r="AL43" i="56"/>
  <c r="AK43" i="56"/>
  <c r="AJ43" i="56"/>
  <c r="AI43" i="56"/>
  <c r="AH43" i="56"/>
  <c r="AE43" i="56"/>
  <c r="AD43" i="56"/>
  <c r="AC43" i="56"/>
  <c r="AB43" i="56"/>
  <c r="AA43" i="56"/>
  <c r="Z43" i="56"/>
  <c r="W43" i="56"/>
  <c r="V43" i="56"/>
  <c r="U43" i="56"/>
  <c r="T43" i="56"/>
  <c r="S43" i="56"/>
  <c r="R43" i="56"/>
  <c r="Q43" i="56"/>
  <c r="N43" i="56"/>
  <c r="M43" i="56"/>
  <c r="L43" i="56"/>
  <c r="K43" i="56"/>
  <c r="J43" i="56"/>
  <c r="I43" i="56"/>
  <c r="BZ42" i="56"/>
  <c r="BY42" i="56"/>
  <c r="BX42" i="56"/>
  <c r="BW42" i="56"/>
  <c r="BV42" i="56"/>
  <c r="BU42" i="56"/>
  <c r="BT42" i="56"/>
  <c r="BP42" i="56"/>
  <c r="BM42" i="56"/>
  <c r="BI42" i="56"/>
  <c r="BH42" i="56"/>
  <c r="BE42" i="56"/>
  <c r="BB42" i="56"/>
  <c r="BA42" i="56"/>
  <c r="AX42" i="56"/>
  <c r="AW42" i="56"/>
  <c r="AV42" i="56"/>
  <c r="AU42" i="56"/>
  <c r="AT42" i="56"/>
  <c r="AS42" i="56"/>
  <c r="AR42" i="56"/>
  <c r="AQ42" i="56"/>
  <c r="AP42" i="56"/>
  <c r="AO42" i="56"/>
  <c r="AN42" i="56"/>
  <c r="AM42" i="56"/>
  <c r="AL42" i="56"/>
  <c r="AK42" i="56"/>
  <c r="AJ42" i="56"/>
  <c r="AI42" i="56"/>
  <c r="AH42" i="56"/>
  <c r="AE42" i="56"/>
  <c r="AD42" i="56"/>
  <c r="AC42" i="56"/>
  <c r="AB42" i="56"/>
  <c r="AA42" i="56"/>
  <c r="Z42" i="56"/>
  <c r="W42" i="56"/>
  <c r="V42" i="56"/>
  <c r="U42" i="56"/>
  <c r="T42" i="56"/>
  <c r="S42" i="56"/>
  <c r="R42" i="56"/>
  <c r="Q42" i="56"/>
  <c r="N42" i="56"/>
  <c r="M42" i="56"/>
  <c r="L42" i="56"/>
  <c r="K42" i="56"/>
  <c r="J42" i="56"/>
  <c r="I42" i="56"/>
  <c r="AX41" i="56"/>
  <c r="AW41" i="56"/>
  <c r="AV41" i="56"/>
  <c r="AU41" i="56"/>
  <c r="AT41" i="56"/>
  <c r="AS41" i="56"/>
  <c r="AR41" i="56"/>
  <c r="AQ41" i="56"/>
  <c r="AP41" i="56"/>
  <c r="AO41" i="56"/>
  <c r="AN41" i="56"/>
  <c r="AM41" i="56"/>
  <c r="AL41" i="56"/>
  <c r="AK41" i="56"/>
  <c r="AJ41" i="56"/>
  <c r="AI41" i="56"/>
  <c r="W48" i="13"/>
  <c r="V48" i="13"/>
  <c r="U48" i="13"/>
  <c r="T48" i="13"/>
  <c r="S48" i="13"/>
  <c r="R48" i="13"/>
  <c r="Q48" i="13"/>
  <c r="P48" i="13"/>
  <c r="O48" i="13"/>
  <c r="N48" i="13"/>
  <c r="M48" i="13"/>
  <c r="L48" i="13"/>
  <c r="K48" i="13"/>
  <c r="J48" i="13"/>
  <c r="I48" i="13"/>
  <c r="H48" i="13"/>
  <c r="G48" i="13"/>
  <c r="F48" i="13"/>
  <c r="E48" i="13"/>
  <c r="D48" i="13"/>
  <c r="C48" i="13"/>
  <c r="B48" i="13"/>
  <c r="X117" i="13"/>
  <c r="W117" i="13"/>
  <c r="V117" i="13"/>
  <c r="U117" i="13"/>
  <c r="T117" i="13"/>
  <c r="S117" i="13"/>
  <c r="R117" i="13"/>
  <c r="Q117" i="13"/>
  <c r="P117" i="13"/>
  <c r="O117" i="13"/>
  <c r="N117" i="13"/>
  <c r="L117" i="13"/>
  <c r="K117" i="13"/>
  <c r="J117" i="13"/>
  <c r="I117" i="13"/>
  <c r="H117" i="13"/>
  <c r="G117" i="13"/>
  <c r="F117" i="13"/>
  <c r="E117" i="13"/>
  <c r="D117" i="13"/>
  <c r="C117" i="13"/>
  <c r="B117" i="13"/>
  <c r="Y116" i="13"/>
  <c r="M116" i="13"/>
  <c r="Y115" i="13"/>
  <c r="M115" i="13"/>
  <c r="Y114" i="13"/>
  <c r="M114" i="13"/>
  <c r="Y113" i="13"/>
  <c r="M113" i="13"/>
  <c r="Y112" i="13"/>
  <c r="M112" i="13"/>
  <c r="Y111" i="13"/>
  <c r="M111" i="13"/>
  <c r="AJ174" i="13"/>
  <c r="AI174" i="13"/>
  <c r="AH174" i="13"/>
  <c r="AG174" i="13"/>
  <c r="AF174" i="13"/>
  <c r="AE174" i="13"/>
  <c r="AD174" i="13"/>
  <c r="AC174" i="13"/>
  <c r="AB174" i="13"/>
  <c r="AA174" i="13"/>
  <c r="Z174" i="13"/>
  <c r="X174" i="13"/>
  <c r="W174" i="13"/>
  <c r="V174" i="13"/>
  <c r="U174" i="13"/>
  <c r="T174" i="13"/>
  <c r="S174" i="13"/>
  <c r="R174" i="13"/>
  <c r="Q174" i="13"/>
  <c r="P174" i="13"/>
  <c r="O174" i="13"/>
  <c r="N174" i="13"/>
  <c r="L174" i="13"/>
  <c r="K174" i="13"/>
  <c r="J174" i="13"/>
  <c r="I174" i="13"/>
  <c r="H174" i="13"/>
  <c r="G174" i="13"/>
  <c r="F174" i="13"/>
  <c r="E174" i="13"/>
  <c r="D174" i="13"/>
  <c r="C174" i="13"/>
  <c r="B174" i="13"/>
  <c r="AK173" i="13"/>
  <c r="Y173" i="13"/>
  <c r="M173" i="13"/>
  <c r="AK172" i="13"/>
  <c r="Y172" i="13"/>
  <c r="M172" i="13"/>
  <c r="AK171" i="13"/>
  <c r="Y171" i="13"/>
  <c r="M171" i="13"/>
  <c r="AK170" i="13"/>
  <c r="Y170" i="13"/>
  <c r="M170" i="13"/>
  <c r="AK169" i="13"/>
  <c r="Y169" i="13"/>
  <c r="M169" i="13"/>
  <c r="AK168" i="13"/>
  <c r="Y168" i="13"/>
  <c r="M168" i="13"/>
  <c r="AK167" i="13"/>
  <c r="Y167" i="13"/>
  <c r="M167" i="13"/>
  <c r="C25" i="13"/>
  <c r="C26" i="13" s="1"/>
  <c r="D25" i="13"/>
  <c r="E25" i="13"/>
  <c r="F25" i="13"/>
  <c r="G25" i="13"/>
  <c r="H25" i="13"/>
  <c r="I25" i="13"/>
  <c r="J25" i="13"/>
  <c r="K25" i="13"/>
  <c r="L25" i="13"/>
  <c r="M25" i="13"/>
  <c r="N25" i="13"/>
  <c r="O25" i="13"/>
  <c r="P25" i="13"/>
  <c r="Q25" i="13"/>
  <c r="R25" i="13"/>
  <c r="S25" i="13"/>
  <c r="T25" i="13"/>
  <c r="U25" i="13"/>
  <c r="V25" i="13"/>
  <c r="W25" i="13"/>
  <c r="X25" i="13"/>
  <c r="Y25" i="13"/>
  <c r="Z25" i="13"/>
  <c r="AA25" i="13"/>
  <c r="AB25" i="13"/>
  <c r="AC25" i="13"/>
  <c r="AD25" i="13"/>
  <c r="AE25" i="13"/>
  <c r="AF25" i="13"/>
  <c r="AG25" i="13"/>
  <c r="AH25" i="13"/>
  <c r="AI25" i="13"/>
  <c r="AJ25" i="13"/>
  <c r="AK25" i="13"/>
  <c r="AL25" i="13"/>
  <c r="AM25" i="13"/>
  <c r="AN25" i="13"/>
  <c r="AO25" i="13"/>
  <c r="AP25" i="13"/>
  <c r="AQ25" i="13"/>
  <c r="AR25" i="13"/>
  <c r="AS25" i="13"/>
  <c r="AT25" i="13"/>
  <c r="AU25" i="13"/>
  <c r="AV25" i="13"/>
  <c r="AW25" i="13"/>
  <c r="AX25" i="13"/>
  <c r="AY25" i="13"/>
  <c r="AZ25" i="13"/>
  <c r="BA25" i="13"/>
  <c r="BB25" i="13"/>
  <c r="BC25" i="13"/>
  <c r="BD25" i="13"/>
  <c r="BE25" i="13"/>
  <c r="BF25" i="13"/>
  <c r="BG25" i="13"/>
  <c r="BH25" i="13"/>
  <c r="BI25" i="13"/>
  <c r="BJ25" i="13"/>
  <c r="BK25" i="13"/>
  <c r="BL25" i="13"/>
  <c r="BM25" i="13"/>
  <c r="BN25" i="13"/>
  <c r="BO25" i="13"/>
  <c r="BP25" i="13"/>
  <c r="BQ25" i="13"/>
  <c r="BR25" i="13"/>
  <c r="BS25" i="13"/>
  <c r="BT25" i="13"/>
  <c r="BU25" i="13"/>
  <c r="BV25" i="13"/>
  <c r="BW25" i="13"/>
  <c r="BX25" i="13"/>
  <c r="BY25" i="13"/>
  <c r="BZ25" i="13"/>
  <c r="CA25" i="13"/>
  <c r="CB25" i="13"/>
  <c r="CC25" i="13"/>
  <c r="CD25" i="13"/>
  <c r="CE25" i="13"/>
  <c r="CF25" i="13"/>
  <c r="CG25" i="13"/>
  <c r="CH25" i="13"/>
  <c r="CI25" i="13"/>
  <c r="CJ25" i="13"/>
  <c r="CK25" i="13"/>
  <c r="CL25" i="13"/>
  <c r="CM25" i="13"/>
  <c r="CN25" i="13"/>
  <c r="CO25" i="13"/>
  <c r="CP25" i="13"/>
  <c r="CQ25" i="13"/>
  <c r="CR25" i="13"/>
  <c r="CS25" i="13"/>
  <c r="CT25" i="13"/>
  <c r="CU25" i="13"/>
  <c r="CV25" i="13"/>
  <c r="CW25" i="13"/>
  <c r="CX25" i="13"/>
  <c r="CY25" i="13"/>
  <c r="CZ25" i="13"/>
  <c r="DA25" i="13"/>
  <c r="DB25" i="13"/>
  <c r="DC25" i="13"/>
  <c r="DD25" i="13"/>
  <c r="DE25" i="13"/>
  <c r="DF25" i="13"/>
  <c r="DG25" i="13"/>
  <c r="DH25" i="13"/>
  <c r="DI25" i="13"/>
  <c r="DJ25" i="13"/>
  <c r="DK25" i="13"/>
  <c r="DL25" i="13"/>
  <c r="DM25" i="13"/>
  <c r="DN25" i="13"/>
  <c r="DO25" i="13"/>
  <c r="DP25" i="13"/>
  <c r="DQ25" i="13"/>
  <c r="DR25" i="13"/>
  <c r="DS25" i="13"/>
  <c r="DT25" i="13"/>
  <c r="DU25" i="13"/>
  <c r="DV25" i="13"/>
  <c r="DW25" i="13"/>
  <c r="DX25" i="13"/>
  <c r="DY25" i="13"/>
  <c r="DZ25" i="13"/>
  <c r="EA25" i="13"/>
  <c r="EB25" i="13"/>
  <c r="EC25" i="13"/>
  <c r="ED25" i="13"/>
  <c r="EE25" i="13"/>
  <c r="EF25" i="13"/>
  <c r="EG25" i="13"/>
  <c r="EH25" i="13"/>
  <c r="EI25" i="13"/>
  <c r="EJ25" i="13"/>
  <c r="EK25" i="13"/>
  <c r="EL25" i="13"/>
  <c r="EM25" i="13"/>
  <c r="EN25" i="13"/>
  <c r="EO25" i="13"/>
  <c r="EP25" i="13"/>
  <c r="EQ25" i="13"/>
  <c r="ER25" i="13"/>
  <c r="ES25" i="13"/>
  <c r="ET25" i="13"/>
  <c r="EU25" i="13"/>
  <c r="EV25" i="13"/>
  <c r="EW25" i="13"/>
  <c r="EX25" i="13"/>
  <c r="EY25" i="13"/>
  <c r="EZ25" i="13"/>
  <c r="FA25" i="13"/>
  <c r="FB25" i="13"/>
  <c r="FC25" i="13"/>
  <c r="FD25" i="13"/>
  <c r="FE25" i="13"/>
  <c r="FF25" i="13"/>
  <c r="FG25" i="13"/>
  <c r="FH25" i="13"/>
  <c r="FI25" i="13"/>
  <c r="FJ25" i="13"/>
  <c r="FK25" i="13"/>
  <c r="FL25" i="13"/>
  <c r="FM25" i="13"/>
  <c r="FN25" i="13"/>
  <c r="FO25" i="13"/>
  <c r="FP25" i="13"/>
  <c r="FQ25" i="13"/>
  <c r="FR25" i="13"/>
  <c r="FS25" i="13"/>
  <c r="FT25" i="13"/>
  <c r="FU25" i="13"/>
  <c r="FV25" i="13"/>
  <c r="FW25" i="13"/>
  <c r="FX25" i="13"/>
  <c r="FY25" i="13"/>
  <c r="FZ25" i="13"/>
  <c r="GA25" i="13"/>
  <c r="GB25" i="13"/>
  <c r="GC25" i="13"/>
  <c r="GD25" i="13"/>
  <c r="GE25" i="13"/>
  <c r="GF25" i="13"/>
  <c r="GG25" i="13"/>
  <c r="GH25" i="13"/>
  <c r="GI25" i="13"/>
  <c r="GJ25" i="13"/>
  <c r="GK25" i="13"/>
  <c r="GL25" i="13"/>
  <c r="GM25" i="13"/>
  <c r="GN25" i="13"/>
  <c r="GO25" i="13"/>
  <c r="GP25" i="13"/>
  <c r="GQ25" i="13"/>
  <c r="GR25" i="13"/>
  <c r="GS25" i="13"/>
  <c r="GT25" i="13"/>
  <c r="GU25" i="13"/>
  <c r="GV25" i="13"/>
  <c r="GW25" i="13"/>
  <c r="GX25" i="13"/>
  <c r="GY25" i="13"/>
  <c r="GZ25" i="13"/>
  <c r="HA25" i="13"/>
  <c r="HB25" i="13"/>
  <c r="HC25" i="13"/>
  <c r="HD25" i="13"/>
  <c r="HE25" i="13"/>
  <c r="HF25" i="13"/>
  <c r="HG25" i="13"/>
  <c r="HH25" i="13"/>
  <c r="HI25" i="13"/>
  <c r="HJ25" i="13"/>
  <c r="HK25" i="13"/>
  <c r="HL25" i="13"/>
  <c r="HM25" i="13"/>
  <c r="HN25" i="13"/>
  <c r="HO25" i="13"/>
  <c r="HP25" i="13"/>
  <c r="HQ25" i="13"/>
  <c r="HR25" i="13"/>
  <c r="HS25" i="13"/>
  <c r="HT25" i="13"/>
  <c r="HU25" i="13"/>
  <c r="HV25" i="13"/>
  <c r="HW25" i="13"/>
  <c r="HX25" i="13"/>
  <c r="HY25" i="13"/>
  <c r="HZ25" i="13"/>
  <c r="IA25" i="13"/>
  <c r="IB25" i="13"/>
  <c r="IC25" i="13"/>
  <c r="ID25" i="13"/>
  <c r="IE25" i="13"/>
  <c r="IF25" i="13"/>
  <c r="IG25" i="13"/>
  <c r="IH25" i="13"/>
  <c r="II25" i="13"/>
  <c r="IJ25" i="13"/>
  <c r="IK25" i="13"/>
  <c r="IL25" i="13"/>
  <c r="IM25" i="13"/>
  <c r="IN25" i="13"/>
  <c r="IO25" i="13"/>
  <c r="IP25" i="13"/>
  <c r="IQ25" i="13"/>
  <c r="IR25" i="13"/>
  <c r="IS25" i="13"/>
  <c r="IT25" i="13"/>
  <c r="IU25" i="13"/>
  <c r="IV25" i="13"/>
  <c r="IW25" i="13"/>
  <c r="IX25" i="13"/>
  <c r="IY25" i="13"/>
  <c r="IZ25" i="13"/>
  <c r="JA25" i="13"/>
  <c r="JB25" i="13"/>
  <c r="JC25" i="13"/>
  <c r="JD25" i="13"/>
  <c r="JE25" i="13"/>
  <c r="JF25" i="13"/>
  <c r="JG25" i="13"/>
  <c r="JH25" i="13"/>
  <c r="JI25" i="13"/>
  <c r="JJ25" i="13"/>
  <c r="JK25" i="13"/>
  <c r="JL25" i="13"/>
  <c r="JM25" i="13"/>
  <c r="JN25" i="13"/>
  <c r="JO25" i="13"/>
  <c r="JP25" i="13"/>
  <c r="JQ25" i="13"/>
  <c r="JR25" i="13"/>
  <c r="JS25" i="13"/>
  <c r="JT25" i="13"/>
  <c r="JU25" i="13"/>
  <c r="JV25" i="13"/>
  <c r="JW25" i="13"/>
  <c r="JX25" i="13"/>
  <c r="JY25" i="13"/>
  <c r="JZ25" i="13"/>
  <c r="KA25" i="13"/>
  <c r="KB25" i="13"/>
  <c r="KC25" i="13"/>
  <c r="KD25" i="13"/>
  <c r="KE25" i="13"/>
  <c r="KF25" i="13"/>
  <c r="KG25" i="13"/>
  <c r="KH25" i="13"/>
  <c r="KI25" i="13"/>
  <c r="KJ25" i="13"/>
  <c r="KK25" i="13"/>
  <c r="KL25" i="13"/>
  <c r="KM25" i="13"/>
  <c r="KN25" i="13"/>
  <c r="KO25" i="13"/>
  <c r="KP25" i="13"/>
  <c r="KQ25" i="13"/>
  <c r="KR25" i="13"/>
  <c r="KS25" i="13"/>
  <c r="KT25" i="13"/>
  <c r="KU25" i="13"/>
  <c r="KV25" i="13"/>
  <c r="KW25" i="13"/>
  <c r="KX25" i="13"/>
  <c r="KY25" i="13"/>
  <c r="KZ25" i="13"/>
  <c r="LA25" i="13"/>
  <c r="LB25" i="13"/>
  <c r="LC25" i="13"/>
  <c r="LD25" i="13"/>
  <c r="LE25" i="13"/>
  <c r="LF25" i="13"/>
  <c r="LG25" i="13"/>
  <c r="LH25" i="13"/>
  <c r="LI25" i="13"/>
  <c r="LJ25" i="13"/>
  <c r="LK25" i="13"/>
  <c r="LL25" i="13"/>
  <c r="LM25" i="13"/>
  <c r="LN25" i="13"/>
  <c r="LO25" i="13"/>
  <c r="LP25" i="13"/>
  <c r="LQ25" i="13"/>
  <c r="LR25" i="13"/>
  <c r="LS25" i="13"/>
  <c r="LT25" i="13"/>
  <c r="LU25" i="13"/>
  <c r="LV25" i="13"/>
  <c r="LW25" i="13"/>
  <c r="LX25" i="13"/>
  <c r="LY25" i="13"/>
  <c r="LZ25" i="13"/>
  <c r="MA25" i="13"/>
  <c r="MB25" i="13"/>
  <c r="MC25" i="13"/>
  <c r="MD25" i="13"/>
  <c r="ME25" i="13"/>
  <c r="MF25" i="13"/>
  <c r="MG25" i="13"/>
  <c r="MH25" i="13"/>
  <c r="MI25" i="13"/>
  <c r="MJ25" i="13"/>
  <c r="MK25" i="13"/>
  <c r="ML25" i="13"/>
  <c r="MM25" i="13"/>
  <c r="MN25" i="13"/>
  <c r="MO25" i="13"/>
  <c r="MP25" i="13"/>
  <c r="MQ25" i="13"/>
  <c r="MR25" i="13"/>
  <c r="MS25" i="13"/>
  <c r="MT25" i="13"/>
  <c r="MU25" i="13"/>
  <c r="MV25" i="13"/>
  <c r="MW25" i="13"/>
  <c r="MX25" i="13"/>
  <c r="MY25" i="13"/>
  <c r="MZ25" i="13"/>
  <c r="NA25" i="13"/>
  <c r="NB25" i="13"/>
  <c r="NC25" i="13"/>
  <c r="ND25" i="13"/>
  <c r="NE25" i="13"/>
  <c r="NF25" i="13"/>
  <c r="NG25" i="13"/>
  <c r="NH25" i="13"/>
  <c r="NI25" i="13"/>
  <c r="NJ25" i="13"/>
  <c r="NK25" i="13"/>
  <c r="NL25" i="13"/>
  <c r="NM25" i="13"/>
  <c r="NN25" i="13"/>
  <c r="NO25" i="13"/>
  <c r="NP25" i="13"/>
  <c r="NQ25" i="13"/>
  <c r="NR25" i="13"/>
  <c r="NS25" i="13"/>
  <c r="NT25" i="13"/>
  <c r="NU25" i="13"/>
  <c r="NV25" i="13"/>
  <c r="NW25" i="13"/>
  <c r="NX25" i="13"/>
  <c r="NY25" i="13"/>
  <c r="NZ25" i="13"/>
  <c r="OA25" i="13"/>
  <c r="OB25" i="13"/>
  <c r="OC25" i="13"/>
  <c r="OD25" i="13"/>
  <c r="OE25" i="13"/>
  <c r="OF25" i="13"/>
  <c r="OG25" i="13"/>
  <c r="OH25" i="13"/>
  <c r="OI25" i="13"/>
  <c r="OJ25" i="13"/>
  <c r="OK25" i="13"/>
  <c r="OL25" i="13"/>
  <c r="OM25" i="13"/>
  <c r="ON25" i="13"/>
  <c r="OO25" i="13"/>
  <c r="OP25" i="13"/>
  <c r="OQ25" i="13"/>
  <c r="OR25" i="13"/>
  <c r="OS25" i="13"/>
  <c r="OT25" i="13"/>
  <c r="OU25" i="13"/>
  <c r="OV25" i="13"/>
  <c r="OW25" i="13"/>
  <c r="OX25" i="13"/>
  <c r="OY25" i="13"/>
  <c r="OZ25" i="13"/>
  <c r="PA25" i="13"/>
  <c r="PB25" i="13"/>
  <c r="PC25" i="13"/>
  <c r="PD25" i="13"/>
  <c r="PE25" i="13"/>
  <c r="PF25" i="13"/>
  <c r="PG25" i="13"/>
  <c r="PH25" i="13"/>
  <c r="PI25" i="13"/>
  <c r="PJ25" i="13"/>
  <c r="PK25" i="13"/>
  <c r="PL25" i="13"/>
  <c r="PM25" i="13"/>
  <c r="PN25" i="13"/>
  <c r="PO25" i="13"/>
  <c r="PP25" i="13"/>
  <c r="PQ25" i="13"/>
  <c r="PR25" i="13"/>
  <c r="PS25" i="13"/>
  <c r="PT25" i="13"/>
  <c r="PU25" i="13"/>
  <c r="PV25" i="13"/>
  <c r="PW25" i="13"/>
  <c r="PX25" i="13"/>
  <c r="PY25" i="13"/>
  <c r="PZ25" i="13"/>
  <c r="QA25" i="13"/>
  <c r="QB25" i="13"/>
  <c r="QC25" i="13"/>
  <c r="QD25" i="13"/>
  <c r="QE25" i="13"/>
  <c r="QF25" i="13"/>
  <c r="QG25" i="13"/>
  <c r="QH25" i="13"/>
  <c r="QI25" i="13"/>
  <c r="QJ25" i="13"/>
  <c r="QK25" i="13"/>
  <c r="QL25" i="13"/>
  <c r="QM25" i="13"/>
  <c r="QN25" i="13"/>
  <c r="QO25" i="13"/>
  <c r="QP25" i="13"/>
  <c r="QQ25" i="13"/>
  <c r="QR25" i="13"/>
  <c r="QS25" i="13"/>
  <c r="QT25" i="13"/>
  <c r="QU25" i="13"/>
  <c r="QV25" i="13"/>
  <c r="QW25" i="13"/>
  <c r="QX25" i="13"/>
  <c r="QY25" i="13"/>
  <c r="QZ25" i="13"/>
  <c r="RA25" i="13"/>
  <c r="RB25" i="13"/>
  <c r="RC25" i="13"/>
  <c r="RD25" i="13"/>
  <c r="RE25" i="13"/>
  <c r="RF25" i="13"/>
  <c r="RG25" i="13"/>
  <c r="RH25" i="13"/>
  <c r="RI25" i="13"/>
  <c r="RJ25" i="13"/>
  <c r="RK25" i="13"/>
  <c r="RL25" i="13"/>
  <c r="RM25" i="13"/>
  <c r="RN25" i="13"/>
  <c r="RO25" i="13"/>
  <c r="RP25" i="13"/>
  <c r="RQ25" i="13"/>
  <c r="RR25" i="13"/>
  <c r="RS25" i="13"/>
  <c r="RT25" i="13"/>
  <c r="RU25" i="13"/>
  <c r="RV25" i="13"/>
  <c r="RW25" i="13"/>
  <c r="RX25" i="13"/>
  <c r="RY25" i="13"/>
  <c r="RZ25" i="13"/>
  <c r="SA25" i="13"/>
  <c r="SB25" i="13"/>
  <c r="SC25" i="13"/>
  <c r="SD25" i="13"/>
  <c r="SE25" i="13"/>
  <c r="SF25" i="13"/>
  <c r="SG25" i="13"/>
  <c r="SH25" i="13"/>
  <c r="SI25" i="13"/>
  <c r="SJ25" i="13"/>
  <c r="SK25" i="13"/>
  <c r="SL25" i="13"/>
  <c r="SM25" i="13"/>
  <c r="SN25" i="13"/>
  <c r="SO25" i="13"/>
  <c r="SP25" i="13"/>
  <c r="SQ25" i="13"/>
  <c r="SR25" i="13"/>
  <c r="SS25" i="13"/>
  <c r="ST25" i="13"/>
  <c r="SU25" i="13"/>
  <c r="SV25" i="13"/>
  <c r="SW25" i="13"/>
  <c r="SX25" i="13"/>
  <c r="SY25" i="13"/>
  <c r="SZ25" i="13"/>
  <c r="TA25" i="13"/>
  <c r="TB25" i="13"/>
  <c r="TC25" i="13"/>
  <c r="TD25" i="13"/>
  <c r="TE25" i="13"/>
  <c r="TF25" i="13"/>
  <c r="TG25" i="13"/>
  <c r="TH25" i="13"/>
  <c r="TI25" i="13"/>
  <c r="TJ25" i="13"/>
  <c r="TK25" i="13"/>
  <c r="TL25" i="13"/>
  <c r="TM25" i="13"/>
  <c r="TN25" i="13"/>
  <c r="TO25" i="13"/>
  <c r="TP25" i="13"/>
  <c r="TQ25" i="13"/>
  <c r="TR25" i="13"/>
  <c r="TS25" i="13"/>
  <c r="TT25" i="13"/>
  <c r="TU25" i="13"/>
  <c r="TV25" i="13"/>
  <c r="TW25" i="13"/>
  <c r="TX25" i="13"/>
  <c r="TY25" i="13"/>
  <c r="TZ25" i="13"/>
  <c r="UA25" i="13"/>
  <c r="UB25" i="13"/>
  <c r="UC25" i="13"/>
  <c r="UD25" i="13"/>
  <c r="UE25" i="13"/>
  <c r="UF25" i="13"/>
  <c r="UG25" i="13"/>
  <c r="UH25" i="13"/>
  <c r="UI25" i="13"/>
  <c r="UJ25" i="13"/>
  <c r="UK25" i="13"/>
  <c r="UL25" i="13"/>
  <c r="UM25" i="13"/>
  <c r="UN25" i="13"/>
  <c r="UO25" i="13"/>
  <c r="UP25" i="13"/>
  <c r="UQ25" i="13"/>
  <c r="UR25" i="13"/>
  <c r="US25" i="13"/>
  <c r="UT25" i="13"/>
  <c r="UU25" i="13"/>
  <c r="UV25" i="13"/>
  <c r="UW25" i="13"/>
  <c r="UX25" i="13"/>
  <c r="UY25" i="13"/>
  <c r="UZ25" i="13"/>
  <c r="VA25" i="13"/>
  <c r="VB25" i="13"/>
  <c r="VC25" i="13"/>
  <c r="VD25" i="13"/>
  <c r="VE25" i="13"/>
  <c r="VF25" i="13"/>
  <c r="VG25" i="13"/>
  <c r="VH25" i="13"/>
  <c r="VI25" i="13"/>
  <c r="VJ25" i="13"/>
  <c r="VK25" i="13"/>
  <c r="VL25" i="13"/>
  <c r="VM25" i="13"/>
  <c r="VN25" i="13"/>
  <c r="VO25" i="13"/>
  <c r="VP25" i="13"/>
  <c r="VQ25" i="13"/>
  <c r="VR25" i="13"/>
  <c r="VS25" i="13"/>
  <c r="VT25" i="13"/>
  <c r="VU25" i="13"/>
  <c r="VV25" i="13"/>
  <c r="VW25" i="13"/>
  <c r="VX25" i="13"/>
  <c r="VY25" i="13"/>
  <c r="VZ25" i="13"/>
  <c r="WA25" i="13"/>
  <c r="WB25" i="13"/>
  <c r="WC25" i="13"/>
  <c r="WD25" i="13"/>
  <c r="WE25" i="13"/>
  <c r="WF25" i="13"/>
  <c r="WG25" i="13"/>
  <c r="WH25" i="13"/>
  <c r="WI25" i="13"/>
  <c r="WJ25" i="13"/>
  <c r="WK25" i="13"/>
  <c r="WL25" i="13"/>
  <c r="WM25" i="13"/>
  <c r="WN25" i="13"/>
  <c r="WO25" i="13"/>
  <c r="WP25" i="13"/>
  <c r="WQ25" i="13"/>
  <c r="WR25" i="13"/>
  <c r="WS25" i="13"/>
  <c r="WT25" i="13"/>
  <c r="WU25" i="13"/>
  <c r="WV25" i="13"/>
  <c r="WW25" i="13"/>
  <c r="WX25" i="13"/>
  <c r="WY25" i="13"/>
  <c r="WZ25" i="13"/>
  <c r="XA25" i="13"/>
  <c r="XB25" i="13"/>
  <c r="XC25" i="13"/>
  <c r="XD25" i="13"/>
  <c r="XE25" i="13"/>
  <c r="XF25" i="13"/>
  <c r="XG25" i="13"/>
  <c r="XH25" i="13"/>
  <c r="XI25" i="13"/>
  <c r="XJ25" i="13"/>
  <c r="XK25" i="13"/>
  <c r="XL25" i="13"/>
  <c r="XM25" i="13"/>
  <c r="XN25" i="13"/>
  <c r="XO25" i="13"/>
  <c r="XP25" i="13"/>
  <c r="XQ25" i="13"/>
  <c r="XR25" i="13"/>
  <c r="XS25" i="13"/>
  <c r="XT25" i="13"/>
  <c r="XU25" i="13"/>
  <c r="XV25" i="13"/>
  <c r="XW25" i="13"/>
  <c r="XX25" i="13"/>
  <c r="XY25" i="13"/>
  <c r="XZ25" i="13"/>
  <c r="YA25" i="13"/>
  <c r="YB25" i="13"/>
  <c r="YC25" i="13"/>
  <c r="YD25" i="13"/>
  <c r="YE25" i="13"/>
  <c r="YF25" i="13"/>
  <c r="YG25" i="13"/>
  <c r="YH25" i="13"/>
  <c r="YI25" i="13"/>
  <c r="YJ25" i="13"/>
  <c r="YK25" i="13"/>
  <c r="YL25" i="13"/>
  <c r="YM25" i="13"/>
  <c r="YN25" i="13"/>
  <c r="YO25" i="13"/>
  <c r="YP25" i="13"/>
  <c r="YQ25" i="13"/>
  <c r="YR25" i="13"/>
  <c r="YS25" i="13"/>
  <c r="YT25" i="13"/>
  <c r="YU25" i="13"/>
  <c r="YV25" i="13"/>
  <c r="YW25" i="13"/>
  <c r="YX25" i="13"/>
  <c r="YY25" i="13"/>
  <c r="YZ25" i="13"/>
  <c r="ZA25" i="13"/>
  <c r="ZB25" i="13"/>
  <c r="ZC25" i="13"/>
  <c r="ZD25" i="13"/>
  <c r="ZE25" i="13"/>
  <c r="ZF25" i="13"/>
  <c r="ZG25" i="13"/>
  <c r="ZH25" i="13"/>
  <c r="ZI25" i="13"/>
  <c r="ZJ25" i="13"/>
  <c r="ZK25" i="13"/>
  <c r="ZL25" i="13"/>
  <c r="ZM25" i="13"/>
  <c r="ZN25" i="13"/>
  <c r="ZO25" i="13"/>
  <c r="ZP25" i="13"/>
  <c r="ZQ25" i="13"/>
  <c r="ZR25" i="13"/>
  <c r="ZS25" i="13"/>
  <c r="ZT25" i="13"/>
  <c r="ZU25" i="13"/>
  <c r="ZV25" i="13"/>
  <c r="ZW25" i="13"/>
  <c r="ZX25" i="13"/>
  <c r="ZY25" i="13"/>
  <c r="ZZ25" i="13"/>
  <c r="AAA25" i="13"/>
  <c r="AAB25" i="13"/>
  <c r="AAC25" i="13"/>
  <c r="AAD25" i="13"/>
  <c r="AAE25" i="13"/>
  <c r="AAF25" i="13"/>
  <c r="AAG25" i="13"/>
  <c r="AAH25" i="13"/>
  <c r="AAI25" i="13"/>
  <c r="AAJ25" i="13"/>
  <c r="AAK25" i="13"/>
  <c r="AAL25" i="13"/>
  <c r="AAM25" i="13"/>
  <c r="AAN25" i="13"/>
  <c r="AAO25" i="13"/>
  <c r="AAP25" i="13"/>
  <c r="AAQ25" i="13"/>
  <c r="AAR25" i="13"/>
  <c r="AAS25" i="13"/>
  <c r="AAT25" i="13"/>
  <c r="AAU25" i="13"/>
  <c r="AAV25" i="13"/>
  <c r="AAW25" i="13"/>
  <c r="AAX25" i="13"/>
  <c r="AAY25" i="13"/>
  <c r="AAZ25" i="13"/>
  <c r="ABA25" i="13"/>
  <c r="ABB25" i="13"/>
  <c r="ABC25" i="13"/>
  <c r="ABD25" i="13"/>
  <c r="ABE25" i="13"/>
  <c r="ABF25" i="13"/>
  <c r="ABG25" i="13"/>
  <c r="ABH25" i="13"/>
  <c r="ABI25" i="13"/>
  <c r="ABJ25" i="13"/>
  <c r="ABK25" i="13"/>
  <c r="ABL25" i="13"/>
  <c r="ABM25" i="13"/>
  <c r="ABN25" i="13"/>
  <c r="ABO25" i="13"/>
  <c r="ABP25" i="13"/>
  <c r="ABQ25" i="13"/>
  <c r="ABR25" i="13"/>
  <c r="ABS25" i="13"/>
  <c r="ABT25" i="13"/>
  <c r="ABU25" i="13"/>
  <c r="ABV25" i="13"/>
  <c r="ABW25" i="13"/>
  <c r="ABX25" i="13"/>
  <c r="ABY25" i="13"/>
  <c r="ABZ25" i="13"/>
  <c r="ACA25" i="13"/>
  <c r="ACB25" i="13"/>
  <c r="ACC25" i="13"/>
  <c r="ACD25" i="13"/>
  <c r="ACE25" i="13"/>
  <c r="ACF25" i="13"/>
  <c r="ACG25" i="13"/>
  <c r="ACH25" i="13"/>
  <c r="ACI25" i="13"/>
  <c r="ACJ25" i="13"/>
  <c r="ACK25" i="13"/>
  <c r="ACL25" i="13"/>
  <c r="ACM25" i="13"/>
  <c r="ACN25" i="13"/>
  <c r="ACO25" i="13"/>
  <c r="ACP25" i="13"/>
  <c r="ACQ25" i="13"/>
  <c r="ACR25" i="13"/>
  <c r="ACS25" i="13"/>
  <c r="ACT25" i="13"/>
  <c r="ACU25" i="13"/>
  <c r="ACV25" i="13"/>
  <c r="ACW25" i="13"/>
  <c r="ACX25" i="13"/>
  <c r="ACY25" i="13"/>
  <c r="ACZ25" i="13"/>
  <c r="ADA25" i="13"/>
  <c r="ADB25" i="13"/>
  <c r="ADC25" i="13"/>
  <c r="ADD25" i="13"/>
  <c r="ADE25" i="13"/>
  <c r="ADF25" i="13"/>
  <c r="ADG25" i="13"/>
  <c r="ADH25" i="13"/>
  <c r="ADI25" i="13"/>
  <c r="ADJ25" i="13"/>
  <c r="ADK25" i="13"/>
  <c r="ADL25" i="13"/>
  <c r="ADM25" i="13"/>
  <c r="ADN25" i="13"/>
  <c r="ADO25" i="13"/>
  <c r="ADP25" i="13"/>
  <c r="ADQ25" i="13"/>
  <c r="ADR25" i="13"/>
  <c r="ADS25" i="13"/>
  <c r="ADT25" i="13"/>
  <c r="ADU25" i="13"/>
  <c r="ADV25" i="13"/>
  <c r="ADW25" i="13"/>
  <c r="ADX25" i="13"/>
  <c r="ADY25" i="13"/>
  <c r="ADZ25" i="13"/>
  <c r="AEA25" i="13"/>
  <c r="AEB25" i="13"/>
  <c r="AEC25" i="13"/>
  <c r="AED25" i="13"/>
  <c r="AEE25" i="13"/>
  <c r="AEF25" i="13"/>
  <c r="AEG25" i="13"/>
  <c r="AEH25" i="13"/>
  <c r="AEI25" i="13"/>
  <c r="AEJ25" i="13"/>
  <c r="AEK25" i="13"/>
  <c r="AEL25" i="13"/>
  <c r="AEM25" i="13"/>
  <c r="AEN25" i="13"/>
  <c r="AEO25" i="13"/>
  <c r="AEP25" i="13"/>
  <c r="AEQ25" i="13"/>
  <c r="AER25" i="13"/>
  <c r="AES25" i="13"/>
  <c r="AET25" i="13"/>
  <c r="AEU25" i="13"/>
  <c r="AEV25" i="13"/>
  <c r="AEW25" i="13"/>
  <c r="AEX25" i="13"/>
  <c r="AEY25" i="13"/>
  <c r="AEZ25" i="13"/>
  <c r="AFA25" i="13"/>
  <c r="AFB25" i="13"/>
  <c r="AFC25" i="13"/>
  <c r="AFD25" i="13"/>
  <c r="AFE25" i="13"/>
  <c r="AFF25" i="13"/>
  <c r="AFG25" i="13"/>
  <c r="AFH25" i="13"/>
  <c r="AFI25" i="13"/>
  <c r="AFJ25" i="13"/>
  <c r="AFK25" i="13"/>
  <c r="AFL25" i="13"/>
  <c r="AFM25" i="13"/>
  <c r="AFN25" i="13"/>
  <c r="AFO25" i="13"/>
  <c r="AFP25" i="13"/>
  <c r="AFQ25" i="13"/>
  <c r="AFR25" i="13"/>
  <c r="AFS25" i="13"/>
  <c r="AFT25" i="13"/>
  <c r="AFU25" i="13"/>
  <c r="AFV25" i="13"/>
  <c r="AFW25" i="13"/>
  <c r="AFX25" i="13"/>
  <c r="AFY25" i="13"/>
  <c r="AFZ25" i="13"/>
  <c r="AGA25" i="13"/>
  <c r="AGB25" i="13"/>
  <c r="AGC25" i="13"/>
  <c r="AGD25" i="13"/>
  <c r="AGE25" i="13"/>
  <c r="AGF25" i="13"/>
  <c r="AGG25" i="13"/>
  <c r="AGH25" i="13"/>
  <c r="AGI25" i="13"/>
  <c r="AGJ25" i="13"/>
  <c r="AGK25" i="13"/>
  <c r="AGL25" i="13"/>
  <c r="AGM25" i="13"/>
  <c r="AGN25" i="13"/>
  <c r="AGO25" i="13"/>
  <c r="AGP25" i="13"/>
  <c r="AGQ25" i="13"/>
  <c r="AGR25" i="13"/>
  <c r="AGS25" i="13"/>
  <c r="AGT25" i="13"/>
  <c r="AGU25" i="13"/>
  <c r="AGV25" i="13"/>
  <c r="AGW25" i="13"/>
  <c r="AGX25" i="13"/>
  <c r="AGY25" i="13"/>
  <c r="AGZ25" i="13"/>
  <c r="AHA25" i="13"/>
  <c r="AHB25" i="13"/>
  <c r="AHC25" i="13"/>
  <c r="AHD25" i="13"/>
  <c r="AHE25" i="13"/>
  <c r="AHF25" i="13"/>
  <c r="AHG25" i="13"/>
  <c r="AHH25" i="13"/>
  <c r="AHI25" i="13"/>
  <c r="AHJ25" i="13"/>
  <c r="AHK25" i="13"/>
  <c r="AHL25" i="13"/>
  <c r="AHM25" i="13"/>
  <c r="AHN25" i="13"/>
  <c r="AHO25" i="13"/>
  <c r="AHP25" i="13"/>
  <c r="AHQ25" i="13"/>
  <c r="AHR25" i="13"/>
  <c r="AHS25" i="13"/>
  <c r="AHT25" i="13"/>
  <c r="AHU25" i="13"/>
  <c r="AHV25" i="13"/>
  <c r="AHW25" i="13"/>
  <c r="AHX25" i="13"/>
  <c r="AHY25" i="13"/>
  <c r="AHZ25" i="13"/>
  <c r="AIA25" i="13"/>
  <c r="AIB25" i="13"/>
  <c r="AIC25" i="13"/>
  <c r="AID25" i="13"/>
  <c r="AIE25" i="13"/>
  <c r="AIF25" i="13"/>
  <c r="AIG25" i="13"/>
  <c r="AIH25" i="13"/>
  <c r="AII25" i="13"/>
  <c r="AIJ25" i="13"/>
  <c r="AIK25" i="13"/>
  <c r="AIL25" i="13"/>
  <c r="AIM25" i="13"/>
  <c r="AIN25" i="13"/>
  <c r="AIO25" i="13"/>
  <c r="AIP25" i="13"/>
  <c r="AIQ25" i="13"/>
  <c r="AIR25" i="13"/>
  <c r="AIS25" i="13"/>
  <c r="AIT25" i="13"/>
  <c r="AIU25" i="13"/>
  <c r="AIV25" i="13"/>
  <c r="AIW25" i="13"/>
  <c r="AIX25" i="13"/>
  <c r="AIY25" i="13"/>
  <c r="AIZ25" i="13"/>
  <c r="AJA25" i="13"/>
  <c r="AJB25" i="13"/>
  <c r="AJC25" i="13"/>
  <c r="AJD25" i="13"/>
  <c r="AJE25" i="13"/>
  <c r="AJF25" i="13"/>
  <c r="AJG25" i="13"/>
  <c r="AJH25" i="13"/>
  <c r="AJI25" i="13"/>
  <c r="AJJ25" i="13"/>
  <c r="AJK25" i="13"/>
  <c r="AJL25" i="13"/>
  <c r="AJM25" i="13"/>
  <c r="AJN25" i="13"/>
  <c r="AJO25" i="13"/>
  <c r="AJP25" i="13"/>
  <c r="AJQ25" i="13"/>
  <c r="AJR25" i="13"/>
  <c r="AJS25" i="13"/>
  <c r="AJT25" i="13"/>
  <c r="AJU25" i="13"/>
  <c r="AJV25" i="13"/>
  <c r="AJW25" i="13"/>
  <c r="AJX25" i="13"/>
  <c r="AJY25" i="13"/>
  <c r="AJZ25" i="13"/>
  <c r="AKA25" i="13"/>
  <c r="AKB25" i="13"/>
  <c r="AKC25" i="13"/>
  <c r="AKD25" i="13"/>
  <c r="AKE25" i="13"/>
  <c r="AKF25" i="13"/>
  <c r="AKG25" i="13"/>
  <c r="AKH25" i="13"/>
  <c r="AKI25" i="13"/>
  <c r="AKJ25" i="13"/>
  <c r="AKK25" i="13"/>
  <c r="AKL25" i="13"/>
  <c r="AKM25" i="13"/>
  <c r="AKN25" i="13"/>
  <c r="AKO25" i="13"/>
  <c r="AKP25" i="13"/>
  <c r="AKQ25" i="13"/>
  <c r="AKR25" i="13"/>
  <c r="AKS25" i="13"/>
  <c r="AKT25" i="13"/>
  <c r="AKU25" i="13"/>
  <c r="AKV25" i="13"/>
  <c r="AKW25" i="13"/>
  <c r="AKX25" i="13"/>
  <c r="AKY25" i="13"/>
  <c r="AKZ25" i="13"/>
  <c r="ALA25" i="13"/>
  <c r="ALB25" i="13"/>
  <c r="ALC25" i="13"/>
  <c r="ALD25" i="13"/>
  <c r="ALE25" i="13"/>
  <c r="ALF25" i="13"/>
  <c r="ALG25" i="13"/>
  <c r="ALH25" i="13"/>
  <c r="ALI25" i="13"/>
  <c r="ALJ25" i="13"/>
  <c r="ALK25" i="13"/>
  <c r="ALL25" i="13"/>
  <c r="ALM25" i="13"/>
  <c r="ALN25" i="13"/>
  <c r="ALO25" i="13"/>
  <c r="ALP25" i="13"/>
  <c r="ALQ25" i="13"/>
  <c r="ALR25" i="13"/>
  <c r="ALS25" i="13"/>
  <c r="ALT25" i="13"/>
  <c r="ALU25" i="13"/>
  <c r="ALV25" i="13"/>
  <c r="ALW25" i="13"/>
  <c r="ALX25" i="13"/>
  <c r="ALY25" i="13"/>
  <c r="ALZ25" i="13"/>
  <c r="AMA25" i="13"/>
  <c r="AMB25" i="13"/>
  <c r="AMC25" i="13"/>
  <c r="AMD25" i="13"/>
  <c r="AME25" i="13"/>
  <c r="AMF25" i="13"/>
  <c r="AMG25" i="13"/>
  <c r="AMH25" i="13"/>
  <c r="AMI25" i="13"/>
  <c r="AMJ25" i="13"/>
  <c r="AMK25" i="13"/>
  <c r="AML25" i="13"/>
  <c r="AMM25" i="13"/>
  <c r="AMN25" i="13"/>
  <c r="AMO25" i="13"/>
  <c r="AMP25" i="13"/>
  <c r="AMQ25" i="13"/>
  <c r="AMR25" i="13"/>
  <c r="AMS25" i="13"/>
  <c r="AMT25" i="13"/>
  <c r="AMU25" i="13"/>
  <c r="AMV25" i="13"/>
  <c r="AMW25" i="13"/>
  <c r="AMX25" i="13"/>
  <c r="AMY25" i="13"/>
  <c r="AMZ25" i="13"/>
  <c r="ANA25" i="13"/>
  <c r="ANB25" i="13"/>
  <c r="ANC25" i="13"/>
  <c r="AND25" i="13"/>
  <c r="ANE25" i="13"/>
  <c r="ANF25" i="13"/>
  <c r="ANG25" i="13"/>
  <c r="ANH25" i="13"/>
  <c r="ANI25" i="13"/>
  <c r="ANJ25" i="13"/>
  <c r="ANK25" i="13"/>
  <c r="ANL25" i="13"/>
  <c r="ANM25" i="13"/>
  <c r="ANN25" i="13"/>
  <c r="ANO25" i="13"/>
  <c r="ANP25" i="13"/>
  <c r="ANQ25" i="13"/>
  <c r="ANR25" i="13"/>
  <c r="ANS25" i="13"/>
  <c r="ANT25" i="13"/>
  <c r="ANU25" i="13"/>
  <c r="ANV25" i="13"/>
  <c r="ANW25" i="13"/>
  <c r="ANX25" i="13"/>
  <c r="ANY25" i="13"/>
  <c r="ANZ25" i="13"/>
  <c r="AOA25" i="13"/>
  <c r="AOB25" i="13"/>
  <c r="AOC25" i="13"/>
  <c r="AOD25" i="13"/>
  <c r="AOE25" i="13"/>
  <c r="AOF25" i="13"/>
  <c r="AOG25" i="13"/>
  <c r="AOH25" i="13"/>
  <c r="AOI25" i="13"/>
  <c r="AOJ25" i="13"/>
  <c r="AOK25" i="13"/>
  <c r="AOL25" i="13"/>
  <c r="AOM25" i="13"/>
  <c r="AON25" i="13"/>
  <c r="AOO25" i="13"/>
  <c r="AOP25" i="13"/>
  <c r="AOQ25" i="13"/>
  <c r="AOR25" i="13"/>
  <c r="AOS25" i="13"/>
  <c r="AOT25" i="13"/>
  <c r="AOU25" i="13"/>
  <c r="AOV25" i="13"/>
  <c r="AOW25" i="13"/>
  <c r="AOX25" i="13"/>
  <c r="AOY25" i="13"/>
  <c r="AOZ25" i="13"/>
  <c r="APA25" i="13"/>
  <c r="APB25" i="13"/>
  <c r="APC25" i="13"/>
  <c r="APD25" i="13"/>
  <c r="APE25" i="13"/>
  <c r="APF25" i="13"/>
  <c r="APG25" i="13"/>
  <c r="APH25" i="13"/>
  <c r="API25" i="13"/>
  <c r="APJ25" i="13"/>
  <c r="APK25" i="13"/>
  <c r="APL25" i="13"/>
  <c r="APM25" i="13"/>
  <c r="APN25" i="13"/>
  <c r="APO25" i="13"/>
  <c r="APP25" i="13"/>
  <c r="APQ25" i="13"/>
  <c r="APR25" i="13"/>
  <c r="APS25" i="13"/>
  <c r="APT25" i="13"/>
  <c r="APU25" i="13"/>
  <c r="APV25" i="13"/>
  <c r="APW25" i="13"/>
  <c r="APX25" i="13"/>
  <c r="APY25" i="13"/>
  <c r="APZ25" i="13"/>
  <c r="AQA25" i="13"/>
  <c r="AQB25" i="13"/>
  <c r="AQC25" i="13"/>
  <c r="AQD25" i="13"/>
  <c r="AQE25" i="13"/>
  <c r="AQF25" i="13"/>
  <c r="AQG25" i="13"/>
  <c r="AQH25" i="13"/>
  <c r="AQI25" i="13"/>
  <c r="AQJ25" i="13"/>
  <c r="AQK25" i="13"/>
  <c r="AQL25" i="13"/>
  <c r="AQM25" i="13"/>
  <c r="AQN25" i="13"/>
  <c r="AQO25" i="13"/>
  <c r="AQP25" i="13"/>
  <c r="AQQ25" i="13"/>
  <c r="AQR25" i="13"/>
  <c r="AQS25" i="13"/>
  <c r="AQT25" i="13"/>
  <c r="AQU25" i="13"/>
  <c r="AQV25" i="13"/>
  <c r="AQW25" i="13"/>
  <c r="AQX25" i="13"/>
  <c r="AQY25" i="13"/>
  <c r="AQZ25" i="13"/>
  <c r="ARA25" i="13"/>
  <c r="ARB25" i="13"/>
  <c r="ARC25" i="13"/>
  <c r="ARD25" i="13"/>
  <c r="ARE25" i="13"/>
  <c r="ARF25" i="13"/>
  <c r="ARG25" i="13"/>
  <c r="ARH25" i="13"/>
  <c r="ARI25" i="13"/>
  <c r="ARJ25" i="13"/>
  <c r="ARK25" i="13"/>
  <c r="ARL25" i="13"/>
  <c r="ARM25" i="13"/>
  <c r="ARN25" i="13"/>
  <c r="ARO25" i="13"/>
  <c r="ARP25" i="13"/>
  <c r="ARQ25" i="13"/>
  <c r="ARR25" i="13"/>
  <c r="ARS25" i="13"/>
  <c r="ART25" i="13"/>
  <c r="ARU25" i="13"/>
  <c r="ARV25" i="13"/>
  <c r="ARW25" i="13"/>
  <c r="ARX25" i="13"/>
  <c r="ARY25" i="13"/>
  <c r="ARZ25" i="13"/>
  <c r="ASA25" i="13"/>
  <c r="ASB25" i="13"/>
  <c r="ASC25" i="13"/>
  <c r="ASD25" i="13"/>
  <c r="ASE25" i="13"/>
  <c r="ASF25" i="13"/>
  <c r="ASG25" i="13"/>
  <c r="ASH25" i="13"/>
  <c r="ASI25" i="13"/>
  <c r="ASJ25" i="13"/>
  <c r="ASK25" i="13"/>
  <c r="ASL25" i="13"/>
  <c r="ASM25" i="13"/>
  <c r="ASN25" i="13"/>
  <c r="ASO25" i="13"/>
  <c r="ASP25" i="13"/>
  <c r="ASQ25" i="13"/>
  <c r="ASR25" i="13"/>
  <c r="ASS25" i="13"/>
  <c r="AST25" i="13"/>
  <c r="ASU25" i="13"/>
  <c r="ASV25" i="13"/>
  <c r="ASW25" i="13"/>
  <c r="ASX25" i="13"/>
  <c r="ASY25" i="13"/>
  <c r="ASZ25" i="13"/>
  <c r="ATA25" i="13"/>
  <c r="ATB25" i="13"/>
  <c r="ATC25" i="13"/>
  <c r="ATD25" i="13"/>
  <c r="ATE25" i="13"/>
  <c r="ATF25" i="13"/>
  <c r="ATG25" i="13"/>
  <c r="ATH25" i="13"/>
  <c r="ATI25" i="13"/>
  <c r="ATJ25" i="13"/>
  <c r="ATK25" i="13"/>
  <c r="ATL25" i="13"/>
  <c r="ATM25" i="13"/>
  <c r="ATN25" i="13"/>
  <c r="ATO25" i="13"/>
  <c r="ATP25" i="13"/>
  <c r="ATQ25" i="13"/>
  <c r="ATR25" i="13"/>
  <c r="ATS25" i="13"/>
  <c r="ATT25" i="13"/>
  <c r="ATU25" i="13"/>
  <c r="ATV25" i="13"/>
  <c r="ATW25" i="13"/>
  <c r="ATX25" i="13"/>
  <c r="ATY25" i="13"/>
  <c r="ATZ25" i="13"/>
  <c r="AUA25" i="13"/>
  <c r="AUB25" i="13"/>
  <c r="AUC25" i="13"/>
  <c r="AUD25" i="13"/>
  <c r="AUE25" i="13"/>
  <c r="AUF25" i="13"/>
  <c r="AUG25" i="13"/>
  <c r="AUH25" i="13"/>
  <c r="AUI25" i="13"/>
  <c r="AUJ25" i="13"/>
  <c r="AUK25" i="13"/>
  <c r="AUL25" i="13"/>
  <c r="AUM25" i="13"/>
  <c r="AUN25" i="13"/>
  <c r="AUO25" i="13"/>
  <c r="AUP25" i="13"/>
  <c r="AUQ25" i="13"/>
  <c r="AUR25" i="13"/>
  <c r="AUS25" i="13"/>
  <c r="AUT25" i="13"/>
  <c r="AUU25" i="13"/>
  <c r="AUV25" i="13"/>
  <c r="AUW25" i="13"/>
  <c r="AUX25" i="13"/>
  <c r="AUY25" i="13"/>
  <c r="AUZ25" i="13"/>
  <c r="AVA25" i="13"/>
  <c r="AVB25" i="13"/>
  <c r="AVC25" i="13"/>
  <c r="AVD25" i="13"/>
  <c r="AVE25" i="13"/>
  <c r="AVF25" i="13"/>
  <c r="AVG25" i="13"/>
  <c r="AVH25" i="13"/>
  <c r="AVI25" i="13"/>
  <c r="AVJ25" i="13"/>
  <c r="AVK25" i="13"/>
  <c r="AVL25" i="13"/>
  <c r="AVM25" i="13"/>
  <c r="AVN25" i="13"/>
  <c r="AVO25" i="13"/>
  <c r="AVP25" i="13"/>
  <c r="AVQ25" i="13"/>
  <c r="AVR25" i="13"/>
  <c r="AVS25" i="13"/>
  <c r="AVT25" i="13"/>
  <c r="AVU25" i="13"/>
  <c r="AVV25" i="13"/>
  <c r="AVW25" i="13"/>
  <c r="AVX25" i="13"/>
  <c r="AVY25" i="13"/>
  <c r="AVZ25" i="13"/>
  <c r="AWA25" i="13"/>
  <c r="AWB25" i="13"/>
  <c r="AWC25" i="13"/>
  <c r="AWD25" i="13"/>
  <c r="AWE25" i="13"/>
  <c r="AWF25" i="13"/>
  <c r="AWG25" i="13"/>
  <c r="AWH25" i="13"/>
  <c r="AWI25" i="13"/>
  <c r="AWJ25" i="13"/>
  <c r="AWK25" i="13"/>
  <c r="AWL25" i="13"/>
  <c r="AWM25" i="13"/>
  <c r="AWN25" i="13"/>
  <c r="AWO25" i="13"/>
  <c r="AWP25" i="13"/>
  <c r="AWQ25" i="13"/>
  <c r="AWR25" i="13"/>
  <c r="AWS25" i="13"/>
  <c r="AWT25" i="13"/>
  <c r="AWU25" i="13"/>
  <c r="AWV25" i="13"/>
  <c r="AWW25" i="13"/>
  <c r="AWX25" i="13"/>
  <c r="AWY25" i="13"/>
  <c r="AWZ25" i="13"/>
  <c r="AXA25" i="13"/>
  <c r="AXB25" i="13"/>
  <c r="AXC25" i="13"/>
  <c r="AXD25" i="13"/>
  <c r="AXE25" i="13"/>
  <c r="AXF25" i="13"/>
  <c r="AXG25" i="13"/>
  <c r="AXH25" i="13"/>
  <c r="AXI25" i="13"/>
  <c r="AXJ25" i="13"/>
  <c r="AXK25" i="13"/>
  <c r="AXL25" i="13"/>
  <c r="AXM25" i="13"/>
  <c r="AXN25" i="13"/>
  <c r="AXO25" i="13"/>
  <c r="AXP25" i="13"/>
  <c r="AXQ25" i="13"/>
  <c r="AXR25" i="13"/>
  <c r="AXS25" i="13"/>
  <c r="AXT25" i="13"/>
  <c r="AXU25" i="13"/>
  <c r="AXV25" i="13"/>
  <c r="AXW25" i="13"/>
  <c r="AXX25" i="13"/>
  <c r="AXY25" i="13"/>
  <c r="AXZ25" i="13"/>
  <c r="AYA25" i="13"/>
  <c r="AYB25" i="13"/>
  <c r="AYC25" i="13"/>
  <c r="AYD25" i="13"/>
  <c r="AYE25" i="13"/>
  <c r="AYF25" i="13"/>
  <c r="AYG25" i="13"/>
  <c r="AYH25" i="13"/>
  <c r="AYI25" i="13"/>
  <c r="AYJ25" i="13"/>
  <c r="AYK25" i="13"/>
  <c r="AYL25" i="13"/>
  <c r="AYM25" i="13"/>
  <c r="AYN25" i="13"/>
  <c r="AYO25" i="13"/>
  <c r="AYP25" i="13"/>
  <c r="AYQ25" i="13"/>
  <c r="AYR25" i="13"/>
  <c r="AYS25" i="13"/>
  <c r="AYT25" i="13"/>
  <c r="AYU25" i="13"/>
  <c r="AYV25" i="13"/>
  <c r="AYW25" i="13"/>
  <c r="AYX25" i="13"/>
  <c r="AYY25" i="13"/>
  <c r="AYZ25" i="13"/>
  <c r="AZA25" i="13"/>
  <c r="AZB25" i="13"/>
  <c r="AZC25" i="13"/>
  <c r="AZD25" i="13"/>
  <c r="AZE25" i="13"/>
  <c r="AZF25" i="13"/>
  <c r="AZG25" i="13"/>
  <c r="AZH25" i="13"/>
  <c r="AZI25" i="13"/>
  <c r="AZJ25" i="13"/>
  <c r="AZK25" i="13"/>
  <c r="AZL25" i="13"/>
  <c r="AZM25" i="13"/>
  <c r="AZN25" i="13"/>
  <c r="AZO25" i="13"/>
  <c r="AZP25" i="13"/>
  <c r="AZQ25" i="13"/>
  <c r="AZR25" i="13"/>
  <c r="AZS25" i="13"/>
  <c r="AZT25" i="13"/>
  <c r="AZU25" i="13"/>
  <c r="AZV25" i="13"/>
  <c r="AZW25" i="13"/>
  <c r="AZX25" i="13"/>
  <c r="AZY25" i="13"/>
  <c r="AZZ25" i="13"/>
  <c r="BAA25" i="13"/>
  <c r="BAB25" i="13"/>
  <c r="BAC25" i="13"/>
  <c r="BAD25" i="13"/>
  <c r="BAE25" i="13"/>
  <c r="BAF25" i="13"/>
  <c r="BAG25" i="13"/>
  <c r="BAH25" i="13"/>
  <c r="BAI25" i="13"/>
  <c r="BAJ25" i="13"/>
  <c r="BAK25" i="13"/>
  <c r="BAL25" i="13"/>
  <c r="BAM25" i="13"/>
  <c r="BAN25" i="13"/>
  <c r="BAO25" i="13"/>
  <c r="BAP25" i="13"/>
  <c r="BAQ25" i="13"/>
  <c r="BAR25" i="13"/>
  <c r="BAS25" i="13"/>
  <c r="BAT25" i="13"/>
  <c r="BAU25" i="13"/>
  <c r="BAV25" i="13"/>
  <c r="BAW25" i="13"/>
  <c r="BAX25" i="13"/>
  <c r="BAY25" i="13"/>
  <c r="BAZ25" i="13"/>
  <c r="BBA25" i="13"/>
  <c r="BBB25" i="13"/>
  <c r="BBC25" i="13"/>
  <c r="BBD25" i="13"/>
  <c r="BBE25" i="13"/>
  <c r="BBF25" i="13"/>
  <c r="BBG25" i="13"/>
  <c r="BBH25" i="13"/>
  <c r="BBI25" i="13"/>
  <c r="BBJ25" i="13"/>
  <c r="BBK25" i="13"/>
  <c r="BBL25" i="13"/>
  <c r="BBM25" i="13"/>
  <c r="BBN25" i="13"/>
  <c r="BBO25" i="13"/>
  <c r="BBP25" i="13"/>
  <c r="BBQ25" i="13"/>
  <c r="BBR25" i="13"/>
  <c r="BBS25" i="13"/>
  <c r="BBT25" i="13"/>
  <c r="BBU25" i="13"/>
  <c r="BBV25" i="13"/>
  <c r="BBW25" i="13"/>
  <c r="BBX25" i="13"/>
  <c r="BBY25" i="13"/>
  <c r="BBZ25" i="13"/>
  <c r="BCA25" i="13"/>
  <c r="BCB25" i="13"/>
  <c r="BCC25" i="13"/>
  <c r="BCD25" i="13"/>
  <c r="BCE25" i="13"/>
  <c r="BCF25" i="13"/>
  <c r="BCG25" i="13"/>
  <c r="BCH25" i="13"/>
  <c r="BCI25" i="13"/>
  <c r="BCJ25" i="13"/>
  <c r="BCK25" i="13"/>
  <c r="BCL25" i="13"/>
  <c r="BCM25" i="13"/>
  <c r="BCN25" i="13"/>
  <c r="BCO25" i="13"/>
  <c r="BCP25" i="13"/>
  <c r="BCQ25" i="13"/>
  <c r="BCR25" i="13"/>
  <c r="BCS25" i="13"/>
  <c r="BCT25" i="13"/>
  <c r="BCU25" i="13"/>
  <c r="BCV25" i="13"/>
  <c r="BCW25" i="13"/>
  <c r="BCX25" i="13"/>
  <c r="BCY25" i="13"/>
  <c r="BCZ25" i="13"/>
  <c r="BDA25" i="13"/>
  <c r="BDB25" i="13"/>
  <c r="BDC25" i="13"/>
  <c r="BDD25" i="13"/>
  <c r="BDE25" i="13"/>
  <c r="BDF25" i="13"/>
  <c r="BDG25" i="13"/>
  <c r="BDH25" i="13"/>
  <c r="BDI25" i="13"/>
  <c r="BDJ25" i="13"/>
  <c r="BDK25" i="13"/>
  <c r="BDL25" i="13"/>
  <c r="BDM25" i="13"/>
  <c r="BDN25" i="13"/>
  <c r="BDO25" i="13"/>
  <c r="BDP25" i="13"/>
  <c r="BDQ25" i="13"/>
  <c r="BDR25" i="13"/>
  <c r="BDS25" i="13"/>
  <c r="BDT25" i="13"/>
  <c r="BDU25" i="13"/>
  <c r="BDV25" i="13"/>
  <c r="BDW25" i="13"/>
  <c r="BDX25" i="13"/>
  <c r="BDY25" i="13"/>
  <c r="BDZ25" i="13"/>
  <c r="BEA25" i="13"/>
  <c r="BEB25" i="13"/>
  <c r="BEC25" i="13"/>
  <c r="BED25" i="13"/>
  <c r="BEE25" i="13"/>
  <c r="BEF25" i="13"/>
  <c r="BEG25" i="13"/>
  <c r="BEH25" i="13"/>
  <c r="BEI25" i="13"/>
  <c r="BEJ25" i="13"/>
  <c r="BEK25" i="13"/>
  <c r="BEL25" i="13"/>
  <c r="BEM25" i="13"/>
  <c r="BEN25" i="13"/>
  <c r="BEO25" i="13"/>
  <c r="BEP25" i="13"/>
  <c r="BEQ25" i="13"/>
  <c r="BER25" i="13"/>
  <c r="BES25" i="13"/>
  <c r="BET25" i="13"/>
  <c r="BEU25" i="13"/>
  <c r="BEV25" i="13"/>
  <c r="BEW25" i="13"/>
  <c r="BEX25" i="13"/>
  <c r="BEY25" i="13"/>
  <c r="BEZ25" i="13"/>
  <c r="BFA25" i="13"/>
  <c r="BFB25" i="13"/>
  <c r="BFC25" i="13"/>
  <c r="BFD25" i="13"/>
  <c r="BFE25" i="13"/>
  <c r="BFF25" i="13"/>
  <c r="BFG25" i="13"/>
  <c r="BFH25" i="13"/>
  <c r="BFI25" i="13"/>
  <c r="BFJ25" i="13"/>
  <c r="BFK25" i="13"/>
  <c r="BFL25" i="13"/>
  <c r="BFM25" i="13"/>
  <c r="BFN25" i="13"/>
  <c r="BFO25" i="13"/>
  <c r="BFP25" i="13"/>
  <c r="BFQ25" i="13"/>
  <c r="BFR25" i="13"/>
  <c r="BFS25" i="13"/>
  <c r="BFT25" i="13"/>
  <c r="BFU25" i="13"/>
  <c r="BFV25" i="13"/>
  <c r="BFW25" i="13"/>
  <c r="BFX25" i="13"/>
  <c r="BFY25" i="13"/>
  <c r="BFZ25" i="13"/>
  <c r="BGA25" i="13"/>
  <c r="BGB25" i="13"/>
  <c r="BGC25" i="13"/>
  <c r="BGD25" i="13"/>
  <c r="BGE25" i="13"/>
  <c r="BGF25" i="13"/>
  <c r="BGG25" i="13"/>
  <c r="BGH25" i="13"/>
  <c r="BGI25" i="13"/>
  <c r="BGJ25" i="13"/>
  <c r="BGK25" i="13"/>
  <c r="BGL25" i="13"/>
  <c r="BGM25" i="13"/>
  <c r="BGN25" i="13"/>
  <c r="BGO25" i="13"/>
  <c r="BGP25" i="13"/>
  <c r="BGQ25" i="13"/>
  <c r="BGR25" i="13"/>
  <c r="BGS25" i="13"/>
  <c r="BGT25" i="13"/>
  <c r="BGU25" i="13"/>
  <c r="BGV25" i="13"/>
  <c r="BGW25" i="13"/>
  <c r="BGX25" i="13"/>
  <c r="BGY25" i="13"/>
  <c r="BGZ25" i="13"/>
  <c r="BHA25" i="13"/>
  <c r="BHB25" i="13"/>
  <c r="BHC25" i="13"/>
  <c r="BHD25" i="13"/>
  <c r="BHE25" i="13"/>
  <c r="BHF25" i="13"/>
  <c r="BHG25" i="13"/>
  <c r="BHH25" i="13"/>
  <c r="BHI25" i="13"/>
  <c r="BHJ25" i="13"/>
  <c r="BHK25" i="13"/>
  <c r="BHL25" i="13"/>
  <c r="BHM25" i="13"/>
  <c r="BHN25" i="13"/>
  <c r="BHO25" i="13"/>
  <c r="BHP25" i="13"/>
  <c r="BHQ25" i="13"/>
  <c r="BHR25" i="13"/>
  <c r="BHS25" i="13"/>
  <c r="BHT25" i="13"/>
  <c r="BHU25" i="13"/>
  <c r="BHV25" i="13"/>
  <c r="BHW25" i="13"/>
  <c r="BHX25" i="13"/>
  <c r="BHY25" i="13"/>
  <c r="BHZ25" i="13"/>
  <c r="BIA25" i="13"/>
  <c r="BIB25" i="13"/>
  <c r="BIC25" i="13"/>
  <c r="BID25" i="13"/>
  <c r="BIE25" i="13"/>
  <c r="BIF25" i="13"/>
  <c r="BIG25" i="13"/>
  <c r="BIH25" i="13"/>
  <c r="BII25" i="13"/>
  <c r="BIJ25" i="13"/>
  <c r="BIK25" i="13"/>
  <c r="BIL25" i="13"/>
  <c r="BIM25" i="13"/>
  <c r="BIN25" i="13"/>
  <c r="BIO25" i="13"/>
  <c r="BIP25" i="13"/>
  <c r="BIQ25" i="13"/>
  <c r="BIR25" i="13"/>
  <c r="BIS25" i="13"/>
  <c r="BIT25" i="13"/>
  <c r="BIU25" i="13"/>
  <c r="BIV25" i="13"/>
  <c r="BIW25" i="13"/>
  <c r="BIX25" i="13"/>
  <c r="BIY25" i="13"/>
  <c r="BIZ25" i="13"/>
  <c r="BJA25" i="13"/>
  <c r="BJB25" i="13"/>
  <c r="BJC25" i="13"/>
  <c r="BJD25" i="13"/>
  <c r="BJE25" i="13"/>
  <c r="BJF25" i="13"/>
  <c r="BJG25" i="13"/>
  <c r="BJH25" i="13"/>
  <c r="BJI25" i="13"/>
  <c r="BJJ25" i="13"/>
  <c r="BJK25" i="13"/>
  <c r="BJL25" i="13"/>
  <c r="BJM25" i="13"/>
  <c r="BJN25" i="13"/>
  <c r="BJO25" i="13"/>
  <c r="BJP25" i="13"/>
  <c r="BJQ25" i="13"/>
  <c r="BJR25" i="13"/>
  <c r="BJS25" i="13"/>
  <c r="BJT25" i="13"/>
  <c r="BJU25" i="13"/>
  <c r="BJV25" i="13"/>
  <c r="BJW25" i="13"/>
  <c r="BJX25" i="13"/>
  <c r="BJY25" i="13"/>
  <c r="BJZ25" i="13"/>
  <c r="BKA25" i="13"/>
  <c r="BKB25" i="13"/>
  <c r="BKC25" i="13"/>
  <c r="BKD25" i="13"/>
  <c r="BKE25" i="13"/>
  <c r="BKF25" i="13"/>
  <c r="BKG25" i="13"/>
  <c r="BKH25" i="13"/>
  <c r="BKI25" i="13"/>
  <c r="BKJ25" i="13"/>
  <c r="BKK25" i="13"/>
  <c r="BKL25" i="13"/>
  <c r="BKM25" i="13"/>
  <c r="BKN25" i="13"/>
  <c r="BKO25" i="13"/>
  <c r="BKP25" i="13"/>
  <c r="BKQ25" i="13"/>
  <c r="BKR25" i="13"/>
  <c r="BKS25" i="13"/>
  <c r="BKT25" i="13"/>
  <c r="BKU25" i="13"/>
  <c r="BKV25" i="13"/>
  <c r="BKW25" i="13"/>
  <c r="BKX25" i="13"/>
  <c r="BKY25" i="13"/>
  <c r="BKZ25" i="13"/>
  <c r="BLA25" i="13"/>
  <c r="BLB25" i="13"/>
  <c r="BLC25" i="13"/>
  <c r="BLD25" i="13"/>
  <c r="BLE25" i="13"/>
  <c r="BLF25" i="13"/>
  <c r="BLG25" i="13"/>
  <c r="BLH25" i="13"/>
  <c r="BLI25" i="13"/>
  <c r="BLJ25" i="13"/>
  <c r="BLK25" i="13"/>
  <c r="BLL25" i="13"/>
  <c r="BLM25" i="13"/>
  <c r="BLN25" i="13"/>
  <c r="BLO25" i="13"/>
  <c r="BLP25" i="13"/>
  <c r="BLQ25" i="13"/>
  <c r="BLR25" i="13"/>
  <c r="BLS25" i="13"/>
  <c r="BLT25" i="13"/>
  <c r="BLU25" i="13"/>
  <c r="BLV25" i="13"/>
  <c r="BLW25" i="13"/>
  <c r="BLX25" i="13"/>
  <c r="BLY25" i="13"/>
  <c r="BLZ25" i="13"/>
  <c r="BMA25" i="13"/>
  <c r="BMB25" i="13"/>
  <c r="BMC25" i="13"/>
  <c r="BMD25" i="13"/>
  <c r="BME25" i="13"/>
  <c r="BMF25" i="13"/>
  <c r="BMG25" i="13"/>
  <c r="BMH25" i="13"/>
  <c r="BMI25" i="13"/>
  <c r="BMJ25" i="13"/>
  <c r="BMK25" i="13"/>
  <c r="BML25" i="13"/>
  <c r="BMM25" i="13"/>
  <c r="BMN25" i="13"/>
  <c r="BMO25" i="13"/>
  <c r="BMP25" i="13"/>
  <c r="BMQ25" i="13"/>
  <c r="BMR25" i="13"/>
  <c r="BMS25" i="13"/>
  <c r="BMT25" i="13"/>
  <c r="BMU25" i="13"/>
  <c r="BMV25" i="13"/>
  <c r="BMW25" i="13"/>
  <c r="BMX25" i="13"/>
  <c r="BMY25" i="13"/>
  <c r="BMZ25" i="13"/>
  <c r="BNA25" i="13"/>
  <c r="BNB25" i="13"/>
  <c r="BNC25" i="13"/>
  <c r="BND25" i="13"/>
  <c r="BNE25" i="13"/>
  <c r="BNF25" i="13"/>
  <c r="BNG25" i="13"/>
  <c r="BNH25" i="13"/>
  <c r="BNI25" i="13"/>
  <c r="BNJ25" i="13"/>
  <c r="BNK25" i="13"/>
  <c r="BNL25" i="13"/>
  <c r="BNM25" i="13"/>
  <c r="BNN25" i="13"/>
  <c r="BNO25" i="13"/>
  <c r="BNP25" i="13"/>
  <c r="BNQ25" i="13"/>
  <c r="BNR25" i="13"/>
  <c r="BNS25" i="13"/>
  <c r="BNT25" i="13"/>
  <c r="BNU25" i="13"/>
  <c r="BNV25" i="13"/>
  <c r="BNW25" i="13"/>
  <c r="BNX25" i="13"/>
  <c r="BNY25" i="13"/>
  <c r="BNZ25" i="13"/>
  <c r="BOA25" i="13"/>
  <c r="BOB25" i="13"/>
  <c r="BOC25" i="13"/>
  <c r="BOD25" i="13"/>
  <c r="BOE25" i="13"/>
  <c r="BOF25" i="13"/>
  <c r="BOG25" i="13"/>
  <c r="BOH25" i="13"/>
  <c r="BOI25" i="13"/>
  <c r="BOJ25" i="13"/>
  <c r="BOK25" i="13"/>
  <c r="BOL25" i="13"/>
  <c r="BOM25" i="13"/>
  <c r="BON25" i="13"/>
  <c r="BOO25" i="13"/>
  <c r="BOP25" i="13"/>
  <c r="BOQ25" i="13"/>
  <c r="BOR25" i="13"/>
  <c r="BOS25" i="13"/>
  <c r="BOT25" i="13"/>
  <c r="BOU25" i="13"/>
  <c r="BOV25" i="13"/>
  <c r="BOW25" i="13"/>
  <c r="BOX25" i="13"/>
  <c r="BOY25" i="13"/>
  <c r="BOZ25" i="13"/>
  <c r="BPA25" i="13"/>
  <c r="BPB25" i="13"/>
  <c r="BPC25" i="13"/>
  <c r="BPD25" i="13"/>
  <c r="BPE25" i="13"/>
  <c r="BPF25" i="13"/>
  <c r="BPG25" i="13"/>
  <c r="BPH25" i="13"/>
  <c r="BPI25" i="13"/>
  <c r="BPJ25" i="13"/>
  <c r="BPK25" i="13"/>
  <c r="BPL25" i="13"/>
  <c r="BPM25" i="13"/>
  <c r="BPN25" i="13"/>
  <c r="BPO25" i="13"/>
  <c r="BPP25" i="13"/>
  <c r="BPQ25" i="13"/>
  <c r="BPR25" i="13"/>
  <c r="BPS25" i="13"/>
  <c r="BPT25" i="13"/>
  <c r="BPU25" i="13"/>
  <c r="BPV25" i="13"/>
  <c r="BPW25" i="13"/>
  <c r="BPX25" i="13"/>
  <c r="BPY25" i="13"/>
  <c r="BPZ25" i="13"/>
  <c r="BQA25" i="13"/>
  <c r="BQB25" i="13"/>
  <c r="BQC25" i="13"/>
  <c r="BQD25" i="13"/>
  <c r="BQE25" i="13"/>
  <c r="BQF25" i="13"/>
  <c r="BQG25" i="13"/>
  <c r="BQH25" i="13"/>
  <c r="BQI25" i="13"/>
  <c r="BQJ25" i="13"/>
  <c r="BQK25" i="13"/>
  <c r="BQL25" i="13"/>
  <c r="BQM25" i="13"/>
  <c r="BQN25" i="13"/>
  <c r="BQO25" i="13"/>
  <c r="BQP25" i="13"/>
  <c r="BQQ25" i="13"/>
  <c r="BQR25" i="13"/>
  <c r="BQS25" i="13"/>
  <c r="BQT25" i="13"/>
  <c r="BQU25" i="13"/>
  <c r="BQV25" i="13"/>
  <c r="BQW25" i="13"/>
  <c r="BQX25" i="13"/>
  <c r="BQY25" i="13"/>
  <c r="BQZ25" i="13"/>
  <c r="BRA25" i="13"/>
  <c r="BRB25" i="13"/>
  <c r="BRC25" i="13"/>
  <c r="BRD25" i="13"/>
  <c r="BRE25" i="13"/>
  <c r="BRF25" i="13"/>
  <c r="BRG25" i="13"/>
  <c r="BRH25" i="13"/>
  <c r="BRI25" i="13"/>
  <c r="BRJ25" i="13"/>
  <c r="BRK25" i="13"/>
  <c r="BRL25" i="13"/>
  <c r="BRM25" i="13"/>
  <c r="BRN25" i="13"/>
  <c r="BRO25" i="13"/>
  <c r="BRP25" i="13"/>
  <c r="BRQ25" i="13"/>
  <c r="BRR25" i="13"/>
  <c r="BRS25" i="13"/>
  <c r="BRT25" i="13"/>
  <c r="BRU25" i="13"/>
  <c r="BRV25" i="13"/>
  <c r="BRW25" i="13"/>
  <c r="BRX25" i="13"/>
  <c r="BRY25" i="13"/>
  <c r="BRZ25" i="13"/>
  <c r="BSA25" i="13"/>
  <c r="BSB25" i="13"/>
  <c r="BSC25" i="13"/>
  <c r="BSD25" i="13"/>
  <c r="BSE25" i="13"/>
  <c r="BSF25" i="13"/>
  <c r="BSG25" i="13"/>
  <c r="BSH25" i="13"/>
  <c r="BSI25" i="13"/>
  <c r="BSJ25" i="13"/>
  <c r="BSK25" i="13"/>
  <c r="BSL25" i="13"/>
  <c r="BSM25" i="13"/>
  <c r="BSN25" i="13"/>
  <c r="BSO25" i="13"/>
  <c r="BSP25" i="13"/>
  <c r="BSQ25" i="13"/>
  <c r="BSR25" i="13"/>
  <c r="BSS25" i="13"/>
  <c r="BST25" i="13"/>
  <c r="BSU25" i="13"/>
  <c r="BSV25" i="13"/>
  <c r="BSW25" i="13"/>
  <c r="BSX25" i="13"/>
  <c r="BSY25" i="13"/>
  <c r="BSZ25" i="13"/>
  <c r="BTA25" i="13"/>
  <c r="BTB25" i="13"/>
  <c r="BTC25" i="13"/>
  <c r="BTD25" i="13"/>
  <c r="BTE25" i="13"/>
  <c r="BTF25" i="13"/>
  <c r="BTG25" i="13"/>
  <c r="BTH25" i="13"/>
  <c r="BTI25" i="13"/>
  <c r="BTJ25" i="13"/>
  <c r="BTK25" i="13"/>
  <c r="BTL25" i="13"/>
  <c r="BTM25" i="13"/>
  <c r="BTN25" i="13"/>
  <c r="BTO25" i="13"/>
  <c r="BTP25" i="13"/>
  <c r="BTQ25" i="13"/>
  <c r="BTR25" i="13"/>
  <c r="BTS25" i="13"/>
  <c r="BTT25" i="13"/>
  <c r="BTU25" i="13"/>
  <c r="BTV25" i="13"/>
  <c r="BTW25" i="13"/>
  <c r="BTX25" i="13"/>
  <c r="BTY25" i="13"/>
  <c r="BTZ25" i="13"/>
  <c r="BUA25" i="13"/>
  <c r="BUB25" i="13"/>
  <c r="BUC25" i="13"/>
  <c r="BUD25" i="13"/>
  <c r="BUE25" i="13"/>
  <c r="BUF25" i="13"/>
  <c r="BUG25" i="13"/>
  <c r="BUH25" i="13"/>
  <c r="BUI25" i="13"/>
  <c r="BUJ25" i="13"/>
  <c r="BUK25" i="13"/>
  <c r="BUL25" i="13"/>
  <c r="BUM25" i="13"/>
  <c r="BUN25" i="13"/>
  <c r="BUO25" i="13"/>
  <c r="BUP25" i="13"/>
  <c r="BUQ25" i="13"/>
  <c r="BUR25" i="13"/>
  <c r="BUS25" i="13"/>
  <c r="BUT25" i="13"/>
  <c r="BUU25" i="13"/>
  <c r="BUV25" i="13"/>
  <c r="BUW25" i="13"/>
  <c r="BUX25" i="13"/>
  <c r="BUY25" i="13"/>
  <c r="BUZ25" i="13"/>
  <c r="BVA25" i="13"/>
  <c r="BVB25" i="13"/>
  <c r="BVC25" i="13"/>
  <c r="BVD25" i="13"/>
  <c r="BVE25" i="13"/>
  <c r="BVF25" i="13"/>
  <c r="BVG25" i="13"/>
  <c r="BVH25" i="13"/>
  <c r="BVI25" i="13"/>
  <c r="BVJ25" i="13"/>
  <c r="BVK25" i="13"/>
  <c r="BVL25" i="13"/>
  <c r="BVM25" i="13"/>
  <c r="BVN25" i="13"/>
  <c r="BVO25" i="13"/>
  <c r="BVP25" i="13"/>
  <c r="BVQ25" i="13"/>
  <c r="BVR25" i="13"/>
  <c r="BVS25" i="13"/>
  <c r="BVT25" i="13"/>
  <c r="BVU25" i="13"/>
  <c r="BVV25" i="13"/>
  <c r="BVW25" i="13"/>
  <c r="BVX25" i="13"/>
  <c r="BVY25" i="13"/>
  <c r="BVZ25" i="13"/>
  <c r="BWA25" i="13"/>
  <c r="BWB25" i="13"/>
  <c r="BWC25" i="13"/>
  <c r="BWD25" i="13"/>
  <c r="BWE25" i="13"/>
  <c r="BWF25" i="13"/>
  <c r="BWG25" i="13"/>
  <c r="BWH25" i="13"/>
  <c r="BWI25" i="13"/>
  <c r="BWJ25" i="13"/>
  <c r="BWK25" i="13"/>
  <c r="BWL25" i="13"/>
  <c r="BWM25" i="13"/>
  <c r="BWN25" i="13"/>
  <c r="BWO25" i="13"/>
  <c r="BWP25" i="13"/>
  <c r="BWQ25" i="13"/>
  <c r="BWR25" i="13"/>
  <c r="BWS25" i="13"/>
  <c r="BWT25" i="13"/>
  <c r="BWU25" i="13"/>
  <c r="BWV25" i="13"/>
  <c r="BWW25" i="13"/>
  <c r="BWX25" i="13"/>
  <c r="BWY25" i="13"/>
  <c r="BWZ25" i="13"/>
  <c r="BXA25" i="13"/>
  <c r="BXB25" i="13"/>
  <c r="BXC25" i="13"/>
  <c r="BXD25" i="13"/>
  <c r="BXE25" i="13"/>
  <c r="BXF25" i="13"/>
  <c r="BXG25" i="13"/>
  <c r="BXH25" i="13"/>
  <c r="BXI25" i="13"/>
  <c r="BXJ25" i="13"/>
  <c r="BXK25" i="13"/>
  <c r="BXL25" i="13"/>
  <c r="BXM25" i="13"/>
  <c r="BXN25" i="13"/>
  <c r="BXO25" i="13"/>
  <c r="BXP25" i="13"/>
  <c r="BXQ25" i="13"/>
  <c r="BXR25" i="13"/>
  <c r="BXS25" i="13"/>
  <c r="BXT25" i="13"/>
  <c r="BXU25" i="13"/>
  <c r="BXV25" i="13"/>
  <c r="BXW25" i="13"/>
  <c r="BXX25" i="13"/>
  <c r="BXY25" i="13"/>
  <c r="BXZ25" i="13"/>
  <c r="BYA25" i="13"/>
  <c r="BYB25" i="13"/>
  <c r="BYC25" i="13"/>
  <c r="BYD25" i="13"/>
  <c r="BYE25" i="13"/>
  <c r="BYF25" i="13"/>
  <c r="BYG25" i="13"/>
  <c r="BYH25" i="13"/>
  <c r="BYI25" i="13"/>
  <c r="BYJ25" i="13"/>
  <c r="BYK25" i="13"/>
  <c r="BYL25" i="13"/>
  <c r="BYM25" i="13"/>
  <c r="BYN25" i="13"/>
  <c r="BYO25" i="13"/>
  <c r="BYP25" i="13"/>
  <c r="BYQ25" i="13"/>
  <c r="BYR25" i="13"/>
  <c r="BYS25" i="13"/>
  <c r="BYT25" i="13"/>
  <c r="BYU25" i="13"/>
  <c r="BYV25" i="13"/>
  <c r="BYW25" i="13"/>
  <c r="BYX25" i="13"/>
  <c r="BYY25" i="13"/>
  <c r="BYZ25" i="13"/>
  <c r="BZA25" i="13"/>
  <c r="BZB25" i="13"/>
  <c r="BZC25" i="13"/>
  <c r="BZD25" i="13"/>
  <c r="BZE25" i="13"/>
  <c r="BZF25" i="13"/>
  <c r="BZG25" i="13"/>
  <c r="BZH25" i="13"/>
  <c r="BZI25" i="13"/>
  <c r="BZJ25" i="13"/>
  <c r="BZK25" i="13"/>
  <c r="BZL25" i="13"/>
  <c r="BZM25" i="13"/>
  <c r="BZN25" i="13"/>
  <c r="BZO25" i="13"/>
  <c r="BZP25" i="13"/>
  <c r="BZQ25" i="13"/>
  <c r="BZR25" i="13"/>
  <c r="BZS25" i="13"/>
  <c r="BZT25" i="13"/>
  <c r="BZU25" i="13"/>
  <c r="BZV25" i="13"/>
  <c r="BZW25" i="13"/>
  <c r="BZX25" i="13"/>
  <c r="BZY25" i="13"/>
  <c r="BZZ25" i="13"/>
  <c r="CAA25" i="13"/>
  <c r="CAB25" i="13"/>
  <c r="CAC25" i="13"/>
  <c r="CAD25" i="13"/>
  <c r="CAE25" i="13"/>
  <c r="CAF25" i="13"/>
  <c r="CAG25" i="13"/>
  <c r="CAH25" i="13"/>
  <c r="CAI25" i="13"/>
  <c r="CAJ25" i="13"/>
  <c r="CAK25" i="13"/>
  <c r="CAL25" i="13"/>
  <c r="CAM25" i="13"/>
  <c r="CAN25" i="13"/>
  <c r="CAO25" i="13"/>
  <c r="CAP25" i="13"/>
  <c r="CAQ25" i="13"/>
  <c r="CAR25" i="13"/>
  <c r="CAS25" i="13"/>
  <c r="CAT25" i="13"/>
  <c r="CAU25" i="13"/>
  <c r="CAV25" i="13"/>
  <c r="CAW25" i="13"/>
  <c r="CAX25" i="13"/>
  <c r="CAY25" i="13"/>
  <c r="CAZ25" i="13"/>
  <c r="CBA25" i="13"/>
  <c r="CBB25" i="13"/>
  <c r="CBC25" i="13"/>
  <c r="CBD25" i="13"/>
  <c r="CBE25" i="13"/>
  <c r="CBF25" i="13"/>
  <c r="CBG25" i="13"/>
  <c r="CBH25" i="13"/>
  <c r="CBI25" i="13"/>
  <c r="CBJ25" i="13"/>
  <c r="CBK25" i="13"/>
  <c r="CBL25" i="13"/>
  <c r="CBM25" i="13"/>
  <c r="CBN25" i="13"/>
  <c r="CBO25" i="13"/>
  <c r="CBP25" i="13"/>
  <c r="CBQ25" i="13"/>
  <c r="CBR25" i="13"/>
  <c r="CBS25" i="13"/>
  <c r="CBT25" i="13"/>
  <c r="CBU25" i="13"/>
  <c r="CBV25" i="13"/>
  <c r="CBW25" i="13"/>
  <c r="CBX25" i="13"/>
  <c r="CBY25" i="13"/>
  <c r="CBZ25" i="13"/>
  <c r="CCA25" i="13"/>
  <c r="CCB25" i="13"/>
  <c r="CCC25" i="13"/>
  <c r="CCD25" i="13"/>
  <c r="CCE25" i="13"/>
  <c r="CCF25" i="13"/>
  <c r="CCG25" i="13"/>
  <c r="CCH25" i="13"/>
  <c r="CCI25" i="13"/>
  <c r="CCJ25" i="13"/>
  <c r="CCK25" i="13"/>
  <c r="CCL25" i="13"/>
  <c r="CCM25" i="13"/>
  <c r="CCN25" i="13"/>
  <c r="CCO25" i="13"/>
  <c r="CCP25" i="13"/>
  <c r="CCQ25" i="13"/>
  <c r="CCR25" i="13"/>
  <c r="CCS25" i="13"/>
  <c r="CCT25" i="13"/>
  <c r="CCU25" i="13"/>
  <c r="CCV25" i="13"/>
  <c r="CCW25" i="13"/>
  <c r="CCX25" i="13"/>
  <c r="CCY25" i="13"/>
  <c r="CCZ25" i="13"/>
  <c r="CDA25" i="13"/>
  <c r="CDB25" i="13"/>
  <c r="CDC25" i="13"/>
  <c r="CDD25" i="13"/>
  <c r="CDE25" i="13"/>
  <c r="CDF25" i="13"/>
  <c r="CDG25" i="13"/>
  <c r="CDH25" i="13"/>
  <c r="CDI25" i="13"/>
  <c r="CDJ25" i="13"/>
  <c r="CDK25" i="13"/>
  <c r="CDL25" i="13"/>
  <c r="CDM25" i="13"/>
  <c r="CDN25" i="13"/>
  <c r="CDO25" i="13"/>
  <c r="CDP25" i="13"/>
  <c r="CDQ25" i="13"/>
  <c r="CDR25" i="13"/>
  <c r="CDS25" i="13"/>
  <c r="CDT25" i="13"/>
  <c r="CDU25" i="13"/>
  <c r="CDV25" i="13"/>
  <c r="CDW25" i="13"/>
  <c r="CDX25" i="13"/>
  <c r="CDY25" i="13"/>
  <c r="CDZ25" i="13"/>
  <c r="CEA25" i="13"/>
  <c r="CEB25" i="13"/>
  <c r="CEC25" i="13"/>
  <c r="CED25" i="13"/>
  <c r="CEE25" i="13"/>
  <c r="CEF25" i="13"/>
  <c r="CEG25" i="13"/>
  <c r="CEH25" i="13"/>
  <c r="CEI25" i="13"/>
  <c r="CEJ25" i="13"/>
  <c r="CEK25" i="13"/>
  <c r="CEL25" i="13"/>
  <c r="CEM25" i="13"/>
  <c r="CEN25" i="13"/>
  <c r="CEO25" i="13"/>
  <c r="CEP25" i="13"/>
  <c r="CEQ25" i="13"/>
  <c r="CER25" i="13"/>
  <c r="CES25" i="13"/>
  <c r="CET25" i="13"/>
  <c r="CEU25" i="13"/>
  <c r="CEV25" i="13"/>
  <c r="CEW25" i="13"/>
  <c r="CEX25" i="13"/>
  <c r="CEY25" i="13"/>
  <c r="CEZ25" i="13"/>
  <c r="CFA25" i="13"/>
  <c r="CFB25" i="13"/>
  <c r="CFC25" i="13"/>
  <c r="CFD25" i="13"/>
  <c r="CFE25" i="13"/>
  <c r="CFF25" i="13"/>
  <c r="CFG25" i="13"/>
  <c r="CFH25" i="13"/>
  <c r="CFI25" i="13"/>
  <c r="CFJ25" i="13"/>
  <c r="CFK25" i="13"/>
  <c r="CFL25" i="13"/>
  <c r="CFM25" i="13"/>
  <c r="CFN25" i="13"/>
  <c r="CFO25" i="13"/>
  <c r="CFP25" i="13"/>
  <c r="CFQ25" i="13"/>
  <c r="CFR25" i="13"/>
  <c r="CFS25" i="13"/>
  <c r="CFT25" i="13"/>
  <c r="CFU25" i="13"/>
  <c r="CFV25" i="13"/>
  <c r="CFW25" i="13"/>
  <c r="CFX25" i="13"/>
  <c r="CFY25" i="13"/>
  <c r="CFZ25" i="13"/>
  <c r="CGA25" i="13"/>
  <c r="CGB25" i="13"/>
  <c r="CGC25" i="13"/>
  <c r="CGD25" i="13"/>
  <c r="CGE25" i="13"/>
  <c r="CGF25" i="13"/>
  <c r="CGG25" i="13"/>
  <c r="CGH25" i="13"/>
  <c r="CGI25" i="13"/>
  <c r="CGJ25" i="13"/>
  <c r="CGK25" i="13"/>
  <c r="CGL25" i="13"/>
  <c r="CGM25" i="13"/>
  <c r="CGN25" i="13"/>
  <c r="CGO25" i="13"/>
  <c r="CGP25" i="13"/>
  <c r="CGQ25" i="13"/>
  <c r="CGR25" i="13"/>
  <c r="CGS25" i="13"/>
  <c r="CGT25" i="13"/>
  <c r="CGU25" i="13"/>
  <c r="CGV25" i="13"/>
  <c r="CGW25" i="13"/>
  <c r="CGX25" i="13"/>
  <c r="CGY25" i="13"/>
  <c r="CGZ25" i="13"/>
  <c r="CHA25" i="13"/>
  <c r="CHB25" i="13"/>
  <c r="CHC25" i="13"/>
  <c r="CHD25" i="13"/>
  <c r="CHE25" i="13"/>
  <c r="CHF25" i="13"/>
  <c r="CHG25" i="13"/>
  <c r="CHH25" i="13"/>
  <c r="CHI25" i="13"/>
  <c r="CHJ25" i="13"/>
  <c r="CHK25" i="13"/>
  <c r="CHL25" i="13"/>
  <c r="CHM25" i="13"/>
  <c r="CHN25" i="13"/>
  <c r="CHO25" i="13"/>
  <c r="CHP25" i="13"/>
  <c r="CHQ25" i="13"/>
  <c r="CHR25" i="13"/>
  <c r="CHS25" i="13"/>
  <c r="CHT25" i="13"/>
  <c r="CHU25" i="13"/>
  <c r="CHV25" i="13"/>
  <c r="CHW25" i="13"/>
  <c r="CHX25" i="13"/>
  <c r="CHY25" i="13"/>
  <c r="CHZ25" i="13"/>
  <c r="CIA25" i="13"/>
  <c r="CIB25" i="13"/>
  <c r="CIC25" i="13"/>
  <c r="CID25" i="13"/>
  <c r="CIE25" i="13"/>
  <c r="CIF25" i="13"/>
  <c r="CIG25" i="13"/>
  <c r="CIH25" i="13"/>
  <c r="CII25" i="13"/>
  <c r="CIJ25" i="13"/>
  <c r="CIK25" i="13"/>
  <c r="CIL25" i="13"/>
  <c r="CIM25" i="13"/>
  <c r="CIN25" i="13"/>
  <c r="CIO25" i="13"/>
  <c r="CIP25" i="13"/>
  <c r="CIQ25" i="13"/>
  <c r="CIR25" i="13"/>
  <c r="CIS25" i="13"/>
  <c r="CIT25" i="13"/>
  <c r="CIU25" i="13"/>
  <c r="CIV25" i="13"/>
  <c r="CIW25" i="13"/>
  <c r="CIX25" i="13"/>
  <c r="CIY25" i="13"/>
  <c r="CIZ25" i="13"/>
  <c r="CJA25" i="13"/>
  <c r="CJB25" i="13"/>
  <c r="CJC25" i="13"/>
  <c r="CJD25" i="13"/>
  <c r="CJE25" i="13"/>
  <c r="CJF25" i="13"/>
  <c r="CJG25" i="13"/>
  <c r="CJH25" i="13"/>
  <c r="CJI25" i="13"/>
  <c r="CJJ25" i="13"/>
  <c r="CJK25" i="13"/>
  <c r="CJL25" i="13"/>
  <c r="CJM25" i="13"/>
  <c r="CJN25" i="13"/>
  <c r="CJO25" i="13"/>
  <c r="CJP25" i="13"/>
  <c r="CJQ25" i="13"/>
  <c r="CJR25" i="13"/>
  <c r="CJS25" i="13"/>
  <c r="CJT25" i="13"/>
  <c r="CJU25" i="13"/>
  <c r="CJV25" i="13"/>
  <c r="CJW25" i="13"/>
  <c r="CJX25" i="13"/>
  <c r="CJY25" i="13"/>
  <c r="CJZ25" i="13"/>
  <c r="CKA25" i="13"/>
  <c r="CKB25" i="13"/>
  <c r="CKC25" i="13"/>
  <c r="CKD25" i="13"/>
  <c r="CKE25" i="13"/>
  <c r="CKF25" i="13"/>
  <c r="CKG25" i="13"/>
  <c r="CKH25" i="13"/>
  <c r="CKI25" i="13"/>
  <c r="CKJ25" i="13"/>
  <c r="CKK25" i="13"/>
  <c r="CKL25" i="13"/>
  <c r="CKM25" i="13"/>
  <c r="CKN25" i="13"/>
  <c r="CKO25" i="13"/>
  <c r="CKP25" i="13"/>
  <c r="CKQ25" i="13"/>
  <c r="CKR25" i="13"/>
  <c r="CKS25" i="13"/>
  <c r="CKT25" i="13"/>
  <c r="CKU25" i="13"/>
  <c r="CKV25" i="13"/>
  <c r="CKW25" i="13"/>
  <c r="CKX25" i="13"/>
  <c r="CKY25" i="13"/>
  <c r="CKZ25" i="13"/>
  <c r="CLA25" i="13"/>
  <c r="CLB25" i="13"/>
  <c r="CLC25" i="13"/>
  <c r="CLD25" i="13"/>
  <c r="CLE25" i="13"/>
  <c r="CLF25" i="13"/>
  <c r="CLG25" i="13"/>
  <c r="CLH25" i="13"/>
  <c r="CLI25" i="13"/>
  <c r="CLJ25" i="13"/>
  <c r="CLK25" i="13"/>
  <c r="CLL25" i="13"/>
  <c r="CLM25" i="13"/>
  <c r="CLN25" i="13"/>
  <c r="CLO25" i="13"/>
  <c r="CLP25" i="13"/>
  <c r="CLQ25" i="13"/>
  <c r="CLR25" i="13"/>
  <c r="CLS25" i="13"/>
  <c r="CLT25" i="13"/>
  <c r="CLU25" i="13"/>
  <c r="CLV25" i="13"/>
  <c r="CLW25" i="13"/>
  <c r="CLX25" i="13"/>
  <c r="CLY25" i="13"/>
  <c r="CLZ25" i="13"/>
  <c r="CMA25" i="13"/>
  <c r="CMB25" i="13"/>
  <c r="CMC25" i="13"/>
  <c r="CMD25" i="13"/>
  <c r="CME25" i="13"/>
  <c r="CMF25" i="13"/>
  <c r="CMG25" i="13"/>
  <c r="CMH25" i="13"/>
  <c r="CMI25" i="13"/>
  <c r="CMJ25" i="13"/>
  <c r="CMK25" i="13"/>
  <c r="CML25" i="13"/>
  <c r="CMM25" i="13"/>
  <c r="CMN25" i="13"/>
  <c r="CMO25" i="13"/>
  <c r="CMP25" i="13"/>
  <c r="CMQ25" i="13"/>
  <c r="CMR25" i="13"/>
  <c r="CMS25" i="13"/>
  <c r="CMT25" i="13"/>
  <c r="CMU25" i="13"/>
  <c r="CMV25" i="13"/>
  <c r="CMW25" i="13"/>
  <c r="CMX25" i="13"/>
  <c r="CMY25" i="13"/>
  <c r="CMZ25" i="13"/>
  <c r="CNA25" i="13"/>
  <c r="CNB25" i="13"/>
  <c r="CNC25" i="13"/>
  <c r="CND25" i="13"/>
  <c r="CNE25" i="13"/>
  <c r="CNF25" i="13"/>
  <c r="CNG25" i="13"/>
  <c r="CNH25" i="13"/>
  <c r="CNI25" i="13"/>
  <c r="CNJ25" i="13"/>
  <c r="CNK25" i="13"/>
  <c r="CNL25" i="13"/>
  <c r="CNM25" i="13"/>
  <c r="CNN25" i="13"/>
  <c r="CNO25" i="13"/>
  <c r="CNP25" i="13"/>
  <c r="CNQ25" i="13"/>
  <c r="CNR25" i="13"/>
  <c r="CNS25" i="13"/>
  <c r="CNT25" i="13"/>
  <c r="CNU25" i="13"/>
  <c r="CNV25" i="13"/>
  <c r="CNW25" i="13"/>
  <c r="CNX25" i="13"/>
  <c r="CNY25" i="13"/>
  <c r="CNZ25" i="13"/>
  <c r="COA25" i="13"/>
  <c r="COB25" i="13"/>
  <c r="COC25" i="13"/>
  <c r="COD25" i="13"/>
  <c r="COE25" i="13"/>
  <c r="COF25" i="13"/>
  <c r="COG25" i="13"/>
  <c r="COH25" i="13"/>
  <c r="COI25" i="13"/>
  <c r="COJ25" i="13"/>
  <c r="COK25" i="13"/>
  <c r="COL25" i="13"/>
  <c r="COM25" i="13"/>
  <c r="CON25" i="13"/>
  <c r="COO25" i="13"/>
  <c r="COP25" i="13"/>
  <c r="COQ25" i="13"/>
  <c r="COR25" i="13"/>
  <c r="COS25" i="13"/>
  <c r="COT25" i="13"/>
  <c r="COU25" i="13"/>
  <c r="COV25" i="13"/>
  <c r="COW25" i="13"/>
  <c r="COX25" i="13"/>
  <c r="COY25" i="13"/>
  <c r="COZ25" i="13"/>
  <c r="CPA25" i="13"/>
  <c r="CPB25" i="13"/>
  <c r="CPC25" i="13"/>
  <c r="CPD25" i="13"/>
  <c r="CPE25" i="13"/>
  <c r="CPF25" i="13"/>
  <c r="CPG25" i="13"/>
  <c r="CPH25" i="13"/>
  <c r="CPI25" i="13"/>
  <c r="CPJ25" i="13"/>
  <c r="CPK25" i="13"/>
  <c r="CPL25" i="13"/>
  <c r="CPM25" i="13"/>
  <c r="CPN25" i="13"/>
  <c r="CPO25" i="13"/>
  <c r="CPP25" i="13"/>
  <c r="CPQ25" i="13"/>
  <c r="CPR25" i="13"/>
  <c r="CPS25" i="13"/>
  <c r="CPT25" i="13"/>
  <c r="CPU25" i="13"/>
  <c r="CPV25" i="13"/>
  <c r="CPW25" i="13"/>
  <c r="CPX25" i="13"/>
  <c r="CPY25" i="13"/>
  <c r="CPZ25" i="13"/>
  <c r="CQA25" i="13"/>
  <c r="CQB25" i="13"/>
  <c r="CQC25" i="13"/>
  <c r="CQD25" i="13"/>
  <c r="CQE25" i="13"/>
  <c r="CQF25" i="13"/>
  <c r="CQG25" i="13"/>
  <c r="CQH25" i="13"/>
  <c r="CQI25" i="13"/>
  <c r="CQJ25" i="13"/>
  <c r="CQK25" i="13"/>
  <c r="CQL25" i="13"/>
  <c r="CQM25" i="13"/>
  <c r="CQN25" i="13"/>
  <c r="CQO25" i="13"/>
  <c r="CQP25" i="13"/>
  <c r="CQQ25" i="13"/>
  <c r="CQR25" i="13"/>
  <c r="CQS25" i="13"/>
  <c r="CQT25" i="13"/>
  <c r="CQU25" i="13"/>
  <c r="CQV25" i="13"/>
  <c r="CQW25" i="13"/>
  <c r="CQX25" i="13"/>
  <c r="CQY25" i="13"/>
  <c r="CQZ25" i="13"/>
  <c r="CRA25" i="13"/>
  <c r="CRB25" i="13"/>
  <c r="CRC25" i="13"/>
  <c r="CRD25" i="13"/>
  <c r="CRE25" i="13"/>
  <c r="CRF25" i="13"/>
  <c r="CRG25" i="13"/>
  <c r="CRH25" i="13"/>
  <c r="CRI25" i="13"/>
  <c r="CRJ25" i="13"/>
  <c r="CRK25" i="13"/>
  <c r="CRL25" i="13"/>
  <c r="CRM25" i="13"/>
  <c r="CRN25" i="13"/>
  <c r="CRO25" i="13"/>
  <c r="CRP25" i="13"/>
  <c r="CRQ25" i="13"/>
  <c r="CRR25" i="13"/>
  <c r="CRS25" i="13"/>
  <c r="CRT25" i="13"/>
  <c r="CRU25" i="13"/>
  <c r="CRV25" i="13"/>
  <c r="CRW25" i="13"/>
  <c r="CRX25" i="13"/>
  <c r="CRY25" i="13"/>
  <c r="CRZ25" i="13"/>
  <c r="CSA25" i="13"/>
  <c r="CSB25" i="13"/>
  <c r="CSC25" i="13"/>
  <c r="CSD25" i="13"/>
  <c r="CSE25" i="13"/>
  <c r="CSF25" i="13"/>
  <c r="CSG25" i="13"/>
  <c r="CSH25" i="13"/>
  <c r="CSI25" i="13"/>
  <c r="CSJ25" i="13"/>
  <c r="CSK25" i="13"/>
  <c r="CSL25" i="13"/>
  <c r="CSM25" i="13"/>
  <c r="CSN25" i="13"/>
  <c r="CSO25" i="13"/>
  <c r="CSP25" i="13"/>
  <c r="CSQ25" i="13"/>
  <c r="CSR25" i="13"/>
  <c r="CSS25" i="13"/>
  <c r="CST25" i="13"/>
  <c r="CSU25" i="13"/>
  <c r="CSV25" i="13"/>
  <c r="CSW25" i="13"/>
  <c r="CSX25" i="13"/>
  <c r="CSY25" i="13"/>
  <c r="CSZ25" i="13"/>
  <c r="CTA25" i="13"/>
  <c r="CTB25" i="13"/>
  <c r="CTC25" i="13"/>
  <c r="CTD25" i="13"/>
  <c r="CTE25" i="13"/>
  <c r="CTF25" i="13"/>
  <c r="CTG25" i="13"/>
  <c r="CTH25" i="13"/>
  <c r="CTI25" i="13"/>
  <c r="CTJ25" i="13"/>
  <c r="CTK25" i="13"/>
  <c r="CTL25" i="13"/>
  <c r="CTM25" i="13"/>
  <c r="CTN25" i="13"/>
  <c r="CTO25" i="13"/>
  <c r="CTP25" i="13"/>
  <c r="CTQ25" i="13"/>
  <c r="CTR25" i="13"/>
  <c r="CTS25" i="13"/>
  <c r="CTT25" i="13"/>
  <c r="CTU25" i="13"/>
  <c r="CTV25" i="13"/>
  <c r="CTW25" i="13"/>
  <c r="CTX25" i="13"/>
  <c r="CTY25" i="13"/>
  <c r="CTZ25" i="13"/>
  <c r="CUA25" i="13"/>
  <c r="CUB25" i="13"/>
  <c r="CUC25" i="13"/>
  <c r="CUD25" i="13"/>
  <c r="CUE25" i="13"/>
  <c r="CUF25" i="13"/>
  <c r="CUG25" i="13"/>
  <c r="CUH25" i="13"/>
  <c r="CUI25" i="13"/>
  <c r="CUJ25" i="13"/>
  <c r="CUK25" i="13"/>
  <c r="CUL25" i="13"/>
  <c r="CUM25" i="13"/>
  <c r="CUN25" i="13"/>
  <c r="CUO25" i="13"/>
  <c r="CUP25" i="13"/>
  <c r="CUQ25" i="13"/>
  <c r="CUR25" i="13"/>
  <c r="CUS25" i="13"/>
  <c r="CUT25" i="13"/>
  <c r="CUU25" i="13"/>
  <c r="CUV25" i="13"/>
  <c r="CUW25" i="13"/>
  <c r="CUX25" i="13"/>
  <c r="CUY25" i="13"/>
  <c r="CUZ25" i="13"/>
  <c r="CVA25" i="13"/>
  <c r="CVB25" i="13"/>
  <c r="CVC25" i="13"/>
  <c r="CVD25" i="13"/>
  <c r="CVE25" i="13"/>
  <c r="CVF25" i="13"/>
  <c r="CVG25" i="13"/>
  <c r="CVH25" i="13"/>
  <c r="CVI25" i="13"/>
  <c r="CVJ25" i="13"/>
  <c r="CVK25" i="13"/>
  <c r="CVL25" i="13"/>
  <c r="CVM25" i="13"/>
  <c r="CVN25" i="13"/>
  <c r="CVO25" i="13"/>
  <c r="CVP25" i="13"/>
  <c r="CVQ25" i="13"/>
  <c r="CVR25" i="13"/>
  <c r="CVS25" i="13"/>
  <c r="CVT25" i="13"/>
  <c r="CVU25" i="13"/>
  <c r="CVV25" i="13"/>
  <c r="CVW25" i="13"/>
  <c r="CVX25" i="13"/>
  <c r="CVY25" i="13"/>
  <c r="CVZ25" i="13"/>
  <c r="CWA25" i="13"/>
  <c r="CWB25" i="13"/>
  <c r="CWC25" i="13"/>
  <c r="CWD25" i="13"/>
  <c r="CWE25" i="13"/>
  <c r="CWF25" i="13"/>
  <c r="CWG25" i="13"/>
  <c r="CWH25" i="13"/>
  <c r="CWI25" i="13"/>
  <c r="CWJ25" i="13"/>
  <c r="CWK25" i="13"/>
  <c r="CWL25" i="13"/>
  <c r="CWM25" i="13"/>
  <c r="CWN25" i="13"/>
  <c r="CWO25" i="13"/>
  <c r="CWP25" i="13"/>
  <c r="CWQ25" i="13"/>
  <c r="CWR25" i="13"/>
  <c r="CWS25" i="13"/>
  <c r="CWT25" i="13"/>
  <c r="CWU25" i="13"/>
  <c r="CWV25" i="13"/>
  <c r="CWW25" i="13"/>
  <c r="CWX25" i="13"/>
  <c r="CWY25" i="13"/>
  <c r="CWZ25" i="13"/>
  <c r="CXA25" i="13"/>
  <c r="CXB25" i="13"/>
  <c r="CXC25" i="13"/>
  <c r="CXD25" i="13"/>
  <c r="CXE25" i="13"/>
  <c r="CXF25" i="13"/>
  <c r="CXG25" i="13"/>
  <c r="CXH25" i="13"/>
  <c r="CXI25" i="13"/>
  <c r="CXJ25" i="13"/>
  <c r="CXK25" i="13"/>
  <c r="CXL25" i="13"/>
  <c r="CXM25" i="13"/>
  <c r="CXN25" i="13"/>
  <c r="CXO25" i="13"/>
  <c r="CXP25" i="13"/>
  <c r="CXQ25" i="13"/>
  <c r="CXR25" i="13"/>
  <c r="CXS25" i="13"/>
  <c r="CXT25" i="13"/>
  <c r="CXU25" i="13"/>
  <c r="CXV25" i="13"/>
  <c r="CXW25" i="13"/>
  <c r="CXX25" i="13"/>
  <c r="CXY25" i="13"/>
  <c r="CXZ25" i="13"/>
  <c r="CYA25" i="13"/>
  <c r="CYB25" i="13"/>
  <c r="CYC25" i="13"/>
  <c r="CYD25" i="13"/>
  <c r="CYE25" i="13"/>
  <c r="CYF25" i="13"/>
  <c r="CYG25" i="13"/>
  <c r="CYH25" i="13"/>
  <c r="CYI25" i="13"/>
  <c r="CYJ25" i="13"/>
  <c r="CYK25" i="13"/>
  <c r="CYL25" i="13"/>
  <c r="CYM25" i="13"/>
  <c r="CYN25" i="13"/>
  <c r="CYO25" i="13"/>
  <c r="CYP25" i="13"/>
  <c r="CYQ25" i="13"/>
  <c r="CYR25" i="13"/>
  <c r="CYS25" i="13"/>
  <c r="CYT25" i="13"/>
  <c r="CYU25" i="13"/>
  <c r="CYV25" i="13"/>
  <c r="CYW25" i="13"/>
  <c r="CYX25" i="13"/>
  <c r="CYY25" i="13"/>
  <c r="CYZ25" i="13"/>
  <c r="CZA25" i="13"/>
  <c r="CZB25" i="13"/>
  <c r="CZC25" i="13"/>
  <c r="CZD25" i="13"/>
  <c r="CZE25" i="13"/>
  <c r="CZF25" i="13"/>
  <c r="CZG25" i="13"/>
  <c r="CZH25" i="13"/>
  <c r="CZI25" i="13"/>
  <c r="CZJ25" i="13"/>
  <c r="CZK25" i="13"/>
  <c r="CZL25" i="13"/>
  <c r="CZM25" i="13"/>
  <c r="CZN25" i="13"/>
  <c r="CZO25" i="13"/>
  <c r="CZP25" i="13"/>
  <c r="CZQ25" i="13"/>
  <c r="CZR25" i="13"/>
  <c r="CZS25" i="13"/>
  <c r="CZT25" i="13"/>
  <c r="CZU25" i="13"/>
  <c r="CZV25" i="13"/>
  <c r="CZW25" i="13"/>
  <c r="CZX25" i="13"/>
  <c r="CZY25" i="13"/>
  <c r="CZZ25" i="13"/>
  <c r="DAA25" i="13"/>
  <c r="DAB25" i="13"/>
  <c r="DAC25" i="13"/>
  <c r="DAD25" i="13"/>
  <c r="DAE25" i="13"/>
  <c r="DAF25" i="13"/>
  <c r="DAG25" i="13"/>
  <c r="DAH25" i="13"/>
  <c r="DAI25" i="13"/>
  <c r="DAJ25" i="13"/>
  <c r="DAK25" i="13"/>
  <c r="DAL25" i="13"/>
  <c r="DAM25" i="13"/>
  <c r="DAN25" i="13"/>
  <c r="DAO25" i="13"/>
  <c r="DAP25" i="13"/>
  <c r="DAQ25" i="13"/>
  <c r="DAR25" i="13"/>
  <c r="DAS25" i="13"/>
  <c r="DAT25" i="13"/>
  <c r="DAU25" i="13"/>
  <c r="DAV25" i="13"/>
  <c r="DAW25" i="13"/>
  <c r="DAX25" i="13"/>
  <c r="DAY25" i="13"/>
  <c r="DAZ25" i="13"/>
  <c r="DBA25" i="13"/>
  <c r="DBB25" i="13"/>
  <c r="DBC25" i="13"/>
  <c r="DBD25" i="13"/>
  <c r="DBE25" i="13"/>
  <c r="DBF25" i="13"/>
  <c r="DBG25" i="13"/>
  <c r="DBH25" i="13"/>
  <c r="DBI25" i="13"/>
  <c r="DBJ25" i="13"/>
  <c r="DBK25" i="13"/>
  <c r="DBL25" i="13"/>
  <c r="DBM25" i="13"/>
  <c r="DBN25" i="13"/>
  <c r="DBO25" i="13"/>
  <c r="DBP25" i="13"/>
  <c r="DBQ25" i="13"/>
  <c r="DBR25" i="13"/>
  <c r="DBS25" i="13"/>
  <c r="DBT25" i="13"/>
  <c r="DBU25" i="13"/>
  <c r="DBV25" i="13"/>
  <c r="DBW25" i="13"/>
  <c r="DBX25" i="13"/>
  <c r="DBY25" i="13"/>
  <c r="DBZ25" i="13"/>
  <c r="DCA25" i="13"/>
  <c r="DCB25" i="13"/>
  <c r="DCC25" i="13"/>
  <c r="DCD25" i="13"/>
  <c r="DCE25" i="13"/>
  <c r="DCF25" i="13"/>
  <c r="DCG25" i="13"/>
  <c r="DCH25" i="13"/>
  <c r="DCI25" i="13"/>
  <c r="DCJ25" i="13"/>
  <c r="DCK25" i="13"/>
  <c r="DCL25" i="13"/>
  <c r="DCM25" i="13"/>
  <c r="DCN25" i="13"/>
  <c r="DCO25" i="13"/>
  <c r="DCP25" i="13"/>
  <c r="DCQ25" i="13"/>
  <c r="DCR25" i="13"/>
  <c r="DCS25" i="13"/>
  <c r="DCT25" i="13"/>
  <c r="DCU25" i="13"/>
  <c r="DCV25" i="13"/>
  <c r="DCW25" i="13"/>
  <c r="DCX25" i="13"/>
  <c r="DCY25" i="13"/>
  <c r="DCZ25" i="13"/>
  <c r="DDA25" i="13"/>
  <c r="DDB25" i="13"/>
  <c r="DDC25" i="13"/>
  <c r="DDD25" i="13"/>
  <c r="DDE25" i="13"/>
  <c r="DDF25" i="13"/>
  <c r="DDG25" i="13"/>
  <c r="DDH25" i="13"/>
  <c r="DDI25" i="13"/>
  <c r="DDJ25" i="13"/>
  <c r="DDK25" i="13"/>
  <c r="DDL25" i="13"/>
  <c r="DDM25" i="13"/>
  <c r="DDN25" i="13"/>
  <c r="DDO25" i="13"/>
  <c r="DDP25" i="13"/>
  <c r="DDQ25" i="13"/>
  <c r="DDR25" i="13"/>
  <c r="DDS25" i="13"/>
  <c r="DDT25" i="13"/>
  <c r="DDU25" i="13"/>
  <c r="DDV25" i="13"/>
  <c r="DDW25" i="13"/>
  <c r="DDX25" i="13"/>
  <c r="DDY25" i="13"/>
  <c r="DDZ25" i="13"/>
  <c r="DEA25" i="13"/>
  <c r="DEB25" i="13"/>
  <c r="DEC25" i="13"/>
  <c r="DED25" i="13"/>
  <c r="DEE25" i="13"/>
  <c r="DEF25" i="13"/>
  <c r="DEG25" i="13"/>
  <c r="DEH25" i="13"/>
  <c r="DEI25" i="13"/>
  <c r="DEJ25" i="13"/>
  <c r="DEK25" i="13"/>
  <c r="DEL25" i="13"/>
  <c r="DEM25" i="13"/>
  <c r="DEN25" i="13"/>
  <c r="DEO25" i="13"/>
  <c r="DEP25" i="13"/>
  <c r="DEQ25" i="13"/>
  <c r="DER25" i="13"/>
  <c r="DES25" i="13"/>
  <c r="DET25" i="13"/>
  <c r="DEU25" i="13"/>
  <c r="DEV25" i="13"/>
  <c r="DEW25" i="13"/>
  <c r="DEX25" i="13"/>
  <c r="DEY25" i="13"/>
  <c r="DEZ25" i="13"/>
  <c r="DFA25" i="13"/>
  <c r="DFB25" i="13"/>
  <c r="DFC25" i="13"/>
  <c r="DFD25" i="13"/>
  <c r="DFE25" i="13"/>
  <c r="DFF25" i="13"/>
  <c r="DFG25" i="13"/>
  <c r="DFH25" i="13"/>
  <c r="DFI25" i="13"/>
  <c r="DFJ25" i="13"/>
  <c r="DFK25" i="13"/>
  <c r="DFL25" i="13"/>
  <c r="DFM25" i="13"/>
  <c r="DFN25" i="13"/>
  <c r="DFO25" i="13"/>
  <c r="DFP25" i="13"/>
  <c r="DFQ25" i="13"/>
  <c r="DFR25" i="13"/>
  <c r="DFS25" i="13"/>
  <c r="DFT25" i="13"/>
  <c r="DFU25" i="13"/>
  <c r="DFV25" i="13"/>
  <c r="DFW25" i="13"/>
  <c r="DFX25" i="13"/>
  <c r="DFY25" i="13"/>
  <c r="DFZ25" i="13"/>
  <c r="DGA25" i="13"/>
  <c r="DGB25" i="13"/>
  <c r="DGC25" i="13"/>
  <c r="DGD25" i="13"/>
  <c r="DGE25" i="13"/>
  <c r="DGF25" i="13"/>
  <c r="DGG25" i="13"/>
  <c r="DGH25" i="13"/>
  <c r="DGI25" i="13"/>
  <c r="DGJ25" i="13"/>
  <c r="DGK25" i="13"/>
  <c r="DGL25" i="13"/>
  <c r="DGM25" i="13"/>
  <c r="DGN25" i="13"/>
  <c r="DGO25" i="13"/>
  <c r="DGP25" i="13"/>
  <c r="DGQ25" i="13"/>
  <c r="DGR25" i="13"/>
  <c r="DGS25" i="13"/>
  <c r="DGT25" i="13"/>
  <c r="DGU25" i="13"/>
  <c r="DGV25" i="13"/>
  <c r="DGW25" i="13"/>
  <c r="DGX25" i="13"/>
  <c r="DGY25" i="13"/>
  <c r="DGZ25" i="13"/>
  <c r="DHA25" i="13"/>
  <c r="DHB25" i="13"/>
  <c r="DHC25" i="13"/>
  <c r="DHD25" i="13"/>
  <c r="DHE25" i="13"/>
  <c r="DHF25" i="13"/>
  <c r="DHG25" i="13"/>
  <c r="DHH25" i="13"/>
  <c r="DHI25" i="13"/>
  <c r="DHJ25" i="13"/>
  <c r="DHK25" i="13"/>
  <c r="DHL25" i="13"/>
  <c r="DHM25" i="13"/>
  <c r="DHN25" i="13"/>
  <c r="DHO25" i="13"/>
  <c r="DHP25" i="13"/>
  <c r="DHQ25" i="13"/>
  <c r="DHR25" i="13"/>
  <c r="DHS25" i="13"/>
  <c r="DHT25" i="13"/>
  <c r="DHU25" i="13"/>
  <c r="DHV25" i="13"/>
  <c r="DHW25" i="13"/>
  <c r="DHX25" i="13"/>
  <c r="DHY25" i="13"/>
  <c r="DHZ25" i="13"/>
  <c r="DIA25" i="13"/>
  <c r="DIB25" i="13"/>
  <c r="DIC25" i="13"/>
  <c r="DID25" i="13"/>
  <c r="DIE25" i="13"/>
  <c r="DIF25" i="13"/>
  <c r="DIG25" i="13"/>
  <c r="DIH25" i="13"/>
  <c r="DII25" i="13"/>
  <c r="DIJ25" i="13"/>
  <c r="DIK25" i="13"/>
  <c r="DIL25" i="13"/>
  <c r="DIM25" i="13"/>
  <c r="DIN25" i="13"/>
  <c r="DIO25" i="13"/>
  <c r="DIP25" i="13"/>
  <c r="DIQ25" i="13"/>
  <c r="DIR25" i="13"/>
  <c r="DIS25" i="13"/>
  <c r="DIT25" i="13"/>
  <c r="DIU25" i="13"/>
  <c r="DIV25" i="13"/>
  <c r="DIW25" i="13"/>
  <c r="DIX25" i="13"/>
  <c r="DIY25" i="13"/>
  <c r="DIZ25" i="13"/>
  <c r="DJA25" i="13"/>
  <c r="DJB25" i="13"/>
  <c r="DJC25" i="13"/>
  <c r="DJD25" i="13"/>
  <c r="DJE25" i="13"/>
  <c r="DJF25" i="13"/>
  <c r="DJG25" i="13"/>
  <c r="DJH25" i="13"/>
  <c r="DJI25" i="13"/>
  <c r="DJJ25" i="13"/>
  <c r="DJK25" i="13"/>
  <c r="DJL25" i="13"/>
  <c r="DJM25" i="13"/>
  <c r="DJN25" i="13"/>
  <c r="DJO25" i="13"/>
  <c r="DJP25" i="13"/>
  <c r="DJQ25" i="13"/>
  <c r="DJR25" i="13"/>
  <c r="DJS25" i="13"/>
  <c r="DJT25" i="13"/>
  <c r="DJU25" i="13"/>
  <c r="DJV25" i="13"/>
  <c r="DJW25" i="13"/>
  <c r="DJX25" i="13"/>
  <c r="DJY25" i="13"/>
  <c r="DJZ25" i="13"/>
  <c r="DKA25" i="13"/>
  <c r="DKB25" i="13"/>
  <c r="DKC25" i="13"/>
  <c r="DKD25" i="13"/>
  <c r="DKE25" i="13"/>
  <c r="DKF25" i="13"/>
  <c r="DKG25" i="13"/>
  <c r="DKH25" i="13"/>
  <c r="DKI25" i="13"/>
  <c r="DKJ25" i="13"/>
  <c r="DKK25" i="13"/>
  <c r="DKL25" i="13"/>
  <c r="DKM25" i="13"/>
  <c r="DKN25" i="13"/>
  <c r="DKO25" i="13"/>
  <c r="DKP25" i="13"/>
  <c r="DKQ25" i="13"/>
  <c r="DKR25" i="13"/>
  <c r="DKS25" i="13"/>
  <c r="DKT25" i="13"/>
  <c r="DKU25" i="13"/>
  <c r="DKV25" i="13"/>
  <c r="DKW25" i="13"/>
  <c r="DKX25" i="13"/>
  <c r="DKY25" i="13"/>
  <c r="DKZ25" i="13"/>
  <c r="DLA25" i="13"/>
  <c r="DLB25" i="13"/>
  <c r="DLC25" i="13"/>
  <c r="DLD25" i="13"/>
  <c r="DLE25" i="13"/>
  <c r="DLF25" i="13"/>
  <c r="DLG25" i="13"/>
  <c r="DLH25" i="13"/>
  <c r="DLI25" i="13"/>
  <c r="DLJ25" i="13"/>
  <c r="DLK25" i="13"/>
  <c r="DLL25" i="13"/>
  <c r="DLM25" i="13"/>
  <c r="DLN25" i="13"/>
  <c r="DLO25" i="13"/>
  <c r="DLP25" i="13"/>
  <c r="DLQ25" i="13"/>
  <c r="DLR25" i="13"/>
  <c r="DLS25" i="13"/>
  <c r="DLT25" i="13"/>
  <c r="DLU25" i="13"/>
  <c r="DLV25" i="13"/>
  <c r="DLW25" i="13"/>
  <c r="DLX25" i="13"/>
  <c r="DLY25" i="13"/>
  <c r="DLZ25" i="13"/>
  <c r="DMA25" i="13"/>
  <c r="DMB25" i="13"/>
  <c r="DMC25" i="13"/>
  <c r="DMD25" i="13"/>
  <c r="DME25" i="13"/>
  <c r="DMF25" i="13"/>
  <c r="DMG25" i="13"/>
  <c r="DMH25" i="13"/>
  <c r="DMI25" i="13"/>
  <c r="DMJ25" i="13"/>
  <c r="DMK25" i="13"/>
  <c r="DML25" i="13"/>
  <c r="DMM25" i="13"/>
  <c r="DMN25" i="13"/>
  <c r="DMO25" i="13"/>
  <c r="DMP25" i="13"/>
  <c r="DMQ25" i="13"/>
  <c r="DMR25" i="13"/>
  <c r="DMS25" i="13"/>
  <c r="DMT25" i="13"/>
  <c r="DMU25" i="13"/>
  <c r="DMV25" i="13"/>
  <c r="DMW25" i="13"/>
  <c r="DMX25" i="13"/>
  <c r="DMY25" i="13"/>
  <c r="DMZ25" i="13"/>
  <c r="DNA25" i="13"/>
  <c r="DNB25" i="13"/>
  <c r="DNC25" i="13"/>
  <c r="DND25" i="13"/>
  <c r="DNE25" i="13"/>
  <c r="DNF25" i="13"/>
  <c r="DNG25" i="13"/>
  <c r="DNH25" i="13"/>
  <c r="DNI25" i="13"/>
  <c r="DNJ25" i="13"/>
  <c r="DNK25" i="13"/>
  <c r="DNL25" i="13"/>
  <c r="DNM25" i="13"/>
  <c r="DNN25" i="13"/>
  <c r="DNO25" i="13"/>
  <c r="DNP25" i="13"/>
  <c r="DNQ25" i="13"/>
  <c r="DNR25" i="13"/>
  <c r="DNS25" i="13"/>
  <c r="DNT25" i="13"/>
  <c r="DNU25" i="13"/>
  <c r="DNV25" i="13"/>
  <c r="DNW25" i="13"/>
  <c r="DNX25" i="13"/>
  <c r="DNY25" i="13"/>
  <c r="DNZ25" i="13"/>
  <c r="DOA25" i="13"/>
  <c r="DOB25" i="13"/>
  <c r="DOC25" i="13"/>
  <c r="DOD25" i="13"/>
  <c r="DOE25" i="13"/>
  <c r="DOF25" i="13"/>
  <c r="DOG25" i="13"/>
  <c r="DOH25" i="13"/>
  <c r="DOI25" i="13"/>
  <c r="DOJ25" i="13"/>
  <c r="DOK25" i="13"/>
  <c r="DOL25" i="13"/>
  <c r="DOM25" i="13"/>
  <c r="DON25" i="13"/>
  <c r="DOO25" i="13"/>
  <c r="DOP25" i="13"/>
  <c r="DOQ25" i="13"/>
  <c r="DOR25" i="13"/>
  <c r="DOS25" i="13"/>
  <c r="DOT25" i="13"/>
  <c r="DOU25" i="13"/>
  <c r="DOV25" i="13"/>
  <c r="DOW25" i="13"/>
  <c r="DOX25" i="13"/>
  <c r="DOY25" i="13"/>
  <c r="DOZ25" i="13"/>
  <c r="DPA25" i="13"/>
  <c r="DPB25" i="13"/>
  <c r="DPC25" i="13"/>
  <c r="DPD25" i="13"/>
  <c r="DPE25" i="13"/>
  <c r="DPF25" i="13"/>
  <c r="DPG25" i="13"/>
  <c r="DPH25" i="13"/>
  <c r="DPI25" i="13"/>
  <c r="DPJ25" i="13"/>
  <c r="DPK25" i="13"/>
  <c r="DPL25" i="13"/>
  <c r="DPM25" i="13"/>
  <c r="DPN25" i="13"/>
  <c r="DPO25" i="13"/>
  <c r="DPP25" i="13"/>
  <c r="DPQ25" i="13"/>
  <c r="DPR25" i="13"/>
  <c r="DPS25" i="13"/>
  <c r="DPT25" i="13"/>
  <c r="DPU25" i="13"/>
  <c r="DPV25" i="13"/>
  <c r="DPW25" i="13"/>
  <c r="DPX25" i="13"/>
  <c r="DPY25" i="13"/>
  <c r="DPZ25" i="13"/>
  <c r="DQA25" i="13"/>
  <c r="DQB25" i="13"/>
  <c r="DQC25" i="13"/>
  <c r="DQD25" i="13"/>
  <c r="DQE25" i="13"/>
  <c r="DQF25" i="13"/>
  <c r="DQG25" i="13"/>
  <c r="DQH25" i="13"/>
  <c r="DQI25" i="13"/>
  <c r="DQJ25" i="13"/>
  <c r="DQK25" i="13"/>
  <c r="DQL25" i="13"/>
  <c r="DQM25" i="13"/>
  <c r="DQN25" i="13"/>
  <c r="DQO25" i="13"/>
  <c r="DQP25" i="13"/>
  <c r="DQQ25" i="13"/>
  <c r="DQR25" i="13"/>
  <c r="DQS25" i="13"/>
  <c r="DQT25" i="13"/>
  <c r="DQU25" i="13"/>
  <c r="DQV25" i="13"/>
  <c r="DQW25" i="13"/>
  <c r="DQX25" i="13"/>
  <c r="DQY25" i="13"/>
  <c r="DQZ25" i="13"/>
  <c r="DRA25" i="13"/>
  <c r="DRB25" i="13"/>
  <c r="DRC25" i="13"/>
  <c r="DRD25" i="13"/>
  <c r="DRE25" i="13"/>
  <c r="DRF25" i="13"/>
  <c r="DRG25" i="13"/>
  <c r="DRH25" i="13"/>
  <c r="DRI25" i="13"/>
  <c r="DRJ25" i="13"/>
  <c r="DRK25" i="13"/>
  <c r="DRL25" i="13"/>
  <c r="DRM25" i="13"/>
  <c r="DRN25" i="13"/>
  <c r="DRO25" i="13"/>
  <c r="DRP25" i="13"/>
  <c r="DRQ25" i="13"/>
  <c r="DRR25" i="13"/>
  <c r="DRS25" i="13"/>
  <c r="DRT25" i="13"/>
  <c r="DRU25" i="13"/>
  <c r="DRV25" i="13"/>
  <c r="DRW25" i="13"/>
  <c r="DRX25" i="13"/>
  <c r="DRY25" i="13"/>
  <c r="DRZ25" i="13"/>
  <c r="DSA25" i="13"/>
  <c r="DSB25" i="13"/>
  <c r="DSC25" i="13"/>
  <c r="DSD25" i="13"/>
  <c r="DSE25" i="13"/>
  <c r="DSF25" i="13"/>
  <c r="DSG25" i="13"/>
  <c r="DSH25" i="13"/>
  <c r="DSI25" i="13"/>
  <c r="DSJ25" i="13"/>
  <c r="DSK25" i="13"/>
  <c r="DSL25" i="13"/>
  <c r="DSM25" i="13"/>
  <c r="DSN25" i="13"/>
  <c r="DSO25" i="13"/>
  <c r="DSP25" i="13"/>
  <c r="DSQ25" i="13"/>
  <c r="DSR25" i="13"/>
  <c r="DSS25" i="13"/>
  <c r="DST25" i="13"/>
  <c r="DSU25" i="13"/>
  <c r="DSV25" i="13"/>
  <c r="DSW25" i="13"/>
  <c r="DSX25" i="13"/>
  <c r="DSY25" i="13"/>
  <c r="DSZ25" i="13"/>
  <c r="DTA25" i="13"/>
  <c r="DTB25" i="13"/>
  <c r="DTC25" i="13"/>
  <c r="DTD25" i="13"/>
  <c r="DTE25" i="13"/>
  <c r="DTF25" i="13"/>
  <c r="DTG25" i="13"/>
  <c r="DTH25" i="13"/>
  <c r="DTI25" i="13"/>
  <c r="DTJ25" i="13"/>
  <c r="DTK25" i="13"/>
  <c r="DTL25" i="13"/>
  <c r="DTM25" i="13"/>
  <c r="DTN25" i="13"/>
  <c r="DTO25" i="13"/>
  <c r="DTP25" i="13"/>
  <c r="DTQ25" i="13"/>
  <c r="DTR25" i="13"/>
  <c r="DTS25" i="13"/>
  <c r="DTT25" i="13"/>
  <c r="DTU25" i="13"/>
  <c r="DTV25" i="13"/>
  <c r="DTW25" i="13"/>
  <c r="DTX25" i="13"/>
  <c r="DTY25" i="13"/>
  <c r="DTZ25" i="13"/>
  <c r="DUA25" i="13"/>
  <c r="DUB25" i="13"/>
  <c r="DUC25" i="13"/>
  <c r="DUD25" i="13"/>
  <c r="DUE25" i="13"/>
  <c r="DUF25" i="13"/>
  <c r="DUG25" i="13"/>
  <c r="DUH25" i="13"/>
  <c r="DUI25" i="13"/>
  <c r="DUJ25" i="13"/>
  <c r="DUK25" i="13"/>
  <c r="DUL25" i="13"/>
  <c r="DUM25" i="13"/>
  <c r="DUN25" i="13"/>
  <c r="DUO25" i="13"/>
  <c r="DUP25" i="13"/>
  <c r="DUQ25" i="13"/>
  <c r="DUR25" i="13"/>
  <c r="DUS25" i="13"/>
  <c r="DUT25" i="13"/>
  <c r="DUU25" i="13"/>
  <c r="DUV25" i="13"/>
  <c r="DUW25" i="13"/>
  <c r="DUX25" i="13"/>
  <c r="DUY25" i="13"/>
  <c r="DUZ25" i="13"/>
  <c r="DVA25" i="13"/>
  <c r="DVB25" i="13"/>
  <c r="DVC25" i="13"/>
  <c r="DVD25" i="13"/>
  <c r="DVE25" i="13"/>
  <c r="DVF25" i="13"/>
  <c r="DVG25" i="13"/>
  <c r="DVH25" i="13"/>
  <c r="DVI25" i="13"/>
  <c r="DVJ25" i="13"/>
  <c r="DVK25" i="13"/>
  <c r="DVL25" i="13"/>
  <c r="DVM25" i="13"/>
  <c r="DVN25" i="13"/>
  <c r="DVO25" i="13"/>
  <c r="DVP25" i="13"/>
  <c r="DVQ25" i="13"/>
  <c r="DVR25" i="13"/>
  <c r="DVS25" i="13"/>
  <c r="DVT25" i="13"/>
  <c r="DVU25" i="13"/>
  <c r="DVV25" i="13"/>
  <c r="DVW25" i="13"/>
  <c r="DVX25" i="13"/>
  <c r="DVY25" i="13"/>
  <c r="DVZ25" i="13"/>
  <c r="DWA25" i="13"/>
  <c r="DWB25" i="13"/>
  <c r="DWC25" i="13"/>
  <c r="DWD25" i="13"/>
  <c r="DWE25" i="13"/>
  <c r="DWF25" i="13"/>
  <c r="DWG25" i="13"/>
  <c r="DWH25" i="13"/>
  <c r="DWI25" i="13"/>
  <c r="DWJ25" i="13"/>
  <c r="DWK25" i="13"/>
  <c r="DWL25" i="13"/>
  <c r="DWM25" i="13"/>
  <c r="DWN25" i="13"/>
  <c r="DWO25" i="13"/>
  <c r="DWP25" i="13"/>
  <c r="DWQ25" i="13"/>
  <c r="DWR25" i="13"/>
  <c r="DWS25" i="13"/>
  <c r="DWT25" i="13"/>
  <c r="DWU25" i="13"/>
  <c r="DWV25" i="13"/>
  <c r="DWW25" i="13"/>
  <c r="DWX25" i="13"/>
  <c r="DWY25" i="13"/>
  <c r="DWZ25" i="13"/>
  <c r="DXA25" i="13"/>
  <c r="DXB25" i="13"/>
  <c r="DXC25" i="13"/>
  <c r="DXD25" i="13"/>
  <c r="DXE25" i="13"/>
  <c r="DXF25" i="13"/>
  <c r="DXG25" i="13"/>
  <c r="DXH25" i="13"/>
  <c r="DXI25" i="13"/>
  <c r="DXJ25" i="13"/>
  <c r="DXK25" i="13"/>
  <c r="DXL25" i="13"/>
  <c r="DXM25" i="13"/>
  <c r="DXN25" i="13"/>
  <c r="DXO25" i="13"/>
  <c r="DXP25" i="13"/>
  <c r="DXQ25" i="13"/>
  <c r="DXR25" i="13"/>
  <c r="DXS25" i="13"/>
  <c r="DXT25" i="13"/>
  <c r="DXU25" i="13"/>
  <c r="DXV25" i="13"/>
  <c r="DXW25" i="13"/>
  <c r="DXX25" i="13"/>
  <c r="DXY25" i="13"/>
  <c r="DXZ25" i="13"/>
  <c r="DYA25" i="13"/>
  <c r="DYB25" i="13"/>
  <c r="DYC25" i="13"/>
  <c r="DYD25" i="13"/>
  <c r="DYE25" i="13"/>
  <c r="DYF25" i="13"/>
  <c r="DYG25" i="13"/>
  <c r="DYH25" i="13"/>
  <c r="DYI25" i="13"/>
  <c r="DYJ25" i="13"/>
  <c r="DYK25" i="13"/>
  <c r="DYL25" i="13"/>
  <c r="DYM25" i="13"/>
  <c r="DYN25" i="13"/>
  <c r="DYO25" i="13"/>
  <c r="DYP25" i="13"/>
  <c r="DYQ25" i="13"/>
  <c r="DYR25" i="13"/>
  <c r="DYS25" i="13"/>
  <c r="DYT25" i="13"/>
  <c r="DYU25" i="13"/>
  <c r="DYV25" i="13"/>
  <c r="DYW25" i="13"/>
  <c r="DYX25" i="13"/>
  <c r="DYY25" i="13"/>
  <c r="DYZ25" i="13"/>
  <c r="DZA25" i="13"/>
  <c r="DZB25" i="13"/>
  <c r="DZC25" i="13"/>
  <c r="DZD25" i="13"/>
  <c r="DZE25" i="13"/>
  <c r="DZF25" i="13"/>
  <c r="DZG25" i="13"/>
  <c r="DZH25" i="13"/>
  <c r="DZI25" i="13"/>
  <c r="DZJ25" i="13"/>
  <c r="DZK25" i="13"/>
  <c r="DZL25" i="13"/>
  <c r="DZM25" i="13"/>
  <c r="DZN25" i="13"/>
  <c r="DZO25" i="13"/>
  <c r="DZP25" i="13"/>
  <c r="DZQ25" i="13"/>
  <c r="DZR25" i="13"/>
  <c r="DZS25" i="13"/>
  <c r="DZT25" i="13"/>
  <c r="DZU25" i="13"/>
  <c r="DZV25" i="13"/>
  <c r="DZW25" i="13"/>
  <c r="DZX25" i="13"/>
  <c r="DZY25" i="13"/>
  <c r="DZZ25" i="13"/>
  <c r="EAA25" i="13"/>
  <c r="EAB25" i="13"/>
  <c r="EAC25" i="13"/>
  <c r="EAD25" i="13"/>
  <c r="EAE25" i="13"/>
  <c r="EAF25" i="13"/>
  <c r="EAG25" i="13"/>
  <c r="EAH25" i="13"/>
  <c r="EAI25" i="13"/>
  <c r="EAJ25" i="13"/>
  <c r="EAK25" i="13"/>
  <c r="EAL25" i="13"/>
  <c r="EAM25" i="13"/>
  <c r="EAN25" i="13"/>
  <c r="EAO25" i="13"/>
  <c r="EAP25" i="13"/>
  <c r="EAQ25" i="13"/>
  <c r="EAR25" i="13"/>
  <c r="EAS25" i="13"/>
  <c r="EAT25" i="13"/>
  <c r="EAU25" i="13"/>
  <c r="EAV25" i="13"/>
  <c r="EAW25" i="13"/>
  <c r="EAX25" i="13"/>
  <c r="EAY25" i="13"/>
  <c r="EAZ25" i="13"/>
  <c r="EBA25" i="13"/>
  <c r="EBB25" i="13"/>
  <c r="EBC25" i="13"/>
  <c r="EBD25" i="13"/>
  <c r="EBE25" i="13"/>
  <c r="EBF25" i="13"/>
  <c r="EBG25" i="13"/>
  <c r="EBH25" i="13"/>
  <c r="EBI25" i="13"/>
  <c r="EBJ25" i="13"/>
  <c r="EBK25" i="13"/>
  <c r="EBL25" i="13"/>
  <c r="EBM25" i="13"/>
  <c r="EBN25" i="13"/>
  <c r="EBO25" i="13"/>
  <c r="EBP25" i="13"/>
  <c r="EBQ25" i="13"/>
  <c r="EBR25" i="13"/>
  <c r="EBS25" i="13"/>
  <c r="EBT25" i="13"/>
  <c r="EBU25" i="13"/>
  <c r="EBV25" i="13"/>
  <c r="EBW25" i="13"/>
  <c r="EBX25" i="13"/>
  <c r="EBY25" i="13"/>
  <c r="EBZ25" i="13"/>
  <c r="ECA25" i="13"/>
  <c r="ECB25" i="13"/>
  <c r="ECC25" i="13"/>
  <c r="ECD25" i="13"/>
  <c r="ECE25" i="13"/>
  <c r="ECF25" i="13"/>
  <c r="ECG25" i="13"/>
  <c r="ECH25" i="13"/>
  <c r="ECI25" i="13"/>
  <c r="ECJ25" i="13"/>
  <c r="ECK25" i="13"/>
  <c r="ECL25" i="13"/>
  <c r="ECM25" i="13"/>
  <c r="ECN25" i="13"/>
  <c r="ECO25" i="13"/>
  <c r="ECP25" i="13"/>
  <c r="ECQ25" i="13"/>
  <c r="ECR25" i="13"/>
  <c r="ECS25" i="13"/>
  <c r="ECT25" i="13"/>
  <c r="ECU25" i="13"/>
  <c r="ECV25" i="13"/>
  <c r="ECW25" i="13"/>
  <c r="ECX25" i="13"/>
  <c r="ECY25" i="13"/>
  <c r="ECZ25" i="13"/>
  <c r="EDA25" i="13"/>
  <c r="EDB25" i="13"/>
  <c r="EDC25" i="13"/>
  <c r="EDD25" i="13"/>
  <c r="EDE25" i="13"/>
  <c r="EDF25" i="13"/>
  <c r="EDG25" i="13"/>
  <c r="EDH25" i="13"/>
  <c r="EDI25" i="13"/>
  <c r="EDJ25" i="13"/>
  <c r="EDK25" i="13"/>
  <c r="EDL25" i="13"/>
  <c r="EDM25" i="13"/>
  <c r="EDN25" i="13"/>
  <c r="EDO25" i="13"/>
  <c r="EDP25" i="13"/>
  <c r="EDQ25" i="13"/>
  <c r="EDR25" i="13"/>
  <c r="EDS25" i="13"/>
  <c r="EDT25" i="13"/>
  <c r="EDU25" i="13"/>
  <c r="EDV25" i="13"/>
  <c r="EDW25" i="13"/>
  <c r="EDX25" i="13"/>
  <c r="EDY25" i="13"/>
  <c r="EDZ25" i="13"/>
  <c r="EEA25" i="13"/>
  <c r="EEB25" i="13"/>
  <c r="EEC25" i="13"/>
  <c r="EED25" i="13"/>
  <c r="EEE25" i="13"/>
  <c r="EEF25" i="13"/>
  <c r="EEG25" i="13"/>
  <c r="EEH25" i="13"/>
  <c r="EEI25" i="13"/>
  <c r="EEJ25" i="13"/>
  <c r="EEK25" i="13"/>
  <c r="EEL25" i="13"/>
  <c r="EEM25" i="13"/>
  <c r="EEN25" i="13"/>
  <c r="EEO25" i="13"/>
  <c r="EEP25" i="13"/>
  <c r="EEQ25" i="13"/>
  <c r="EER25" i="13"/>
  <c r="EES25" i="13"/>
  <c r="EET25" i="13"/>
  <c r="EEU25" i="13"/>
  <c r="EEV25" i="13"/>
  <c r="EEW25" i="13"/>
  <c r="EEX25" i="13"/>
  <c r="EEY25" i="13"/>
  <c r="EEZ25" i="13"/>
  <c r="EFA25" i="13"/>
  <c r="EFB25" i="13"/>
  <c r="EFC25" i="13"/>
  <c r="EFD25" i="13"/>
  <c r="EFE25" i="13"/>
  <c r="EFF25" i="13"/>
  <c r="EFG25" i="13"/>
  <c r="EFH25" i="13"/>
  <c r="EFI25" i="13"/>
  <c r="EFJ25" i="13"/>
  <c r="EFK25" i="13"/>
  <c r="EFL25" i="13"/>
  <c r="EFM25" i="13"/>
  <c r="EFN25" i="13"/>
  <c r="EFO25" i="13"/>
  <c r="EFP25" i="13"/>
  <c r="EFQ25" i="13"/>
  <c r="EFR25" i="13"/>
  <c r="EFS25" i="13"/>
  <c r="EFT25" i="13"/>
  <c r="EFU25" i="13"/>
  <c r="EFV25" i="13"/>
  <c r="EFW25" i="13"/>
  <c r="EFX25" i="13"/>
  <c r="EFY25" i="13"/>
  <c r="EFZ25" i="13"/>
  <c r="EGA25" i="13"/>
  <c r="EGB25" i="13"/>
  <c r="EGC25" i="13"/>
  <c r="EGD25" i="13"/>
  <c r="EGE25" i="13"/>
  <c r="EGF25" i="13"/>
  <c r="EGG25" i="13"/>
  <c r="EGH25" i="13"/>
  <c r="EGI25" i="13"/>
  <c r="EGJ25" i="13"/>
  <c r="EGK25" i="13"/>
  <c r="EGL25" i="13"/>
  <c r="EGM25" i="13"/>
  <c r="EGN25" i="13"/>
  <c r="EGO25" i="13"/>
  <c r="EGP25" i="13"/>
  <c r="EGQ25" i="13"/>
  <c r="EGR25" i="13"/>
  <c r="EGS25" i="13"/>
  <c r="EGT25" i="13"/>
  <c r="EGU25" i="13"/>
  <c r="EGV25" i="13"/>
  <c r="EGW25" i="13"/>
  <c r="EGX25" i="13"/>
  <c r="EGY25" i="13"/>
  <c r="EGZ25" i="13"/>
  <c r="EHA25" i="13"/>
  <c r="EHB25" i="13"/>
  <c r="EHC25" i="13"/>
  <c r="EHD25" i="13"/>
  <c r="EHE25" i="13"/>
  <c r="EHF25" i="13"/>
  <c r="EHG25" i="13"/>
  <c r="EHH25" i="13"/>
  <c r="EHI25" i="13"/>
  <c r="EHJ25" i="13"/>
  <c r="EHK25" i="13"/>
  <c r="EHL25" i="13"/>
  <c r="EHM25" i="13"/>
  <c r="EHN25" i="13"/>
  <c r="EHO25" i="13"/>
  <c r="EHP25" i="13"/>
  <c r="EHQ25" i="13"/>
  <c r="EHR25" i="13"/>
  <c r="EHS25" i="13"/>
  <c r="EHT25" i="13"/>
  <c r="EHU25" i="13"/>
  <c r="EHV25" i="13"/>
  <c r="EHW25" i="13"/>
  <c r="EHX25" i="13"/>
  <c r="EHY25" i="13"/>
  <c r="EHZ25" i="13"/>
  <c r="EIA25" i="13"/>
  <c r="EIB25" i="13"/>
  <c r="EIC25" i="13"/>
  <c r="EID25" i="13"/>
  <c r="EIE25" i="13"/>
  <c r="EIF25" i="13"/>
  <c r="EIG25" i="13"/>
  <c r="EIH25" i="13"/>
  <c r="EII25" i="13"/>
  <c r="EIJ25" i="13"/>
  <c r="EIK25" i="13"/>
  <c r="EIL25" i="13"/>
  <c r="EIM25" i="13"/>
  <c r="EIN25" i="13"/>
  <c r="EIO25" i="13"/>
  <c r="EIP25" i="13"/>
  <c r="EIQ25" i="13"/>
  <c r="EIR25" i="13"/>
  <c r="EIS25" i="13"/>
  <c r="EIT25" i="13"/>
  <c r="EIU25" i="13"/>
  <c r="EIV25" i="13"/>
  <c r="EIW25" i="13"/>
  <c r="EIX25" i="13"/>
  <c r="EIY25" i="13"/>
  <c r="EIZ25" i="13"/>
  <c r="EJA25" i="13"/>
  <c r="EJB25" i="13"/>
  <c r="EJC25" i="13"/>
  <c r="EJD25" i="13"/>
  <c r="EJE25" i="13"/>
  <c r="EJF25" i="13"/>
  <c r="EJG25" i="13"/>
  <c r="EJH25" i="13"/>
  <c r="EJI25" i="13"/>
  <c r="EJJ25" i="13"/>
  <c r="EJK25" i="13"/>
  <c r="EJL25" i="13"/>
  <c r="EJM25" i="13"/>
  <c r="EJN25" i="13"/>
  <c r="EJO25" i="13"/>
  <c r="EJP25" i="13"/>
  <c r="EJQ25" i="13"/>
  <c r="EJR25" i="13"/>
  <c r="EJS25" i="13"/>
  <c r="EJT25" i="13"/>
  <c r="EJU25" i="13"/>
  <c r="EJV25" i="13"/>
  <c r="EJW25" i="13"/>
  <c r="EJX25" i="13"/>
  <c r="EJY25" i="13"/>
  <c r="EJZ25" i="13"/>
  <c r="EKA25" i="13"/>
  <c r="EKB25" i="13"/>
  <c r="EKC25" i="13"/>
  <c r="EKD25" i="13"/>
  <c r="EKE25" i="13"/>
  <c r="EKF25" i="13"/>
  <c r="EKG25" i="13"/>
  <c r="EKH25" i="13"/>
  <c r="EKI25" i="13"/>
  <c r="EKJ25" i="13"/>
  <c r="EKK25" i="13"/>
  <c r="EKL25" i="13"/>
  <c r="EKM25" i="13"/>
  <c r="EKN25" i="13"/>
  <c r="EKO25" i="13"/>
  <c r="EKP25" i="13"/>
  <c r="EKQ25" i="13"/>
  <c r="EKR25" i="13"/>
  <c r="EKS25" i="13"/>
  <c r="EKT25" i="13"/>
  <c r="EKU25" i="13"/>
  <c r="EKV25" i="13"/>
  <c r="EKW25" i="13"/>
  <c r="EKX25" i="13"/>
  <c r="EKY25" i="13"/>
  <c r="EKZ25" i="13"/>
  <c r="ELA25" i="13"/>
  <c r="ELB25" i="13"/>
  <c r="ELC25" i="13"/>
  <c r="ELD25" i="13"/>
  <c r="ELE25" i="13"/>
  <c r="ELF25" i="13"/>
  <c r="ELG25" i="13"/>
  <c r="ELH25" i="13"/>
  <c r="ELI25" i="13"/>
  <c r="ELJ25" i="13"/>
  <c r="ELK25" i="13"/>
  <c r="ELL25" i="13"/>
  <c r="ELM25" i="13"/>
  <c r="ELN25" i="13"/>
  <c r="ELO25" i="13"/>
  <c r="ELP25" i="13"/>
  <c r="ELQ25" i="13"/>
  <c r="ELR25" i="13"/>
  <c r="ELS25" i="13"/>
  <c r="ELT25" i="13"/>
  <c r="ELU25" i="13"/>
  <c r="ELV25" i="13"/>
  <c r="ELW25" i="13"/>
  <c r="ELX25" i="13"/>
  <c r="ELY25" i="13"/>
  <c r="ELZ25" i="13"/>
  <c r="EMA25" i="13"/>
  <c r="EMB25" i="13"/>
  <c r="EMC25" i="13"/>
  <c r="EMD25" i="13"/>
  <c r="EME25" i="13"/>
  <c r="EMF25" i="13"/>
  <c r="EMG25" i="13"/>
  <c r="EMH25" i="13"/>
  <c r="EMI25" i="13"/>
  <c r="EMJ25" i="13"/>
  <c r="EMK25" i="13"/>
  <c r="EML25" i="13"/>
  <c r="EMM25" i="13"/>
  <c r="EMN25" i="13"/>
  <c r="EMO25" i="13"/>
  <c r="EMP25" i="13"/>
  <c r="EMQ25" i="13"/>
  <c r="EMR25" i="13"/>
  <c r="EMS25" i="13"/>
  <c r="EMT25" i="13"/>
  <c r="EMU25" i="13"/>
  <c r="EMV25" i="13"/>
  <c r="EMW25" i="13"/>
  <c r="EMX25" i="13"/>
  <c r="EMY25" i="13"/>
  <c r="EMZ25" i="13"/>
  <c r="ENA25" i="13"/>
  <c r="ENB25" i="13"/>
  <c r="ENC25" i="13"/>
  <c r="END25" i="13"/>
  <c r="ENE25" i="13"/>
  <c r="ENF25" i="13"/>
  <c r="ENG25" i="13"/>
  <c r="ENH25" i="13"/>
  <c r="ENI25" i="13"/>
  <c r="ENJ25" i="13"/>
  <c r="ENK25" i="13"/>
  <c r="ENL25" i="13"/>
  <c r="ENM25" i="13"/>
  <c r="ENN25" i="13"/>
  <c r="ENO25" i="13"/>
  <c r="ENP25" i="13"/>
  <c r="ENQ25" i="13"/>
  <c r="ENR25" i="13"/>
  <c r="ENS25" i="13"/>
  <c r="ENT25" i="13"/>
  <c r="ENU25" i="13"/>
  <c r="ENV25" i="13"/>
  <c r="ENW25" i="13"/>
  <c r="ENX25" i="13"/>
  <c r="ENY25" i="13"/>
  <c r="ENZ25" i="13"/>
  <c r="EOA25" i="13"/>
  <c r="EOB25" i="13"/>
  <c r="EOC25" i="13"/>
  <c r="EOD25" i="13"/>
  <c r="EOE25" i="13"/>
  <c r="EOF25" i="13"/>
  <c r="EOG25" i="13"/>
  <c r="EOH25" i="13"/>
  <c r="EOI25" i="13"/>
  <c r="EOJ25" i="13"/>
  <c r="EOK25" i="13"/>
  <c r="EOL25" i="13"/>
  <c r="EOM25" i="13"/>
  <c r="EON25" i="13"/>
  <c r="EOO25" i="13"/>
  <c r="EOP25" i="13"/>
  <c r="EOQ25" i="13"/>
  <c r="EOR25" i="13"/>
  <c r="EOS25" i="13"/>
  <c r="EOT25" i="13"/>
  <c r="EOU25" i="13"/>
  <c r="EOV25" i="13"/>
  <c r="EOW25" i="13"/>
  <c r="EOX25" i="13"/>
  <c r="EOY25" i="13"/>
  <c r="EOZ25" i="13"/>
  <c r="EPA25" i="13"/>
  <c r="EPB25" i="13"/>
  <c r="EPC25" i="13"/>
  <c r="EPD25" i="13"/>
  <c r="EPE25" i="13"/>
  <c r="EPF25" i="13"/>
  <c r="EPG25" i="13"/>
  <c r="EPH25" i="13"/>
  <c r="EPI25" i="13"/>
  <c r="EPJ25" i="13"/>
  <c r="EPK25" i="13"/>
  <c r="EPL25" i="13"/>
  <c r="EPM25" i="13"/>
  <c r="EPN25" i="13"/>
  <c r="EPO25" i="13"/>
  <c r="EPP25" i="13"/>
  <c r="EPQ25" i="13"/>
  <c r="EPR25" i="13"/>
  <c r="EPS25" i="13"/>
  <c r="EPT25" i="13"/>
  <c r="EPU25" i="13"/>
  <c r="EPV25" i="13"/>
  <c r="EPW25" i="13"/>
  <c r="EPX25" i="13"/>
  <c r="EPY25" i="13"/>
  <c r="EPZ25" i="13"/>
  <c r="EQA25" i="13"/>
  <c r="EQB25" i="13"/>
  <c r="EQC25" i="13"/>
  <c r="EQD25" i="13"/>
  <c r="EQE25" i="13"/>
  <c r="EQF25" i="13"/>
  <c r="EQG25" i="13"/>
  <c r="EQH25" i="13"/>
  <c r="EQI25" i="13"/>
  <c r="EQJ25" i="13"/>
  <c r="EQK25" i="13"/>
  <c r="EQL25" i="13"/>
  <c r="EQM25" i="13"/>
  <c r="EQN25" i="13"/>
  <c r="EQO25" i="13"/>
  <c r="EQP25" i="13"/>
  <c r="EQQ25" i="13"/>
  <c r="EQR25" i="13"/>
  <c r="EQS25" i="13"/>
  <c r="EQT25" i="13"/>
  <c r="EQU25" i="13"/>
  <c r="EQV25" i="13"/>
  <c r="EQW25" i="13"/>
  <c r="EQX25" i="13"/>
  <c r="EQY25" i="13"/>
  <c r="EQZ25" i="13"/>
  <c r="ERA25" i="13"/>
  <c r="ERB25" i="13"/>
  <c r="ERC25" i="13"/>
  <c r="ERD25" i="13"/>
  <c r="ERE25" i="13"/>
  <c r="ERF25" i="13"/>
  <c r="ERG25" i="13"/>
  <c r="ERH25" i="13"/>
  <c r="ERI25" i="13"/>
  <c r="ERJ25" i="13"/>
  <c r="ERK25" i="13"/>
  <c r="ERL25" i="13"/>
  <c r="ERM25" i="13"/>
  <c r="ERN25" i="13"/>
  <c r="ERO25" i="13"/>
  <c r="ERP25" i="13"/>
  <c r="ERQ25" i="13"/>
  <c r="ERR25" i="13"/>
  <c r="ERS25" i="13"/>
  <c r="ERT25" i="13"/>
  <c r="ERU25" i="13"/>
  <c r="ERV25" i="13"/>
  <c r="ERW25" i="13"/>
  <c r="ERX25" i="13"/>
  <c r="ERY25" i="13"/>
  <c r="ERZ25" i="13"/>
  <c r="ESA25" i="13"/>
  <c r="ESB25" i="13"/>
  <c r="ESC25" i="13"/>
  <c r="ESD25" i="13"/>
  <c r="ESE25" i="13"/>
  <c r="ESF25" i="13"/>
  <c r="ESG25" i="13"/>
  <c r="ESH25" i="13"/>
  <c r="ESI25" i="13"/>
  <c r="ESJ25" i="13"/>
  <c r="ESK25" i="13"/>
  <c r="ESL25" i="13"/>
  <c r="ESM25" i="13"/>
  <c r="ESN25" i="13"/>
  <c r="ESO25" i="13"/>
  <c r="ESP25" i="13"/>
  <c r="ESQ25" i="13"/>
  <c r="ESR25" i="13"/>
  <c r="ESS25" i="13"/>
  <c r="EST25" i="13"/>
  <c r="ESU25" i="13"/>
  <c r="ESV25" i="13"/>
  <c r="ESW25" i="13"/>
  <c r="ESX25" i="13"/>
  <c r="ESY25" i="13"/>
  <c r="ESZ25" i="13"/>
  <c r="ETA25" i="13"/>
  <c r="ETB25" i="13"/>
  <c r="ETC25" i="13"/>
  <c r="ETD25" i="13"/>
  <c r="ETE25" i="13"/>
  <c r="ETF25" i="13"/>
  <c r="ETG25" i="13"/>
  <c r="ETH25" i="13"/>
  <c r="ETI25" i="13"/>
  <c r="ETJ25" i="13"/>
  <c r="ETK25" i="13"/>
  <c r="ETL25" i="13"/>
  <c r="ETM25" i="13"/>
  <c r="ETN25" i="13"/>
  <c r="ETO25" i="13"/>
  <c r="ETP25" i="13"/>
  <c r="ETQ25" i="13"/>
  <c r="ETR25" i="13"/>
  <c r="ETS25" i="13"/>
  <c r="ETT25" i="13"/>
  <c r="ETU25" i="13"/>
  <c r="ETV25" i="13"/>
  <c r="ETW25" i="13"/>
  <c r="ETX25" i="13"/>
  <c r="ETY25" i="13"/>
  <c r="ETZ25" i="13"/>
  <c r="EUA25" i="13"/>
  <c r="EUB25" i="13"/>
  <c r="EUC25" i="13"/>
  <c r="EUD25" i="13"/>
  <c r="EUE25" i="13"/>
  <c r="EUF25" i="13"/>
  <c r="EUG25" i="13"/>
  <c r="EUH25" i="13"/>
  <c r="EUI25" i="13"/>
  <c r="EUJ25" i="13"/>
  <c r="EUK25" i="13"/>
  <c r="EUL25" i="13"/>
  <c r="EUM25" i="13"/>
  <c r="EUN25" i="13"/>
  <c r="EUO25" i="13"/>
  <c r="EUP25" i="13"/>
  <c r="EUQ25" i="13"/>
  <c r="EUR25" i="13"/>
  <c r="EUS25" i="13"/>
  <c r="EUT25" i="13"/>
  <c r="EUU25" i="13"/>
  <c r="EUV25" i="13"/>
  <c r="EUW25" i="13"/>
  <c r="EUX25" i="13"/>
  <c r="EUY25" i="13"/>
  <c r="EUZ25" i="13"/>
  <c r="EVA25" i="13"/>
  <c r="EVB25" i="13"/>
  <c r="EVC25" i="13"/>
  <c r="EVD25" i="13"/>
  <c r="EVE25" i="13"/>
  <c r="EVF25" i="13"/>
  <c r="EVG25" i="13"/>
  <c r="EVH25" i="13"/>
  <c r="EVI25" i="13"/>
  <c r="EVJ25" i="13"/>
  <c r="EVK25" i="13"/>
  <c r="EVL25" i="13"/>
  <c r="EVM25" i="13"/>
  <c r="EVN25" i="13"/>
  <c r="EVO25" i="13"/>
  <c r="EVP25" i="13"/>
  <c r="EVQ25" i="13"/>
  <c r="EVR25" i="13"/>
  <c r="EVS25" i="13"/>
  <c r="EVT25" i="13"/>
  <c r="EVU25" i="13"/>
  <c r="EVV25" i="13"/>
  <c r="EVW25" i="13"/>
  <c r="EVX25" i="13"/>
  <c r="EVY25" i="13"/>
  <c r="EVZ25" i="13"/>
  <c r="EWA25" i="13"/>
  <c r="EWB25" i="13"/>
  <c r="EWC25" i="13"/>
  <c r="EWD25" i="13"/>
  <c r="EWE25" i="13"/>
  <c r="EWF25" i="13"/>
  <c r="EWG25" i="13"/>
  <c r="EWH25" i="13"/>
  <c r="EWI25" i="13"/>
  <c r="EWJ25" i="13"/>
  <c r="EWK25" i="13"/>
  <c r="EWL25" i="13"/>
  <c r="EWM25" i="13"/>
  <c r="EWN25" i="13"/>
  <c r="EWO25" i="13"/>
  <c r="EWP25" i="13"/>
  <c r="EWQ25" i="13"/>
  <c r="EWR25" i="13"/>
  <c r="EWS25" i="13"/>
  <c r="EWT25" i="13"/>
  <c r="EWU25" i="13"/>
  <c r="EWV25" i="13"/>
  <c r="EWW25" i="13"/>
  <c r="EWX25" i="13"/>
  <c r="EWY25" i="13"/>
  <c r="EWZ25" i="13"/>
  <c r="EXA25" i="13"/>
  <c r="EXB25" i="13"/>
  <c r="EXC25" i="13"/>
  <c r="EXD25" i="13"/>
  <c r="EXE25" i="13"/>
  <c r="EXF25" i="13"/>
  <c r="EXG25" i="13"/>
  <c r="EXH25" i="13"/>
  <c r="EXI25" i="13"/>
  <c r="EXJ25" i="13"/>
  <c r="EXK25" i="13"/>
  <c r="EXL25" i="13"/>
  <c r="EXM25" i="13"/>
  <c r="EXN25" i="13"/>
  <c r="EXO25" i="13"/>
  <c r="EXP25" i="13"/>
  <c r="EXQ25" i="13"/>
  <c r="EXR25" i="13"/>
  <c r="EXS25" i="13"/>
  <c r="EXT25" i="13"/>
  <c r="EXU25" i="13"/>
  <c r="EXV25" i="13"/>
  <c r="EXW25" i="13"/>
  <c r="EXX25" i="13"/>
  <c r="EXY25" i="13"/>
  <c r="EXZ25" i="13"/>
  <c r="EYA25" i="13"/>
  <c r="EYB25" i="13"/>
  <c r="EYC25" i="13"/>
  <c r="EYD25" i="13"/>
  <c r="EYE25" i="13"/>
  <c r="EYF25" i="13"/>
  <c r="EYG25" i="13"/>
  <c r="EYH25" i="13"/>
  <c r="EYI25" i="13"/>
  <c r="EYJ25" i="13"/>
  <c r="EYK25" i="13"/>
  <c r="EYL25" i="13"/>
  <c r="EYM25" i="13"/>
  <c r="EYN25" i="13"/>
  <c r="EYO25" i="13"/>
  <c r="EYP25" i="13"/>
  <c r="EYQ25" i="13"/>
  <c r="EYR25" i="13"/>
  <c r="EYS25" i="13"/>
  <c r="EYT25" i="13"/>
  <c r="EYU25" i="13"/>
  <c r="EYV25" i="13"/>
  <c r="EYW25" i="13"/>
  <c r="EYX25" i="13"/>
  <c r="EYY25" i="13"/>
  <c r="EYZ25" i="13"/>
  <c r="EZA25" i="13"/>
  <c r="EZB25" i="13"/>
  <c r="EZC25" i="13"/>
  <c r="EZD25" i="13"/>
  <c r="EZE25" i="13"/>
  <c r="EZF25" i="13"/>
  <c r="EZG25" i="13"/>
  <c r="EZH25" i="13"/>
  <c r="EZI25" i="13"/>
  <c r="EZJ25" i="13"/>
  <c r="EZK25" i="13"/>
  <c r="EZL25" i="13"/>
  <c r="EZM25" i="13"/>
  <c r="EZN25" i="13"/>
  <c r="EZO25" i="13"/>
  <c r="EZP25" i="13"/>
  <c r="EZQ25" i="13"/>
  <c r="EZR25" i="13"/>
  <c r="EZS25" i="13"/>
  <c r="EZT25" i="13"/>
  <c r="EZU25" i="13"/>
  <c r="EZV25" i="13"/>
  <c r="EZW25" i="13"/>
  <c r="EZX25" i="13"/>
  <c r="EZY25" i="13"/>
  <c r="EZZ25" i="13"/>
  <c r="FAA25" i="13"/>
  <c r="FAB25" i="13"/>
  <c r="FAC25" i="13"/>
  <c r="FAD25" i="13"/>
  <c r="FAE25" i="13"/>
  <c r="FAF25" i="13"/>
  <c r="FAG25" i="13"/>
  <c r="FAH25" i="13"/>
  <c r="FAI25" i="13"/>
  <c r="FAJ25" i="13"/>
  <c r="FAK25" i="13"/>
  <c r="FAL25" i="13"/>
  <c r="FAM25" i="13"/>
  <c r="FAN25" i="13"/>
  <c r="FAO25" i="13"/>
  <c r="FAP25" i="13"/>
  <c r="FAQ25" i="13"/>
  <c r="FAR25" i="13"/>
  <c r="FAS25" i="13"/>
  <c r="FAT25" i="13"/>
  <c r="FAU25" i="13"/>
  <c r="FAV25" i="13"/>
  <c r="FAW25" i="13"/>
  <c r="FAX25" i="13"/>
  <c r="FAY25" i="13"/>
  <c r="FAZ25" i="13"/>
  <c r="FBA25" i="13"/>
  <c r="FBB25" i="13"/>
  <c r="FBC25" i="13"/>
  <c r="FBD25" i="13"/>
  <c r="FBE25" i="13"/>
  <c r="FBF25" i="13"/>
  <c r="FBG25" i="13"/>
  <c r="FBH25" i="13"/>
  <c r="FBI25" i="13"/>
  <c r="FBJ25" i="13"/>
  <c r="FBK25" i="13"/>
  <c r="FBL25" i="13"/>
  <c r="FBM25" i="13"/>
  <c r="FBN25" i="13"/>
  <c r="FBO25" i="13"/>
  <c r="FBP25" i="13"/>
  <c r="FBQ25" i="13"/>
  <c r="FBR25" i="13"/>
  <c r="FBS25" i="13"/>
  <c r="FBT25" i="13"/>
  <c r="FBU25" i="13"/>
  <c r="FBV25" i="13"/>
  <c r="FBW25" i="13"/>
  <c r="FBX25" i="13"/>
  <c r="FBY25" i="13"/>
  <c r="FBZ25" i="13"/>
  <c r="FCA25" i="13"/>
  <c r="FCB25" i="13"/>
  <c r="FCC25" i="13"/>
  <c r="FCD25" i="13"/>
  <c r="FCE25" i="13"/>
  <c r="FCF25" i="13"/>
  <c r="FCG25" i="13"/>
  <c r="FCH25" i="13"/>
  <c r="FCI25" i="13"/>
  <c r="FCJ25" i="13"/>
  <c r="FCK25" i="13"/>
  <c r="FCL25" i="13"/>
  <c r="FCM25" i="13"/>
  <c r="FCN25" i="13"/>
  <c r="FCO25" i="13"/>
  <c r="FCP25" i="13"/>
  <c r="FCQ25" i="13"/>
  <c r="FCR25" i="13"/>
  <c r="FCS25" i="13"/>
  <c r="FCT25" i="13"/>
  <c r="FCU25" i="13"/>
  <c r="FCV25" i="13"/>
  <c r="FCW25" i="13"/>
  <c r="FCX25" i="13"/>
  <c r="FCY25" i="13"/>
  <c r="FCZ25" i="13"/>
  <c r="FDA25" i="13"/>
  <c r="FDB25" i="13"/>
  <c r="FDC25" i="13"/>
  <c r="FDD25" i="13"/>
  <c r="FDE25" i="13"/>
  <c r="FDF25" i="13"/>
  <c r="FDG25" i="13"/>
  <c r="FDH25" i="13"/>
  <c r="FDI25" i="13"/>
  <c r="FDJ25" i="13"/>
  <c r="FDK25" i="13"/>
  <c r="FDL25" i="13"/>
  <c r="FDM25" i="13"/>
  <c r="FDN25" i="13"/>
  <c r="FDO25" i="13"/>
  <c r="FDP25" i="13"/>
  <c r="FDQ25" i="13"/>
  <c r="FDR25" i="13"/>
  <c r="FDS25" i="13"/>
  <c r="FDT25" i="13"/>
  <c r="FDU25" i="13"/>
  <c r="FDV25" i="13"/>
  <c r="FDW25" i="13"/>
  <c r="FDX25" i="13"/>
  <c r="FDY25" i="13"/>
  <c r="FDZ25" i="13"/>
  <c r="FEA25" i="13"/>
  <c r="FEB25" i="13"/>
  <c r="FEC25" i="13"/>
  <c r="FED25" i="13"/>
  <c r="FEE25" i="13"/>
  <c r="FEF25" i="13"/>
  <c r="FEG25" i="13"/>
  <c r="FEH25" i="13"/>
  <c r="FEI25" i="13"/>
  <c r="FEJ25" i="13"/>
  <c r="FEK25" i="13"/>
  <c r="FEL25" i="13"/>
  <c r="FEM25" i="13"/>
  <c r="FEN25" i="13"/>
  <c r="FEO25" i="13"/>
  <c r="FEP25" i="13"/>
  <c r="FEQ25" i="13"/>
  <c r="FER25" i="13"/>
  <c r="FES25" i="13"/>
  <c r="FET25" i="13"/>
  <c r="FEU25" i="13"/>
  <c r="FEV25" i="13"/>
  <c r="FEW25" i="13"/>
  <c r="FEX25" i="13"/>
  <c r="FEY25" i="13"/>
  <c r="FEZ25" i="13"/>
  <c r="FFA25" i="13"/>
  <c r="FFB25" i="13"/>
  <c r="FFC25" i="13"/>
  <c r="FFD25" i="13"/>
  <c r="FFE25" i="13"/>
  <c r="FFF25" i="13"/>
  <c r="FFG25" i="13"/>
  <c r="FFH25" i="13"/>
  <c r="FFI25" i="13"/>
  <c r="FFJ25" i="13"/>
  <c r="FFK25" i="13"/>
  <c r="FFL25" i="13"/>
  <c r="FFM25" i="13"/>
  <c r="FFN25" i="13"/>
  <c r="FFO25" i="13"/>
  <c r="FFP25" i="13"/>
  <c r="FFQ25" i="13"/>
  <c r="FFR25" i="13"/>
  <c r="FFS25" i="13"/>
  <c r="FFT25" i="13"/>
  <c r="FFU25" i="13"/>
  <c r="FFV25" i="13"/>
  <c r="FFW25" i="13"/>
  <c r="FFX25" i="13"/>
  <c r="FFY25" i="13"/>
  <c r="FFZ25" i="13"/>
  <c r="FGA25" i="13"/>
  <c r="FGB25" i="13"/>
  <c r="FGC25" i="13"/>
  <c r="FGD25" i="13"/>
  <c r="FGE25" i="13"/>
  <c r="FGF25" i="13"/>
  <c r="FGG25" i="13"/>
  <c r="FGH25" i="13"/>
  <c r="FGI25" i="13"/>
  <c r="FGJ25" i="13"/>
  <c r="FGK25" i="13"/>
  <c r="FGL25" i="13"/>
  <c r="FGM25" i="13"/>
  <c r="FGN25" i="13"/>
  <c r="FGO25" i="13"/>
  <c r="FGP25" i="13"/>
  <c r="FGQ25" i="13"/>
  <c r="FGR25" i="13"/>
  <c r="FGS25" i="13"/>
  <c r="FGT25" i="13"/>
  <c r="FGU25" i="13"/>
  <c r="FGV25" i="13"/>
  <c r="FGW25" i="13"/>
  <c r="FGX25" i="13"/>
  <c r="FGY25" i="13"/>
  <c r="FGZ25" i="13"/>
  <c r="FHA25" i="13"/>
  <c r="FHB25" i="13"/>
  <c r="FHC25" i="13"/>
  <c r="FHD25" i="13"/>
  <c r="FHE25" i="13"/>
  <c r="FHF25" i="13"/>
  <c r="FHG25" i="13"/>
  <c r="FHH25" i="13"/>
  <c r="FHI25" i="13"/>
  <c r="FHJ25" i="13"/>
  <c r="FHK25" i="13"/>
  <c r="FHL25" i="13"/>
  <c r="FHM25" i="13"/>
  <c r="FHN25" i="13"/>
  <c r="FHO25" i="13"/>
  <c r="FHP25" i="13"/>
  <c r="FHQ25" i="13"/>
  <c r="FHR25" i="13"/>
  <c r="FHS25" i="13"/>
  <c r="FHT25" i="13"/>
  <c r="FHU25" i="13"/>
  <c r="FHV25" i="13"/>
  <c r="FHW25" i="13"/>
  <c r="FHX25" i="13"/>
  <c r="FHY25" i="13"/>
  <c r="FHZ25" i="13"/>
  <c r="FIA25" i="13"/>
  <c r="FIB25" i="13"/>
  <c r="FIC25" i="13"/>
  <c r="FID25" i="13"/>
  <c r="FIE25" i="13"/>
  <c r="FIF25" i="13"/>
  <c r="FIG25" i="13"/>
  <c r="FIH25" i="13"/>
  <c r="FII25" i="13"/>
  <c r="FIJ25" i="13"/>
  <c r="FIK25" i="13"/>
  <c r="FIL25" i="13"/>
  <c r="FIM25" i="13"/>
  <c r="FIN25" i="13"/>
  <c r="FIO25" i="13"/>
  <c r="FIP25" i="13"/>
  <c r="FIQ25" i="13"/>
  <c r="FIR25" i="13"/>
  <c r="FIS25" i="13"/>
  <c r="FIT25" i="13"/>
  <c r="FIU25" i="13"/>
  <c r="FIV25" i="13"/>
  <c r="FIW25" i="13"/>
  <c r="FIX25" i="13"/>
  <c r="FIY25" i="13"/>
  <c r="FIZ25" i="13"/>
  <c r="FJA25" i="13"/>
  <c r="FJB25" i="13"/>
  <c r="FJC25" i="13"/>
  <c r="FJD25" i="13"/>
  <c r="FJE25" i="13"/>
  <c r="FJF25" i="13"/>
  <c r="FJG25" i="13"/>
  <c r="FJH25" i="13"/>
  <c r="FJI25" i="13"/>
  <c r="FJJ25" i="13"/>
  <c r="FJK25" i="13"/>
  <c r="FJL25" i="13"/>
  <c r="FJM25" i="13"/>
  <c r="FJN25" i="13"/>
  <c r="FJO25" i="13"/>
  <c r="FJP25" i="13"/>
  <c r="FJQ25" i="13"/>
  <c r="FJR25" i="13"/>
  <c r="FJS25" i="13"/>
  <c r="FJT25" i="13"/>
  <c r="FJU25" i="13"/>
  <c r="FJV25" i="13"/>
  <c r="FJW25" i="13"/>
  <c r="FJX25" i="13"/>
  <c r="FJY25" i="13"/>
  <c r="FJZ25" i="13"/>
  <c r="FKA25" i="13"/>
  <c r="FKB25" i="13"/>
  <c r="FKC25" i="13"/>
  <c r="FKD25" i="13"/>
  <c r="FKE25" i="13"/>
  <c r="FKF25" i="13"/>
  <c r="FKG25" i="13"/>
  <c r="FKH25" i="13"/>
  <c r="FKI25" i="13"/>
  <c r="FKJ25" i="13"/>
  <c r="FKK25" i="13"/>
  <c r="FKL25" i="13"/>
  <c r="FKM25" i="13"/>
  <c r="FKN25" i="13"/>
  <c r="FKO25" i="13"/>
  <c r="FKP25" i="13"/>
  <c r="FKQ25" i="13"/>
  <c r="FKR25" i="13"/>
  <c r="FKS25" i="13"/>
  <c r="FKT25" i="13"/>
  <c r="FKU25" i="13"/>
  <c r="FKV25" i="13"/>
  <c r="FKW25" i="13"/>
  <c r="FKX25" i="13"/>
  <c r="FKY25" i="13"/>
  <c r="FKZ25" i="13"/>
  <c r="FLA25" i="13"/>
  <c r="FLB25" i="13"/>
  <c r="FLC25" i="13"/>
  <c r="FLD25" i="13"/>
  <c r="FLE25" i="13"/>
  <c r="FLF25" i="13"/>
  <c r="FLG25" i="13"/>
  <c r="FLH25" i="13"/>
  <c r="FLI25" i="13"/>
  <c r="FLJ25" i="13"/>
  <c r="FLK25" i="13"/>
  <c r="FLL25" i="13"/>
  <c r="FLM25" i="13"/>
  <c r="FLN25" i="13"/>
  <c r="FLO25" i="13"/>
  <c r="FLP25" i="13"/>
  <c r="FLQ25" i="13"/>
  <c r="FLR25" i="13"/>
  <c r="FLS25" i="13"/>
  <c r="FLT25" i="13"/>
  <c r="FLU25" i="13"/>
  <c r="FLV25" i="13"/>
  <c r="FLW25" i="13"/>
  <c r="FLX25" i="13"/>
  <c r="FLY25" i="13"/>
  <c r="FLZ25" i="13"/>
  <c r="FMA25" i="13"/>
  <c r="FMB25" i="13"/>
  <c r="FMC25" i="13"/>
  <c r="FMD25" i="13"/>
  <c r="FME25" i="13"/>
  <c r="FMF25" i="13"/>
  <c r="FMG25" i="13"/>
  <c r="FMH25" i="13"/>
  <c r="FMI25" i="13"/>
  <c r="FMJ25" i="13"/>
  <c r="FMK25" i="13"/>
  <c r="FML25" i="13"/>
  <c r="FMM25" i="13"/>
  <c r="FMN25" i="13"/>
  <c r="FMO25" i="13"/>
  <c r="FMP25" i="13"/>
  <c r="FMQ25" i="13"/>
  <c r="FMR25" i="13"/>
  <c r="FMS25" i="13"/>
  <c r="FMT25" i="13"/>
  <c r="FMU25" i="13"/>
  <c r="FMV25" i="13"/>
  <c r="FMW25" i="13"/>
  <c r="FMX25" i="13"/>
  <c r="FMY25" i="13"/>
  <c r="FMZ25" i="13"/>
  <c r="FNA25" i="13"/>
  <c r="FNB25" i="13"/>
  <c r="FNC25" i="13"/>
  <c r="FND25" i="13"/>
  <c r="FNE25" i="13"/>
  <c r="FNF25" i="13"/>
  <c r="FNG25" i="13"/>
  <c r="FNH25" i="13"/>
  <c r="FNI25" i="13"/>
  <c r="FNJ25" i="13"/>
  <c r="FNK25" i="13"/>
  <c r="FNL25" i="13"/>
  <c r="FNM25" i="13"/>
  <c r="FNN25" i="13"/>
  <c r="FNO25" i="13"/>
  <c r="FNP25" i="13"/>
  <c r="FNQ25" i="13"/>
  <c r="FNR25" i="13"/>
  <c r="FNS25" i="13"/>
  <c r="FNT25" i="13"/>
  <c r="FNU25" i="13"/>
  <c r="FNV25" i="13"/>
  <c r="FNW25" i="13"/>
  <c r="FNX25" i="13"/>
  <c r="FNY25" i="13"/>
  <c r="FNZ25" i="13"/>
  <c r="FOA25" i="13"/>
  <c r="FOB25" i="13"/>
  <c r="FOC25" i="13"/>
  <c r="FOD25" i="13"/>
  <c r="FOE25" i="13"/>
  <c r="FOF25" i="13"/>
  <c r="FOG25" i="13"/>
  <c r="FOH25" i="13"/>
  <c r="FOI25" i="13"/>
  <c r="FOJ25" i="13"/>
  <c r="FOK25" i="13"/>
  <c r="FOL25" i="13"/>
  <c r="FOM25" i="13"/>
  <c r="FON25" i="13"/>
  <c r="FOO25" i="13"/>
  <c r="FOP25" i="13"/>
  <c r="FOQ25" i="13"/>
  <c r="FOR25" i="13"/>
  <c r="FOS25" i="13"/>
  <c r="FOT25" i="13"/>
  <c r="FOU25" i="13"/>
  <c r="FOV25" i="13"/>
  <c r="FOW25" i="13"/>
  <c r="FOX25" i="13"/>
  <c r="FOY25" i="13"/>
  <c r="FOZ25" i="13"/>
  <c r="FPA25" i="13"/>
  <c r="FPB25" i="13"/>
  <c r="FPC25" i="13"/>
  <c r="FPD25" i="13"/>
  <c r="FPE25" i="13"/>
  <c r="FPF25" i="13"/>
  <c r="FPG25" i="13"/>
  <c r="FPH25" i="13"/>
  <c r="FPI25" i="13"/>
  <c r="FPJ25" i="13"/>
  <c r="FPK25" i="13"/>
  <c r="FPL25" i="13"/>
  <c r="FPM25" i="13"/>
  <c r="FPN25" i="13"/>
  <c r="FPO25" i="13"/>
  <c r="FPP25" i="13"/>
  <c r="FPQ25" i="13"/>
  <c r="FPR25" i="13"/>
  <c r="FPS25" i="13"/>
  <c r="FPT25" i="13"/>
  <c r="FPU25" i="13"/>
  <c r="FPV25" i="13"/>
  <c r="FPW25" i="13"/>
  <c r="FPX25" i="13"/>
  <c r="FPY25" i="13"/>
  <c r="FPZ25" i="13"/>
  <c r="FQA25" i="13"/>
  <c r="FQB25" i="13"/>
  <c r="FQC25" i="13"/>
  <c r="FQD25" i="13"/>
  <c r="FQE25" i="13"/>
  <c r="FQF25" i="13"/>
  <c r="FQG25" i="13"/>
  <c r="FQH25" i="13"/>
  <c r="FQI25" i="13"/>
  <c r="FQJ25" i="13"/>
  <c r="FQK25" i="13"/>
  <c r="FQL25" i="13"/>
  <c r="FQM25" i="13"/>
  <c r="FQN25" i="13"/>
  <c r="FQO25" i="13"/>
  <c r="FQP25" i="13"/>
  <c r="FQQ25" i="13"/>
  <c r="FQR25" i="13"/>
  <c r="FQS25" i="13"/>
  <c r="FQT25" i="13"/>
  <c r="FQU25" i="13"/>
  <c r="FQV25" i="13"/>
  <c r="FQW25" i="13"/>
  <c r="FQX25" i="13"/>
  <c r="FQY25" i="13"/>
  <c r="FQZ25" i="13"/>
  <c r="FRA25" i="13"/>
  <c r="FRB25" i="13"/>
  <c r="FRC25" i="13"/>
  <c r="FRD25" i="13"/>
  <c r="FRE25" i="13"/>
  <c r="FRF25" i="13"/>
  <c r="FRG25" i="13"/>
  <c r="FRH25" i="13"/>
  <c r="FRI25" i="13"/>
  <c r="FRJ25" i="13"/>
  <c r="FRK25" i="13"/>
  <c r="FRL25" i="13"/>
  <c r="FRM25" i="13"/>
  <c r="FRN25" i="13"/>
  <c r="FRO25" i="13"/>
  <c r="FRP25" i="13"/>
  <c r="FRQ25" i="13"/>
  <c r="FRR25" i="13"/>
  <c r="FRS25" i="13"/>
  <c r="FRT25" i="13"/>
  <c r="FRU25" i="13"/>
  <c r="FRV25" i="13"/>
  <c r="FRW25" i="13"/>
  <c r="FRX25" i="13"/>
  <c r="FRY25" i="13"/>
  <c r="FRZ25" i="13"/>
  <c r="FSA25" i="13"/>
  <c r="FSB25" i="13"/>
  <c r="FSC25" i="13"/>
  <c r="FSD25" i="13"/>
  <c r="FSE25" i="13"/>
  <c r="FSF25" i="13"/>
  <c r="FSG25" i="13"/>
  <c r="FSH25" i="13"/>
  <c r="FSI25" i="13"/>
  <c r="FSJ25" i="13"/>
  <c r="FSK25" i="13"/>
  <c r="FSL25" i="13"/>
  <c r="FSM25" i="13"/>
  <c r="FSN25" i="13"/>
  <c r="FSO25" i="13"/>
  <c r="FSP25" i="13"/>
  <c r="FSQ25" i="13"/>
  <c r="FSR25" i="13"/>
  <c r="FSS25" i="13"/>
  <c r="FST25" i="13"/>
  <c r="FSU25" i="13"/>
  <c r="FSV25" i="13"/>
  <c r="FSW25" i="13"/>
  <c r="FSX25" i="13"/>
  <c r="FSY25" i="13"/>
  <c r="FSZ25" i="13"/>
  <c r="FTA25" i="13"/>
  <c r="FTB25" i="13"/>
  <c r="FTC25" i="13"/>
  <c r="FTD25" i="13"/>
  <c r="FTE25" i="13"/>
  <c r="FTF25" i="13"/>
  <c r="FTG25" i="13"/>
  <c r="FTH25" i="13"/>
  <c r="FTI25" i="13"/>
  <c r="FTJ25" i="13"/>
  <c r="FTK25" i="13"/>
  <c r="FTL25" i="13"/>
  <c r="FTM25" i="13"/>
  <c r="FTN25" i="13"/>
  <c r="FTO25" i="13"/>
  <c r="FTP25" i="13"/>
  <c r="FTQ25" i="13"/>
  <c r="FTR25" i="13"/>
  <c r="FTS25" i="13"/>
  <c r="FTT25" i="13"/>
  <c r="FTU25" i="13"/>
  <c r="FTV25" i="13"/>
  <c r="FTW25" i="13"/>
  <c r="FTX25" i="13"/>
  <c r="FTY25" i="13"/>
  <c r="FTZ25" i="13"/>
  <c r="FUA25" i="13"/>
  <c r="FUB25" i="13"/>
  <c r="FUC25" i="13"/>
  <c r="FUD25" i="13"/>
  <c r="FUE25" i="13"/>
  <c r="FUF25" i="13"/>
  <c r="FUG25" i="13"/>
  <c r="FUH25" i="13"/>
  <c r="FUI25" i="13"/>
  <c r="FUJ25" i="13"/>
  <c r="FUK25" i="13"/>
  <c r="FUL25" i="13"/>
  <c r="FUM25" i="13"/>
  <c r="FUN25" i="13"/>
  <c r="FUO25" i="13"/>
  <c r="FUP25" i="13"/>
  <c r="FUQ25" i="13"/>
  <c r="FUR25" i="13"/>
  <c r="FUS25" i="13"/>
  <c r="FUT25" i="13"/>
  <c r="FUU25" i="13"/>
  <c r="FUV25" i="13"/>
  <c r="FUW25" i="13"/>
  <c r="FUX25" i="13"/>
  <c r="FUY25" i="13"/>
  <c r="FUZ25" i="13"/>
  <c r="FVA25" i="13"/>
  <c r="FVB25" i="13"/>
  <c r="FVC25" i="13"/>
  <c r="FVD25" i="13"/>
  <c r="FVE25" i="13"/>
  <c r="FVF25" i="13"/>
  <c r="FVG25" i="13"/>
  <c r="FVH25" i="13"/>
  <c r="FVI25" i="13"/>
  <c r="FVJ25" i="13"/>
  <c r="FVK25" i="13"/>
  <c r="FVL25" i="13"/>
  <c r="FVM25" i="13"/>
  <c r="FVN25" i="13"/>
  <c r="FVO25" i="13"/>
  <c r="FVP25" i="13"/>
  <c r="FVQ25" i="13"/>
  <c r="FVR25" i="13"/>
  <c r="FVS25" i="13"/>
  <c r="FVT25" i="13"/>
  <c r="FVU25" i="13"/>
  <c r="FVV25" i="13"/>
  <c r="FVW25" i="13"/>
  <c r="FVX25" i="13"/>
  <c r="FVY25" i="13"/>
  <c r="FVZ25" i="13"/>
  <c r="FWA25" i="13"/>
  <c r="FWB25" i="13"/>
  <c r="FWC25" i="13"/>
  <c r="FWD25" i="13"/>
  <c r="FWE25" i="13"/>
  <c r="FWF25" i="13"/>
  <c r="FWG25" i="13"/>
  <c r="FWH25" i="13"/>
  <c r="FWI25" i="13"/>
  <c r="FWJ25" i="13"/>
  <c r="FWK25" i="13"/>
  <c r="FWL25" i="13"/>
  <c r="FWM25" i="13"/>
  <c r="FWN25" i="13"/>
  <c r="FWO25" i="13"/>
  <c r="FWP25" i="13"/>
  <c r="FWQ25" i="13"/>
  <c r="FWR25" i="13"/>
  <c r="FWS25" i="13"/>
  <c r="FWT25" i="13"/>
  <c r="FWU25" i="13"/>
  <c r="FWV25" i="13"/>
  <c r="FWW25" i="13"/>
  <c r="FWX25" i="13"/>
  <c r="FWY25" i="13"/>
  <c r="FWZ25" i="13"/>
  <c r="FXA25" i="13"/>
  <c r="FXB25" i="13"/>
  <c r="FXC25" i="13"/>
  <c r="FXD25" i="13"/>
  <c r="FXE25" i="13"/>
  <c r="FXF25" i="13"/>
  <c r="FXG25" i="13"/>
  <c r="FXH25" i="13"/>
  <c r="FXI25" i="13"/>
  <c r="FXJ25" i="13"/>
  <c r="FXK25" i="13"/>
  <c r="FXL25" i="13"/>
  <c r="FXM25" i="13"/>
  <c r="FXN25" i="13"/>
  <c r="FXO25" i="13"/>
  <c r="FXP25" i="13"/>
  <c r="FXQ25" i="13"/>
  <c r="FXR25" i="13"/>
  <c r="FXS25" i="13"/>
  <c r="FXT25" i="13"/>
  <c r="FXU25" i="13"/>
  <c r="FXV25" i="13"/>
  <c r="FXW25" i="13"/>
  <c r="FXX25" i="13"/>
  <c r="FXY25" i="13"/>
  <c r="FXZ25" i="13"/>
  <c r="FYA25" i="13"/>
  <c r="FYB25" i="13"/>
  <c r="FYC25" i="13"/>
  <c r="FYD25" i="13"/>
  <c r="FYE25" i="13"/>
  <c r="FYF25" i="13"/>
  <c r="FYG25" i="13"/>
  <c r="FYH25" i="13"/>
  <c r="FYI25" i="13"/>
  <c r="FYJ25" i="13"/>
  <c r="FYK25" i="13"/>
  <c r="FYL25" i="13"/>
  <c r="FYM25" i="13"/>
  <c r="FYN25" i="13"/>
  <c r="FYO25" i="13"/>
  <c r="FYP25" i="13"/>
  <c r="FYQ25" i="13"/>
  <c r="FYR25" i="13"/>
  <c r="FYS25" i="13"/>
  <c r="FYT25" i="13"/>
  <c r="FYU25" i="13"/>
  <c r="FYV25" i="13"/>
  <c r="FYW25" i="13"/>
  <c r="FYX25" i="13"/>
  <c r="FYY25" i="13"/>
  <c r="FYZ25" i="13"/>
  <c r="FZA25" i="13"/>
  <c r="FZB25" i="13"/>
  <c r="FZC25" i="13"/>
  <c r="FZD25" i="13"/>
  <c r="FZE25" i="13"/>
  <c r="FZF25" i="13"/>
  <c r="FZG25" i="13"/>
  <c r="FZH25" i="13"/>
  <c r="FZI25" i="13"/>
  <c r="FZJ25" i="13"/>
  <c r="FZK25" i="13"/>
  <c r="FZL25" i="13"/>
  <c r="FZM25" i="13"/>
  <c r="FZN25" i="13"/>
  <c r="FZO25" i="13"/>
  <c r="FZP25" i="13"/>
  <c r="FZQ25" i="13"/>
  <c r="FZR25" i="13"/>
  <c r="FZS25" i="13"/>
  <c r="FZT25" i="13"/>
  <c r="FZU25" i="13"/>
  <c r="FZV25" i="13"/>
  <c r="FZW25" i="13"/>
  <c r="FZX25" i="13"/>
  <c r="FZY25" i="13"/>
  <c r="FZZ25" i="13"/>
  <c r="GAA25" i="13"/>
  <c r="GAB25" i="13"/>
  <c r="GAC25" i="13"/>
  <c r="GAD25" i="13"/>
  <c r="GAE25" i="13"/>
  <c r="GAF25" i="13"/>
  <c r="GAG25" i="13"/>
  <c r="GAH25" i="13"/>
  <c r="GAI25" i="13"/>
  <c r="GAJ25" i="13"/>
  <c r="GAK25" i="13"/>
  <c r="GAL25" i="13"/>
  <c r="GAM25" i="13"/>
  <c r="GAN25" i="13"/>
  <c r="GAO25" i="13"/>
  <c r="GAP25" i="13"/>
  <c r="GAQ25" i="13"/>
  <c r="GAR25" i="13"/>
  <c r="GAS25" i="13"/>
  <c r="GAT25" i="13"/>
  <c r="GAU25" i="13"/>
  <c r="GAV25" i="13"/>
  <c r="GAW25" i="13"/>
  <c r="GAX25" i="13"/>
  <c r="GAY25" i="13"/>
  <c r="GAZ25" i="13"/>
  <c r="GBA25" i="13"/>
  <c r="GBB25" i="13"/>
  <c r="GBC25" i="13"/>
  <c r="GBD25" i="13"/>
  <c r="GBE25" i="13"/>
  <c r="GBF25" i="13"/>
  <c r="GBG25" i="13"/>
  <c r="GBH25" i="13"/>
  <c r="GBI25" i="13"/>
  <c r="GBJ25" i="13"/>
  <c r="GBK25" i="13"/>
  <c r="GBL25" i="13"/>
  <c r="GBM25" i="13"/>
  <c r="GBN25" i="13"/>
  <c r="GBO25" i="13"/>
  <c r="GBP25" i="13"/>
  <c r="GBQ25" i="13"/>
  <c r="GBR25" i="13"/>
  <c r="GBS25" i="13"/>
  <c r="GBT25" i="13"/>
  <c r="GBU25" i="13"/>
  <c r="GBV25" i="13"/>
  <c r="GBW25" i="13"/>
  <c r="GBX25" i="13"/>
  <c r="GBY25" i="13"/>
  <c r="GBZ25" i="13"/>
  <c r="GCA25" i="13"/>
  <c r="GCB25" i="13"/>
  <c r="GCC25" i="13"/>
  <c r="GCD25" i="13"/>
  <c r="GCE25" i="13"/>
  <c r="GCF25" i="13"/>
  <c r="GCG25" i="13"/>
  <c r="GCH25" i="13"/>
  <c r="GCI25" i="13"/>
  <c r="GCJ25" i="13"/>
  <c r="GCK25" i="13"/>
  <c r="GCL25" i="13"/>
  <c r="GCM25" i="13"/>
  <c r="GCN25" i="13"/>
  <c r="GCO25" i="13"/>
  <c r="GCP25" i="13"/>
  <c r="GCQ25" i="13"/>
  <c r="GCR25" i="13"/>
  <c r="GCS25" i="13"/>
  <c r="GCT25" i="13"/>
  <c r="GCU25" i="13"/>
  <c r="GCV25" i="13"/>
  <c r="GCW25" i="13"/>
  <c r="GCX25" i="13"/>
  <c r="GCY25" i="13"/>
  <c r="GCZ25" i="13"/>
  <c r="GDA25" i="13"/>
  <c r="GDB25" i="13"/>
  <c r="GDC25" i="13"/>
  <c r="GDD25" i="13"/>
  <c r="GDE25" i="13"/>
  <c r="GDF25" i="13"/>
  <c r="GDG25" i="13"/>
  <c r="GDH25" i="13"/>
  <c r="GDI25" i="13"/>
  <c r="GDJ25" i="13"/>
  <c r="GDK25" i="13"/>
  <c r="GDL25" i="13"/>
  <c r="GDM25" i="13"/>
  <c r="GDN25" i="13"/>
  <c r="GDO25" i="13"/>
  <c r="GDP25" i="13"/>
  <c r="GDQ25" i="13"/>
  <c r="GDR25" i="13"/>
  <c r="GDS25" i="13"/>
  <c r="GDT25" i="13"/>
  <c r="GDU25" i="13"/>
  <c r="GDV25" i="13"/>
  <c r="GDW25" i="13"/>
  <c r="GDX25" i="13"/>
  <c r="GDY25" i="13"/>
  <c r="GDZ25" i="13"/>
  <c r="GEA25" i="13"/>
  <c r="GEB25" i="13"/>
  <c r="GEC25" i="13"/>
  <c r="GED25" i="13"/>
  <c r="GEE25" i="13"/>
  <c r="GEF25" i="13"/>
  <c r="GEG25" i="13"/>
  <c r="GEH25" i="13"/>
  <c r="GEI25" i="13"/>
  <c r="GEJ25" i="13"/>
  <c r="GEK25" i="13"/>
  <c r="GEL25" i="13"/>
  <c r="GEM25" i="13"/>
  <c r="GEN25" i="13"/>
  <c r="GEO25" i="13"/>
  <c r="GEP25" i="13"/>
  <c r="GEQ25" i="13"/>
  <c r="GER25" i="13"/>
  <c r="GES25" i="13"/>
  <c r="GET25" i="13"/>
  <c r="GEU25" i="13"/>
  <c r="GEV25" i="13"/>
  <c r="GEW25" i="13"/>
  <c r="GEX25" i="13"/>
  <c r="GEY25" i="13"/>
  <c r="GEZ25" i="13"/>
  <c r="GFA25" i="13"/>
  <c r="GFB25" i="13"/>
  <c r="GFC25" i="13"/>
  <c r="GFD25" i="13"/>
  <c r="GFE25" i="13"/>
  <c r="GFF25" i="13"/>
  <c r="GFG25" i="13"/>
  <c r="GFH25" i="13"/>
  <c r="GFI25" i="13"/>
  <c r="GFJ25" i="13"/>
  <c r="GFK25" i="13"/>
  <c r="GFL25" i="13"/>
  <c r="GFM25" i="13"/>
  <c r="GFN25" i="13"/>
  <c r="GFO25" i="13"/>
  <c r="GFP25" i="13"/>
  <c r="GFQ25" i="13"/>
  <c r="GFR25" i="13"/>
  <c r="GFS25" i="13"/>
  <c r="GFT25" i="13"/>
  <c r="GFU25" i="13"/>
  <c r="GFV25" i="13"/>
  <c r="GFW25" i="13"/>
  <c r="GFX25" i="13"/>
  <c r="GFY25" i="13"/>
  <c r="GFZ25" i="13"/>
  <c r="GGA25" i="13"/>
  <c r="GGB25" i="13"/>
  <c r="GGC25" i="13"/>
  <c r="GGD25" i="13"/>
  <c r="GGE25" i="13"/>
  <c r="GGF25" i="13"/>
  <c r="GGG25" i="13"/>
  <c r="GGH25" i="13"/>
  <c r="GGI25" i="13"/>
  <c r="GGJ25" i="13"/>
  <c r="GGK25" i="13"/>
  <c r="GGL25" i="13"/>
  <c r="GGM25" i="13"/>
  <c r="GGN25" i="13"/>
  <c r="GGO25" i="13"/>
  <c r="GGP25" i="13"/>
  <c r="GGQ25" i="13"/>
  <c r="GGR25" i="13"/>
  <c r="GGS25" i="13"/>
  <c r="GGT25" i="13"/>
  <c r="GGU25" i="13"/>
  <c r="GGV25" i="13"/>
  <c r="GGW25" i="13"/>
  <c r="GGX25" i="13"/>
  <c r="GGY25" i="13"/>
  <c r="GGZ25" i="13"/>
  <c r="GHA25" i="13"/>
  <c r="GHB25" i="13"/>
  <c r="GHC25" i="13"/>
  <c r="GHD25" i="13"/>
  <c r="GHE25" i="13"/>
  <c r="GHF25" i="13"/>
  <c r="GHG25" i="13"/>
  <c r="GHH25" i="13"/>
  <c r="GHI25" i="13"/>
  <c r="GHJ25" i="13"/>
  <c r="GHK25" i="13"/>
  <c r="GHL25" i="13"/>
  <c r="GHM25" i="13"/>
  <c r="GHN25" i="13"/>
  <c r="GHO25" i="13"/>
  <c r="GHP25" i="13"/>
  <c r="GHQ25" i="13"/>
  <c r="GHR25" i="13"/>
  <c r="GHS25" i="13"/>
  <c r="GHT25" i="13"/>
  <c r="GHU25" i="13"/>
  <c r="GHV25" i="13"/>
  <c r="GHW25" i="13"/>
  <c r="GHX25" i="13"/>
  <c r="GHY25" i="13"/>
  <c r="GHZ25" i="13"/>
  <c r="GIA25" i="13"/>
  <c r="GIB25" i="13"/>
  <c r="GIC25" i="13"/>
  <c r="GID25" i="13"/>
  <c r="GIE25" i="13"/>
  <c r="GIF25" i="13"/>
  <c r="GIG25" i="13"/>
  <c r="GIH25" i="13"/>
  <c r="GII25" i="13"/>
  <c r="GIJ25" i="13"/>
  <c r="GIK25" i="13"/>
  <c r="GIL25" i="13"/>
  <c r="GIM25" i="13"/>
  <c r="GIN25" i="13"/>
  <c r="GIO25" i="13"/>
  <c r="GIP25" i="13"/>
  <c r="GIQ25" i="13"/>
  <c r="GIR25" i="13"/>
  <c r="GIS25" i="13"/>
  <c r="GIT25" i="13"/>
  <c r="GIU25" i="13"/>
  <c r="GIV25" i="13"/>
  <c r="GIW25" i="13"/>
  <c r="GIX25" i="13"/>
  <c r="GIY25" i="13"/>
  <c r="GIZ25" i="13"/>
  <c r="GJA25" i="13"/>
  <c r="GJB25" i="13"/>
  <c r="GJC25" i="13"/>
  <c r="GJD25" i="13"/>
  <c r="GJE25" i="13"/>
  <c r="GJF25" i="13"/>
  <c r="GJG25" i="13"/>
  <c r="GJH25" i="13"/>
  <c r="GJI25" i="13"/>
  <c r="GJJ25" i="13"/>
  <c r="GJK25" i="13"/>
  <c r="GJL25" i="13"/>
  <c r="GJM25" i="13"/>
  <c r="GJN25" i="13"/>
  <c r="GJO25" i="13"/>
  <c r="GJP25" i="13"/>
  <c r="GJQ25" i="13"/>
  <c r="GJR25" i="13"/>
  <c r="GJS25" i="13"/>
  <c r="GJT25" i="13"/>
  <c r="GJU25" i="13"/>
  <c r="GJV25" i="13"/>
  <c r="GJW25" i="13"/>
  <c r="GJX25" i="13"/>
  <c r="GJY25" i="13"/>
  <c r="GJZ25" i="13"/>
  <c r="GKA25" i="13"/>
  <c r="GKB25" i="13"/>
  <c r="GKC25" i="13"/>
  <c r="GKD25" i="13"/>
  <c r="GKE25" i="13"/>
  <c r="GKF25" i="13"/>
  <c r="GKG25" i="13"/>
  <c r="GKH25" i="13"/>
  <c r="GKI25" i="13"/>
  <c r="GKJ25" i="13"/>
  <c r="GKK25" i="13"/>
  <c r="GKL25" i="13"/>
  <c r="GKM25" i="13"/>
  <c r="GKN25" i="13"/>
  <c r="GKO25" i="13"/>
  <c r="GKP25" i="13"/>
  <c r="GKQ25" i="13"/>
  <c r="GKR25" i="13"/>
  <c r="GKS25" i="13"/>
  <c r="GKT25" i="13"/>
  <c r="GKU25" i="13"/>
  <c r="GKV25" i="13"/>
  <c r="GKW25" i="13"/>
  <c r="GKX25" i="13"/>
  <c r="GKY25" i="13"/>
  <c r="GKZ25" i="13"/>
  <c r="GLA25" i="13"/>
  <c r="GLB25" i="13"/>
  <c r="GLC25" i="13"/>
  <c r="GLD25" i="13"/>
  <c r="GLE25" i="13"/>
  <c r="GLF25" i="13"/>
  <c r="GLG25" i="13"/>
  <c r="GLH25" i="13"/>
  <c r="GLI25" i="13"/>
  <c r="GLJ25" i="13"/>
  <c r="GLK25" i="13"/>
  <c r="GLL25" i="13"/>
  <c r="GLM25" i="13"/>
  <c r="GLN25" i="13"/>
  <c r="GLO25" i="13"/>
  <c r="GLP25" i="13"/>
  <c r="GLQ25" i="13"/>
  <c r="GLR25" i="13"/>
  <c r="GLS25" i="13"/>
  <c r="GLT25" i="13"/>
  <c r="GLU25" i="13"/>
  <c r="GLV25" i="13"/>
  <c r="GLW25" i="13"/>
  <c r="GLX25" i="13"/>
  <c r="GLY25" i="13"/>
  <c r="GLZ25" i="13"/>
  <c r="GMA25" i="13"/>
  <c r="GMB25" i="13"/>
  <c r="GMC25" i="13"/>
  <c r="GMD25" i="13"/>
  <c r="GME25" i="13"/>
  <c r="GMF25" i="13"/>
  <c r="GMG25" i="13"/>
  <c r="GMH25" i="13"/>
  <c r="GMI25" i="13"/>
  <c r="GMJ25" i="13"/>
  <c r="GMK25" i="13"/>
  <c r="GML25" i="13"/>
  <c r="GMM25" i="13"/>
  <c r="GMN25" i="13"/>
  <c r="GMO25" i="13"/>
  <c r="GMP25" i="13"/>
  <c r="GMQ25" i="13"/>
  <c r="GMR25" i="13"/>
  <c r="GMS25" i="13"/>
  <c r="GMT25" i="13"/>
  <c r="GMU25" i="13"/>
  <c r="GMV25" i="13"/>
  <c r="GMW25" i="13"/>
  <c r="GMX25" i="13"/>
  <c r="GMY25" i="13"/>
  <c r="GMZ25" i="13"/>
  <c r="GNA25" i="13"/>
  <c r="GNB25" i="13"/>
  <c r="GNC25" i="13"/>
  <c r="GND25" i="13"/>
  <c r="GNE25" i="13"/>
  <c r="GNF25" i="13"/>
  <c r="GNG25" i="13"/>
  <c r="GNH25" i="13"/>
  <c r="GNI25" i="13"/>
  <c r="GNJ25" i="13"/>
  <c r="GNK25" i="13"/>
  <c r="GNL25" i="13"/>
  <c r="GNM25" i="13"/>
  <c r="GNN25" i="13"/>
  <c r="GNO25" i="13"/>
  <c r="GNP25" i="13"/>
  <c r="GNQ25" i="13"/>
  <c r="GNR25" i="13"/>
  <c r="GNS25" i="13"/>
  <c r="GNT25" i="13"/>
  <c r="GNU25" i="13"/>
  <c r="GNV25" i="13"/>
  <c r="GNW25" i="13"/>
  <c r="GNX25" i="13"/>
  <c r="GNY25" i="13"/>
  <c r="GNZ25" i="13"/>
  <c r="GOA25" i="13"/>
  <c r="GOB25" i="13"/>
  <c r="GOC25" i="13"/>
  <c r="GOD25" i="13"/>
  <c r="GOE25" i="13"/>
  <c r="GOF25" i="13"/>
  <c r="GOG25" i="13"/>
  <c r="GOH25" i="13"/>
  <c r="GOI25" i="13"/>
  <c r="GOJ25" i="13"/>
  <c r="GOK25" i="13"/>
  <c r="GOL25" i="13"/>
  <c r="GOM25" i="13"/>
  <c r="GON25" i="13"/>
  <c r="GOO25" i="13"/>
  <c r="GOP25" i="13"/>
  <c r="GOQ25" i="13"/>
  <c r="GOR25" i="13"/>
  <c r="GOS25" i="13"/>
  <c r="GOT25" i="13"/>
  <c r="GOU25" i="13"/>
  <c r="GOV25" i="13"/>
  <c r="GOW25" i="13"/>
  <c r="GOX25" i="13"/>
  <c r="GOY25" i="13"/>
  <c r="GOZ25" i="13"/>
  <c r="GPA25" i="13"/>
  <c r="GPB25" i="13"/>
  <c r="GPC25" i="13"/>
  <c r="GPD25" i="13"/>
  <c r="GPE25" i="13"/>
  <c r="GPF25" i="13"/>
  <c r="GPG25" i="13"/>
  <c r="GPH25" i="13"/>
  <c r="GPI25" i="13"/>
  <c r="GPJ25" i="13"/>
  <c r="GPK25" i="13"/>
  <c r="GPL25" i="13"/>
  <c r="GPM25" i="13"/>
  <c r="GPN25" i="13"/>
  <c r="GPO25" i="13"/>
  <c r="GPP25" i="13"/>
  <c r="GPQ25" i="13"/>
  <c r="GPR25" i="13"/>
  <c r="GPS25" i="13"/>
  <c r="GPT25" i="13"/>
  <c r="GPU25" i="13"/>
  <c r="GPV25" i="13"/>
  <c r="GPW25" i="13"/>
  <c r="GPX25" i="13"/>
  <c r="GPY25" i="13"/>
  <c r="GPZ25" i="13"/>
  <c r="GQA25" i="13"/>
  <c r="GQB25" i="13"/>
  <c r="GQC25" i="13"/>
  <c r="GQD25" i="13"/>
  <c r="GQE25" i="13"/>
  <c r="GQF25" i="13"/>
  <c r="GQG25" i="13"/>
  <c r="GQH25" i="13"/>
  <c r="GQI25" i="13"/>
  <c r="GQJ25" i="13"/>
  <c r="GQK25" i="13"/>
  <c r="GQL25" i="13"/>
  <c r="GQM25" i="13"/>
  <c r="GQN25" i="13"/>
  <c r="GQO25" i="13"/>
  <c r="GQP25" i="13"/>
  <c r="GQQ25" i="13"/>
  <c r="GQR25" i="13"/>
  <c r="GQS25" i="13"/>
  <c r="GQT25" i="13"/>
  <c r="GQU25" i="13"/>
  <c r="GQV25" i="13"/>
  <c r="GQW25" i="13"/>
  <c r="GQX25" i="13"/>
  <c r="GQY25" i="13"/>
  <c r="GQZ25" i="13"/>
  <c r="GRA25" i="13"/>
  <c r="GRB25" i="13"/>
  <c r="GRC25" i="13"/>
  <c r="GRD25" i="13"/>
  <c r="GRE25" i="13"/>
  <c r="GRF25" i="13"/>
  <c r="GRG25" i="13"/>
  <c r="GRH25" i="13"/>
  <c r="GRI25" i="13"/>
  <c r="GRJ25" i="13"/>
  <c r="GRK25" i="13"/>
  <c r="GRL25" i="13"/>
  <c r="GRM25" i="13"/>
  <c r="GRN25" i="13"/>
  <c r="GRO25" i="13"/>
  <c r="GRP25" i="13"/>
  <c r="GRQ25" i="13"/>
  <c r="GRR25" i="13"/>
  <c r="GRS25" i="13"/>
  <c r="GRT25" i="13"/>
  <c r="GRU25" i="13"/>
  <c r="GRV25" i="13"/>
  <c r="GRW25" i="13"/>
  <c r="GRX25" i="13"/>
  <c r="GRY25" i="13"/>
  <c r="GRZ25" i="13"/>
  <c r="GSA25" i="13"/>
  <c r="GSB25" i="13"/>
  <c r="GSC25" i="13"/>
  <c r="GSD25" i="13"/>
  <c r="GSE25" i="13"/>
  <c r="GSF25" i="13"/>
  <c r="GSG25" i="13"/>
  <c r="GSH25" i="13"/>
  <c r="GSI25" i="13"/>
  <c r="GSJ25" i="13"/>
  <c r="GSK25" i="13"/>
  <c r="GSL25" i="13"/>
  <c r="GSM25" i="13"/>
  <c r="GSN25" i="13"/>
  <c r="GSO25" i="13"/>
  <c r="GSP25" i="13"/>
  <c r="GSQ25" i="13"/>
  <c r="GSR25" i="13"/>
  <c r="GSS25" i="13"/>
  <c r="GST25" i="13"/>
  <c r="GSU25" i="13"/>
  <c r="GSV25" i="13"/>
  <c r="GSW25" i="13"/>
  <c r="GSX25" i="13"/>
  <c r="GSY25" i="13"/>
  <c r="GSZ25" i="13"/>
  <c r="GTA25" i="13"/>
  <c r="GTB25" i="13"/>
  <c r="GTC25" i="13"/>
  <c r="GTD25" i="13"/>
  <c r="GTE25" i="13"/>
  <c r="GTF25" i="13"/>
  <c r="GTG25" i="13"/>
  <c r="GTH25" i="13"/>
  <c r="GTI25" i="13"/>
  <c r="GTJ25" i="13"/>
  <c r="GTK25" i="13"/>
  <c r="GTL25" i="13"/>
  <c r="GTM25" i="13"/>
  <c r="GTN25" i="13"/>
  <c r="GTO25" i="13"/>
  <c r="GTP25" i="13"/>
  <c r="GTQ25" i="13"/>
  <c r="GTR25" i="13"/>
  <c r="GTS25" i="13"/>
  <c r="GTT25" i="13"/>
  <c r="GTU25" i="13"/>
  <c r="GTV25" i="13"/>
  <c r="GTW25" i="13"/>
  <c r="GTX25" i="13"/>
  <c r="GTY25" i="13"/>
  <c r="GTZ25" i="13"/>
  <c r="GUA25" i="13"/>
  <c r="GUB25" i="13"/>
  <c r="GUC25" i="13"/>
  <c r="GUD25" i="13"/>
  <c r="GUE25" i="13"/>
  <c r="GUF25" i="13"/>
  <c r="GUG25" i="13"/>
  <c r="GUH25" i="13"/>
  <c r="GUI25" i="13"/>
  <c r="GUJ25" i="13"/>
  <c r="GUK25" i="13"/>
  <c r="GUL25" i="13"/>
  <c r="GUM25" i="13"/>
  <c r="GUN25" i="13"/>
  <c r="GUO25" i="13"/>
  <c r="GUP25" i="13"/>
  <c r="GUQ25" i="13"/>
  <c r="GUR25" i="13"/>
  <c r="GUS25" i="13"/>
  <c r="GUT25" i="13"/>
  <c r="GUU25" i="13"/>
  <c r="GUV25" i="13"/>
  <c r="GUW25" i="13"/>
  <c r="GUX25" i="13"/>
  <c r="GUY25" i="13"/>
  <c r="GUZ25" i="13"/>
  <c r="GVA25" i="13"/>
  <c r="GVB25" i="13"/>
  <c r="GVC25" i="13"/>
  <c r="GVD25" i="13"/>
  <c r="GVE25" i="13"/>
  <c r="GVF25" i="13"/>
  <c r="GVG25" i="13"/>
  <c r="GVH25" i="13"/>
  <c r="GVI25" i="13"/>
  <c r="GVJ25" i="13"/>
  <c r="GVK25" i="13"/>
  <c r="GVL25" i="13"/>
  <c r="GVM25" i="13"/>
  <c r="GVN25" i="13"/>
  <c r="GVO25" i="13"/>
  <c r="GVP25" i="13"/>
  <c r="GVQ25" i="13"/>
  <c r="GVR25" i="13"/>
  <c r="GVS25" i="13"/>
  <c r="GVT25" i="13"/>
  <c r="GVU25" i="13"/>
  <c r="GVV25" i="13"/>
  <c r="GVW25" i="13"/>
  <c r="GVX25" i="13"/>
  <c r="GVY25" i="13"/>
  <c r="GVZ25" i="13"/>
  <c r="GWA25" i="13"/>
  <c r="GWB25" i="13"/>
  <c r="GWC25" i="13"/>
  <c r="GWD25" i="13"/>
  <c r="GWE25" i="13"/>
  <c r="GWF25" i="13"/>
  <c r="GWG25" i="13"/>
  <c r="GWH25" i="13"/>
  <c r="GWI25" i="13"/>
  <c r="GWJ25" i="13"/>
  <c r="GWK25" i="13"/>
  <c r="GWL25" i="13"/>
  <c r="GWM25" i="13"/>
  <c r="GWN25" i="13"/>
  <c r="GWO25" i="13"/>
  <c r="GWP25" i="13"/>
  <c r="GWQ25" i="13"/>
  <c r="GWR25" i="13"/>
  <c r="GWS25" i="13"/>
  <c r="GWT25" i="13"/>
  <c r="GWU25" i="13"/>
  <c r="GWV25" i="13"/>
  <c r="GWW25" i="13"/>
  <c r="GWX25" i="13"/>
  <c r="GWY25" i="13"/>
  <c r="GWZ25" i="13"/>
  <c r="GXA25" i="13"/>
  <c r="GXB25" i="13"/>
  <c r="GXC25" i="13"/>
  <c r="GXD25" i="13"/>
  <c r="GXE25" i="13"/>
  <c r="GXF25" i="13"/>
  <c r="GXG25" i="13"/>
  <c r="GXH25" i="13"/>
  <c r="GXI25" i="13"/>
  <c r="GXJ25" i="13"/>
  <c r="GXK25" i="13"/>
  <c r="GXL25" i="13"/>
  <c r="GXM25" i="13"/>
  <c r="GXN25" i="13"/>
  <c r="GXO25" i="13"/>
  <c r="GXP25" i="13"/>
  <c r="GXQ25" i="13"/>
  <c r="GXR25" i="13"/>
  <c r="GXS25" i="13"/>
  <c r="GXT25" i="13"/>
  <c r="GXU25" i="13"/>
  <c r="GXV25" i="13"/>
  <c r="GXW25" i="13"/>
  <c r="GXX25" i="13"/>
  <c r="GXY25" i="13"/>
  <c r="GXZ25" i="13"/>
  <c r="GYA25" i="13"/>
  <c r="GYB25" i="13"/>
  <c r="GYC25" i="13"/>
  <c r="GYD25" i="13"/>
  <c r="GYE25" i="13"/>
  <c r="GYF25" i="13"/>
  <c r="GYG25" i="13"/>
  <c r="GYH25" i="13"/>
  <c r="GYI25" i="13"/>
  <c r="GYJ25" i="13"/>
  <c r="GYK25" i="13"/>
  <c r="GYL25" i="13"/>
  <c r="GYM25" i="13"/>
  <c r="GYN25" i="13"/>
  <c r="GYO25" i="13"/>
  <c r="GYP25" i="13"/>
  <c r="GYQ25" i="13"/>
  <c r="GYR25" i="13"/>
  <c r="GYS25" i="13"/>
  <c r="GYT25" i="13"/>
  <c r="GYU25" i="13"/>
  <c r="GYV25" i="13"/>
  <c r="GYW25" i="13"/>
  <c r="GYX25" i="13"/>
  <c r="GYY25" i="13"/>
  <c r="GYZ25" i="13"/>
  <c r="GZA25" i="13"/>
  <c r="GZB25" i="13"/>
  <c r="GZC25" i="13"/>
  <c r="GZD25" i="13"/>
  <c r="GZE25" i="13"/>
  <c r="GZF25" i="13"/>
  <c r="GZG25" i="13"/>
  <c r="GZH25" i="13"/>
  <c r="GZI25" i="13"/>
  <c r="GZJ25" i="13"/>
  <c r="GZK25" i="13"/>
  <c r="GZL25" i="13"/>
  <c r="GZM25" i="13"/>
  <c r="GZN25" i="13"/>
  <c r="GZO25" i="13"/>
  <c r="GZP25" i="13"/>
  <c r="GZQ25" i="13"/>
  <c r="GZR25" i="13"/>
  <c r="GZS25" i="13"/>
  <c r="GZT25" i="13"/>
  <c r="GZU25" i="13"/>
  <c r="GZV25" i="13"/>
  <c r="GZW25" i="13"/>
  <c r="GZX25" i="13"/>
  <c r="GZY25" i="13"/>
  <c r="GZZ25" i="13"/>
  <c r="HAA25" i="13"/>
  <c r="HAB25" i="13"/>
  <c r="HAC25" i="13"/>
  <c r="HAD25" i="13"/>
  <c r="HAE25" i="13"/>
  <c r="HAF25" i="13"/>
  <c r="HAG25" i="13"/>
  <c r="HAH25" i="13"/>
  <c r="HAI25" i="13"/>
  <c r="HAJ25" i="13"/>
  <c r="HAK25" i="13"/>
  <c r="HAL25" i="13"/>
  <c r="HAM25" i="13"/>
  <c r="HAN25" i="13"/>
  <c r="HAO25" i="13"/>
  <c r="HAP25" i="13"/>
  <c r="HAQ25" i="13"/>
  <c r="HAR25" i="13"/>
  <c r="HAS25" i="13"/>
  <c r="HAT25" i="13"/>
  <c r="HAU25" i="13"/>
  <c r="HAV25" i="13"/>
  <c r="HAW25" i="13"/>
  <c r="HAX25" i="13"/>
  <c r="HAY25" i="13"/>
  <c r="HAZ25" i="13"/>
  <c r="HBA25" i="13"/>
  <c r="HBB25" i="13"/>
  <c r="HBC25" i="13"/>
  <c r="HBD25" i="13"/>
  <c r="HBE25" i="13"/>
  <c r="HBF25" i="13"/>
  <c r="HBG25" i="13"/>
  <c r="HBH25" i="13"/>
  <c r="HBI25" i="13"/>
  <c r="HBJ25" i="13"/>
  <c r="HBK25" i="13"/>
  <c r="HBL25" i="13"/>
  <c r="HBM25" i="13"/>
  <c r="HBN25" i="13"/>
  <c r="HBO25" i="13"/>
  <c r="HBP25" i="13"/>
  <c r="HBQ25" i="13"/>
  <c r="HBR25" i="13"/>
  <c r="HBS25" i="13"/>
  <c r="HBT25" i="13"/>
  <c r="HBU25" i="13"/>
  <c r="HBV25" i="13"/>
  <c r="HBW25" i="13"/>
  <c r="HBX25" i="13"/>
  <c r="HBY25" i="13"/>
  <c r="HBZ25" i="13"/>
  <c r="HCA25" i="13"/>
  <c r="HCB25" i="13"/>
  <c r="HCC25" i="13"/>
  <c r="HCD25" i="13"/>
  <c r="HCE25" i="13"/>
  <c r="HCF25" i="13"/>
  <c r="HCG25" i="13"/>
  <c r="HCH25" i="13"/>
  <c r="HCI25" i="13"/>
  <c r="HCJ25" i="13"/>
  <c r="HCK25" i="13"/>
  <c r="HCL25" i="13"/>
  <c r="HCM25" i="13"/>
  <c r="HCN25" i="13"/>
  <c r="HCO25" i="13"/>
  <c r="HCP25" i="13"/>
  <c r="HCQ25" i="13"/>
  <c r="HCR25" i="13"/>
  <c r="HCS25" i="13"/>
  <c r="HCT25" i="13"/>
  <c r="HCU25" i="13"/>
  <c r="HCV25" i="13"/>
  <c r="HCW25" i="13"/>
  <c r="HCX25" i="13"/>
  <c r="HCY25" i="13"/>
  <c r="HCZ25" i="13"/>
  <c r="HDA25" i="13"/>
  <c r="HDB25" i="13"/>
  <c r="HDC25" i="13"/>
  <c r="HDD25" i="13"/>
  <c r="HDE25" i="13"/>
  <c r="HDF25" i="13"/>
  <c r="HDG25" i="13"/>
  <c r="HDH25" i="13"/>
  <c r="HDI25" i="13"/>
  <c r="HDJ25" i="13"/>
  <c r="HDK25" i="13"/>
  <c r="HDL25" i="13"/>
  <c r="HDM25" i="13"/>
  <c r="HDN25" i="13"/>
  <c r="HDO25" i="13"/>
  <c r="HDP25" i="13"/>
  <c r="HDQ25" i="13"/>
  <c r="HDR25" i="13"/>
  <c r="HDS25" i="13"/>
  <c r="HDT25" i="13"/>
  <c r="HDU25" i="13"/>
  <c r="HDV25" i="13"/>
  <c r="HDW25" i="13"/>
  <c r="HDX25" i="13"/>
  <c r="HDY25" i="13"/>
  <c r="HDZ25" i="13"/>
  <c r="HEA25" i="13"/>
  <c r="HEB25" i="13"/>
  <c r="HEC25" i="13"/>
  <c r="HED25" i="13"/>
  <c r="HEE25" i="13"/>
  <c r="HEF25" i="13"/>
  <c r="HEG25" i="13"/>
  <c r="HEH25" i="13"/>
  <c r="HEI25" i="13"/>
  <c r="HEJ25" i="13"/>
  <c r="HEK25" i="13"/>
  <c r="HEL25" i="13"/>
  <c r="HEM25" i="13"/>
  <c r="HEN25" i="13"/>
  <c r="HEO25" i="13"/>
  <c r="HEP25" i="13"/>
  <c r="HEQ25" i="13"/>
  <c r="HER25" i="13"/>
  <c r="HES25" i="13"/>
  <c r="HET25" i="13"/>
  <c r="HEU25" i="13"/>
  <c r="HEV25" i="13"/>
  <c r="HEW25" i="13"/>
  <c r="HEX25" i="13"/>
  <c r="HEY25" i="13"/>
  <c r="HEZ25" i="13"/>
  <c r="HFA25" i="13"/>
  <c r="HFB25" i="13"/>
  <c r="HFC25" i="13"/>
  <c r="HFD25" i="13"/>
  <c r="HFE25" i="13"/>
  <c r="HFF25" i="13"/>
  <c r="HFG25" i="13"/>
  <c r="HFH25" i="13"/>
  <c r="HFI25" i="13"/>
  <c r="HFJ25" i="13"/>
  <c r="HFK25" i="13"/>
  <c r="HFL25" i="13"/>
  <c r="HFM25" i="13"/>
  <c r="HFN25" i="13"/>
  <c r="HFO25" i="13"/>
  <c r="HFP25" i="13"/>
  <c r="HFQ25" i="13"/>
  <c r="HFR25" i="13"/>
  <c r="HFS25" i="13"/>
  <c r="HFT25" i="13"/>
  <c r="HFU25" i="13"/>
  <c r="HFV25" i="13"/>
  <c r="HFW25" i="13"/>
  <c r="HFX25" i="13"/>
  <c r="HFY25" i="13"/>
  <c r="HFZ25" i="13"/>
  <c r="HGA25" i="13"/>
  <c r="HGB25" i="13"/>
  <c r="HGC25" i="13"/>
  <c r="HGD25" i="13"/>
  <c r="HGE25" i="13"/>
  <c r="HGF25" i="13"/>
  <c r="HGG25" i="13"/>
  <c r="HGH25" i="13"/>
  <c r="HGI25" i="13"/>
  <c r="HGJ25" i="13"/>
  <c r="HGK25" i="13"/>
  <c r="HGL25" i="13"/>
  <c r="HGM25" i="13"/>
  <c r="HGN25" i="13"/>
  <c r="HGO25" i="13"/>
  <c r="HGP25" i="13"/>
  <c r="HGQ25" i="13"/>
  <c r="HGR25" i="13"/>
  <c r="HGS25" i="13"/>
  <c r="HGT25" i="13"/>
  <c r="HGU25" i="13"/>
  <c r="HGV25" i="13"/>
  <c r="HGW25" i="13"/>
  <c r="HGX25" i="13"/>
  <c r="HGY25" i="13"/>
  <c r="HGZ25" i="13"/>
  <c r="HHA25" i="13"/>
  <c r="HHB25" i="13"/>
  <c r="HHC25" i="13"/>
  <c r="HHD25" i="13"/>
  <c r="HHE25" i="13"/>
  <c r="HHF25" i="13"/>
  <c r="HHG25" i="13"/>
  <c r="HHH25" i="13"/>
  <c r="HHI25" i="13"/>
  <c r="HHJ25" i="13"/>
  <c r="HHK25" i="13"/>
  <c r="HHL25" i="13"/>
  <c r="HHM25" i="13"/>
  <c r="HHN25" i="13"/>
  <c r="HHO25" i="13"/>
  <c r="HHP25" i="13"/>
  <c r="HHQ25" i="13"/>
  <c r="HHR25" i="13"/>
  <c r="HHS25" i="13"/>
  <c r="HHT25" i="13"/>
  <c r="HHU25" i="13"/>
  <c r="HHV25" i="13"/>
  <c r="HHW25" i="13"/>
  <c r="HHX25" i="13"/>
  <c r="HHY25" i="13"/>
  <c r="HHZ25" i="13"/>
  <c r="HIA25" i="13"/>
  <c r="HIB25" i="13"/>
  <c r="HIC25" i="13"/>
  <c r="HID25" i="13"/>
  <c r="HIE25" i="13"/>
  <c r="HIF25" i="13"/>
  <c r="HIG25" i="13"/>
  <c r="HIH25" i="13"/>
  <c r="HII25" i="13"/>
  <c r="HIJ25" i="13"/>
  <c r="HIK25" i="13"/>
  <c r="HIL25" i="13"/>
  <c r="HIM25" i="13"/>
  <c r="HIN25" i="13"/>
  <c r="HIO25" i="13"/>
  <c r="HIP25" i="13"/>
  <c r="HIQ25" i="13"/>
  <c r="HIR25" i="13"/>
  <c r="HIS25" i="13"/>
  <c r="HIT25" i="13"/>
  <c r="HIU25" i="13"/>
  <c r="HIV25" i="13"/>
  <c r="HIW25" i="13"/>
  <c r="HIX25" i="13"/>
  <c r="HIY25" i="13"/>
  <c r="HIZ25" i="13"/>
  <c r="HJA25" i="13"/>
  <c r="HJB25" i="13"/>
  <c r="HJC25" i="13"/>
  <c r="HJD25" i="13"/>
  <c r="HJE25" i="13"/>
  <c r="HJF25" i="13"/>
  <c r="HJG25" i="13"/>
  <c r="HJH25" i="13"/>
  <c r="HJI25" i="13"/>
  <c r="HJJ25" i="13"/>
  <c r="HJK25" i="13"/>
  <c r="HJL25" i="13"/>
  <c r="HJM25" i="13"/>
  <c r="HJN25" i="13"/>
  <c r="HJO25" i="13"/>
  <c r="HJP25" i="13"/>
  <c r="HJQ25" i="13"/>
  <c r="HJR25" i="13"/>
  <c r="HJS25" i="13"/>
  <c r="HJT25" i="13"/>
  <c r="HJU25" i="13"/>
  <c r="HJV25" i="13"/>
  <c r="HJW25" i="13"/>
  <c r="HJX25" i="13"/>
  <c r="HJY25" i="13"/>
  <c r="HJZ25" i="13"/>
  <c r="HKA25" i="13"/>
  <c r="HKB25" i="13"/>
  <c r="HKC25" i="13"/>
  <c r="HKD25" i="13"/>
  <c r="HKE25" i="13"/>
  <c r="HKF25" i="13"/>
  <c r="HKG25" i="13"/>
  <c r="HKH25" i="13"/>
  <c r="HKI25" i="13"/>
  <c r="HKJ25" i="13"/>
  <c r="HKK25" i="13"/>
  <c r="HKL25" i="13"/>
  <c r="HKM25" i="13"/>
  <c r="HKN25" i="13"/>
  <c r="HKO25" i="13"/>
  <c r="HKP25" i="13"/>
  <c r="HKQ25" i="13"/>
  <c r="HKR25" i="13"/>
  <c r="HKS25" i="13"/>
  <c r="HKT25" i="13"/>
  <c r="HKU25" i="13"/>
  <c r="HKV25" i="13"/>
  <c r="HKW25" i="13"/>
  <c r="HKX25" i="13"/>
  <c r="HKY25" i="13"/>
  <c r="HKZ25" i="13"/>
  <c r="HLA25" i="13"/>
  <c r="HLB25" i="13"/>
  <c r="HLC25" i="13"/>
  <c r="HLD25" i="13"/>
  <c r="HLE25" i="13"/>
  <c r="HLF25" i="13"/>
  <c r="HLG25" i="13"/>
  <c r="HLH25" i="13"/>
  <c r="HLI25" i="13"/>
  <c r="HLJ25" i="13"/>
  <c r="HLK25" i="13"/>
  <c r="HLL25" i="13"/>
  <c r="HLM25" i="13"/>
  <c r="HLN25" i="13"/>
  <c r="HLO25" i="13"/>
  <c r="HLP25" i="13"/>
  <c r="HLQ25" i="13"/>
  <c r="HLR25" i="13"/>
  <c r="HLS25" i="13"/>
  <c r="HLT25" i="13"/>
  <c r="HLU25" i="13"/>
  <c r="HLV25" i="13"/>
  <c r="HLW25" i="13"/>
  <c r="HLX25" i="13"/>
  <c r="HLY25" i="13"/>
  <c r="HLZ25" i="13"/>
  <c r="HMA25" i="13"/>
  <c r="HMB25" i="13"/>
  <c r="HMC25" i="13"/>
  <c r="HMD25" i="13"/>
  <c r="HME25" i="13"/>
  <c r="HMF25" i="13"/>
  <c r="HMG25" i="13"/>
  <c r="HMH25" i="13"/>
  <c r="HMI25" i="13"/>
  <c r="HMJ25" i="13"/>
  <c r="HMK25" i="13"/>
  <c r="HML25" i="13"/>
  <c r="HMM25" i="13"/>
  <c r="HMN25" i="13"/>
  <c r="HMO25" i="13"/>
  <c r="HMP25" i="13"/>
  <c r="HMQ25" i="13"/>
  <c r="HMR25" i="13"/>
  <c r="HMS25" i="13"/>
  <c r="HMT25" i="13"/>
  <c r="HMU25" i="13"/>
  <c r="HMV25" i="13"/>
  <c r="HMW25" i="13"/>
  <c r="HMX25" i="13"/>
  <c r="HMY25" i="13"/>
  <c r="HMZ25" i="13"/>
  <c r="HNA25" i="13"/>
  <c r="HNB25" i="13"/>
  <c r="HNC25" i="13"/>
  <c r="HND25" i="13"/>
  <c r="HNE25" i="13"/>
  <c r="HNF25" i="13"/>
  <c r="HNG25" i="13"/>
  <c r="HNH25" i="13"/>
  <c r="HNI25" i="13"/>
  <c r="HNJ25" i="13"/>
  <c r="HNK25" i="13"/>
  <c r="HNL25" i="13"/>
  <c r="HNM25" i="13"/>
  <c r="HNN25" i="13"/>
  <c r="HNO25" i="13"/>
  <c r="HNP25" i="13"/>
  <c r="HNQ25" i="13"/>
  <c r="HNR25" i="13"/>
  <c r="HNS25" i="13"/>
  <c r="HNT25" i="13"/>
  <c r="HNU25" i="13"/>
  <c r="HNV25" i="13"/>
  <c r="HNW25" i="13"/>
  <c r="HNX25" i="13"/>
  <c r="HNY25" i="13"/>
  <c r="HNZ25" i="13"/>
  <c r="HOA25" i="13"/>
  <c r="HOB25" i="13"/>
  <c r="HOC25" i="13"/>
  <c r="HOD25" i="13"/>
  <c r="HOE25" i="13"/>
  <c r="HOF25" i="13"/>
  <c r="HOG25" i="13"/>
  <c r="HOH25" i="13"/>
  <c r="HOI25" i="13"/>
  <c r="HOJ25" i="13"/>
  <c r="HOK25" i="13"/>
  <c r="HOL25" i="13"/>
  <c r="HOM25" i="13"/>
  <c r="HON25" i="13"/>
  <c r="HOO25" i="13"/>
  <c r="HOP25" i="13"/>
  <c r="HOQ25" i="13"/>
  <c r="HOR25" i="13"/>
  <c r="HOS25" i="13"/>
  <c r="HOT25" i="13"/>
  <c r="HOU25" i="13"/>
  <c r="HOV25" i="13"/>
  <c r="HOW25" i="13"/>
  <c r="HOX25" i="13"/>
  <c r="HOY25" i="13"/>
  <c r="HOZ25" i="13"/>
  <c r="HPA25" i="13"/>
  <c r="HPB25" i="13"/>
  <c r="HPC25" i="13"/>
  <c r="HPD25" i="13"/>
  <c r="HPE25" i="13"/>
  <c r="HPF25" i="13"/>
  <c r="HPG25" i="13"/>
  <c r="HPH25" i="13"/>
  <c r="HPI25" i="13"/>
  <c r="HPJ25" i="13"/>
  <c r="HPK25" i="13"/>
  <c r="HPL25" i="13"/>
  <c r="HPM25" i="13"/>
  <c r="HPN25" i="13"/>
  <c r="HPO25" i="13"/>
  <c r="HPP25" i="13"/>
  <c r="HPQ25" i="13"/>
  <c r="HPR25" i="13"/>
  <c r="HPS25" i="13"/>
  <c r="HPT25" i="13"/>
  <c r="HPU25" i="13"/>
  <c r="HPV25" i="13"/>
  <c r="HPW25" i="13"/>
  <c r="HPX25" i="13"/>
  <c r="HPY25" i="13"/>
  <c r="HPZ25" i="13"/>
  <c r="HQA25" i="13"/>
  <c r="HQB25" i="13"/>
  <c r="HQC25" i="13"/>
  <c r="HQD25" i="13"/>
  <c r="HQE25" i="13"/>
  <c r="HQF25" i="13"/>
  <c r="HQG25" i="13"/>
  <c r="HQH25" i="13"/>
  <c r="HQI25" i="13"/>
  <c r="HQJ25" i="13"/>
  <c r="HQK25" i="13"/>
  <c r="HQL25" i="13"/>
  <c r="HQM25" i="13"/>
  <c r="HQN25" i="13"/>
  <c r="HQO25" i="13"/>
  <c r="HQP25" i="13"/>
  <c r="HQQ25" i="13"/>
  <c r="HQR25" i="13"/>
  <c r="HQS25" i="13"/>
  <c r="HQT25" i="13"/>
  <c r="HQU25" i="13"/>
  <c r="HQV25" i="13"/>
  <c r="HQW25" i="13"/>
  <c r="HQX25" i="13"/>
  <c r="HQY25" i="13"/>
  <c r="HQZ25" i="13"/>
  <c r="HRA25" i="13"/>
  <c r="HRB25" i="13"/>
  <c r="HRC25" i="13"/>
  <c r="HRD25" i="13"/>
  <c r="HRE25" i="13"/>
  <c r="HRF25" i="13"/>
  <c r="HRG25" i="13"/>
  <c r="HRH25" i="13"/>
  <c r="HRI25" i="13"/>
  <c r="HRJ25" i="13"/>
  <c r="HRK25" i="13"/>
  <c r="HRL25" i="13"/>
  <c r="HRM25" i="13"/>
  <c r="HRN25" i="13"/>
  <c r="HRO25" i="13"/>
  <c r="HRP25" i="13"/>
  <c r="HRQ25" i="13"/>
  <c r="HRR25" i="13"/>
  <c r="HRS25" i="13"/>
  <c r="HRT25" i="13"/>
  <c r="HRU25" i="13"/>
  <c r="HRV25" i="13"/>
  <c r="HRW25" i="13"/>
  <c r="HRX25" i="13"/>
  <c r="HRY25" i="13"/>
  <c r="HRZ25" i="13"/>
  <c r="HSA25" i="13"/>
  <c r="HSB25" i="13"/>
  <c r="HSC25" i="13"/>
  <c r="HSD25" i="13"/>
  <c r="HSE25" i="13"/>
  <c r="HSF25" i="13"/>
  <c r="HSG25" i="13"/>
  <c r="HSH25" i="13"/>
  <c r="HSI25" i="13"/>
  <c r="HSJ25" i="13"/>
  <c r="HSK25" i="13"/>
  <c r="HSL25" i="13"/>
  <c r="HSM25" i="13"/>
  <c r="HSN25" i="13"/>
  <c r="HSO25" i="13"/>
  <c r="HSP25" i="13"/>
  <c r="HSQ25" i="13"/>
  <c r="HSR25" i="13"/>
  <c r="HSS25" i="13"/>
  <c r="HST25" i="13"/>
  <c r="HSU25" i="13"/>
  <c r="HSV25" i="13"/>
  <c r="HSW25" i="13"/>
  <c r="HSX25" i="13"/>
  <c r="HSY25" i="13"/>
  <c r="HSZ25" i="13"/>
  <c r="HTA25" i="13"/>
  <c r="HTB25" i="13"/>
  <c r="HTC25" i="13"/>
  <c r="HTD25" i="13"/>
  <c r="HTE25" i="13"/>
  <c r="HTF25" i="13"/>
  <c r="HTG25" i="13"/>
  <c r="HTH25" i="13"/>
  <c r="HTI25" i="13"/>
  <c r="HTJ25" i="13"/>
  <c r="HTK25" i="13"/>
  <c r="HTL25" i="13"/>
  <c r="HTM25" i="13"/>
  <c r="HTN25" i="13"/>
  <c r="HTO25" i="13"/>
  <c r="HTP25" i="13"/>
  <c r="HTQ25" i="13"/>
  <c r="HTR25" i="13"/>
  <c r="HTS25" i="13"/>
  <c r="HTT25" i="13"/>
  <c r="HTU25" i="13"/>
  <c r="HTV25" i="13"/>
  <c r="HTW25" i="13"/>
  <c r="HTX25" i="13"/>
  <c r="HTY25" i="13"/>
  <c r="HTZ25" i="13"/>
  <c r="HUA25" i="13"/>
  <c r="HUB25" i="13"/>
  <c r="HUC25" i="13"/>
  <c r="HUD25" i="13"/>
  <c r="HUE25" i="13"/>
  <c r="HUF25" i="13"/>
  <c r="HUG25" i="13"/>
  <c r="HUH25" i="13"/>
  <c r="HUI25" i="13"/>
  <c r="HUJ25" i="13"/>
  <c r="HUK25" i="13"/>
  <c r="HUL25" i="13"/>
  <c r="HUM25" i="13"/>
  <c r="HUN25" i="13"/>
  <c r="HUO25" i="13"/>
  <c r="HUP25" i="13"/>
  <c r="HUQ25" i="13"/>
  <c r="HUR25" i="13"/>
  <c r="HUS25" i="13"/>
  <c r="HUT25" i="13"/>
  <c r="HUU25" i="13"/>
  <c r="HUV25" i="13"/>
  <c r="HUW25" i="13"/>
  <c r="HUX25" i="13"/>
  <c r="HUY25" i="13"/>
  <c r="HUZ25" i="13"/>
  <c r="HVA25" i="13"/>
  <c r="HVB25" i="13"/>
  <c r="HVC25" i="13"/>
  <c r="HVD25" i="13"/>
  <c r="HVE25" i="13"/>
  <c r="HVF25" i="13"/>
  <c r="HVG25" i="13"/>
  <c r="HVH25" i="13"/>
  <c r="HVI25" i="13"/>
  <c r="HVJ25" i="13"/>
  <c r="HVK25" i="13"/>
  <c r="HVL25" i="13"/>
  <c r="HVM25" i="13"/>
  <c r="HVN25" i="13"/>
  <c r="HVO25" i="13"/>
  <c r="HVP25" i="13"/>
  <c r="HVQ25" i="13"/>
  <c r="HVR25" i="13"/>
  <c r="HVS25" i="13"/>
  <c r="HVT25" i="13"/>
  <c r="HVU25" i="13"/>
  <c r="HVV25" i="13"/>
  <c r="HVW25" i="13"/>
  <c r="HVX25" i="13"/>
  <c r="HVY25" i="13"/>
  <c r="HVZ25" i="13"/>
  <c r="HWA25" i="13"/>
  <c r="HWB25" i="13"/>
  <c r="HWC25" i="13"/>
  <c r="HWD25" i="13"/>
  <c r="HWE25" i="13"/>
  <c r="HWF25" i="13"/>
  <c r="HWG25" i="13"/>
  <c r="HWH25" i="13"/>
  <c r="HWI25" i="13"/>
  <c r="HWJ25" i="13"/>
  <c r="HWK25" i="13"/>
  <c r="HWL25" i="13"/>
  <c r="HWM25" i="13"/>
  <c r="HWN25" i="13"/>
  <c r="HWO25" i="13"/>
  <c r="HWP25" i="13"/>
  <c r="HWQ25" i="13"/>
  <c r="HWR25" i="13"/>
  <c r="HWS25" i="13"/>
  <c r="HWT25" i="13"/>
  <c r="HWU25" i="13"/>
  <c r="HWV25" i="13"/>
  <c r="HWW25" i="13"/>
  <c r="HWX25" i="13"/>
  <c r="HWY25" i="13"/>
  <c r="HWZ25" i="13"/>
  <c r="HXA25" i="13"/>
  <c r="HXB25" i="13"/>
  <c r="HXC25" i="13"/>
  <c r="HXD25" i="13"/>
  <c r="HXE25" i="13"/>
  <c r="HXF25" i="13"/>
  <c r="HXG25" i="13"/>
  <c r="HXH25" i="13"/>
  <c r="HXI25" i="13"/>
  <c r="HXJ25" i="13"/>
  <c r="HXK25" i="13"/>
  <c r="HXL25" i="13"/>
  <c r="HXM25" i="13"/>
  <c r="HXN25" i="13"/>
  <c r="HXO25" i="13"/>
  <c r="HXP25" i="13"/>
  <c r="HXQ25" i="13"/>
  <c r="HXR25" i="13"/>
  <c r="HXS25" i="13"/>
  <c r="HXT25" i="13"/>
  <c r="HXU25" i="13"/>
  <c r="HXV25" i="13"/>
  <c r="HXW25" i="13"/>
  <c r="HXX25" i="13"/>
  <c r="HXY25" i="13"/>
  <c r="HXZ25" i="13"/>
  <c r="HYA25" i="13"/>
  <c r="HYB25" i="13"/>
  <c r="HYC25" i="13"/>
  <c r="HYD25" i="13"/>
  <c r="HYE25" i="13"/>
  <c r="HYF25" i="13"/>
  <c r="HYG25" i="13"/>
  <c r="HYH25" i="13"/>
  <c r="HYI25" i="13"/>
  <c r="HYJ25" i="13"/>
  <c r="HYK25" i="13"/>
  <c r="HYL25" i="13"/>
  <c r="HYM25" i="13"/>
  <c r="HYN25" i="13"/>
  <c r="HYO25" i="13"/>
  <c r="HYP25" i="13"/>
  <c r="HYQ25" i="13"/>
  <c r="HYR25" i="13"/>
  <c r="HYS25" i="13"/>
  <c r="HYT25" i="13"/>
  <c r="HYU25" i="13"/>
  <c r="HYV25" i="13"/>
  <c r="HYW25" i="13"/>
  <c r="HYX25" i="13"/>
  <c r="HYY25" i="13"/>
  <c r="HYZ25" i="13"/>
  <c r="HZA25" i="13"/>
  <c r="HZB25" i="13"/>
  <c r="HZC25" i="13"/>
  <c r="HZD25" i="13"/>
  <c r="HZE25" i="13"/>
  <c r="HZF25" i="13"/>
  <c r="HZG25" i="13"/>
  <c r="HZH25" i="13"/>
  <c r="HZI25" i="13"/>
  <c r="HZJ25" i="13"/>
  <c r="HZK25" i="13"/>
  <c r="HZL25" i="13"/>
  <c r="HZM25" i="13"/>
  <c r="HZN25" i="13"/>
  <c r="HZO25" i="13"/>
  <c r="HZP25" i="13"/>
  <c r="HZQ25" i="13"/>
  <c r="HZR25" i="13"/>
  <c r="HZS25" i="13"/>
  <c r="HZT25" i="13"/>
  <c r="HZU25" i="13"/>
  <c r="HZV25" i="13"/>
  <c r="HZW25" i="13"/>
  <c r="HZX25" i="13"/>
  <c r="HZY25" i="13"/>
  <c r="HZZ25" i="13"/>
  <c r="IAA25" i="13"/>
  <c r="IAB25" i="13"/>
  <c r="IAC25" i="13"/>
  <c r="IAD25" i="13"/>
  <c r="IAE25" i="13"/>
  <c r="IAF25" i="13"/>
  <c r="IAG25" i="13"/>
  <c r="IAH25" i="13"/>
  <c r="IAI25" i="13"/>
  <c r="IAJ25" i="13"/>
  <c r="IAK25" i="13"/>
  <c r="IAL25" i="13"/>
  <c r="IAM25" i="13"/>
  <c r="IAN25" i="13"/>
  <c r="IAO25" i="13"/>
  <c r="IAP25" i="13"/>
  <c r="IAQ25" i="13"/>
  <c r="IAR25" i="13"/>
  <c r="IAS25" i="13"/>
  <c r="IAT25" i="13"/>
  <c r="IAU25" i="13"/>
  <c r="IAV25" i="13"/>
  <c r="IAW25" i="13"/>
  <c r="IAX25" i="13"/>
  <c r="IAY25" i="13"/>
  <c r="IAZ25" i="13"/>
  <c r="IBA25" i="13"/>
  <c r="IBB25" i="13"/>
  <c r="IBC25" i="13"/>
  <c r="IBD25" i="13"/>
  <c r="IBE25" i="13"/>
  <c r="IBF25" i="13"/>
  <c r="IBG25" i="13"/>
  <c r="IBH25" i="13"/>
  <c r="IBI25" i="13"/>
  <c r="IBJ25" i="13"/>
  <c r="IBK25" i="13"/>
  <c r="IBL25" i="13"/>
  <c r="IBM25" i="13"/>
  <c r="IBN25" i="13"/>
  <c r="IBO25" i="13"/>
  <c r="IBP25" i="13"/>
  <c r="IBQ25" i="13"/>
  <c r="IBR25" i="13"/>
  <c r="IBS25" i="13"/>
  <c r="IBT25" i="13"/>
  <c r="IBU25" i="13"/>
  <c r="IBV25" i="13"/>
  <c r="IBW25" i="13"/>
  <c r="IBX25" i="13"/>
  <c r="IBY25" i="13"/>
  <c r="IBZ25" i="13"/>
  <c r="ICA25" i="13"/>
  <c r="ICB25" i="13"/>
  <c r="ICC25" i="13"/>
  <c r="ICD25" i="13"/>
  <c r="ICE25" i="13"/>
  <c r="ICF25" i="13"/>
  <c r="ICG25" i="13"/>
  <c r="ICH25" i="13"/>
  <c r="ICI25" i="13"/>
  <c r="ICJ25" i="13"/>
  <c r="ICK25" i="13"/>
  <c r="ICL25" i="13"/>
  <c r="ICM25" i="13"/>
  <c r="ICN25" i="13"/>
  <c r="ICO25" i="13"/>
  <c r="ICP25" i="13"/>
  <c r="ICQ25" i="13"/>
  <c r="ICR25" i="13"/>
  <c r="ICS25" i="13"/>
  <c r="ICT25" i="13"/>
  <c r="ICU25" i="13"/>
  <c r="ICV25" i="13"/>
  <c r="ICW25" i="13"/>
  <c r="ICX25" i="13"/>
  <c r="ICY25" i="13"/>
  <c r="ICZ25" i="13"/>
  <c r="IDA25" i="13"/>
  <c r="IDB25" i="13"/>
  <c r="IDC25" i="13"/>
  <c r="IDD25" i="13"/>
  <c r="IDE25" i="13"/>
  <c r="IDF25" i="13"/>
  <c r="IDG25" i="13"/>
  <c r="IDH25" i="13"/>
  <c r="IDI25" i="13"/>
  <c r="IDJ25" i="13"/>
  <c r="IDK25" i="13"/>
  <c r="IDL25" i="13"/>
  <c r="IDM25" i="13"/>
  <c r="IDN25" i="13"/>
  <c r="IDO25" i="13"/>
  <c r="IDP25" i="13"/>
  <c r="IDQ25" i="13"/>
  <c r="IDR25" i="13"/>
  <c r="IDS25" i="13"/>
  <c r="IDT25" i="13"/>
  <c r="IDU25" i="13"/>
  <c r="IDV25" i="13"/>
  <c r="IDW25" i="13"/>
  <c r="IDX25" i="13"/>
  <c r="IDY25" i="13"/>
  <c r="IDZ25" i="13"/>
  <c r="IEA25" i="13"/>
  <c r="IEB25" i="13"/>
  <c r="IEC25" i="13"/>
  <c r="IED25" i="13"/>
  <c r="IEE25" i="13"/>
  <c r="IEF25" i="13"/>
  <c r="IEG25" i="13"/>
  <c r="IEH25" i="13"/>
  <c r="IEI25" i="13"/>
  <c r="IEJ25" i="13"/>
  <c r="IEK25" i="13"/>
  <c r="IEL25" i="13"/>
  <c r="IEM25" i="13"/>
  <c r="IEN25" i="13"/>
  <c r="IEO25" i="13"/>
  <c r="IEP25" i="13"/>
  <c r="IEQ25" i="13"/>
  <c r="IER25" i="13"/>
  <c r="IES25" i="13"/>
  <c r="IET25" i="13"/>
  <c r="IEU25" i="13"/>
  <c r="IEV25" i="13"/>
  <c r="IEW25" i="13"/>
  <c r="IEX25" i="13"/>
  <c r="IEY25" i="13"/>
  <c r="IEZ25" i="13"/>
  <c r="IFA25" i="13"/>
  <c r="IFB25" i="13"/>
  <c r="IFC25" i="13"/>
  <c r="IFD25" i="13"/>
  <c r="IFE25" i="13"/>
  <c r="IFF25" i="13"/>
  <c r="IFG25" i="13"/>
  <c r="IFH25" i="13"/>
  <c r="IFI25" i="13"/>
  <c r="IFJ25" i="13"/>
  <c r="IFK25" i="13"/>
  <c r="IFL25" i="13"/>
  <c r="IFM25" i="13"/>
  <c r="IFN25" i="13"/>
  <c r="IFO25" i="13"/>
  <c r="IFP25" i="13"/>
  <c r="IFQ25" i="13"/>
  <c r="IFR25" i="13"/>
  <c r="IFS25" i="13"/>
  <c r="IFT25" i="13"/>
  <c r="IFU25" i="13"/>
  <c r="IFV25" i="13"/>
  <c r="IFW25" i="13"/>
  <c r="IFX25" i="13"/>
  <c r="IFY25" i="13"/>
  <c r="IFZ25" i="13"/>
  <c r="IGA25" i="13"/>
  <c r="IGB25" i="13"/>
  <c r="IGC25" i="13"/>
  <c r="IGD25" i="13"/>
  <c r="IGE25" i="13"/>
  <c r="IGF25" i="13"/>
  <c r="IGG25" i="13"/>
  <c r="IGH25" i="13"/>
  <c r="IGI25" i="13"/>
  <c r="IGJ25" i="13"/>
  <c r="IGK25" i="13"/>
  <c r="IGL25" i="13"/>
  <c r="IGM25" i="13"/>
  <c r="IGN25" i="13"/>
  <c r="IGO25" i="13"/>
  <c r="IGP25" i="13"/>
  <c r="IGQ25" i="13"/>
  <c r="IGR25" i="13"/>
  <c r="IGS25" i="13"/>
  <c r="IGT25" i="13"/>
  <c r="IGU25" i="13"/>
  <c r="IGV25" i="13"/>
  <c r="IGW25" i="13"/>
  <c r="IGX25" i="13"/>
  <c r="IGY25" i="13"/>
  <c r="IGZ25" i="13"/>
  <c r="IHA25" i="13"/>
  <c r="IHB25" i="13"/>
  <c r="IHC25" i="13"/>
  <c r="IHD25" i="13"/>
  <c r="IHE25" i="13"/>
  <c r="IHF25" i="13"/>
  <c r="IHG25" i="13"/>
  <c r="IHH25" i="13"/>
  <c r="IHI25" i="13"/>
  <c r="IHJ25" i="13"/>
  <c r="IHK25" i="13"/>
  <c r="IHL25" i="13"/>
  <c r="IHM25" i="13"/>
  <c r="IHN25" i="13"/>
  <c r="IHO25" i="13"/>
  <c r="IHP25" i="13"/>
  <c r="IHQ25" i="13"/>
  <c r="IHR25" i="13"/>
  <c r="IHS25" i="13"/>
  <c r="IHT25" i="13"/>
  <c r="IHU25" i="13"/>
  <c r="IHV25" i="13"/>
  <c r="IHW25" i="13"/>
  <c r="IHX25" i="13"/>
  <c r="IHY25" i="13"/>
  <c r="IHZ25" i="13"/>
  <c r="IIA25" i="13"/>
  <c r="IIB25" i="13"/>
  <c r="IIC25" i="13"/>
  <c r="IID25" i="13"/>
  <c r="IIE25" i="13"/>
  <c r="IIF25" i="13"/>
  <c r="IIG25" i="13"/>
  <c r="IIH25" i="13"/>
  <c r="III25" i="13"/>
  <c r="IIJ25" i="13"/>
  <c r="IIK25" i="13"/>
  <c r="IIL25" i="13"/>
  <c r="IIM25" i="13"/>
  <c r="IIN25" i="13"/>
  <c r="IIO25" i="13"/>
  <c r="IIP25" i="13"/>
  <c r="IIQ25" i="13"/>
  <c r="IIR25" i="13"/>
  <c r="IIS25" i="13"/>
  <c r="IIT25" i="13"/>
  <c r="IIU25" i="13"/>
  <c r="IIV25" i="13"/>
  <c r="IIW25" i="13"/>
  <c r="IIX25" i="13"/>
  <c r="IIY25" i="13"/>
  <c r="IIZ25" i="13"/>
  <c r="IJA25" i="13"/>
  <c r="IJB25" i="13"/>
  <c r="IJC25" i="13"/>
  <c r="IJD25" i="13"/>
  <c r="IJE25" i="13"/>
  <c r="IJF25" i="13"/>
  <c r="IJG25" i="13"/>
  <c r="IJH25" i="13"/>
  <c r="IJI25" i="13"/>
  <c r="IJJ25" i="13"/>
  <c r="IJK25" i="13"/>
  <c r="IJL25" i="13"/>
  <c r="IJM25" i="13"/>
  <c r="IJN25" i="13"/>
  <c r="IJO25" i="13"/>
  <c r="IJP25" i="13"/>
  <c r="IJQ25" i="13"/>
  <c r="IJR25" i="13"/>
  <c r="IJS25" i="13"/>
  <c r="IJT25" i="13"/>
  <c r="IJU25" i="13"/>
  <c r="IJV25" i="13"/>
  <c r="IJW25" i="13"/>
  <c r="IJX25" i="13"/>
  <c r="IJY25" i="13"/>
  <c r="IJZ25" i="13"/>
  <c r="IKA25" i="13"/>
  <c r="IKB25" i="13"/>
  <c r="IKC25" i="13"/>
  <c r="IKD25" i="13"/>
  <c r="IKE25" i="13"/>
  <c r="IKF25" i="13"/>
  <c r="IKG25" i="13"/>
  <c r="IKH25" i="13"/>
  <c r="IKI25" i="13"/>
  <c r="IKJ25" i="13"/>
  <c r="IKK25" i="13"/>
  <c r="IKL25" i="13"/>
  <c r="IKM25" i="13"/>
  <c r="IKN25" i="13"/>
  <c r="IKO25" i="13"/>
  <c r="IKP25" i="13"/>
  <c r="IKQ25" i="13"/>
  <c r="IKR25" i="13"/>
  <c r="IKS25" i="13"/>
  <c r="IKT25" i="13"/>
  <c r="IKU25" i="13"/>
  <c r="IKV25" i="13"/>
  <c r="IKW25" i="13"/>
  <c r="IKX25" i="13"/>
  <c r="IKY25" i="13"/>
  <c r="IKZ25" i="13"/>
  <c r="ILA25" i="13"/>
  <c r="ILB25" i="13"/>
  <c r="ILC25" i="13"/>
  <c r="ILD25" i="13"/>
  <c r="ILE25" i="13"/>
  <c r="ILF25" i="13"/>
  <c r="ILG25" i="13"/>
  <c r="ILH25" i="13"/>
  <c r="ILI25" i="13"/>
  <c r="ILJ25" i="13"/>
  <c r="ILK25" i="13"/>
  <c r="ILL25" i="13"/>
  <c r="ILM25" i="13"/>
  <c r="ILN25" i="13"/>
  <c r="ILO25" i="13"/>
  <c r="ILP25" i="13"/>
  <c r="ILQ25" i="13"/>
  <c r="ILR25" i="13"/>
  <c r="ILS25" i="13"/>
  <c r="ILT25" i="13"/>
  <c r="ILU25" i="13"/>
  <c r="ILV25" i="13"/>
  <c r="ILW25" i="13"/>
  <c r="ILX25" i="13"/>
  <c r="ILY25" i="13"/>
  <c r="ILZ25" i="13"/>
  <c r="IMA25" i="13"/>
  <c r="IMB25" i="13"/>
  <c r="IMC25" i="13"/>
  <c r="IMD25" i="13"/>
  <c r="IME25" i="13"/>
  <c r="IMF25" i="13"/>
  <c r="IMG25" i="13"/>
  <c r="IMH25" i="13"/>
  <c r="IMI25" i="13"/>
  <c r="IMJ25" i="13"/>
  <c r="IMK25" i="13"/>
  <c r="IML25" i="13"/>
  <c r="IMM25" i="13"/>
  <c r="IMN25" i="13"/>
  <c r="IMO25" i="13"/>
  <c r="IMP25" i="13"/>
  <c r="IMQ25" i="13"/>
  <c r="IMR25" i="13"/>
  <c r="IMS25" i="13"/>
  <c r="IMT25" i="13"/>
  <c r="IMU25" i="13"/>
  <c r="IMV25" i="13"/>
  <c r="IMW25" i="13"/>
  <c r="IMX25" i="13"/>
  <c r="IMY25" i="13"/>
  <c r="IMZ25" i="13"/>
  <c r="INA25" i="13"/>
  <c r="INB25" i="13"/>
  <c r="INC25" i="13"/>
  <c r="IND25" i="13"/>
  <c r="INE25" i="13"/>
  <c r="INF25" i="13"/>
  <c r="ING25" i="13"/>
  <c r="INH25" i="13"/>
  <c r="INI25" i="13"/>
  <c r="INJ25" i="13"/>
  <c r="INK25" i="13"/>
  <c r="INL25" i="13"/>
  <c r="INM25" i="13"/>
  <c r="INN25" i="13"/>
  <c r="INO25" i="13"/>
  <c r="INP25" i="13"/>
  <c r="INQ25" i="13"/>
  <c r="INR25" i="13"/>
  <c r="INS25" i="13"/>
  <c r="INT25" i="13"/>
  <c r="INU25" i="13"/>
  <c r="INV25" i="13"/>
  <c r="INW25" i="13"/>
  <c r="INX25" i="13"/>
  <c r="INY25" i="13"/>
  <c r="INZ25" i="13"/>
  <c r="IOA25" i="13"/>
  <c r="IOB25" i="13"/>
  <c r="IOC25" i="13"/>
  <c r="IOD25" i="13"/>
  <c r="IOE25" i="13"/>
  <c r="IOF25" i="13"/>
  <c r="IOG25" i="13"/>
  <c r="IOH25" i="13"/>
  <c r="IOI25" i="13"/>
  <c r="IOJ25" i="13"/>
  <c r="IOK25" i="13"/>
  <c r="IOL25" i="13"/>
  <c r="IOM25" i="13"/>
  <c r="ION25" i="13"/>
  <c r="IOO25" i="13"/>
  <c r="IOP25" i="13"/>
  <c r="IOQ25" i="13"/>
  <c r="IOR25" i="13"/>
  <c r="IOS25" i="13"/>
  <c r="IOT25" i="13"/>
  <c r="IOU25" i="13"/>
  <c r="IOV25" i="13"/>
  <c r="IOW25" i="13"/>
  <c r="IOX25" i="13"/>
  <c r="IOY25" i="13"/>
  <c r="IOZ25" i="13"/>
  <c r="IPA25" i="13"/>
  <c r="IPB25" i="13"/>
  <c r="IPC25" i="13"/>
  <c r="IPD25" i="13"/>
  <c r="IPE25" i="13"/>
  <c r="IPF25" i="13"/>
  <c r="IPG25" i="13"/>
  <c r="IPH25" i="13"/>
  <c r="IPI25" i="13"/>
  <c r="IPJ25" i="13"/>
  <c r="IPK25" i="13"/>
  <c r="IPL25" i="13"/>
  <c r="IPM25" i="13"/>
  <c r="IPN25" i="13"/>
  <c r="IPO25" i="13"/>
  <c r="IPP25" i="13"/>
  <c r="IPQ25" i="13"/>
  <c r="IPR25" i="13"/>
  <c r="IPS25" i="13"/>
  <c r="IPT25" i="13"/>
  <c r="IPU25" i="13"/>
  <c r="IPV25" i="13"/>
  <c r="IPW25" i="13"/>
  <c r="IPX25" i="13"/>
  <c r="IPY25" i="13"/>
  <c r="IPZ25" i="13"/>
  <c r="IQA25" i="13"/>
  <c r="IQB25" i="13"/>
  <c r="IQC25" i="13"/>
  <c r="IQD25" i="13"/>
  <c r="IQE25" i="13"/>
  <c r="IQF25" i="13"/>
  <c r="IQG25" i="13"/>
  <c r="IQH25" i="13"/>
  <c r="IQI25" i="13"/>
  <c r="IQJ25" i="13"/>
  <c r="IQK25" i="13"/>
  <c r="IQL25" i="13"/>
  <c r="IQM25" i="13"/>
  <c r="IQN25" i="13"/>
  <c r="IQO25" i="13"/>
  <c r="IQP25" i="13"/>
  <c r="IQQ25" i="13"/>
  <c r="IQR25" i="13"/>
  <c r="IQS25" i="13"/>
  <c r="IQT25" i="13"/>
  <c r="IQU25" i="13"/>
  <c r="IQV25" i="13"/>
  <c r="IQW25" i="13"/>
  <c r="IQX25" i="13"/>
  <c r="IQY25" i="13"/>
  <c r="IQZ25" i="13"/>
  <c r="IRA25" i="13"/>
  <c r="IRB25" i="13"/>
  <c r="IRC25" i="13"/>
  <c r="IRD25" i="13"/>
  <c r="IRE25" i="13"/>
  <c r="IRF25" i="13"/>
  <c r="IRG25" i="13"/>
  <c r="IRH25" i="13"/>
  <c r="IRI25" i="13"/>
  <c r="IRJ25" i="13"/>
  <c r="IRK25" i="13"/>
  <c r="IRL25" i="13"/>
  <c r="IRM25" i="13"/>
  <c r="IRN25" i="13"/>
  <c r="IRO25" i="13"/>
  <c r="IRP25" i="13"/>
  <c r="IRQ25" i="13"/>
  <c r="IRR25" i="13"/>
  <c r="IRS25" i="13"/>
  <c r="IRT25" i="13"/>
  <c r="IRU25" i="13"/>
  <c r="IRV25" i="13"/>
  <c r="IRW25" i="13"/>
  <c r="IRX25" i="13"/>
  <c r="IRY25" i="13"/>
  <c r="IRZ25" i="13"/>
  <c r="ISA25" i="13"/>
  <c r="ISB25" i="13"/>
  <c r="ISC25" i="13"/>
  <c r="ISD25" i="13"/>
  <c r="ISE25" i="13"/>
  <c r="ISF25" i="13"/>
  <c r="ISG25" i="13"/>
  <c r="ISH25" i="13"/>
  <c r="ISI25" i="13"/>
  <c r="ISJ25" i="13"/>
  <c r="ISK25" i="13"/>
  <c r="ISL25" i="13"/>
  <c r="ISM25" i="13"/>
  <c r="ISN25" i="13"/>
  <c r="ISO25" i="13"/>
  <c r="ISP25" i="13"/>
  <c r="ISQ25" i="13"/>
  <c r="ISR25" i="13"/>
  <c r="ISS25" i="13"/>
  <c r="IST25" i="13"/>
  <c r="ISU25" i="13"/>
  <c r="ISV25" i="13"/>
  <c r="ISW25" i="13"/>
  <c r="ISX25" i="13"/>
  <c r="ISY25" i="13"/>
  <c r="ISZ25" i="13"/>
  <c r="ITA25" i="13"/>
  <c r="ITB25" i="13"/>
  <c r="ITC25" i="13"/>
  <c r="ITD25" i="13"/>
  <c r="ITE25" i="13"/>
  <c r="ITF25" i="13"/>
  <c r="ITG25" i="13"/>
  <c r="ITH25" i="13"/>
  <c r="ITI25" i="13"/>
  <c r="ITJ25" i="13"/>
  <c r="ITK25" i="13"/>
  <c r="ITL25" i="13"/>
  <c r="ITM25" i="13"/>
  <c r="ITN25" i="13"/>
  <c r="ITO25" i="13"/>
  <c r="ITP25" i="13"/>
  <c r="ITQ25" i="13"/>
  <c r="ITR25" i="13"/>
  <c r="ITS25" i="13"/>
  <c r="ITT25" i="13"/>
  <c r="ITU25" i="13"/>
  <c r="ITV25" i="13"/>
  <c r="ITW25" i="13"/>
  <c r="ITX25" i="13"/>
  <c r="ITY25" i="13"/>
  <c r="ITZ25" i="13"/>
  <c r="IUA25" i="13"/>
  <c r="IUB25" i="13"/>
  <c r="IUC25" i="13"/>
  <c r="IUD25" i="13"/>
  <c r="IUE25" i="13"/>
  <c r="IUF25" i="13"/>
  <c r="IUG25" i="13"/>
  <c r="IUH25" i="13"/>
  <c r="IUI25" i="13"/>
  <c r="IUJ25" i="13"/>
  <c r="IUK25" i="13"/>
  <c r="IUL25" i="13"/>
  <c r="IUM25" i="13"/>
  <c r="IUN25" i="13"/>
  <c r="IUO25" i="13"/>
  <c r="IUP25" i="13"/>
  <c r="IUQ25" i="13"/>
  <c r="IUR25" i="13"/>
  <c r="IUS25" i="13"/>
  <c r="IUT25" i="13"/>
  <c r="IUU25" i="13"/>
  <c r="IUV25" i="13"/>
  <c r="IUW25" i="13"/>
  <c r="IUX25" i="13"/>
  <c r="IUY25" i="13"/>
  <c r="IUZ25" i="13"/>
  <c r="IVA25" i="13"/>
  <c r="IVB25" i="13"/>
  <c r="IVC25" i="13"/>
  <c r="IVD25" i="13"/>
  <c r="IVE25" i="13"/>
  <c r="IVF25" i="13"/>
  <c r="IVG25" i="13"/>
  <c r="IVH25" i="13"/>
  <c r="IVI25" i="13"/>
  <c r="IVJ25" i="13"/>
  <c r="IVK25" i="13"/>
  <c r="IVL25" i="13"/>
  <c r="IVM25" i="13"/>
  <c r="IVN25" i="13"/>
  <c r="IVO25" i="13"/>
  <c r="IVP25" i="13"/>
  <c r="IVQ25" i="13"/>
  <c r="IVR25" i="13"/>
  <c r="IVS25" i="13"/>
  <c r="IVT25" i="13"/>
  <c r="IVU25" i="13"/>
  <c r="IVV25" i="13"/>
  <c r="IVW25" i="13"/>
  <c r="IVX25" i="13"/>
  <c r="IVY25" i="13"/>
  <c r="IVZ25" i="13"/>
  <c r="IWA25" i="13"/>
  <c r="IWB25" i="13"/>
  <c r="IWC25" i="13"/>
  <c r="IWD25" i="13"/>
  <c r="IWE25" i="13"/>
  <c r="IWF25" i="13"/>
  <c r="IWG25" i="13"/>
  <c r="IWH25" i="13"/>
  <c r="IWI25" i="13"/>
  <c r="IWJ25" i="13"/>
  <c r="IWK25" i="13"/>
  <c r="IWL25" i="13"/>
  <c r="IWM25" i="13"/>
  <c r="IWN25" i="13"/>
  <c r="IWO25" i="13"/>
  <c r="IWP25" i="13"/>
  <c r="IWQ25" i="13"/>
  <c r="IWR25" i="13"/>
  <c r="IWS25" i="13"/>
  <c r="IWT25" i="13"/>
  <c r="IWU25" i="13"/>
  <c r="IWV25" i="13"/>
  <c r="IWW25" i="13"/>
  <c r="IWX25" i="13"/>
  <c r="IWY25" i="13"/>
  <c r="IWZ25" i="13"/>
  <c r="IXA25" i="13"/>
  <c r="IXB25" i="13"/>
  <c r="IXC25" i="13"/>
  <c r="IXD25" i="13"/>
  <c r="IXE25" i="13"/>
  <c r="IXF25" i="13"/>
  <c r="IXG25" i="13"/>
  <c r="IXH25" i="13"/>
  <c r="IXI25" i="13"/>
  <c r="IXJ25" i="13"/>
  <c r="IXK25" i="13"/>
  <c r="IXL25" i="13"/>
  <c r="IXM25" i="13"/>
  <c r="IXN25" i="13"/>
  <c r="IXO25" i="13"/>
  <c r="IXP25" i="13"/>
  <c r="IXQ25" i="13"/>
  <c r="IXR25" i="13"/>
  <c r="IXS25" i="13"/>
  <c r="IXT25" i="13"/>
  <c r="IXU25" i="13"/>
  <c r="IXV25" i="13"/>
  <c r="IXW25" i="13"/>
  <c r="IXX25" i="13"/>
  <c r="IXY25" i="13"/>
  <c r="IXZ25" i="13"/>
  <c r="IYA25" i="13"/>
  <c r="IYB25" i="13"/>
  <c r="IYC25" i="13"/>
  <c r="IYD25" i="13"/>
  <c r="IYE25" i="13"/>
  <c r="IYF25" i="13"/>
  <c r="IYG25" i="13"/>
  <c r="IYH25" i="13"/>
  <c r="IYI25" i="13"/>
  <c r="IYJ25" i="13"/>
  <c r="IYK25" i="13"/>
  <c r="IYL25" i="13"/>
  <c r="IYM25" i="13"/>
  <c r="IYN25" i="13"/>
  <c r="IYO25" i="13"/>
  <c r="IYP25" i="13"/>
  <c r="IYQ25" i="13"/>
  <c r="IYR25" i="13"/>
  <c r="IYS25" i="13"/>
  <c r="IYT25" i="13"/>
  <c r="IYU25" i="13"/>
  <c r="IYV25" i="13"/>
  <c r="IYW25" i="13"/>
  <c r="IYX25" i="13"/>
  <c r="IYY25" i="13"/>
  <c r="IYZ25" i="13"/>
  <c r="IZA25" i="13"/>
  <c r="IZB25" i="13"/>
  <c r="IZC25" i="13"/>
  <c r="IZD25" i="13"/>
  <c r="IZE25" i="13"/>
  <c r="IZF25" i="13"/>
  <c r="IZG25" i="13"/>
  <c r="IZH25" i="13"/>
  <c r="IZI25" i="13"/>
  <c r="IZJ25" i="13"/>
  <c r="IZK25" i="13"/>
  <c r="IZL25" i="13"/>
  <c r="IZM25" i="13"/>
  <c r="IZN25" i="13"/>
  <c r="IZO25" i="13"/>
  <c r="IZP25" i="13"/>
  <c r="IZQ25" i="13"/>
  <c r="IZR25" i="13"/>
  <c r="IZS25" i="13"/>
  <c r="IZT25" i="13"/>
  <c r="IZU25" i="13"/>
  <c r="IZV25" i="13"/>
  <c r="IZW25" i="13"/>
  <c r="IZX25" i="13"/>
  <c r="IZY25" i="13"/>
  <c r="IZZ25" i="13"/>
  <c r="JAA25" i="13"/>
  <c r="JAB25" i="13"/>
  <c r="JAC25" i="13"/>
  <c r="JAD25" i="13"/>
  <c r="JAE25" i="13"/>
  <c r="JAF25" i="13"/>
  <c r="JAG25" i="13"/>
  <c r="JAH25" i="13"/>
  <c r="JAI25" i="13"/>
  <c r="JAJ25" i="13"/>
  <c r="JAK25" i="13"/>
  <c r="JAL25" i="13"/>
  <c r="JAM25" i="13"/>
  <c r="JAN25" i="13"/>
  <c r="JAO25" i="13"/>
  <c r="JAP25" i="13"/>
  <c r="JAQ25" i="13"/>
  <c r="JAR25" i="13"/>
  <c r="JAS25" i="13"/>
  <c r="JAT25" i="13"/>
  <c r="JAU25" i="13"/>
  <c r="JAV25" i="13"/>
  <c r="JAW25" i="13"/>
  <c r="JAX25" i="13"/>
  <c r="JAY25" i="13"/>
  <c r="JAZ25" i="13"/>
  <c r="JBA25" i="13"/>
  <c r="JBB25" i="13"/>
  <c r="JBC25" i="13"/>
  <c r="JBD25" i="13"/>
  <c r="JBE25" i="13"/>
  <c r="JBF25" i="13"/>
  <c r="JBG25" i="13"/>
  <c r="JBH25" i="13"/>
  <c r="JBI25" i="13"/>
  <c r="JBJ25" i="13"/>
  <c r="JBK25" i="13"/>
  <c r="JBL25" i="13"/>
  <c r="JBM25" i="13"/>
  <c r="JBN25" i="13"/>
  <c r="JBO25" i="13"/>
  <c r="JBP25" i="13"/>
  <c r="JBQ25" i="13"/>
  <c r="JBR25" i="13"/>
  <c r="JBS25" i="13"/>
  <c r="JBT25" i="13"/>
  <c r="JBU25" i="13"/>
  <c r="JBV25" i="13"/>
  <c r="JBW25" i="13"/>
  <c r="JBX25" i="13"/>
  <c r="JBY25" i="13"/>
  <c r="JBZ25" i="13"/>
  <c r="JCA25" i="13"/>
  <c r="JCB25" i="13"/>
  <c r="JCC25" i="13"/>
  <c r="JCD25" i="13"/>
  <c r="JCE25" i="13"/>
  <c r="JCF25" i="13"/>
  <c r="JCG25" i="13"/>
  <c r="JCH25" i="13"/>
  <c r="JCI25" i="13"/>
  <c r="JCJ25" i="13"/>
  <c r="JCK25" i="13"/>
  <c r="JCL25" i="13"/>
  <c r="JCM25" i="13"/>
  <c r="JCN25" i="13"/>
  <c r="JCO25" i="13"/>
  <c r="JCP25" i="13"/>
  <c r="JCQ25" i="13"/>
  <c r="JCR25" i="13"/>
  <c r="JCS25" i="13"/>
  <c r="JCT25" i="13"/>
  <c r="JCU25" i="13"/>
  <c r="JCV25" i="13"/>
  <c r="JCW25" i="13"/>
  <c r="JCX25" i="13"/>
  <c r="JCY25" i="13"/>
  <c r="JCZ25" i="13"/>
  <c r="JDA25" i="13"/>
  <c r="JDB25" i="13"/>
  <c r="JDC25" i="13"/>
  <c r="JDD25" i="13"/>
  <c r="JDE25" i="13"/>
  <c r="JDF25" i="13"/>
  <c r="JDG25" i="13"/>
  <c r="JDH25" i="13"/>
  <c r="JDI25" i="13"/>
  <c r="JDJ25" i="13"/>
  <c r="JDK25" i="13"/>
  <c r="JDL25" i="13"/>
  <c r="JDM25" i="13"/>
  <c r="JDN25" i="13"/>
  <c r="JDO25" i="13"/>
  <c r="JDP25" i="13"/>
  <c r="JDQ25" i="13"/>
  <c r="JDR25" i="13"/>
  <c r="JDS25" i="13"/>
  <c r="JDT25" i="13"/>
  <c r="JDU25" i="13"/>
  <c r="JDV25" i="13"/>
  <c r="JDW25" i="13"/>
  <c r="JDX25" i="13"/>
  <c r="JDY25" i="13"/>
  <c r="JDZ25" i="13"/>
  <c r="JEA25" i="13"/>
  <c r="JEB25" i="13"/>
  <c r="JEC25" i="13"/>
  <c r="JED25" i="13"/>
  <c r="JEE25" i="13"/>
  <c r="JEF25" i="13"/>
  <c r="JEG25" i="13"/>
  <c r="JEH25" i="13"/>
  <c r="JEI25" i="13"/>
  <c r="JEJ25" i="13"/>
  <c r="JEK25" i="13"/>
  <c r="JEL25" i="13"/>
  <c r="JEM25" i="13"/>
  <c r="JEN25" i="13"/>
  <c r="JEO25" i="13"/>
  <c r="JEP25" i="13"/>
  <c r="JEQ25" i="13"/>
  <c r="JER25" i="13"/>
  <c r="JES25" i="13"/>
  <c r="JET25" i="13"/>
  <c r="JEU25" i="13"/>
  <c r="JEV25" i="13"/>
  <c r="JEW25" i="13"/>
  <c r="JEX25" i="13"/>
  <c r="JEY25" i="13"/>
  <c r="JEZ25" i="13"/>
  <c r="JFA25" i="13"/>
  <c r="JFB25" i="13"/>
  <c r="JFC25" i="13"/>
  <c r="JFD25" i="13"/>
  <c r="JFE25" i="13"/>
  <c r="JFF25" i="13"/>
  <c r="JFG25" i="13"/>
  <c r="JFH25" i="13"/>
  <c r="JFI25" i="13"/>
  <c r="JFJ25" i="13"/>
  <c r="JFK25" i="13"/>
  <c r="JFL25" i="13"/>
  <c r="JFM25" i="13"/>
  <c r="JFN25" i="13"/>
  <c r="JFO25" i="13"/>
  <c r="JFP25" i="13"/>
  <c r="JFQ25" i="13"/>
  <c r="JFR25" i="13"/>
  <c r="JFS25" i="13"/>
  <c r="JFT25" i="13"/>
  <c r="JFU25" i="13"/>
  <c r="JFV25" i="13"/>
  <c r="JFW25" i="13"/>
  <c r="JFX25" i="13"/>
  <c r="JFY25" i="13"/>
  <c r="JFZ25" i="13"/>
  <c r="JGA25" i="13"/>
  <c r="JGB25" i="13"/>
  <c r="JGC25" i="13"/>
  <c r="JGD25" i="13"/>
  <c r="JGE25" i="13"/>
  <c r="JGF25" i="13"/>
  <c r="JGG25" i="13"/>
  <c r="JGH25" i="13"/>
  <c r="JGI25" i="13"/>
  <c r="JGJ25" i="13"/>
  <c r="JGK25" i="13"/>
  <c r="JGL25" i="13"/>
  <c r="JGM25" i="13"/>
  <c r="JGN25" i="13"/>
  <c r="JGO25" i="13"/>
  <c r="JGP25" i="13"/>
  <c r="JGQ25" i="13"/>
  <c r="JGR25" i="13"/>
  <c r="JGS25" i="13"/>
  <c r="JGT25" i="13"/>
  <c r="JGU25" i="13"/>
  <c r="JGV25" i="13"/>
  <c r="JGW25" i="13"/>
  <c r="JGX25" i="13"/>
  <c r="JGY25" i="13"/>
  <c r="JGZ25" i="13"/>
  <c r="JHA25" i="13"/>
  <c r="JHB25" i="13"/>
  <c r="JHC25" i="13"/>
  <c r="JHD25" i="13"/>
  <c r="JHE25" i="13"/>
  <c r="JHF25" i="13"/>
  <c r="JHG25" i="13"/>
  <c r="JHH25" i="13"/>
  <c r="JHI25" i="13"/>
  <c r="JHJ25" i="13"/>
  <c r="JHK25" i="13"/>
  <c r="JHL25" i="13"/>
  <c r="JHM25" i="13"/>
  <c r="JHN25" i="13"/>
  <c r="JHO25" i="13"/>
  <c r="JHP25" i="13"/>
  <c r="JHQ25" i="13"/>
  <c r="JHR25" i="13"/>
  <c r="JHS25" i="13"/>
  <c r="JHT25" i="13"/>
  <c r="JHU25" i="13"/>
  <c r="JHV25" i="13"/>
  <c r="JHW25" i="13"/>
  <c r="JHX25" i="13"/>
  <c r="JHY25" i="13"/>
  <c r="JHZ25" i="13"/>
  <c r="JIA25" i="13"/>
  <c r="JIB25" i="13"/>
  <c r="JIC25" i="13"/>
  <c r="JID25" i="13"/>
  <c r="JIE25" i="13"/>
  <c r="JIF25" i="13"/>
  <c r="JIG25" i="13"/>
  <c r="JIH25" i="13"/>
  <c r="JII25" i="13"/>
  <c r="JIJ25" i="13"/>
  <c r="JIK25" i="13"/>
  <c r="JIL25" i="13"/>
  <c r="JIM25" i="13"/>
  <c r="JIN25" i="13"/>
  <c r="JIO25" i="13"/>
  <c r="JIP25" i="13"/>
  <c r="JIQ25" i="13"/>
  <c r="JIR25" i="13"/>
  <c r="JIS25" i="13"/>
  <c r="JIT25" i="13"/>
  <c r="JIU25" i="13"/>
  <c r="JIV25" i="13"/>
  <c r="JIW25" i="13"/>
  <c r="JIX25" i="13"/>
  <c r="JIY25" i="13"/>
  <c r="JIZ25" i="13"/>
  <c r="JJA25" i="13"/>
  <c r="JJB25" i="13"/>
  <c r="JJC25" i="13"/>
  <c r="JJD25" i="13"/>
  <c r="JJE25" i="13"/>
  <c r="JJF25" i="13"/>
  <c r="JJG25" i="13"/>
  <c r="JJH25" i="13"/>
  <c r="JJI25" i="13"/>
  <c r="JJJ25" i="13"/>
  <c r="JJK25" i="13"/>
  <c r="JJL25" i="13"/>
  <c r="JJM25" i="13"/>
  <c r="JJN25" i="13"/>
  <c r="JJO25" i="13"/>
  <c r="JJP25" i="13"/>
  <c r="JJQ25" i="13"/>
  <c r="JJR25" i="13"/>
  <c r="JJS25" i="13"/>
  <c r="JJT25" i="13"/>
  <c r="JJU25" i="13"/>
  <c r="JJV25" i="13"/>
  <c r="JJW25" i="13"/>
  <c r="JJX25" i="13"/>
  <c r="JJY25" i="13"/>
  <c r="JJZ25" i="13"/>
  <c r="JKA25" i="13"/>
  <c r="JKB25" i="13"/>
  <c r="JKC25" i="13"/>
  <c r="JKD25" i="13"/>
  <c r="JKE25" i="13"/>
  <c r="JKF25" i="13"/>
  <c r="JKG25" i="13"/>
  <c r="JKH25" i="13"/>
  <c r="JKI25" i="13"/>
  <c r="JKJ25" i="13"/>
  <c r="JKK25" i="13"/>
  <c r="JKL25" i="13"/>
  <c r="JKM25" i="13"/>
  <c r="JKN25" i="13"/>
  <c r="JKO25" i="13"/>
  <c r="JKP25" i="13"/>
  <c r="JKQ25" i="13"/>
  <c r="JKR25" i="13"/>
  <c r="JKS25" i="13"/>
  <c r="JKT25" i="13"/>
  <c r="JKU25" i="13"/>
  <c r="JKV25" i="13"/>
  <c r="JKW25" i="13"/>
  <c r="JKX25" i="13"/>
  <c r="JKY25" i="13"/>
  <c r="JKZ25" i="13"/>
  <c r="JLA25" i="13"/>
  <c r="JLB25" i="13"/>
  <c r="JLC25" i="13"/>
  <c r="JLD25" i="13"/>
  <c r="JLE25" i="13"/>
  <c r="JLF25" i="13"/>
  <c r="JLG25" i="13"/>
  <c r="JLH25" i="13"/>
  <c r="JLI25" i="13"/>
  <c r="JLJ25" i="13"/>
  <c r="JLK25" i="13"/>
  <c r="JLL25" i="13"/>
  <c r="JLM25" i="13"/>
  <c r="JLN25" i="13"/>
  <c r="JLO25" i="13"/>
  <c r="JLP25" i="13"/>
  <c r="JLQ25" i="13"/>
  <c r="JLR25" i="13"/>
  <c r="JLS25" i="13"/>
  <c r="JLT25" i="13"/>
  <c r="JLU25" i="13"/>
  <c r="JLV25" i="13"/>
  <c r="JLW25" i="13"/>
  <c r="JLX25" i="13"/>
  <c r="JLY25" i="13"/>
  <c r="JLZ25" i="13"/>
  <c r="JMA25" i="13"/>
  <c r="JMB25" i="13"/>
  <c r="JMC25" i="13"/>
  <c r="JMD25" i="13"/>
  <c r="JME25" i="13"/>
  <c r="JMF25" i="13"/>
  <c r="JMG25" i="13"/>
  <c r="JMH25" i="13"/>
  <c r="JMI25" i="13"/>
  <c r="JMJ25" i="13"/>
  <c r="JMK25" i="13"/>
  <c r="JML25" i="13"/>
  <c r="JMM25" i="13"/>
  <c r="JMN25" i="13"/>
  <c r="JMO25" i="13"/>
  <c r="JMP25" i="13"/>
  <c r="JMQ25" i="13"/>
  <c r="JMR25" i="13"/>
  <c r="JMS25" i="13"/>
  <c r="JMT25" i="13"/>
  <c r="JMU25" i="13"/>
  <c r="JMV25" i="13"/>
  <c r="JMW25" i="13"/>
  <c r="JMX25" i="13"/>
  <c r="JMY25" i="13"/>
  <c r="JMZ25" i="13"/>
  <c r="JNA25" i="13"/>
  <c r="JNB25" i="13"/>
  <c r="JNC25" i="13"/>
  <c r="JND25" i="13"/>
  <c r="JNE25" i="13"/>
  <c r="JNF25" i="13"/>
  <c r="JNG25" i="13"/>
  <c r="JNH25" i="13"/>
  <c r="JNI25" i="13"/>
  <c r="JNJ25" i="13"/>
  <c r="JNK25" i="13"/>
  <c r="JNL25" i="13"/>
  <c r="JNM25" i="13"/>
  <c r="JNN25" i="13"/>
  <c r="JNO25" i="13"/>
  <c r="JNP25" i="13"/>
  <c r="JNQ25" i="13"/>
  <c r="JNR25" i="13"/>
  <c r="JNS25" i="13"/>
  <c r="JNT25" i="13"/>
  <c r="JNU25" i="13"/>
  <c r="JNV25" i="13"/>
  <c r="JNW25" i="13"/>
  <c r="JNX25" i="13"/>
  <c r="JNY25" i="13"/>
  <c r="JNZ25" i="13"/>
  <c r="JOA25" i="13"/>
  <c r="JOB25" i="13"/>
  <c r="JOC25" i="13"/>
  <c r="JOD25" i="13"/>
  <c r="JOE25" i="13"/>
  <c r="JOF25" i="13"/>
  <c r="JOG25" i="13"/>
  <c r="JOH25" i="13"/>
  <c r="JOI25" i="13"/>
  <c r="JOJ25" i="13"/>
  <c r="JOK25" i="13"/>
  <c r="JOL25" i="13"/>
  <c r="JOM25" i="13"/>
  <c r="JON25" i="13"/>
  <c r="JOO25" i="13"/>
  <c r="JOP25" i="13"/>
  <c r="JOQ25" i="13"/>
  <c r="JOR25" i="13"/>
  <c r="JOS25" i="13"/>
  <c r="JOT25" i="13"/>
  <c r="JOU25" i="13"/>
  <c r="JOV25" i="13"/>
  <c r="JOW25" i="13"/>
  <c r="JOX25" i="13"/>
  <c r="JOY25" i="13"/>
  <c r="JOZ25" i="13"/>
  <c r="JPA25" i="13"/>
  <c r="JPB25" i="13"/>
  <c r="JPC25" i="13"/>
  <c r="JPD25" i="13"/>
  <c r="JPE25" i="13"/>
  <c r="JPF25" i="13"/>
  <c r="JPG25" i="13"/>
  <c r="JPH25" i="13"/>
  <c r="JPI25" i="13"/>
  <c r="JPJ25" i="13"/>
  <c r="JPK25" i="13"/>
  <c r="JPL25" i="13"/>
  <c r="JPM25" i="13"/>
  <c r="JPN25" i="13"/>
  <c r="JPO25" i="13"/>
  <c r="JPP25" i="13"/>
  <c r="JPQ25" i="13"/>
  <c r="JPR25" i="13"/>
  <c r="JPS25" i="13"/>
  <c r="JPT25" i="13"/>
  <c r="JPU25" i="13"/>
  <c r="JPV25" i="13"/>
  <c r="JPW25" i="13"/>
  <c r="JPX25" i="13"/>
  <c r="JPY25" i="13"/>
  <c r="JPZ25" i="13"/>
  <c r="JQA25" i="13"/>
  <c r="JQB25" i="13"/>
  <c r="JQC25" i="13"/>
  <c r="JQD25" i="13"/>
  <c r="JQE25" i="13"/>
  <c r="JQF25" i="13"/>
  <c r="JQG25" i="13"/>
  <c r="JQH25" i="13"/>
  <c r="JQI25" i="13"/>
  <c r="JQJ25" i="13"/>
  <c r="JQK25" i="13"/>
  <c r="JQL25" i="13"/>
  <c r="JQM25" i="13"/>
  <c r="JQN25" i="13"/>
  <c r="JQO25" i="13"/>
  <c r="JQP25" i="13"/>
  <c r="JQQ25" i="13"/>
  <c r="JQR25" i="13"/>
  <c r="JQS25" i="13"/>
  <c r="JQT25" i="13"/>
  <c r="JQU25" i="13"/>
  <c r="JQV25" i="13"/>
  <c r="JQW25" i="13"/>
  <c r="JQX25" i="13"/>
  <c r="JQY25" i="13"/>
  <c r="JQZ25" i="13"/>
  <c r="JRA25" i="13"/>
  <c r="JRB25" i="13"/>
  <c r="JRC25" i="13"/>
  <c r="JRD25" i="13"/>
  <c r="JRE25" i="13"/>
  <c r="JRF25" i="13"/>
  <c r="JRG25" i="13"/>
  <c r="JRH25" i="13"/>
  <c r="JRI25" i="13"/>
  <c r="JRJ25" i="13"/>
  <c r="JRK25" i="13"/>
  <c r="JRL25" i="13"/>
  <c r="JRM25" i="13"/>
  <c r="JRN25" i="13"/>
  <c r="JRO25" i="13"/>
  <c r="JRP25" i="13"/>
  <c r="JRQ25" i="13"/>
  <c r="JRR25" i="13"/>
  <c r="JRS25" i="13"/>
  <c r="JRT25" i="13"/>
  <c r="JRU25" i="13"/>
  <c r="JRV25" i="13"/>
  <c r="JRW25" i="13"/>
  <c r="JRX25" i="13"/>
  <c r="JRY25" i="13"/>
  <c r="JRZ25" i="13"/>
  <c r="JSA25" i="13"/>
  <c r="JSB25" i="13"/>
  <c r="JSC25" i="13"/>
  <c r="JSD25" i="13"/>
  <c r="JSE25" i="13"/>
  <c r="JSF25" i="13"/>
  <c r="JSG25" i="13"/>
  <c r="JSH25" i="13"/>
  <c r="JSI25" i="13"/>
  <c r="JSJ25" i="13"/>
  <c r="JSK25" i="13"/>
  <c r="JSL25" i="13"/>
  <c r="JSM25" i="13"/>
  <c r="JSN25" i="13"/>
  <c r="JSO25" i="13"/>
  <c r="JSP25" i="13"/>
  <c r="JSQ25" i="13"/>
  <c r="JSR25" i="13"/>
  <c r="JSS25" i="13"/>
  <c r="JST25" i="13"/>
  <c r="JSU25" i="13"/>
  <c r="JSV25" i="13"/>
  <c r="JSW25" i="13"/>
  <c r="JSX25" i="13"/>
  <c r="JSY25" i="13"/>
  <c r="JSZ25" i="13"/>
  <c r="JTA25" i="13"/>
  <c r="JTB25" i="13"/>
  <c r="JTC25" i="13"/>
  <c r="JTD25" i="13"/>
  <c r="JTE25" i="13"/>
  <c r="JTF25" i="13"/>
  <c r="JTG25" i="13"/>
  <c r="JTH25" i="13"/>
  <c r="JTI25" i="13"/>
  <c r="JTJ25" i="13"/>
  <c r="JTK25" i="13"/>
  <c r="JTL25" i="13"/>
  <c r="JTM25" i="13"/>
  <c r="JTN25" i="13"/>
  <c r="JTO25" i="13"/>
  <c r="JTP25" i="13"/>
  <c r="JTQ25" i="13"/>
  <c r="JTR25" i="13"/>
  <c r="JTS25" i="13"/>
  <c r="JTT25" i="13"/>
  <c r="JTU25" i="13"/>
  <c r="JTV25" i="13"/>
  <c r="JTW25" i="13"/>
  <c r="JTX25" i="13"/>
  <c r="JTY25" i="13"/>
  <c r="JTZ25" i="13"/>
  <c r="JUA25" i="13"/>
  <c r="JUB25" i="13"/>
  <c r="JUC25" i="13"/>
  <c r="JUD25" i="13"/>
  <c r="JUE25" i="13"/>
  <c r="JUF25" i="13"/>
  <c r="JUG25" i="13"/>
  <c r="JUH25" i="13"/>
  <c r="JUI25" i="13"/>
  <c r="JUJ25" i="13"/>
  <c r="JUK25" i="13"/>
  <c r="JUL25" i="13"/>
  <c r="JUM25" i="13"/>
  <c r="JUN25" i="13"/>
  <c r="JUO25" i="13"/>
  <c r="JUP25" i="13"/>
  <c r="JUQ25" i="13"/>
  <c r="JUR25" i="13"/>
  <c r="JUS25" i="13"/>
  <c r="JUT25" i="13"/>
  <c r="JUU25" i="13"/>
  <c r="JUV25" i="13"/>
  <c r="JUW25" i="13"/>
  <c r="JUX25" i="13"/>
  <c r="JUY25" i="13"/>
  <c r="JUZ25" i="13"/>
  <c r="JVA25" i="13"/>
  <c r="JVB25" i="13"/>
  <c r="JVC25" i="13"/>
  <c r="JVD25" i="13"/>
  <c r="JVE25" i="13"/>
  <c r="JVF25" i="13"/>
  <c r="JVG25" i="13"/>
  <c r="JVH25" i="13"/>
  <c r="JVI25" i="13"/>
  <c r="JVJ25" i="13"/>
  <c r="JVK25" i="13"/>
  <c r="JVL25" i="13"/>
  <c r="JVM25" i="13"/>
  <c r="JVN25" i="13"/>
  <c r="JVO25" i="13"/>
  <c r="JVP25" i="13"/>
  <c r="JVQ25" i="13"/>
  <c r="JVR25" i="13"/>
  <c r="JVS25" i="13"/>
  <c r="JVT25" i="13"/>
  <c r="JVU25" i="13"/>
  <c r="JVV25" i="13"/>
  <c r="JVW25" i="13"/>
  <c r="JVX25" i="13"/>
  <c r="JVY25" i="13"/>
  <c r="JVZ25" i="13"/>
  <c r="JWA25" i="13"/>
  <c r="JWB25" i="13"/>
  <c r="JWC25" i="13"/>
  <c r="JWD25" i="13"/>
  <c r="JWE25" i="13"/>
  <c r="JWF25" i="13"/>
  <c r="JWG25" i="13"/>
  <c r="JWH25" i="13"/>
  <c r="JWI25" i="13"/>
  <c r="JWJ25" i="13"/>
  <c r="JWK25" i="13"/>
  <c r="JWL25" i="13"/>
  <c r="JWM25" i="13"/>
  <c r="JWN25" i="13"/>
  <c r="JWO25" i="13"/>
  <c r="JWP25" i="13"/>
  <c r="JWQ25" i="13"/>
  <c r="JWR25" i="13"/>
  <c r="JWS25" i="13"/>
  <c r="JWT25" i="13"/>
  <c r="JWU25" i="13"/>
  <c r="JWV25" i="13"/>
  <c r="JWW25" i="13"/>
  <c r="JWX25" i="13"/>
  <c r="JWY25" i="13"/>
  <c r="JWZ25" i="13"/>
  <c r="JXA25" i="13"/>
  <c r="JXB25" i="13"/>
  <c r="JXC25" i="13"/>
  <c r="JXD25" i="13"/>
  <c r="JXE25" i="13"/>
  <c r="JXF25" i="13"/>
  <c r="JXG25" i="13"/>
  <c r="JXH25" i="13"/>
  <c r="JXI25" i="13"/>
  <c r="JXJ25" i="13"/>
  <c r="JXK25" i="13"/>
  <c r="JXL25" i="13"/>
  <c r="JXM25" i="13"/>
  <c r="JXN25" i="13"/>
  <c r="JXO25" i="13"/>
  <c r="JXP25" i="13"/>
  <c r="JXQ25" i="13"/>
  <c r="JXR25" i="13"/>
  <c r="JXS25" i="13"/>
  <c r="JXT25" i="13"/>
  <c r="JXU25" i="13"/>
  <c r="JXV25" i="13"/>
  <c r="JXW25" i="13"/>
  <c r="JXX25" i="13"/>
  <c r="JXY25" i="13"/>
  <c r="JXZ25" i="13"/>
  <c r="JYA25" i="13"/>
  <c r="JYB25" i="13"/>
  <c r="JYC25" i="13"/>
  <c r="JYD25" i="13"/>
  <c r="JYE25" i="13"/>
  <c r="JYF25" i="13"/>
  <c r="JYG25" i="13"/>
  <c r="JYH25" i="13"/>
  <c r="JYI25" i="13"/>
  <c r="JYJ25" i="13"/>
  <c r="JYK25" i="13"/>
  <c r="JYL25" i="13"/>
  <c r="JYM25" i="13"/>
  <c r="JYN25" i="13"/>
  <c r="JYO25" i="13"/>
  <c r="JYP25" i="13"/>
  <c r="JYQ25" i="13"/>
  <c r="JYR25" i="13"/>
  <c r="JYS25" i="13"/>
  <c r="JYT25" i="13"/>
  <c r="JYU25" i="13"/>
  <c r="JYV25" i="13"/>
  <c r="JYW25" i="13"/>
  <c r="JYX25" i="13"/>
  <c r="JYY25" i="13"/>
  <c r="JYZ25" i="13"/>
  <c r="JZA25" i="13"/>
  <c r="JZB25" i="13"/>
  <c r="JZC25" i="13"/>
  <c r="JZD25" i="13"/>
  <c r="JZE25" i="13"/>
  <c r="JZF25" i="13"/>
  <c r="JZG25" i="13"/>
  <c r="JZH25" i="13"/>
  <c r="JZI25" i="13"/>
  <c r="JZJ25" i="13"/>
  <c r="JZK25" i="13"/>
  <c r="JZL25" i="13"/>
  <c r="JZM25" i="13"/>
  <c r="JZN25" i="13"/>
  <c r="JZO25" i="13"/>
  <c r="JZP25" i="13"/>
  <c r="JZQ25" i="13"/>
  <c r="JZR25" i="13"/>
  <c r="JZS25" i="13"/>
  <c r="JZT25" i="13"/>
  <c r="JZU25" i="13"/>
  <c r="JZV25" i="13"/>
  <c r="JZW25" i="13"/>
  <c r="JZX25" i="13"/>
  <c r="JZY25" i="13"/>
  <c r="JZZ25" i="13"/>
  <c r="KAA25" i="13"/>
  <c r="KAB25" i="13"/>
  <c r="KAC25" i="13"/>
  <c r="KAD25" i="13"/>
  <c r="KAE25" i="13"/>
  <c r="KAF25" i="13"/>
  <c r="KAG25" i="13"/>
  <c r="KAH25" i="13"/>
  <c r="KAI25" i="13"/>
  <c r="KAJ25" i="13"/>
  <c r="KAK25" i="13"/>
  <c r="KAL25" i="13"/>
  <c r="KAM25" i="13"/>
  <c r="KAN25" i="13"/>
  <c r="KAO25" i="13"/>
  <c r="KAP25" i="13"/>
  <c r="KAQ25" i="13"/>
  <c r="KAR25" i="13"/>
  <c r="KAS25" i="13"/>
  <c r="KAT25" i="13"/>
  <c r="KAU25" i="13"/>
  <c r="KAV25" i="13"/>
  <c r="KAW25" i="13"/>
  <c r="KAX25" i="13"/>
  <c r="KAY25" i="13"/>
  <c r="KAZ25" i="13"/>
  <c r="KBA25" i="13"/>
  <c r="KBB25" i="13"/>
  <c r="KBC25" i="13"/>
  <c r="KBD25" i="13"/>
  <c r="KBE25" i="13"/>
  <c r="KBF25" i="13"/>
  <c r="KBG25" i="13"/>
  <c r="KBH25" i="13"/>
  <c r="KBI25" i="13"/>
  <c r="KBJ25" i="13"/>
  <c r="KBK25" i="13"/>
  <c r="KBL25" i="13"/>
  <c r="KBM25" i="13"/>
  <c r="KBN25" i="13"/>
  <c r="KBO25" i="13"/>
  <c r="KBP25" i="13"/>
  <c r="KBQ25" i="13"/>
  <c r="KBR25" i="13"/>
  <c r="KBS25" i="13"/>
  <c r="KBT25" i="13"/>
  <c r="KBU25" i="13"/>
  <c r="KBV25" i="13"/>
  <c r="KBW25" i="13"/>
  <c r="KBX25" i="13"/>
  <c r="KBY25" i="13"/>
  <c r="KBZ25" i="13"/>
  <c r="KCA25" i="13"/>
  <c r="KCB25" i="13"/>
  <c r="KCC25" i="13"/>
  <c r="KCD25" i="13"/>
  <c r="KCE25" i="13"/>
  <c r="KCF25" i="13"/>
  <c r="KCG25" i="13"/>
  <c r="KCH25" i="13"/>
  <c r="KCI25" i="13"/>
  <c r="KCJ25" i="13"/>
  <c r="KCK25" i="13"/>
  <c r="KCL25" i="13"/>
  <c r="KCM25" i="13"/>
  <c r="KCN25" i="13"/>
  <c r="KCO25" i="13"/>
  <c r="KCP25" i="13"/>
  <c r="KCQ25" i="13"/>
  <c r="KCR25" i="13"/>
  <c r="KCS25" i="13"/>
  <c r="KCT25" i="13"/>
  <c r="KCU25" i="13"/>
  <c r="KCV25" i="13"/>
  <c r="KCW25" i="13"/>
  <c r="KCX25" i="13"/>
  <c r="KCY25" i="13"/>
  <c r="KCZ25" i="13"/>
  <c r="KDA25" i="13"/>
  <c r="KDB25" i="13"/>
  <c r="KDC25" i="13"/>
  <c r="KDD25" i="13"/>
  <c r="KDE25" i="13"/>
  <c r="KDF25" i="13"/>
  <c r="KDG25" i="13"/>
  <c r="KDH25" i="13"/>
  <c r="KDI25" i="13"/>
  <c r="KDJ25" i="13"/>
  <c r="KDK25" i="13"/>
  <c r="KDL25" i="13"/>
  <c r="KDM25" i="13"/>
  <c r="KDN25" i="13"/>
  <c r="KDO25" i="13"/>
  <c r="KDP25" i="13"/>
  <c r="KDQ25" i="13"/>
  <c r="KDR25" i="13"/>
  <c r="KDS25" i="13"/>
  <c r="KDT25" i="13"/>
  <c r="KDU25" i="13"/>
  <c r="KDV25" i="13"/>
  <c r="KDW25" i="13"/>
  <c r="KDX25" i="13"/>
  <c r="KDY25" i="13"/>
  <c r="KDZ25" i="13"/>
  <c r="KEA25" i="13"/>
  <c r="KEB25" i="13"/>
  <c r="KEC25" i="13"/>
  <c r="KED25" i="13"/>
  <c r="KEE25" i="13"/>
  <c r="KEF25" i="13"/>
  <c r="KEG25" i="13"/>
  <c r="KEH25" i="13"/>
  <c r="KEI25" i="13"/>
  <c r="KEJ25" i="13"/>
  <c r="KEK25" i="13"/>
  <c r="KEL25" i="13"/>
  <c r="KEM25" i="13"/>
  <c r="KEN25" i="13"/>
  <c r="KEO25" i="13"/>
  <c r="KEP25" i="13"/>
  <c r="KEQ25" i="13"/>
  <c r="KER25" i="13"/>
  <c r="KES25" i="13"/>
  <c r="KET25" i="13"/>
  <c r="KEU25" i="13"/>
  <c r="KEV25" i="13"/>
  <c r="KEW25" i="13"/>
  <c r="KEX25" i="13"/>
  <c r="KEY25" i="13"/>
  <c r="KEZ25" i="13"/>
  <c r="KFA25" i="13"/>
  <c r="KFB25" i="13"/>
  <c r="KFC25" i="13"/>
  <c r="KFD25" i="13"/>
  <c r="KFE25" i="13"/>
  <c r="KFF25" i="13"/>
  <c r="KFG25" i="13"/>
  <c r="KFH25" i="13"/>
  <c r="KFI25" i="13"/>
  <c r="KFJ25" i="13"/>
  <c r="KFK25" i="13"/>
  <c r="KFL25" i="13"/>
  <c r="KFM25" i="13"/>
  <c r="KFN25" i="13"/>
  <c r="KFO25" i="13"/>
  <c r="KFP25" i="13"/>
  <c r="KFQ25" i="13"/>
  <c r="KFR25" i="13"/>
  <c r="KFS25" i="13"/>
  <c r="KFT25" i="13"/>
  <c r="KFU25" i="13"/>
  <c r="KFV25" i="13"/>
  <c r="KFW25" i="13"/>
  <c r="KFX25" i="13"/>
  <c r="KFY25" i="13"/>
  <c r="KFZ25" i="13"/>
  <c r="KGA25" i="13"/>
  <c r="KGB25" i="13"/>
  <c r="KGC25" i="13"/>
  <c r="KGD25" i="13"/>
  <c r="KGE25" i="13"/>
  <c r="KGF25" i="13"/>
  <c r="KGG25" i="13"/>
  <c r="KGH25" i="13"/>
  <c r="KGI25" i="13"/>
  <c r="KGJ25" i="13"/>
  <c r="KGK25" i="13"/>
  <c r="KGL25" i="13"/>
  <c r="KGM25" i="13"/>
  <c r="KGN25" i="13"/>
  <c r="KGO25" i="13"/>
  <c r="KGP25" i="13"/>
  <c r="KGQ25" i="13"/>
  <c r="KGR25" i="13"/>
  <c r="KGS25" i="13"/>
  <c r="KGT25" i="13"/>
  <c r="KGU25" i="13"/>
  <c r="KGV25" i="13"/>
  <c r="KGW25" i="13"/>
  <c r="KGX25" i="13"/>
  <c r="KGY25" i="13"/>
  <c r="KGZ25" i="13"/>
  <c r="KHA25" i="13"/>
  <c r="KHB25" i="13"/>
  <c r="KHC25" i="13"/>
  <c r="KHD25" i="13"/>
  <c r="KHE25" i="13"/>
  <c r="KHF25" i="13"/>
  <c r="KHG25" i="13"/>
  <c r="KHH25" i="13"/>
  <c r="KHI25" i="13"/>
  <c r="KHJ25" i="13"/>
  <c r="KHK25" i="13"/>
  <c r="KHL25" i="13"/>
  <c r="KHM25" i="13"/>
  <c r="KHN25" i="13"/>
  <c r="KHO25" i="13"/>
  <c r="KHP25" i="13"/>
  <c r="KHQ25" i="13"/>
  <c r="KHR25" i="13"/>
  <c r="KHS25" i="13"/>
  <c r="KHT25" i="13"/>
  <c r="KHU25" i="13"/>
  <c r="KHV25" i="13"/>
  <c r="KHW25" i="13"/>
  <c r="KHX25" i="13"/>
  <c r="KHY25" i="13"/>
  <c r="KHZ25" i="13"/>
  <c r="KIA25" i="13"/>
  <c r="KIB25" i="13"/>
  <c r="KIC25" i="13"/>
  <c r="KID25" i="13"/>
  <c r="KIE25" i="13"/>
  <c r="KIF25" i="13"/>
  <c r="KIG25" i="13"/>
  <c r="KIH25" i="13"/>
  <c r="KII25" i="13"/>
  <c r="KIJ25" i="13"/>
  <c r="KIK25" i="13"/>
  <c r="KIL25" i="13"/>
  <c r="KIM25" i="13"/>
  <c r="KIN25" i="13"/>
  <c r="KIO25" i="13"/>
  <c r="KIP25" i="13"/>
  <c r="KIQ25" i="13"/>
  <c r="KIR25" i="13"/>
  <c r="KIS25" i="13"/>
  <c r="KIT25" i="13"/>
  <c r="KIU25" i="13"/>
  <c r="KIV25" i="13"/>
  <c r="KIW25" i="13"/>
  <c r="KIX25" i="13"/>
  <c r="KIY25" i="13"/>
  <c r="KIZ25" i="13"/>
  <c r="KJA25" i="13"/>
  <c r="KJB25" i="13"/>
  <c r="KJC25" i="13"/>
  <c r="KJD25" i="13"/>
  <c r="KJE25" i="13"/>
  <c r="KJF25" i="13"/>
  <c r="KJG25" i="13"/>
  <c r="KJH25" i="13"/>
  <c r="KJI25" i="13"/>
  <c r="KJJ25" i="13"/>
  <c r="KJK25" i="13"/>
  <c r="KJL25" i="13"/>
  <c r="KJM25" i="13"/>
  <c r="KJN25" i="13"/>
  <c r="KJO25" i="13"/>
  <c r="KJP25" i="13"/>
  <c r="KJQ25" i="13"/>
  <c r="KJR25" i="13"/>
  <c r="KJS25" i="13"/>
  <c r="KJT25" i="13"/>
  <c r="KJU25" i="13"/>
  <c r="KJV25" i="13"/>
  <c r="KJW25" i="13"/>
  <c r="KJX25" i="13"/>
  <c r="KJY25" i="13"/>
  <c r="KJZ25" i="13"/>
  <c r="KKA25" i="13"/>
  <c r="KKB25" i="13"/>
  <c r="KKC25" i="13"/>
  <c r="KKD25" i="13"/>
  <c r="KKE25" i="13"/>
  <c r="KKF25" i="13"/>
  <c r="KKG25" i="13"/>
  <c r="KKH25" i="13"/>
  <c r="KKI25" i="13"/>
  <c r="KKJ25" i="13"/>
  <c r="KKK25" i="13"/>
  <c r="KKL25" i="13"/>
  <c r="KKM25" i="13"/>
  <c r="KKN25" i="13"/>
  <c r="KKO25" i="13"/>
  <c r="KKP25" i="13"/>
  <c r="KKQ25" i="13"/>
  <c r="KKR25" i="13"/>
  <c r="KKS25" i="13"/>
  <c r="KKT25" i="13"/>
  <c r="KKU25" i="13"/>
  <c r="KKV25" i="13"/>
  <c r="KKW25" i="13"/>
  <c r="KKX25" i="13"/>
  <c r="KKY25" i="13"/>
  <c r="KKZ25" i="13"/>
  <c r="KLA25" i="13"/>
  <c r="KLB25" i="13"/>
  <c r="KLC25" i="13"/>
  <c r="KLD25" i="13"/>
  <c r="KLE25" i="13"/>
  <c r="KLF25" i="13"/>
  <c r="KLG25" i="13"/>
  <c r="KLH25" i="13"/>
  <c r="KLI25" i="13"/>
  <c r="KLJ25" i="13"/>
  <c r="KLK25" i="13"/>
  <c r="KLL25" i="13"/>
  <c r="KLM25" i="13"/>
  <c r="KLN25" i="13"/>
  <c r="KLO25" i="13"/>
  <c r="KLP25" i="13"/>
  <c r="KLQ25" i="13"/>
  <c r="KLR25" i="13"/>
  <c r="KLS25" i="13"/>
  <c r="KLT25" i="13"/>
  <c r="KLU25" i="13"/>
  <c r="KLV25" i="13"/>
  <c r="KLW25" i="13"/>
  <c r="KLX25" i="13"/>
  <c r="KLY25" i="13"/>
  <c r="KLZ25" i="13"/>
  <c r="KMA25" i="13"/>
  <c r="KMB25" i="13"/>
  <c r="KMC25" i="13"/>
  <c r="KMD25" i="13"/>
  <c r="KME25" i="13"/>
  <c r="KMF25" i="13"/>
  <c r="KMG25" i="13"/>
  <c r="KMH25" i="13"/>
  <c r="KMI25" i="13"/>
  <c r="KMJ25" i="13"/>
  <c r="KMK25" i="13"/>
  <c r="KML25" i="13"/>
  <c r="KMM25" i="13"/>
  <c r="KMN25" i="13"/>
  <c r="KMO25" i="13"/>
  <c r="KMP25" i="13"/>
  <c r="KMQ25" i="13"/>
  <c r="KMR25" i="13"/>
  <c r="KMS25" i="13"/>
  <c r="KMT25" i="13"/>
  <c r="KMU25" i="13"/>
  <c r="KMV25" i="13"/>
  <c r="KMW25" i="13"/>
  <c r="KMX25" i="13"/>
  <c r="KMY25" i="13"/>
  <c r="KMZ25" i="13"/>
  <c r="KNA25" i="13"/>
  <c r="KNB25" i="13"/>
  <c r="KNC25" i="13"/>
  <c r="KND25" i="13"/>
  <c r="KNE25" i="13"/>
  <c r="KNF25" i="13"/>
  <c r="KNG25" i="13"/>
  <c r="KNH25" i="13"/>
  <c r="KNI25" i="13"/>
  <c r="KNJ25" i="13"/>
  <c r="KNK25" i="13"/>
  <c r="KNL25" i="13"/>
  <c r="KNM25" i="13"/>
  <c r="KNN25" i="13"/>
  <c r="KNO25" i="13"/>
  <c r="KNP25" i="13"/>
  <c r="KNQ25" i="13"/>
  <c r="KNR25" i="13"/>
  <c r="KNS25" i="13"/>
  <c r="KNT25" i="13"/>
  <c r="KNU25" i="13"/>
  <c r="KNV25" i="13"/>
  <c r="KNW25" i="13"/>
  <c r="KNX25" i="13"/>
  <c r="KNY25" i="13"/>
  <c r="KNZ25" i="13"/>
  <c r="KOA25" i="13"/>
  <c r="KOB25" i="13"/>
  <c r="KOC25" i="13"/>
  <c r="KOD25" i="13"/>
  <c r="KOE25" i="13"/>
  <c r="KOF25" i="13"/>
  <c r="KOG25" i="13"/>
  <c r="KOH25" i="13"/>
  <c r="KOI25" i="13"/>
  <c r="KOJ25" i="13"/>
  <c r="KOK25" i="13"/>
  <c r="KOL25" i="13"/>
  <c r="KOM25" i="13"/>
  <c r="KON25" i="13"/>
  <c r="KOO25" i="13"/>
  <c r="KOP25" i="13"/>
  <c r="KOQ25" i="13"/>
  <c r="KOR25" i="13"/>
  <c r="KOS25" i="13"/>
  <c r="KOT25" i="13"/>
  <c r="KOU25" i="13"/>
  <c r="KOV25" i="13"/>
  <c r="KOW25" i="13"/>
  <c r="KOX25" i="13"/>
  <c r="KOY25" i="13"/>
  <c r="KOZ25" i="13"/>
  <c r="KPA25" i="13"/>
  <c r="KPB25" i="13"/>
  <c r="KPC25" i="13"/>
  <c r="KPD25" i="13"/>
  <c r="KPE25" i="13"/>
  <c r="KPF25" i="13"/>
  <c r="KPG25" i="13"/>
  <c r="KPH25" i="13"/>
  <c r="KPI25" i="13"/>
  <c r="KPJ25" i="13"/>
  <c r="KPK25" i="13"/>
  <c r="KPL25" i="13"/>
  <c r="KPM25" i="13"/>
  <c r="KPN25" i="13"/>
  <c r="KPO25" i="13"/>
  <c r="KPP25" i="13"/>
  <c r="KPQ25" i="13"/>
  <c r="KPR25" i="13"/>
  <c r="KPS25" i="13"/>
  <c r="KPT25" i="13"/>
  <c r="KPU25" i="13"/>
  <c r="KPV25" i="13"/>
  <c r="KPW25" i="13"/>
  <c r="KPX25" i="13"/>
  <c r="KPY25" i="13"/>
  <c r="KPZ25" i="13"/>
  <c r="KQA25" i="13"/>
  <c r="KQB25" i="13"/>
  <c r="KQC25" i="13"/>
  <c r="KQD25" i="13"/>
  <c r="KQE25" i="13"/>
  <c r="KQF25" i="13"/>
  <c r="KQG25" i="13"/>
  <c r="KQH25" i="13"/>
  <c r="KQI25" i="13"/>
  <c r="KQJ25" i="13"/>
  <c r="KQK25" i="13"/>
  <c r="KQL25" i="13"/>
  <c r="KQM25" i="13"/>
  <c r="KQN25" i="13"/>
  <c r="KQO25" i="13"/>
  <c r="KQP25" i="13"/>
  <c r="KQQ25" i="13"/>
  <c r="KQR25" i="13"/>
  <c r="KQS25" i="13"/>
  <c r="KQT25" i="13"/>
  <c r="KQU25" i="13"/>
  <c r="KQV25" i="13"/>
  <c r="KQW25" i="13"/>
  <c r="KQX25" i="13"/>
  <c r="KQY25" i="13"/>
  <c r="KQZ25" i="13"/>
  <c r="KRA25" i="13"/>
  <c r="KRB25" i="13"/>
  <c r="KRC25" i="13"/>
  <c r="KRD25" i="13"/>
  <c r="KRE25" i="13"/>
  <c r="KRF25" i="13"/>
  <c r="KRG25" i="13"/>
  <c r="KRH25" i="13"/>
  <c r="KRI25" i="13"/>
  <c r="KRJ25" i="13"/>
  <c r="KRK25" i="13"/>
  <c r="KRL25" i="13"/>
  <c r="KRM25" i="13"/>
  <c r="KRN25" i="13"/>
  <c r="KRO25" i="13"/>
  <c r="KRP25" i="13"/>
  <c r="KRQ25" i="13"/>
  <c r="KRR25" i="13"/>
  <c r="KRS25" i="13"/>
  <c r="KRT25" i="13"/>
  <c r="KRU25" i="13"/>
  <c r="KRV25" i="13"/>
  <c r="KRW25" i="13"/>
  <c r="KRX25" i="13"/>
  <c r="KRY25" i="13"/>
  <c r="KRZ25" i="13"/>
  <c r="KSA25" i="13"/>
  <c r="KSB25" i="13"/>
  <c r="KSC25" i="13"/>
  <c r="KSD25" i="13"/>
  <c r="KSE25" i="13"/>
  <c r="KSF25" i="13"/>
  <c r="KSG25" i="13"/>
  <c r="KSH25" i="13"/>
  <c r="KSI25" i="13"/>
  <c r="KSJ25" i="13"/>
  <c r="KSK25" i="13"/>
  <c r="KSL25" i="13"/>
  <c r="KSM25" i="13"/>
  <c r="KSN25" i="13"/>
  <c r="KSO25" i="13"/>
  <c r="KSP25" i="13"/>
  <c r="KSQ25" i="13"/>
  <c r="KSR25" i="13"/>
  <c r="KSS25" i="13"/>
  <c r="KST25" i="13"/>
  <c r="KSU25" i="13"/>
  <c r="KSV25" i="13"/>
  <c r="KSW25" i="13"/>
  <c r="KSX25" i="13"/>
  <c r="KSY25" i="13"/>
  <c r="KSZ25" i="13"/>
  <c r="KTA25" i="13"/>
  <c r="KTB25" i="13"/>
  <c r="KTC25" i="13"/>
  <c r="KTD25" i="13"/>
  <c r="KTE25" i="13"/>
  <c r="KTF25" i="13"/>
  <c r="KTG25" i="13"/>
  <c r="KTH25" i="13"/>
  <c r="KTI25" i="13"/>
  <c r="KTJ25" i="13"/>
  <c r="KTK25" i="13"/>
  <c r="KTL25" i="13"/>
  <c r="KTM25" i="13"/>
  <c r="KTN25" i="13"/>
  <c r="KTO25" i="13"/>
  <c r="KTP25" i="13"/>
  <c r="KTQ25" i="13"/>
  <c r="KTR25" i="13"/>
  <c r="KTS25" i="13"/>
  <c r="KTT25" i="13"/>
  <c r="KTU25" i="13"/>
  <c r="KTV25" i="13"/>
  <c r="KTW25" i="13"/>
  <c r="KTX25" i="13"/>
  <c r="KTY25" i="13"/>
  <c r="KTZ25" i="13"/>
  <c r="KUA25" i="13"/>
  <c r="KUB25" i="13"/>
  <c r="KUC25" i="13"/>
  <c r="KUD25" i="13"/>
  <c r="KUE25" i="13"/>
  <c r="KUF25" i="13"/>
  <c r="KUG25" i="13"/>
  <c r="KUH25" i="13"/>
  <c r="KUI25" i="13"/>
  <c r="KUJ25" i="13"/>
  <c r="KUK25" i="13"/>
  <c r="KUL25" i="13"/>
  <c r="KUM25" i="13"/>
  <c r="KUN25" i="13"/>
  <c r="KUO25" i="13"/>
  <c r="KUP25" i="13"/>
  <c r="KUQ25" i="13"/>
  <c r="KUR25" i="13"/>
  <c r="KUS25" i="13"/>
  <c r="KUT25" i="13"/>
  <c r="KUU25" i="13"/>
  <c r="KUV25" i="13"/>
  <c r="KUW25" i="13"/>
  <c r="KUX25" i="13"/>
  <c r="KUY25" i="13"/>
  <c r="KUZ25" i="13"/>
  <c r="KVA25" i="13"/>
  <c r="KVB25" i="13"/>
  <c r="KVC25" i="13"/>
  <c r="KVD25" i="13"/>
  <c r="KVE25" i="13"/>
  <c r="KVF25" i="13"/>
  <c r="KVG25" i="13"/>
  <c r="KVH25" i="13"/>
  <c r="KVI25" i="13"/>
  <c r="KVJ25" i="13"/>
  <c r="KVK25" i="13"/>
  <c r="KVL25" i="13"/>
  <c r="KVM25" i="13"/>
  <c r="KVN25" i="13"/>
  <c r="KVO25" i="13"/>
  <c r="KVP25" i="13"/>
  <c r="KVQ25" i="13"/>
  <c r="KVR25" i="13"/>
  <c r="KVS25" i="13"/>
  <c r="KVT25" i="13"/>
  <c r="KVU25" i="13"/>
  <c r="KVV25" i="13"/>
  <c r="KVW25" i="13"/>
  <c r="KVX25" i="13"/>
  <c r="KVY25" i="13"/>
  <c r="KVZ25" i="13"/>
  <c r="KWA25" i="13"/>
  <c r="KWB25" i="13"/>
  <c r="KWC25" i="13"/>
  <c r="KWD25" i="13"/>
  <c r="KWE25" i="13"/>
  <c r="KWF25" i="13"/>
  <c r="KWG25" i="13"/>
  <c r="KWH25" i="13"/>
  <c r="KWI25" i="13"/>
  <c r="KWJ25" i="13"/>
  <c r="KWK25" i="13"/>
  <c r="KWL25" i="13"/>
  <c r="KWM25" i="13"/>
  <c r="KWN25" i="13"/>
  <c r="KWO25" i="13"/>
  <c r="KWP25" i="13"/>
  <c r="KWQ25" i="13"/>
  <c r="KWR25" i="13"/>
  <c r="KWS25" i="13"/>
  <c r="KWT25" i="13"/>
  <c r="KWU25" i="13"/>
  <c r="KWV25" i="13"/>
  <c r="KWW25" i="13"/>
  <c r="KWX25" i="13"/>
  <c r="KWY25" i="13"/>
  <c r="KWZ25" i="13"/>
  <c r="KXA25" i="13"/>
  <c r="KXB25" i="13"/>
  <c r="KXC25" i="13"/>
  <c r="KXD25" i="13"/>
  <c r="KXE25" i="13"/>
  <c r="KXF25" i="13"/>
  <c r="KXG25" i="13"/>
  <c r="KXH25" i="13"/>
  <c r="KXI25" i="13"/>
  <c r="KXJ25" i="13"/>
  <c r="KXK25" i="13"/>
  <c r="KXL25" i="13"/>
  <c r="KXM25" i="13"/>
  <c r="KXN25" i="13"/>
  <c r="KXO25" i="13"/>
  <c r="KXP25" i="13"/>
  <c r="KXQ25" i="13"/>
  <c r="KXR25" i="13"/>
  <c r="KXS25" i="13"/>
  <c r="KXT25" i="13"/>
  <c r="KXU25" i="13"/>
  <c r="KXV25" i="13"/>
  <c r="KXW25" i="13"/>
  <c r="KXX25" i="13"/>
  <c r="KXY25" i="13"/>
  <c r="KXZ25" i="13"/>
  <c r="KYA25" i="13"/>
  <c r="KYB25" i="13"/>
  <c r="KYC25" i="13"/>
  <c r="KYD25" i="13"/>
  <c r="KYE25" i="13"/>
  <c r="KYF25" i="13"/>
  <c r="KYG25" i="13"/>
  <c r="KYH25" i="13"/>
  <c r="KYI25" i="13"/>
  <c r="KYJ25" i="13"/>
  <c r="KYK25" i="13"/>
  <c r="KYL25" i="13"/>
  <c r="KYM25" i="13"/>
  <c r="KYN25" i="13"/>
  <c r="KYO25" i="13"/>
  <c r="KYP25" i="13"/>
  <c r="KYQ25" i="13"/>
  <c r="KYR25" i="13"/>
  <c r="KYS25" i="13"/>
  <c r="KYT25" i="13"/>
  <c r="KYU25" i="13"/>
  <c r="KYV25" i="13"/>
  <c r="KYW25" i="13"/>
  <c r="KYX25" i="13"/>
  <c r="KYY25" i="13"/>
  <c r="KYZ25" i="13"/>
  <c r="KZA25" i="13"/>
  <c r="KZB25" i="13"/>
  <c r="KZC25" i="13"/>
  <c r="KZD25" i="13"/>
  <c r="KZE25" i="13"/>
  <c r="KZF25" i="13"/>
  <c r="KZG25" i="13"/>
  <c r="KZH25" i="13"/>
  <c r="KZI25" i="13"/>
  <c r="KZJ25" i="13"/>
  <c r="KZK25" i="13"/>
  <c r="KZL25" i="13"/>
  <c r="KZM25" i="13"/>
  <c r="KZN25" i="13"/>
  <c r="KZO25" i="13"/>
  <c r="KZP25" i="13"/>
  <c r="KZQ25" i="13"/>
  <c r="KZR25" i="13"/>
  <c r="KZS25" i="13"/>
  <c r="KZT25" i="13"/>
  <c r="KZU25" i="13"/>
  <c r="KZV25" i="13"/>
  <c r="KZW25" i="13"/>
  <c r="KZX25" i="13"/>
  <c r="KZY25" i="13"/>
  <c r="KZZ25" i="13"/>
  <c r="LAA25" i="13"/>
  <c r="LAB25" i="13"/>
  <c r="LAC25" i="13"/>
  <c r="LAD25" i="13"/>
  <c r="LAE25" i="13"/>
  <c r="LAF25" i="13"/>
  <c r="LAG25" i="13"/>
  <c r="LAH25" i="13"/>
  <c r="LAI25" i="13"/>
  <c r="LAJ25" i="13"/>
  <c r="LAK25" i="13"/>
  <c r="LAL25" i="13"/>
  <c r="LAM25" i="13"/>
  <c r="LAN25" i="13"/>
  <c r="LAO25" i="13"/>
  <c r="LAP25" i="13"/>
  <c r="LAQ25" i="13"/>
  <c r="LAR25" i="13"/>
  <c r="LAS25" i="13"/>
  <c r="LAT25" i="13"/>
  <c r="LAU25" i="13"/>
  <c r="LAV25" i="13"/>
  <c r="LAW25" i="13"/>
  <c r="LAX25" i="13"/>
  <c r="LAY25" i="13"/>
  <c r="LAZ25" i="13"/>
  <c r="LBA25" i="13"/>
  <c r="LBB25" i="13"/>
  <c r="LBC25" i="13"/>
  <c r="LBD25" i="13"/>
  <c r="LBE25" i="13"/>
  <c r="LBF25" i="13"/>
  <c r="LBG25" i="13"/>
  <c r="LBH25" i="13"/>
  <c r="LBI25" i="13"/>
  <c r="LBJ25" i="13"/>
  <c r="LBK25" i="13"/>
  <c r="LBL25" i="13"/>
  <c r="LBM25" i="13"/>
  <c r="LBN25" i="13"/>
  <c r="LBO25" i="13"/>
  <c r="LBP25" i="13"/>
  <c r="LBQ25" i="13"/>
  <c r="LBR25" i="13"/>
  <c r="LBS25" i="13"/>
  <c r="LBT25" i="13"/>
  <c r="LBU25" i="13"/>
  <c r="LBV25" i="13"/>
  <c r="LBW25" i="13"/>
  <c r="LBX25" i="13"/>
  <c r="LBY25" i="13"/>
  <c r="LBZ25" i="13"/>
  <c r="LCA25" i="13"/>
  <c r="LCB25" i="13"/>
  <c r="LCC25" i="13"/>
  <c r="LCD25" i="13"/>
  <c r="LCE25" i="13"/>
  <c r="LCF25" i="13"/>
  <c r="LCG25" i="13"/>
  <c r="LCH25" i="13"/>
  <c r="LCI25" i="13"/>
  <c r="LCJ25" i="13"/>
  <c r="LCK25" i="13"/>
  <c r="LCL25" i="13"/>
  <c r="LCM25" i="13"/>
  <c r="LCN25" i="13"/>
  <c r="LCO25" i="13"/>
  <c r="LCP25" i="13"/>
  <c r="LCQ25" i="13"/>
  <c r="LCR25" i="13"/>
  <c r="LCS25" i="13"/>
  <c r="LCT25" i="13"/>
  <c r="LCU25" i="13"/>
  <c r="LCV25" i="13"/>
  <c r="LCW25" i="13"/>
  <c r="LCX25" i="13"/>
  <c r="LCY25" i="13"/>
  <c r="LCZ25" i="13"/>
  <c r="LDA25" i="13"/>
  <c r="LDB25" i="13"/>
  <c r="LDC25" i="13"/>
  <c r="LDD25" i="13"/>
  <c r="LDE25" i="13"/>
  <c r="LDF25" i="13"/>
  <c r="LDG25" i="13"/>
  <c r="LDH25" i="13"/>
  <c r="LDI25" i="13"/>
  <c r="LDJ25" i="13"/>
  <c r="LDK25" i="13"/>
  <c r="LDL25" i="13"/>
  <c r="LDM25" i="13"/>
  <c r="LDN25" i="13"/>
  <c r="LDO25" i="13"/>
  <c r="LDP25" i="13"/>
  <c r="LDQ25" i="13"/>
  <c r="LDR25" i="13"/>
  <c r="LDS25" i="13"/>
  <c r="LDT25" i="13"/>
  <c r="LDU25" i="13"/>
  <c r="LDV25" i="13"/>
  <c r="LDW25" i="13"/>
  <c r="LDX25" i="13"/>
  <c r="LDY25" i="13"/>
  <c r="LDZ25" i="13"/>
  <c r="LEA25" i="13"/>
  <c r="LEB25" i="13"/>
  <c r="LEC25" i="13"/>
  <c r="LED25" i="13"/>
  <c r="LEE25" i="13"/>
  <c r="LEF25" i="13"/>
  <c r="LEG25" i="13"/>
  <c r="LEH25" i="13"/>
  <c r="LEI25" i="13"/>
  <c r="LEJ25" i="13"/>
  <c r="LEK25" i="13"/>
  <c r="LEL25" i="13"/>
  <c r="LEM25" i="13"/>
  <c r="LEN25" i="13"/>
  <c r="LEO25" i="13"/>
  <c r="LEP25" i="13"/>
  <c r="LEQ25" i="13"/>
  <c r="LER25" i="13"/>
  <c r="LES25" i="13"/>
  <c r="LET25" i="13"/>
  <c r="LEU25" i="13"/>
  <c r="LEV25" i="13"/>
  <c r="LEW25" i="13"/>
  <c r="LEX25" i="13"/>
  <c r="LEY25" i="13"/>
  <c r="LEZ25" i="13"/>
  <c r="LFA25" i="13"/>
  <c r="LFB25" i="13"/>
  <c r="LFC25" i="13"/>
  <c r="LFD25" i="13"/>
  <c r="LFE25" i="13"/>
  <c r="LFF25" i="13"/>
  <c r="LFG25" i="13"/>
  <c r="LFH25" i="13"/>
  <c r="LFI25" i="13"/>
  <c r="LFJ25" i="13"/>
  <c r="LFK25" i="13"/>
  <c r="LFL25" i="13"/>
  <c r="LFM25" i="13"/>
  <c r="LFN25" i="13"/>
  <c r="LFO25" i="13"/>
  <c r="LFP25" i="13"/>
  <c r="LFQ25" i="13"/>
  <c r="LFR25" i="13"/>
  <c r="LFS25" i="13"/>
  <c r="LFT25" i="13"/>
  <c r="LFU25" i="13"/>
  <c r="LFV25" i="13"/>
  <c r="LFW25" i="13"/>
  <c r="LFX25" i="13"/>
  <c r="LFY25" i="13"/>
  <c r="LFZ25" i="13"/>
  <c r="LGA25" i="13"/>
  <c r="LGB25" i="13"/>
  <c r="LGC25" i="13"/>
  <c r="LGD25" i="13"/>
  <c r="LGE25" i="13"/>
  <c r="LGF25" i="13"/>
  <c r="LGG25" i="13"/>
  <c r="LGH25" i="13"/>
  <c r="LGI25" i="13"/>
  <c r="LGJ25" i="13"/>
  <c r="LGK25" i="13"/>
  <c r="LGL25" i="13"/>
  <c r="LGM25" i="13"/>
  <c r="LGN25" i="13"/>
  <c r="LGO25" i="13"/>
  <c r="LGP25" i="13"/>
  <c r="LGQ25" i="13"/>
  <c r="LGR25" i="13"/>
  <c r="LGS25" i="13"/>
  <c r="LGT25" i="13"/>
  <c r="LGU25" i="13"/>
  <c r="LGV25" i="13"/>
  <c r="LGW25" i="13"/>
  <c r="LGX25" i="13"/>
  <c r="LGY25" i="13"/>
  <c r="LGZ25" i="13"/>
  <c r="LHA25" i="13"/>
  <c r="LHB25" i="13"/>
  <c r="LHC25" i="13"/>
  <c r="LHD25" i="13"/>
  <c r="LHE25" i="13"/>
  <c r="LHF25" i="13"/>
  <c r="LHG25" i="13"/>
  <c r="LHH25" i="13"/>
  <c r="LHI25" i="13"/>
  <c r="LHJ25" i="13"/>
  <c r="LHK25" i="13"/>
  <c r="LHL25" i="13"/>
  <c r="LHM25" i="13"/>
  <c r="LHN25" i="13"/>
  <c r="LHO25" i="13"/>
  <c r="LHP25" i="13"/>
  <c r="LHQ25" i="13"/>
  <c r="LHR25" i="13"/>
  <c r="LHS25" i="13"/>
  <c r="LHT25" i="13"/>
  <c r="LHU25" i="13"/>
  <c r="LHV25" i="13"/>
  <c r="LHW25" i="13"/>
  <c r="LHX25" i="13"/>
  <c r="LHY25" i="13"/>
  <c r="LHZ25" i="13"/>
  <c r="LIA25" i="13"/>
  <c r="LIB25" i="13"/>
  <c r="LIC25" i="13"/>
  <c r="LID25" i="13"/>
  <c r="LIE25" i="13"/>
  <c r="LIF25" i="13"/>
  <c r="LIG25" i="13"/>
  <c r="LIH25" i="13"/>
  <c r="LII25" i="13"/>
  <c r="LIJ25" i="13"/>
  <c r="LIK25" i="13"/>
  <c r="LIL25" i="13"/>
  <c r="LIM25" i="13"/>
  <c r="LIN25" i="13"/>
  <c r="LIO25" i="13"/>
  <c r="LIP25" i="13"/>
  <c r="LIQ25" i="13"/>
  <c r="LIR25" i="13"/>
  <c r="LIS25" i="13"/>
  <c r="LIT25" i="13"/>
  <c r="LIU25" i="13"/>
  <c r="LIV25" i="13"/>
  <c r="LIW25" i="13"/>
  <c r="LIX25" i="13"/>
  <c r="LIY25" i="13"/>
  <c r="LIZ25" i="13"/>
  <c r="LJA25" i="13"/>
  <c r="LJB25" i="13"/>
  <c r="LJC25" i="13"/>
  <c r="LJD25" i="13"/>
  <c r="LJE25" i="13"/>
  <c r="LJF25" i="13"/>
  <c r="LJG25" i="13"/>
  <c r="LJH25" i="13"/>
  <c r="LJI25" i="13"/>
  <c r="LJJ25" i="13"/>
  <c r="LJK25" i="13"/>
  <c r="LJL25" i="13"/>
  <c r="LJM25" i="13"/>
  <c r="LJN25" i="13"/>
  <c r="LJO25" i="13"/>
  <c r="LJP25" i="13"/>
  <c r="LJQ25" i="13"/>
  <c r="LJR25" i="13"/>
  <c r="LJS25" i="13"/>
  <c r="LJT25" i="13"/>
  <c r="LJU25" i="13"/>
  <c r="LJV25" i="13"/>
  <c r="LJW25" i="13"/>
  <c r="LJX25" i="13"/>
  <c r="LJY25" i="13"/>
  <c r="LJZ25" i="13"/>
  <c r="LKA25" i="13"/>
  <c r="LKB25" i="13"/>
  <c r="LKC25" i="13"/>
  <c r="LKD25" i="13"/>
  <c r="LKE25" i="13"/>
  <c r="LKF25" i="13"/>
  <c r="LKG25" i="13"/>
  <c r="LKH25" i="13"/>
  <c r="LKI25" i="13"/>
  <c r="LKJ25" i="13"/>
  <c r="LKK25" i="13"/>
  <c r="LKL25" i="13"/>
  <c r="LKM25" i="13"/>
  <c r="LKN25" i="13"/>
  <c r="LKO25" i="13"/>
  <c r="LKP25" i="13"/>
  <c r="LKQ25" i="13"/>
  <c r="LKR25" i="13"/>
  <c r="LKS25" i="13"/>
  <c r="LKT25" i="13"/>
  <c r="LKU25" i="13"/>
  <c r="LKV25" i="13"/>
  <c r="LKW25" i="13"/>
  <c r="LKX25" i="13"/>
  <c r="LKY25" i="13"/>
  <c r="LKZ25" i="13"/>
  <c r="LLA25" i="13"/>
  <c r="LLB25" i="13"/>
  <c r="LLC25" i="13"/>
  <c r="LLD25" i="13"/>
  <c r="LLE25" i="13"/>
  <c r="LLF25" i="13"/>
  <c r="LLG25" i="13"/>
  <c r="LLH25" i="13"/>
  <c r="LLI25" i="13"/>
  <c r="LLJ25" i="13"/>
  <c r="LLK25" i="13"/>
  <c r="LLL25" i="13"/>
  <c r="LLM25" i="13"/>
  <c r="LLN25" i="13"/>
  <c r="LLO25" i="13"/>
  <c r="LLP25" i="13"/>
  <c r="LLQ25" i="13"/>
  <c r="LLR25" i="13"/>
  <c r="LLS25" i="13"/>
  <c r="LLT25" i="13"/>
  <c r="LLU25" i="13"/>
  <c r="LLV25" i="13"/>
  <c r="LLW25" i="13"/>
  <c r="LLX25" i="13"/>
  <c r="LLY25" i="13"/>
  <c r="LLZ25" i="13"/>
  <c r="LMA25" i="13"/>
  <c r="LMB25" i="13"/>
  <c r="LMC25" i="13"/>
  <c r="LMD25" i="13"/>
  <c r="LME25" i="13"/>
  <c r="LMF25" i="13"/>
  <c r="LMG25" i="13"/>
  <c r="LMH25" i="13"/>
  <c r="LMI25" i="13"/>
  <c r="LMJ25" i="13"/>
  <c r="LMK25" i="13"/>
  <c r="LML25" i="13"/>
  <c r="LMM25" i="13"/>
  <c r="LMN25" i="13"/>
  <c r="LMO25" i="13"/>
  <c r="LMP25" i="13"/>
  <c r="LMQ25" i="13"/>
  <c r="LMR25" i="13"/>
  <c r="LMS25" i="13"/>
  <c r="LMT25" i="13"/>
  <c r="LMU25" i="13"/>
  <c r="LMV25" i="13"/>
  <c r="LMW25" i="13"/>
  <c r="LMX25" i="13"/>
  <c r="LMY25" i="13"/>
  <c r="LMZ25" i="13"/>
  <c r="LNA25" i="13"/>
  <c r="LNB25" i="13"/>
  <c r="LNC25" i="13"/>
  <c r="LND25" i="13"/>
  <c r="LNE25" i="13"/>
  <c r="LNF25" i="13"/>
  <c r="LNG25" i="13"/>
  <c r="LNH25" i="13"/>
  <c r="LNI25" i="13"/>
  <c r="LNJ25" i="13"/>
  <c r="LNK25" i="13"/>
  <c r="LNL25" i="13"/>
  <c r="LNM25" i="13"/>
  <c r="LNN25" i="13"/>
  <c r="LNO25" i="13"/>
  <c r="LNP25" i="13"/>
  <c r="LNQ25" i="13"/>
  <c r="LNR25" i="13"/>
  <c r="LNS25" i="13"/>
  <c r="LNT25" i="13"/>
  <c r="LNU25" i="13"/>
  <c r="LNV25" i="13"/>
  <c r="LNW25" i="13"/>
  <c r="LNX25" i="13"/>
  <c r="LNY25" i="13"/>
  <c r="LNZ25" i="13"/>
  <c r="LOA25" i="13"/>
  <c r="LOB25" i="13"/>
  <c r="LOC25" i="13"/>
  <c r="LOD25" i="13"/>
  <c r="LOE25" i="13"/>
  <c r="LOF25" i="13"/>
  <c r="LOG25" i="13"/>
  <c r="LOH25" i="13"/>
  <c r="LOI25" i="13"/>
  <c r="LOJ25" i="13"/>
  <c r="LOK25" i="13"/>
  <c r="LOL25" i="13"/>
  <c r="LOM25" i="13"/>
  <c r="LON25" i="13"/>
  <c r="LOO25" i="13"/>
  <c r="LOP25" i="13"/>
  <c r="LOQ25" i="13"/>
  <c r="LOR25" i="13"/>
  <c r="LOS25" i="13"/>
  <c r="LOT25" i="13"/>
  <c r="LOU25" i="13"/>
  <c r="LOV25" i="13"/>
  <c r="LOW25" i="13"/>
  <c r="LOX25" i="13"/>
  <c r="LOY25" i="13"/>
  <c r="LOZ25" i="13"/>
  <c r="LPA25" i="13"/>
  <c r="LPB25" i="13"/>
  <c r="LPC25" i="13"/>
  <c r="LPD25" i="13"/>
  <c r="LPE25" i="13"/>
  <c r="LPF25" i="13"/>
  <c r="LPG25" i="13"/>
  <c r="LPH25" i="13"/>
  <c r="LPI25" i="13"/>
  <c r="LPJ25" i="13"/>
  <c r="LPK25" i="13"/>
  <c r="LPL25" i="13"/>
  <c r="LPM25" i="13"/>
  <c r="LPN25" i="13"/>
  <c r="LPO25" i="13"/>
  <c r="LPP25" i="13"/>
  <c r="LPQ25" i="13"/>
  <c r="LPR25" i="13"/>
  <c r="LPS25" i="13"/>
  <c r="LPT25" i="13"/>
  <c r="LPU25" i="13"/>
  <c r="LPV25" i="13"/>
  <c r="LPW25" i="13"/>
  <c r="LPX25" i="13"/>
  <c r="LPY25" i="13"/>
  <c r="LPZ25" i="13"/>
  <c r="LQA25" i="13"/>
  <c r="LQB25" i="13"/>
  <c r="LQC25" i="13"/>
  <c r="LQD25" i="13"/>
  <c r="LQE25" i="13"/>
  <c r="LQF25" i="13"/>
  <c r="LQG25" i="13"/>
  <c r="LQH25" i="13"/>
  <c r="LQI25" i="13"/>
  <c r="LQJ25" i="13"/>
  <c r="LQK25" i="13"/>
  <c r="LQL25" i="13"/>
  <c r="LQM25" i="13"/>
  <c r="LQN25" i="13"/>
  <c r="LQO25" i="13"/>
  <c r="LQP25" i="13"/>
  <c r="LQQ25" i="13"/>
  <c r="LQR25" i="13"/>
  <c r="LQS25" i="13"/>
  <c r="LQT25" i="13"/>
  <c r="LQU25" i="13"/>
  <c r="LQV25" i="13"/>
  <c r="LQW25" i="13"/>
  <c r="LQX25" i="13"/>
  <c r="LQY25" i="13"/>
  <c r="LQZ25" i="13"/>
  <c r="LRA25" i="13"/>
  <c r="LRB25" i="13"/>
  <c r="LRC25" i="13"/>
  <c r="LRD25" i="13"/>
  <c r="LRE25" i="13"/>
  <c r="LRF25" i="13"/>
  <c r="LRG25" i="13"/>
  <c r="LRH25" i="13"/>
  <c r="LRI25" i="13"/>
  <c r="LRJ25" i="13"/>
  <c r="LRK25" i="13"/>
  <c r="LRL25" i="13"/>
  <c r="LRM25" i="13"/>
  <c r="LRN25" i="13"/>
  <c r="LRO25" i="13"/>
  <c r="LRP25" i="13"/>
  <c r="LRQ25" i="13"/>
  <c r="LRR25" i="13"/>
  <c r="LRS25" i="13"/>
  <c r="LRT25" i="13"/>
  <c r="LRU25" i="13"/>
  <c r="LRV25" i="13"/>
  <c r="LRW25" i="13"/>
  <c r="LRX25" i="13"/>
  <c r="LRY25" i="13"/>
  <c r="LRZ25" i="13"/>
  <c r="LSA25" i="13"/>
  <c r="LSB25" i="13"/>
  <c r="LSC25" i="13"/>
  <c r="LSD25" i="13"/>
  <c r="LSE25" i="13"/>
  <c r="LSF25" i="13"/>
  <c r="LSG25" i="13"/>
  <c r="LSH25" i="13"/>
  <c r="LSI25" i="13"/>
  <c r="LSJ25" i="13"/>
  <c r="LSK25" i="13"/>
  <c r="LSL25" i="13"/>
  <c r="LSM25" i="13"/>
  <c r="LSN25" i="13"/>
  <c r="LSO25" i="13"/>
  <c r="LSP25" i="13"/>
  <c r="LSQ25" i="13"/>
  <c r="LSR25" i="13"/>
  <c r="LSS25" i="13"/>
  <c r="LST25" i="13"/>
  <c r="LSU25" i="13"/>
  <c r="LSV25" i="13"/>
  <c r="LSW25" i="13"/>
  <c r="LSX25" i="13"/>
  <c r="LSY25" i="13"/>
  <c r="LSZ25" i="13"/>
  <c r="LTA25" i="13"/>
  <c r="LTB25" i="13"/>
  <c r="LTC25" i="13"/>
  <c r="LTD25" i="13"/>
  <c r="LTE25" i="13"/>
  <c r="LTF25" i="13"/>
  <c r="LTG25" i="13"/>
  <c r="LTH25" i="13"/>
  <c r="LTI25" i="13"/>
  <c r="LTJ25" i="13"/>
  <c r="LTK25" i="13"/>
  <c r="LTL25" i="13"/>
  <c r="LTM25" i="13"/>
  <c r="LTN25" i="13"/>
  <c r="LTO25" i="13"/>
  <c r="LTP25" i="13"/>
  <c r="LTQ25" i="13"/>
  <c r="LTR25" i="13"/>
  <c r="LTS25" i="13"/>
  <c r="LTT25" i="13"/>
  <c r="LTU25" i="13"/>
  <c r="LTV25" i="13"/>
  <c r="LTW25" i="13"/>
  <c r="LTX25" i="13"/>
  <c r="LTY25" i="13"/>
  <c r="LTZ25" i="13"/>
  <c r="LUA25" i="13"/>
  <c r="LUB25" i="13"/>
  <c r="LUC25" i="13"/>
  <c r="LUD25" i="13"/>
  <c r="LUE25" i="13"/>
  <c r="LUF25" i="13"/>
  <c r="LUG25" i="13"/>
  <c r="LUH25" i="13"/>
  <c r="LUI25" i="13"/>
  <c r="LUJ25" i="13"/>
  <c r="LUK25" i="13"/>
  <c r="LUL25" i="13"/>
  <c r="LUM25" i="13"/>
  <c r="LUN25" i="13"/>
  <c r="LUO25" i="13"/>
  <c r="LUP25" i="13"/>
  <c r="LUQ25" i="13"/>
  <c r="LUR25" i="13"/>
  <c r="LUS25" i="13"/>
  <c r="LUT25" i="13"/>
  <c r="LUU25" i="13"/>
  <c r="LUV25" i="13"/>
  <c r="LUW25" i="13"/>
  <c r="LUX25" i="13"/>
  <c r="LUY25" i="13"/>
  <c r="LUZ25" i="13"/>
  <c r="LVA25" i="13"/>
  <c r="LVB25" i="13"/>
  <c r="LVC25" i="13"/>
  <c r="LVD25" i="13"/>
  <c r="LVE25" i="13"/>
  <c r="LVF25" i="13"/>
  <c r="LVG25" i="13"/>
  <c r="LVH25" i="13"/>
  <c r="LVI25" i="13"/>
  <c r="LVJ25" i="13"/>
  <c r="LVK25" i="13"/>
  <c r="LVL25" i="13"/>
  <c r="LVM25" i="13"/>
  <c r="LVN25" i="13"/>
  <c r="LVO25" i="13"/>
  <c r="LVP25" i="13"/>
  <c r="LVQ25" i="13"/>
  <c r="LVR25" i="13"/>
  <c r="LVS25" i="13"/>
  <c r="LVT25" i="13"/>
  <c r="LVU25" i="13"/>
  <c r="LVV25" i="13"/>
  <c r="LVW25" i="13"/>
  <c r="LVX25" i="13"/>
  <c r="LVY25" i="13"/>
  <c r="LVZ25" i="13"/>
  <c r="LWA25" i="13"/>
  <c r="LWB25" i="13"/>
  <c r="LWC25" i="13"/>
  <c r="LWD25" i="13"/>
  <c r="LWE25" i="13"/>
  <c r="LWF25" i="13"/>
  <c r="LWG25" i="13"/>
  <c r="LWH25" i="13"/>
  <c r="LWI25" i="13"/>
  <c r="LWJ25" i="13"/>
  <c r="LWK25" i="13"/>
  <c r="LWL25" i="13"/>
  <c r="LWM25" i="13"/>
  <c r="LWN25" i="13"/>
  <c r="LWO25" i="13"/>
  <c r="LWP25" i="13"/>
  <c r="LWQ25" i="13"/>
  <c r="LWR25" i="13"/>
  <c r="LWS25" i="13"/>
  <c r="LWT25" i="13"/>
  <c r="LWU25" i="13"/>
  <c r="LWV25" i="13"/>
  <c r="LWW25" i="13"/>
  <c r="LWX25" i="13"/>
  <c r="LWY25" i="13"/>
  <c r="LWZ25" i="13"/>
  <c r="LXA25" i="13"/>
  <c r="LXB25" i="13"/>
  <c r="LXC25" i="13"/>
  <c r="LXD25" i="13"/>
  <c r="LXE25" i="13"/>
  <c r="LXF25" i="13"/>
  <c r="LXG25" i="13"/>
  <c r="LXH25" i="13"/>
  <c r="LXI25" i="13"/>
  <c r="LXJ25" i="13"/>
  <c r="LXK25" i="13"/>
  <c r="LXL25" i="13"/>
  <c r="LXM25" i="13"/>
  <c r="LXN25" i="13"/>
  <c r="LXO25" i="13"/>
  <c r="LXP25" i="13"/>
  <c r="LXQ25" i="13"/>
  <c r="LXR25" i="13"/>
  <c r="LXS25" i="13"/>
  <c r="LXT25" i="13"/>
  <c r="LXU25" i="13"/>
  <c r="LXV25" i="13"/>
  <c r="LXW25" i="13"/>
  <c r="LXX25" i="13"/>
  <c r="LXY25" i="13"/>
  <c r="LXZ25" i="13"/>
  <c r="LYA25" i="13"/>
  <c r="LYB25" i="13"/>
  <c r="LYC25" i="13"/>
  <c r="LYD25" i="13"/>
  <c r="LYE25" i="13"/>
  <c r="LYF25" i="13"/>
  <c r="LYG25" i="13"/>
  <c r="LYH25" i="13"/>
  <c r="LYI25" i="13"/>
  <c r="LYJ25" i="13"/>
  <c r="LYK25" i="13"/>
  <c r="LYL25" i="13"/>
  <c r="LYM25" i="13"/>
  <c r="LYN25" i="13"/>
  <c r="LYO25" i="13"/>
  <c r="LYP25" i="13"/>
  <c r="LYQ25" i="13"/>
  <c r="LYR25" i="13"/>
  <c r="LYS25" i="13"/>
  <c r="LYT25" i="13"/>
  <c r="LYU25" i="13"/>
  <c r="LYV25" i="13"/>
  <c r="LYW25" i="13"/>
  <c r="LYX25" i="13"/>
  <c r="LYY25" i="13"/>
  <c r="LYZ25" i="13"/>
  <c r="LZA25" i="13"/>
  <c r="LZB25" i="13"/>
  <c r="LZC25" i="13"/>
  <c r="LZD25" i="13"/>
  <c r="LZE25" i="13"/>
  <c r="LZF25" i="13"/>
  <c r="LZG25" i="13"/>
  <c r="LZH25" i="13"/>
  <c r="LZI25" i="13"/>
  <c r="LZJ25" i="13"/>
  <c r="LZK25" i="13"/>
  <c r="LZL25" i="13"/>
  <c r="LZM25" i="13"/>
  <c r="LZN25" i="13"/>
  <c r="LZO25" i="13"/>
  <c r="LZP25" i="13"/>
  <c r="LZQ25" i="13"/>
  <c r="LZR25" i="13"/>
  <c r="LZS25" i="13"/>
  <c r="LZT25" i="13"/>
  <c r="LZU25" i="13"/>
  <c r="LZV25" i="13"/>
  <c r="LZW25" i="13"/>
  <c r="LZX25" i="13"/>
  <c r="LZY25" i="13"/>
  <c r="LZZ25" i="13"/>
  <c r="MAA25" i="13"/>
  <c r="MAB25" i="13"/>
  <c r="MAC25" i="13"/>
  <c r="MAD25" i="13"/>
  <c r="MAE25" i="13"/>
  <c r="MAF25" i="13"/>
  <c r="MAG25" i="13"/>
  <c r="MAH25" i="13"/>
  <c r="MAI25" i="13"/>
  <c r="MAJ25" i="13"/>
  <c r="MAK25" i="13"/>
  <c r="MAL25" i="13"/>
  <c r="MAM25" i="13"/>
  <c r="MAN25" i="13"/>
  <c r="MAO25" i="13"/>
  <c r="MAP25" i="13"/>
  <c r="MAQ25" i="13"/>
  <c r="MAR25" i="13"/>
  <c r="MAS25" i="13"/>
  <c r="MAT25" i="13"/>
  <c r="MAU25" i="13"/>
  <c r="MAV25" i="13"/>
  <c r="MAW25" i="13"/>
  <c r="MAX25" i="13"/>
  <c r="MAY25" i="13"/>
  <c r="MAZ25" i="13"/>
  <c r="MBA25" i="13"/>
  <c r="MBB25" i="13"/>
  <c r="MBC25" i="13"/>
  <c r="MBD25" i="13"/>
  <c r="MBE25" i="13"/>
  <c r="MBF25" i="13"/>
  <c r="MBG25" i="13"/>
  <c r="MBH25" i="13"/>
  <c r="MBI25" i="13"/>
  <c r="MBJ25" i="13"/>
  <c r="MBK25" i="13"/>
  <c r="MBL25" i="13"/>
  <c r="MBM25" i="13"/>
  <c r="MBN25" i="13"/>
  <c r="MBO25" i="13"/>
  <c r="MBP25" i="13"/>
  <c r="MBQ25" i="13"/>
  <c r="MBR25" i="13"/>
  <c r="MBS25" i="13"/>
  <c r="MBT25" i="13"/>
  <c r="MBU25" i="13"/>
  <c r="MBV25" i="13"/>
  <c r="MBW25" i="13"/>
  <c r="MBX25" i="13"/>
  <c r="MBY25" i="13"/>
  <c r="MBZ25" i="13"/>
  <c r="MCA25" i="13"/>
  <c r="MCB25" i="13"/>
  <c r="MCC25" i="13"/>
  <c r="MCD25" i="13"/>
  <c r="MCE25" i="13"/>
  <c r="MCF25" i="13"/>
  <c r="MCG25" i="13"/>
  <c r="MCH25" i="13"/>
  <c r="MCI25" i="13"/>
  <c r="MCJ25" i="13"/>
  <c r="MCK25" i="13"/>
  <c r="MCL25" i="13"/>
  <c r="MCM25" i="13"/>
  <c r="MCN25" i="13"/>
  <c r="MCO25" i="13"/>
  <c r="MCP25" i="13"/>
  <c r="MCQ25" i="13"/>
  <c r="MCR25" i="13"/>
  <c r="MCS25" i="13"/>
  <c r="MCT25" i="13"/>
  <c r="MCU25" i="13"/>
  <c r="MCV25" i="13"/>
  <c r="MCW25" i="13"/>
  <c r="MCX25" i="13"/>
  <c r="MCY25" i="13"/>
  <c r="MCZ25" i="13"/>
  <c r="MDA25" i="13"/>
  <c r="MDB25" i="13"/>
  <c r="MDC25" i="13"/>
  <c r="MDD25" i="13"/>
  <c r="MDE25" i="13"/>
  <c r="MDF25" i="13"/>
  <c r="MDG25" i="13"/>
  <c r="MDH25" i="13"/>
  <c r="MDI25" i="13"/>
  <c r="MDJ25" i="13"/>
  <c r="MDK25" i="13"/>
  <c r="MDL25" i="13"/>
  <c r="MDM25" i="13"/>
  <c r="MDN25" i="13"/>
  <c r="MDO25" i="13"/>
  <c r="MDP25" i="13"/>
  <c r="MDQ25" i="13"/>
  <c r="MDR25" i="13"/>
  <c r="MDS25" i="13"/>
  <c r="MDT25" i="13"/>
  <c r="MDU25" i="13"/>
  <c r="MDV25" i="13"/>
  <c r="MDW25" i="13"/>
  <c r="MDX25" i="13"/>
  <c r="MDY25" i="13"/>
  <c r="MDZ25" i="13"/>
  <c r="MEA25" i="13"/>
  <c r="MEB25" i="13"/>
  <c r="MEC25" i="13"/>
  <c r="MED25" i="13"/>
  <c r="MEE25" i="13"/>
  <c r="MEF25" i="13"/>
  <c r="MEG25" i="13"/>
  <c r="MEH25" i="13"/>
  <c r="MEI25" i="13"/>
  <c r="MEJ25" i="13"/>
  <c r="MEK25" i="13"/>
  <c r="MEL25" i="13"/>
  <c r="MEM25" i="13"/>
  <c r="MEN25" i="13"/>
  <c r="MEO25" i="13"/>
  <c r="MEP25" i="13"/>
  <c r="MEQ25" i="13"/>
  <c r="MER25" i="13"/>
  <c r="MES25" i="13"/>
  <c r="MET25" i="13"/>
  <c r="MEU25" i="13"/>
  <c r="MEV25" i="13"/>
  <c r="MEW25" i="13"/>
  <c r="MEX25" i="13"/>
  <c r="MEY25" i="13"/>
  <c r="MEZ25" i="13"/>
  <c r="MFA25" i="13"/>
  <c r="MFB25" i="13"/>
  <c r="MFC25" i="13"/>
  <c r="MFD25" i="13"/>
  <c r="MFE25" i="13"/>
  <c r="MFF25" i="13"/>
  <c r="MFG25" i="13"/>
  <c r="MFH25" i="13"/>
  <c r="MFI25" i="13"/>
  <c r="MFJ25" i="13"/>
  <c r="MFK25" i="13"/>
  <c r="MFL25" i="13"/>
  <c r="MFM25" i="13"/>
  <c r="MFN25" i="13"/>
  <c r="MFO25" i="13"/>
  <c r="MFP25" i="13"/>
  <c r="MFQ25" i="13"/>
  <c r="MFR25" i="13"/>
  <c r="MFS25" i="13"/>
  <c r="MFT25" i="13"/>
  <c r="MFU25" i="13"/>
  <c r="MFV25" i="13"/>
  <c r="MFW25" i="13"/>
  <c r="MFX25" i="13"/>
  <c r="MFY25" i="13"/>
  <c r="MFZ25" i="13"/>
  <c r="MGA25" i="13"/>
  <c r="MGB25" i="13"/>
  <c r="MGC25" i="13"/>
  <c r="MGD25" i="13"/>
  <c r="MGE25" i="13"/>
  <c r="MGF25" i="13"/>
  <c r="MGG25" i="13"/>
  <c r="MGH25" i="13"/>
  <c r="MGI25" i="13"/>
  <c r="MGJ25" i="13"/>
  <c r="MGK25" i="13"/>
  <c r="MGL25" i="13"/>
  <c r="MGM25" i="13"/>
  <c r="MGN25" i="13"/>
  <c r="MGO25" i="13"/>
  <c r="MGP25" i="13"/>
  <c r="MGQ25" i="13"/>
  <c r="MGR25" i="13"/>
  <c r="MGS25" i="13"/>
  <c r="MGT25" i="13"/>
  <c r="MGU25" i="13"/>
  <c r="MGV25" i="13"/>
  <c r="MGW25" i="13"/>
  <c r="MGX25" i="13"/>
  <c r="MGY25" i="13"/>
  <c r="MGZ25" i="13"/>
  <c r="MHA25" i="13"/>
  <c r="MHB25" i="13"/>
  <c r="MHC25" i="13"/>
  <c r="MHD25" i="13"/>
  <c r="MHE25" i="13"/>
  <c r="MHF25" i="13"/>
  <c r="MHG25" i="13"/>
  <c r="MHH25" i="13"/>
  <c r="MHI25" i="13"/>
  <c r="MHJ25" i="13"/>
  <c r="MHK25" i="13"/>
  <c r="MHL25" i="13"/>
  <c r="MHM25" i="13"/>
  <c r="MHN25" i="13"/>
  <c r="MHO25" i="13"/>
  <c r="MHP25" i="13"/>
  <c r="MHQ25" i="13"/>
  <c r="MHR25" i="13"/>
  <c r="MHS25" i="13"/>
  <c r="MHT25" i="13"/>
  <c r="MHU25" i="13"/>
  <c r="MHV25" i="13"/>
  <c r="MHW25" i="13"/>
  <c r="MHX25" i="13"/>
  <c r="MHY25" i="13"/>
  <c r="MHZ25" i="13"/>
  <c r="MIA25" i="13"/>
  <c r="MIB25" i="13"/>
  <c r="MIC25" i="13"/>
  <c r="MID25" i="13"/>
  <c r="MIE25" i="13"/>
  <c r="MIF25" i="13"/>
  <c r="MIG25" i="13"/>
  <c r="MIH25" i="13"/>
  <c r="MII25" i="13"/>
  <c r="MIJ25" i="13"/>
  <c r="MIK25" i="13"/>
  <c r="MIL25" i="13"/>
  <c r="MIM25" i="13"/>
  <c r="MIN25" i="13"/>
  <c r="MIO25" i="13"/>
  <c r="MIP25" i="13"/>
  <c r="MIQ25" i="13"/>
  <c r="MIR25" i="13"/>
  <c r="MIS25" i="13"/>
  <c r="MIT25" i="13"/>
  <c r="MIU25" i="13"/>
  <c r="MIV25" i="13"/>
  <c r="MIW25" i="13"/>
  <c r="MIX25" i="13"/>
  <c r="MIY25" i="13"/>
  <c r="MIZ25" i="13"/>
  <c r="MJA25" i="13"/>
  <c r="MJB25" i="13"/>
  <c r="MJC25" i="13"/>
  <c r="MJD25" i="13"/>
  <c r="MJE25" i="13"/>
  <c r="MJF25" i="13"/>
  <c r="MJG25" i="13"/>
  <c r="MJH25" i="13"/>
  <c r="MJI25" i="13"/>
  <c r="MJJ25" i="13"/>
  <c r="MJK25" i="13"/>
  <c r="MJL25" i="13"/>
  <c r="MJM25" i="13"/>
  <c r="MJN25" i="13"/>
  <c r="MJO25" i="13"/>
  <c r="MJP25" i="13"/>
  <c r="MJQ25" i="13"/>
  <c r="MJR25" i="13"/>
  <c r="MJS25" i="13"/>
  <c r="MJT25" i="13"/>
  <c r="MJU25" i="13"/>
  <c r="MJV25" i="13"/>
  <c r="MJW25" i="13"/>
  <c r="MJX25" i="13"/>
  <c r="MJY25" i="13"/>
  <c r="MJZ25" i="13"/>
  <c r="MKA25" i="13"/>
  <c r="MKB25" i="13"/>
  <c r="MKC25" i="13"/>
  <c r="MKD25" i="13"/>
  <c r="MKE25" i="13"/>
  <c r="MKF25" i="13"/>
  <c r="MKG25" i="13"/>
  <c r="MKH25" i="13"/>
  <c r="MKI25" i="13"/>
  <c r="MKJ25" i="13"/>
  <c r="MKK25" i="13"/>
  <c r="MKL25" i="13"/>
  <c r="MKM25" i="13"/>
  <c r="MKN25" i="13"/>
  <c r="MKO25" i="13"/>
  <c r="MKP25" i="13"/>
  <c r="MKQ25" i="13"/>
  <c r="MKR25" i="13"/>
  <c r="MKS25" i="13"/>
  <c r="MKT25" i="13"/>
  <c r="MKU25" i="13"/>
  <c r="MKV25" i="13"/>
  <c r="MKW25" i="13"/>
  <c r="MKX25" i="13"/>
  <c r="MKY25" i="13"/>
  <c r="MKZ25" i="13"/>
  <c r="MLA25" i="13"/>
  <c r="MLB25" i="13"/>
  <c r="MLC25" i="13"/>
  <c r="MLD25" i="13"/>
  <c r="MLE25" i="13"/>
  <c r="MLF25" i="13"/>
  <c r="MLG25" i="13"/>
  <c r="MLH25" i="13"/>
  <c r="MLI25" i="13"/>
  <c r="MLJ25" i="13"/>
  <c r="MLK25" i="13"/>
  <c r="MLL25" i="13"/>
  <c r="MLM25" i="13"/>
  <c r="MLN25" i="13"/>
  <c r="MLO25" i="13"/>
  <c r="MLP25" i="13"/>
  <c r="MLQ25" i="13"/>
  <c r="MLR25" i="13"/>
  <c r="MLS25" i="13"/>
  <c r="MLT25" i="13"/>
  <c r="MLU25" i="13"/>
  <c r="MLV25" i="13"/>
  <c r="MLW25" i="13"/>
  <c r="MLX25" i="13"/>
  <c r="MLY25" i="13"/>
  <c r="MLZ25" i="13"/>
  <c r="MMA25" i="13"/>
  <c r="MMB25" i="13"/>
  <c r="MMC25" i="13"/>
  <c r="MMD25" i="13"/>
  <c r="MME25" i="13"/>
  <c r="MMF25" i="13"/>
  <c r="MMG25" i="13"/>
  <c r="MMH25" i="13"/>
  <c r="MMI25" i="13"/>
  <c r="MMJ25" i="13"/>
  <c r="MMK25" i="13"/>
  <c r="MML25" i="13"/>
  <c r="MMM25" i="13"/>
  <c r="MMN25" i="13"/>
  <c r="MMO25" i="13"/>
  <c r="MMP25" i="13"/>
  <c r="MMQ25" i="13"/>
  <c r="MMR25" i="13"/>
  <c r="MMS25" i="13"/>
  <c r="MMT25" i="13"/>
  <c r="MMU25" i="13"/>
  <c r="MMV25" i="13"/>
  <c r="MMW25" i="13"/>
  <c r="MMX25" i="13"/>
  <c r="MMY25" i="13"/>
  <c r="MMZ25" i="13"/>
  <c r="MNA25" i="13"/>
  <c r="MNB25" i="13"/>
  <c r="MNC25" i="13"/>
  <c r="MND25" i="13"/>
  <c r="MNE25" i="13"/>
  <c r="MNF25" i="13"/>
  <c r="MNG25" i="13"/>
  <c r="MNH25" i="13"/>
  <c r="MNI25" i="13"/>
  <c r="MNJ25" i="13"/>
  <c r="MNK25" i="13"/>
  <c r="MNL25" i="13"/>
  <c r="MNM25" i="13"/>
  <c r="MNN25" i="13"/>
  <c r="MNO25" i="13"/>
  <c r="MNP25" i="13"/>
  <c r="MNQ25" i="13"/>
  <c r="MNR25" i="13"/>
  <c r="MNS25" i="13"/>
  <c r="MNT25" i="13"/>
  <c r="MNU25" i="13"/>
  <c r="MNV25" i="13"/>
  <c r="MNW25" i="13"/>
  <c r="MNX25" i="13"/>
  <c r="MNY25" i="13"/>
  <c r="MNZ25" i="13"/>
  <c r="MOA25" i="13"/>
  <c r="MOB25" i="13"/>
  <c r="MOC25" i="13"/>
  <c r="MOD25" i="13"/>
  <c r="MOE25" i="13"/>
  <c r="MOF25" i="13"/>
  <c r="MOG25" i="13"/>
  <c r="MOH25" i="13"/>
  <c r="MOI25" i="13"/>
  <c r="MOJ25" i="13"/>
  <c r="MOK25" i="13"/>
  <c r="MOL25" i="13"/>
  <c r="MOM25" i="13"/>
  <c r="MON25" i="13"/>
  <c r="MOO25" i="13"/>
  <c r="MOP25" i="13"/>
  <c r="MOQ25" i="13"/>
  <c r="MOR25" i="13"/>
  <c r="MOS25" i="13"/>
  <c r="MOT25" i="13"/>
  <c r="MOU25" i="13"/>
  <c r="MOV25" i="13"/>
  <c r="MOW25" i="13"/>
  <c r="MOX25" i="13"/>
  <c r="MOY25" i="13"/>
  <c r="MOZ25" i="13"/>
  <c r="MPA25" i="13"/>
  <c r="MPB25" i="13"/>
  <c r="MPC25" i="13"/>
  <c r="MPD25" i="13"/>
  <c r="MPE25" i="13"/>
  <c r="MPF25" i="13"/>
  <c r="MPG25" i="13"/>
  <c r="MPH25" i="13"/>
  <c r="MPI25" i="13"/>
  <c r="MPJ25" i="13"/>
  <c r="MPK25" i="13"/>
  <c r="MPL25" i="13"/>
  <c r="MPM25" i="13"/>
  <c r="MPN25" i="13"/>
  <c r="MPO25" i="13"/>
  <c r="MPP25" i="13"/>
  <c r="MPQ25" i="13"/>
  <c r="MPR25" i="13"/>
  <c r="MPS25" i="13"/>
  <c r="MPT25" i="13"/>
  <c r="MPU25" i="13"/>
  <c r="MPV25" i="13"/>
  <c r="MPW25" i="13"/>
  <c r="MPX25" i="13"/>
  <c r="MPY25" i="13"/>
  <c r="MPZ25" i="13"/>
  <c r="MQA25" i="13"/>
  <c r="MQB25" i="13"/>
  <c r="MQC25" i="13"/>
  <c r="MQD25" i="13"/>
  <c r="MQE25" i="13"/>
  <c r="MQF25" i="13"/>
  <c r="MQG25" i="13"/>
  <c r="MQH25" i="13"/>
  <c r="MQI25" i="13"/>
  <c r="MQJ25" i="13"/>
  <c r="MQK25" i="13"/>
  <c r="MQL25" i="13"/>
  <c r="MQM25" i="13"/>
  <c r="MQN25" i="13"/>
  <c r="MQO25" i="13"/>
  <c r="MQP25" i="13"/>
  <c r="MQQ25" i="13"/>
  <c r="MQR25" i="13"/>
  <c r="MQS25" i="13"/>
  <c r="MQT25" i="13"/>
  <c r="MQU25" i="13"/>
  <c r="MQV25" i="13"/>
  <c r="MQW25" i="13"/>
  <c r="MQX25" i="13"/>
  <c r="MQY25" i="13"/>
  <c r="MQZ25" i="13"/>
  <c r="MRA25" i="13"/>
  <c r="MRB25" i="13"/>
  <c r="MRC25" i="13"/>
  <c r="MRD25" i="13"/>
  <c r="MRE25" i="13"/>
  <c r="MRF25" i="13"/>
  <c r="MRG25" i="13"/>
  <c r="MRH25" i="13"/>
  <c r="MRI25" i="13"/>
  <c r="MRJ25" i="13"/>
  <c r="MRK25" i="13"/>
  <c r="MRL25" i="13"/>
  <c r="MRM25" i="13"/>
  <c r="MRN25" i="13"/>
  <c r="MRO25" i="13"/>
  <c r="MRP25" i="13"/>
  <c r="MRQ25" i="13"/>
  <c r="MRR25" i="13"/>
  <c r="MRS25" i="13"/>
  <c r="MRT25" i="13"/>
  <c r="MRU25" i="13"/>
  <c r="MRV25" i="13"/>
  <c r="MRW25" i="13"/>
  <c r="MRX25" i="13"/>
  <c r="MRY25" i="13"/>
  <c r="MRZ25" i="13"/>
  <c r="MSA25" i="13"/>
  <c r="MSB25" i="13"/>
  <c r="MSC25" i="13"/>
  <c r="MSD25" i="13"/>
  <c r="MSE25" i="13"/>
  <c r="MSF25" i="13"/>
  <c r="MSG25" i="13"/>
  <c r="MSH25" i="13"/>
  <c r="MSI25" i="13"/>
  <c r="MSJ25" i="13"/>
  <c r="MSK25" i="13"/>
  <c r="MSL25" i="13"/>
  <c r="MSM25" i="13"/>
  <c r="MSN25" i="13"/>
  <c r="MSO25" i="13"/>
  <c r="MSP25" i="13"/>
  <c r="MSQ25" i="13"/>
  <c r="MSR25" i="13"/>
  <c r="MSS25" i="13"/>
  <c r="MST25" i="13"/>
  <c r="MSU25" i="13"/>
  <c r="MSV25" i="13"/>
  <c r="MSW25" i="13"/>
  <c r="MSX25" i="13"/>
  <c r="MSY25" i="13"/>
  <c r="MSZ25" i="13"/>
  <c r="MTA25" i="13"/>
  <c r="MTB25" i="13"/>
  <c r="MTC25" i="13"/>
  <c r="MTD25" i="13"/>
  <c r="MTE25" i="13"/>
  <c r="MTF25" i="13"/>
  <c r="MTG25" i="13"/>
  <c r="MTH25" i="13"/>
  <c r="MTI25" i="13"/>
  <c r="MTJ25" i="13"/>
  <c r="MTK25" i="13"/>
  <c r="MTL25" i="13"/>
  <c r="MTM25" i="13"/>
  <c r="MTN25" i="13"/>
  <c r="MTO25" i="13"/>
  <c r="MTP25" i="13"/>
  <c r="MTQ25" i="13"/>
  <c r="MTR25" i="13"/>
  <c r="MTS25" i="13"/>
  <c r="MTT25" i="13"/>
  <c r="MTU25" i="13"/>
  <c r="MTV25" i="13"/>
  <c r="MTW25" i="13"/>
  <c r="MTX25" i="13"/>
  <c r="MTY25" i="13"/>
  <c r="MTZ25" i="13"/>
  <c r="MUA25" i="13"/>
  <c r="MUB25" i="13"/>
  <c r="MUC25" i="13"/>
  <c r="MUD25" i="13"/>
  <c r="MUE25" i="13"/>
  <c r="MUF25" i="13"/>
  <c r="MUG25" i="13"/>
  <c r="MUH25" i="13"/>
  <c r="MUI25" i="13"/>
  <c r="MUJ25" i="13"/>
  <c r="MUK25" i="13"/>
  <c r="MUL25" i="13"/>
  <c r="MUM25" i="13"/>
  <c r="MUN25" i="13"/>
  <c r="MUO25" i="13"/>
  <c r="MUP25" i="13"/>
  <c r="MUQ25" i="13"/>
  <c r="MUR25" i="13"/>
  <c r="MUS25" i="13"/>
  <c r="MUT25" i="13"/>
  <c r="MUU25" i="13"/>
  <c r="MUV25" i="13"/>
  <c r="MUW25" i="13"/>
  <c r="MUX25" i="13"/>
  <c r="MUY25" i="13"/>
  <c r="MUZ25" i="13"/>
  <c r="MVA25" i="13"/>
  <c r="MVB25" i="13"/>
  <c r="MVC25" i="13"/>
  <c r="MVD25" i="13"/>
  <c r="MVE25" i="13"/>
  <c r="MVF25" i="13"/>
  <c r="MVG25" i="13"/>
  <c r="MVH25" i="13"/>
  <c r="MVI25" i="13"/>
  <c r="MVJ25" i="13"/>
  <c r="MVK25" i="13"/>
  <c r="MVL25" i="13"/>
  <c r="MVM25" i="13"/>
  <c r="MVN25" i="13"/>
  <c r="MVO25" i="13"/>
  <c r="MVP25" i="13"/>
  <c r="MVQ25" i="13"/>
  <c r="MVR25" i="13"/>
  <c r="MVS25" i="13"/>
  <c r="MVT25" i="13"/>
  <c r="MVU25" i="13"/>
  <c r="MVV25" i="13"/>
  <c r="MVW25" i="13"/>
  <c r="MVX25" i="13"/>
  <c r="MVY25" i="13"/>
  <c r="MVZ25" i="13"/>
  <c r="MWA25" i="13"/>
  <c r="MWB25" i="13"/>
  <c r="MWC25" i="13"/>
  <c r="MWD25" i="13"/>
  <c r="MWE25" i="13"/>
  <c r="MWF25" i="13"/>
  <c r="MWG25" i="13"/>
  <c r="MWH25" i="13"/>
  <c r="MWI25" i="13"/>
  <c r="MWJ25" i="13"/>
  <c r="MWK25" i="13"/>
  <c r="MWL25" i="13"/>
  <c r="MWM25" i="13"/>
  <c r="MWN25" i="13"/>
  <c r="MWO25" i="13"/>
  <c r="MWP25" i="13"/>
  <c r="MWQ25" i="13"/>
  <c r="MWR25" i="13"/>
  <c r="MWS25" i="13"/>
  <c r="MWT25" i="13"/>
  <c r="MWU25" i="13"/>
  <c r="MWV25" i="13"/>
  <c r="MWW25" i="13"/>
  <c r="MWX25" i="13"/>
  <c r="MWY25" i="13"/>
  <c r="MWZ25" i="13"/>
  <c r="MXA25" i="13"/>
  <c r="MXB25" i="13"/>
  <c r="MXC25" i="13"/>
  <c r="MXD25" i="13"/>
  <c r="MXE25" i="13"/>
  <c r="MXF25" i="13"/>
  <c r="MXG25" i="13"/>
  <c r="MXH25" i="13"/>
  <c r="MXI25" i="13"/>
  <c r="MXJ25" i="13"/>
  <c r="MXK25" i="13"/>
  <c r="MXL25" i="13"/>
  <c r="MXM25" i="13"/>
  <c r="MXN25" i="13"/>
  <c r="MXO25" i="13"/>
  <c r="MXP25" i="13"/>
  <c r="MXQ25" i="13"/>
  <c r="MXR25" i="13"/>
  <c r="MXS25" i="13"/>
  <c r="MXT25" i="13"/>
  <c r="MXU25" i="13"/>
  <c r="MXV25" i="13"/>
  <c r="MXW25" i="13"/>
  <c r="MXX25" i="13"/>
  <c r="MXY25" i="13"/>
  <c r="MXZ25" i="13"/>
  <c r="MYA25" i="13"/>
  <c r="MYB25" i="13"/>
  <c r="MYC25" i="13"/>
  <c r="MYD25" i="13"/>
  <c r="MYE25" i="13"/>
  <c r="MYF25" i="13"/>
  <c r="MYG25" i="13"/>
  <c r="MYH25" i="13"/>
  <c r="MYI25" i="13"/>
  <c r="MYJ25" i="13"/>
  <c r="MYK25" i="13"/>
  <c r="MYL25" i="13"/>
  <c r="MYM25" i="13"/>
  <c r="MYN25" i="13"/>
  <c r="MYO25" i="13"/>
  <c r="MYP25" i="13"/>
  <c r="MYQ25" i="13"/>
  <c r="MYR25" i="13"/>
  <c r="MYS25" i="13"/>
  <c r="MYT25" i="13"/>
  <c r="MYU25" i="13"/>
  <c r="MYV25" i="13"/>
  <c r="MYW25" i="13"/>
  <c r="MYX25" i="13"/>
  <c r="MYY25" i="13"/>
  <c r="MYZ25" i="13"/>
  <c r="MZA25" i="13"/>
  <c r="MZB25" i="13"/>
  <c r="MZC25" i="13"/>
  <c r="MZD25" i="13"/>
  <c r="MZE25" i="13"/>
  <c r="MZF25" i="13"/>
  <c r="MZG25" i="13"/>
  <c r="MZH25" i="13"/>
  <c r="MZI25" i="13"/>
  <c r="MZJ25" i="13"/>
  <c r="MZK25" i="13"/>
  <c r="MZL25" i="13"/>
  <c r="MZM25" i="13"/>
  <c r="MZN25" i="13"/>
  <c r="MZO25" i="13"/>
  <c r="MZP25" i="13"/>
  <c r="MZQ25" i="13"/>
  <c r="MZR25" i="13"/>
  <c r="MZS25" i="13"/>
  <c r="MZT25" i="13"/>
  <c r="MZU25" i="13"/>
  <c r="MZV25" i="13"/>
  <c r="MZW25" i="13"/>
  <c r="MZX25" i="13"/>
  <c r="MZY25" i="13"/>
  <c r="MZZ25" i="13"/>
  <c r="NAA25" i="13"/>
  <c r="NAB25" i="13"/>
  <c r="NAC25" i="13"/>
  <c r="NAD25" i="13"/>
  <c r="NAE25" i="13"/>
  <c r="NAF25" i="13"/>
  <c r="NAG25" i="13"/>
  <c r="NAH25" i="13"/>
  <c r="NAI25" i="13"/>
  <c r="NAJ25" i="13"/>
  <c r="NAK25" i="13"/>
  <c r="NAL25" i="13"/>
  <c r="NAM25" i="13"/>
  <c r="NAN25" i="13"/>
  <c r="NAO25" i="13"/>
  <c r="NAP25" i="13"/>
  <c r="NAQ25" i="13"/>
  <c r="NAR25" i="13"/>
  <c r="NAS25" i="13"/>
  <c r="NAT25" i="13"/>
  <c r="NAU25" i="13"/>
  <c r="NAV25" i="13"/>
  <c r="NAW25" i="13"/>
  <c r="NAX25" i="13"/>
  <c r="NAY25" i="13"/>
  <c r="NAZ25" i="13"/>
  <c r="NBA25" i="13"/>
  <c r="NBB25" i="13"/>
  <c r="NBC25" i="13"/>
  <c r="NBD25" i="13"/>
  <c r="NBE25" i="13"/>
  <c r="NBF25" i="13"/>
  <c r="NBG25" i="13"/>
  <c r="NBH25" i="13"/>
  <c r="NBI25" i="13"/>
  <c r="NBJ25" i="13"/>
  <c r="NBK25" i="13"/>
  <c r="NBL25" i="13"/>
  <c r="NBM25" i="13"/>
  <c r="NBN25" i="13"/>
  <c r="NBO25" i="13"/>
  <c r="NBP25" i="13"/>
  <c r="NBQ25" i="13"/>
  <c r="NBR25" i="13"/>
  <c r="NBS25" i="13"/>
  <c r="NBT25" i="13"/>
  <c r="NBU25" i="13"/>
  <c r="NBV25" i="13"/>
  <c r="NBW25" i="13"/>
  <c r="NBX25" i="13"/>
  <c r="NBY25" i="13"/>
  <c r="NBZ25" i="13"/>
  <c r="NCA25" i="13"/>
  <c r="NCB25" i="13"/>
  <c r="NCC25" i="13"/>
  <c r="NCD25" i="13"/>
  <c r="NCE25" i="13"/>
  <c r="NCF25" i="13"/>
  <c r="NCG25" i="13"/>
  <c r="NCH25" i="13"/>
  <c r="NCI25" i="13"/>
  <c r="NCJ25" i="13"/>
  <c r="NCK25" i="13"/>
  <c r="NCL25" i="13"/>
  <c r="NCM25" i="13"/>
  <c r="NCN25" i="13"/>
  <c r="NCO25" i="13"/>
  <c r="NCP25" i="13"/>
  <c r="NCQ25" i="13"/>
  <c r="NCR25" i="13"/>
  <c r="NCS25" i="13"/>
  <c r="NCT25" i="13"/>
  <c r="NCU25" i="13"/>
  <c r="NCV25" i="13"/>
  <c r="NCW25" i="13"/>
  <c r="NCX25" i="13"/>
  <c r="NCY25" i="13"/>
  <c r="NCZ25" i="13"/>
  <c r="NDA25" i="13"/>
  <c r="NDB25" i="13"/>
  <c r="NDC25" i="13"/>
  <c r="NDD25" i="13"/>
  <c r="NDE25" i="13"/>
  <c r="NDF25" i="13"/>
  <c r="NDG25" i="13"/>
  <c r="NDH25" i="13"/>
  <c r="NDI25" i="13"/>
  <c r="NDJ25" i="13"/>
  <c r="NDK25" i="13"/>
  <c r="NDL25" i="13"/>
  <c r="NDM25" i="13"/>
  <c r="NDN25" i="13"/>
  <c r="NDO25" i="13"/>
  <c r="NDP25" i="13"/>
  <c r="NDQ25" i="13"/>
  <c r="NDR25" i="13"/>
  <c r="NDS25" i="13"/>
  <c r="NDT25" i="13"/>
  <c r="NDU25" i="13"/>
  <c r="NDV25" i="13"/>
  <c r="NDW25" i="13"/>
  <c r="NDX25" i="13"/>
  <c r="NDY25" i="13"/>
  <c r="NDZ25" i="13"/>
  <c r="NEA25" i="13"/>
  <c r="NEB25" i="13"/>
  <c r="NEC25" i="13"/>
  <c r="NED25" i="13"/>
  <c r="NEE25" i="13"/>
  <c r="NEF25" i="13"/>
  <c r="NEG25" i="13"/>
  <c r="NEH25" i="13"/>
  <c r="NEI25" i="13"/>
  <c r="NEJ25" i="13"/>
  <c r="NEK25" i="13"/>
  <c r="NEL25" i="13"/>
  <c r="NEM25" i="13"/>
  <c r="NEN25" i="13"/>
  <c r="NEO25" i="13"/>
  <c r="NEP25" i="13"/>
  <c r="NEQ25" i="13"/>
  <c r="NER25" i="13"/>
  <c r="NES25" i="13"/>
  <c r="NET25" i="13"/>
  <c r="NEU25" i="13"/>
  <c r="NEV25" i="13"/>
  <c r="NEW25" i="13"/>
  <c r="NEX25" i="13"/>
  <c r="NEY25" i="13"/>
  <c r="NEZ25" i="13"/>
  <c r="NFA25" i="13"/>
  <c r="NFB25" i="13"/>
  <c r="NFC25" i="13"/>
  <c r="NFD25" i="13"/>
  <c r="NFE25" i="13"/>
  <c r="NFF25" i="13"/>
  <c r="NFG25" i="13"/>
  <c r="NFH25" i="13"/>
  <c r="NFI25" i="13"/>
  <c r="NFJ25" i="13"/>
  <c r="NFK25" i="13"/>
  <c r="NFL25" i="13"/>
  <c r="NFM25" i="13"/>
  <c r="NFN25" i="13"/>
  <c r="NFO25" i="13"/>
  <c r="NFP25" i="13"/>
  <c r="NFQ25" i="13"/>
  <c r="NFR25" i="13"/>
  <c r="NFS25" i="13"/>
  <c r="NFT25" i="13"/>
  <c r="NFU25" i="13"/>
  <c r="NFV25" i="13"/>
  <c r="NFW25" i="13"/>
  <c r="NFX25" i="13"/>
  <c r="NFY25" i="13"/>
  <c r="NFZ25" i="13"/>
  <c r="NGA25" i="13"/>
  <c r="NGB25" i="13"/>
  <c r="NGC25" i="13"/>
  <c r="NGD25" i="13"/>
  <c r="NGE25" i="13"/>
  <c r="NGF25" i="13"/>
  <c r="NGG25" i="13"/>
  <c r="NGH25" i="13"/>
  <c r="NGI25" i="13"/>
  <c r="NGJ25" i="13"/>
  <c r="NGK25" i="13"/>
  <c r="NGL25" i="13"/>
  <c r="NGM25" i="13"/>
  <c r="NGN25" i="13"/>
  <c r="NGO25" i="13"/>
  <c r="NGP25" i="13"/>
  <c r="NGQ25" i="13"/>
  <c r="NGR25" i="13"/>
  <c r="NGS25" i="13"/>
  <c r="NGT25" i="13"/>
  <c r="NGU25" i="13"/>
  <c r="NGV25" i="13"/>
  <c r="NGW25" i="13"/>
  <c r="NGX25" i="13"/>
  <c r="NGY25" i="13"/>
  <c r="NGZ25" i="13"/>
  <c r="NHA25" i="13"/>
  <c r="NHB25" i="13"/>
  <c r="NHC25" i="13"/>
  <c r="NHD25" i="13"/>
  <c r="NHE25" i="13"/>
  <c r="NHF25" i="13"/>
  <c r="NHG25" i="13"/>
  <c r="NHH25" i="13"/>
  <c r="NHI25" i="13"/>
  <c r="NHJ25" i="13"/>
  <c r="NHK25" i="13"/>
  <c r="NHL25" i="13"/>
  <c r="NHM25" i="13"/>
  <c r="NHN25" i="13"/>
  <c r="NHO25" i="13"/>
  <c r="NHP25" i="13"/>
  <c r="NHQ25" i="13"/>
  <c r="NHR25" i="13"/>
  <c r="NHS25" i="13"/>
  <c r="NHT25" i="13"/>
  <c r="NHU25" i="13"/>
  <c r="NHV25" i="13"/>
  <c r="NHW25" i="13"/>
  <c r="NHX25" i="13"/>
  <c r="NHY25" i="13"/>
  <c r="NHZ25" i="13"/>
  <c r="NIA25" i="13"/>
  <c r="NIB25" i="13"/>
  <c r="NIC25" i="13"/>
  <c r="NID25" i="13"/>
  <c r="NIE25" i="13"/>
  <c r="NIF25" i="13"/>
  <c r="NIG25" i="13"/>
  <c r="NIH25" i="13"/>
  <c r="NII25" i="13"/>
  <c r="NIJ25" i="13"/>
  <c r="NIK25" i="13"/>
  <c r="NIL25" i="13"/>
  <c r="NIM25" i="13"/>
  <c r="NIN25" i="13"/>
  <c r="NIO25" i="13"/>
  <c r="NIP25" i="13"/>
  <c r="NIQ25" i="13"/>
  <c r="NIR25" i="13"/>
  <c r="NIS25" i="13"/>
  <c r="NIT25" i="13"/>
  <c r="NIU25" i="13"/>
  <c r="NIV25" i="13"/>
  <c r="NIW25" i="13"/>
  <c r="NIX25" i="13"/>
  <c r="NIY25" i="13"/>
  <c r="NIZ25" i="13"/>
  <c r="NJA25" i="13"/>
  <c r="NJB25" i="13"/>
  <c r="NJC25" i="13"/>
  <c r="NJD25" i="13"/>
  <c r="NJE25" i="13"/>
  <c r="NJF25" i="13"/>
  <c r="NJG25" i="13"/>
  <c r="NJH25" i="13"/>
  <c r="NJI25" i="13"/>
  <c r="NJJ25" i="13"/>
  <c r="NJK25" i="13"/>
  <c r="NJL25" i="13"/>
  <c r="NJM25" i="13"/>
  <c r="NJN25" i="13"/>
  <c r="NJO25" i="13"/>
  <c r="NJP25" i="13"/>
  <c r="NJQ25" i="13"/>
  <c r="NJR25" i="13"/>
  <c r="NJS25" i="13"/>
  <c r="NJT25" i="13"/>
  <c r="NJU25" i="13"/>
  <c r="NJV25" i="13"/>
  <c r="NJW25" i="13"/>
  <c r="NJX25" i="13"/>
  <c r="NJY25" i="13"/>
  <c r="NJZ25" i="13"/>
  <c r="NKA25" i="13"/>
  <c r="NKB25" i="13"/>
  <c r="NKC25" i="13"/>
  <c r="NKD25" i="13"/>
  <c r="NKE25" i="13"/>
  <c r="NKF25" i="13"/>
  <c r="NKG25" i="13"/>
  <c r="NKH25" i="13"/>
  <c r="NKI25" i="13"/>
  <c r="NKJ25" i="13"/>
  <c r="NKK25" i="13"/>
  <c r="NKL25" i="13"/>
  <c r="NKM25" i="13"/>
  <c r="NKN25" i="13"/>
  <c r="NKO25" i="13"/>
  <c r="NKP25" i="13"/>
  <c r="NKQ25" i="13"/>
  <c r="NKR25" i="13"/>
  <c r="NKS25" i="13"/>
  <c r="NKT25" i="13"/>
  <c r="NKU25" i="13"/>
  <c r="NKV25" i="13"/>
  <c r="NKW25" i="13"/>
  <c r="NKX25" i="13"/>
  <c r="NKY25" i="13"/>
  <c r="NKZ25" i="13"/>
  <c r="NLA25" i="13"/>
  <c r="NLB25" i="13"/>
  <c r="NLC25" i="13"/>
  <c r="NLD25" i="13"/>
  <c r="NLE25" i="13"/>
  <c r="NLF25" i="13"/>
  <c r="NLG25" i="13"/>
  <c r="NLH25" i="13"/>
  <c r="NLI25" i="13"/>
  <c r="NLJ25" i="13"/>
  <c r="NLK25" i="13"/>
  <c r="NLL25" i="13"/>
  <c r="NLM25" i="13"/>
  <c r="NLN25" i="13"/>
  <c r="NLO25" i="13"/>
  <c r="NLP25" i="13"/>
  <c r="NLQ25" i="13"/>
  <c r="NLR25" i="13"/>
  <c r="NLS25" i="13"/>
  <c r="NLT25" i="13"/>
  <c r="NLU25" i="13"/>
  <c r="NLV25" i="13"/>
  <c r="NLW25" i="13"/>
  <c r="NLX25" i="13"/>
  <c r="NLY25" i="13"/>
  <c r="NLZ25" i="13"/>
  <c r="NMA25" i="13"/>
  <c r="NMB25" i="13"/>
  <c r="NMC25" i="13"/>
  <c r="NMD25" i="13"/>
  <c r="NME25" i="13"/>
  <c r="NMF25" i="13"/>
  <c r="NMG25" i="13"/>
  <c r="NMH25" i="13"/>
  <c r="NMI25" i="13"/>
  <c r="NMJ25" i="13"/>
  <c r="NMK25" i="13"/>
  <c r="NML25" i="13"/>
  <c r="NMM25" i="13"/>
  <c r="NMN25" i="13"/>
  <c r="NMO25" i="13"/>
  <c r="NMP25" i="13"/>
  <c r="NMQ25" i="13"/>
  <c r="NMR25" i="13"/>
  <c r="NMS25" i="13"/>
  <c r="NMT25" i="13"/>
  <c r="NMU25" i="13"/>
  <c r="NMV25" i="13"/>
  <c r="NMW25" i="13"/>
  <c r="NMX25" i="13"/>
  <c r="NMY25" i="13"/>
  <c r="NMZ25" i="13"/>
  <c r="NNA25" i="13"/>
  <c r="NNB25" i="13"/>
  <c r="NNC25" i="13"/>
  <c r="NND25" i="13"/>
  <c r="NNE25" i="13"/>
  <c r="NNF25" i="13"/>
  <c r="NNG25" i="13"/>
  <c r="NNH25" i="13"/>
  <c r="NNI25" i="13"/>
  <c r="NNJ25" i="13"/>
  <c r="NNK25" i="13"/>
  <c r="NNL25" i="13"/>
  <c r="NNM25" i="13"/>
  <c r="NNN25" i="13"/>
  <c r="NNO25" i="13"/>
  <c r="NNP25" i="13"/>
  <c r="NNQ25" i="13"/>
  <c r="NNR25" i="13"/>
  <c r="NNS25" i="13"/>
  <c r="NNT25" i="13"/>
  <c r="NNU25" i="13"/>
  <c r="NNV25" i="13"/>
  <c r="NNW25" i="13"/>
  <c r="NNX25" i="13"/>
  <c r="NNY25" i="13"/>
  <c r="NNZ25" i="13"/>
  <c r="NOA25" i="13"/>
  <c r="NOB25" i="13"/>
  <c r="NOC25" i="13"/>
  <c r="NOD25" i="13"/>
  <c r="NOE25" i="13"/>
  <c r="NOF25" i="13"/>
  <c r="NOG25" i="13"/>
  <c r="NOH25" i="13"/>
  <c r="NOI25" i="13"/>
  <c r="NOJ25" i="13"/>
  <c r="NOK25" i="13"/>
  <c r="NOL25" i="13"/>
  <c r="NOM25" i="13"/>
  <c r="NON25" i="13"/>
  <c r="NOO25" i="13"/>
  <c r="NOP25" i="13"/>
  <c r="NOQ25" i="13"/>
  <c r="NOR25" i="13"/>
  <c r="NOS25" i="13"/>
  <c r="NOT25" i="13"/>
  <c r="NOU25" i="13"/>
  <c r="NOV25" i="13"/>
  <c r="NOW25" i="13"/>
  <c r="NOX25" i="13"/>
  <c r="NOY25" i="13"/>
  <c r="NOZ25" i="13"/>
  <c r="NPA25" i="13"/>
  <c r="NPB25" i="13"/>
  <c r="NPC25" i="13"/>
  <c r="NPD25" i="13"/>
  <c r="NPE25" i="13"/>
  <c r="NPF25" i="13"/>
  <c r="NPG25" i="13"/>
  <c r="NPH25" i="13"/>
  <c r="NPI25" i="13"/>
  <c r="NPJ25" i="13"/>
  <c r="NPK25" i="13"/>
  <c r="NPL25" i="13"/>
  <c r="NPM25" i="13"/>
  <c r="NPN25" i="13"/>
  <c r="NPO25" i="13"/>
  <c r="NPP25" i="13"/>
  <c r="NPQ25" i="13"/>
  <c r="NPR25" i="13"/>
  <c r="NPS25" i="13"/>
  <c r="NPT25" i="13"/>
  <c r="NPU25" i="13"/>
  <c r="NPV25" i="13"/>
  <c r="NPW25" i="13"/>
  <c r="NPX25" i="13"/>
  <c r="NPY25" i="13"/>
  <c r="NPZ25" i="13"/>
  <c r="NQA25" i="13"/>
  <c r="NQB25" i="13"/>
  <c r="NQC25" i="13"/>
  <c r="NQD25" i="13"/>
  <c r="NQE25" i="13"/>
  <c r="NQF25" i="13"/>
  <c r="NQG25" i="13"/>
  <c r="NQH25" i="13"/>
  <c r="NQI25" i="13"/>
  <c r="NQJ25" i="13"/>
  <c r="NQK25" i="13"/>
  <c r="NQL25" i="13"/>
  <c r="NQM25" i="13"/>
  <c r="NQN25" i="13"/>
  <c r="NQO25" i="13"/>
  <c r="NQP25" i="13"/>
  <c r="NQQ25" i="13"/>
  <c r="NQR25" i="13"/>
  <c r="NQS25" i="13"/>
  <c r="NQT25" i="13"/>
  <c r="NQU25" i="13"/>
  <c r="NQV25" i="13"/>
  <c r="NQW25" i="13"/>
  <c r="NQX25" i="13"/>
  <c r="NQY25" i="13"/>
  <c r="NQZ25" i="13"/>
  <c r="NRA25" i="13"/>
  <c r="NRB25" i="13"/>
  <c r="NRC25" i="13"/>
  <c r="NRD25" i="13"/>
  <c r="NRE25" i="13"/>
  <c r="NRF25" i="13"/>
  <c r="NRG25" i="13"/>
  <c r="NRH25" i="13"/>
  <c r="NRI25" i="13"/>
  <c r="NRJ25" i="13"/>
  <c r="NRK25" i="13"/>
  <c r="NRL25" i="13"/>
  <c r="NRM25" i="13"/>
  <c r="NRN25" i="13"/>
  <c r="NRO25" i="13"/>
  <c r="NRP25" i="13"/>
  <c r="NRQ25" i="13"/>
  <c r="NRR25" i="13"/>
  <c r="NRS25" i="13"/>
  <c r="NRT25" i="13"/>
  <c r="NRU25" i="13"/>
  <c r="NRV25" i="13"/>
  <c r="NRW25" i="13"/>
  <c r="NRX25" i="13"/>
  <c r="NRY25" i="13"/>
  <c r="NRZ25" i="13"/>
  <c r="NSA25" i="13"/>
  <c r="NSB25" i="13"/>
  <c r="NSC25" i="13"/>
  <c r="NSD25" i="13"/>
  <c r="NSE25" i="13"/>
  <c r="NSF25" i="13"/>
  <c r="NSG25" i="13"/>
  <c r="NSH25" i="13"/>
  <c r="NSI25" i="13"/>
  <c r="NSJ25" i="13"/>
  <c r="NSK25" i="13"/>
  <c r="NSL25" i="13"/>
  <c r="NSM25" i="13"/>
  <c r="NSN25" i="13"/>
  <c r="NSO25" i="13"/>
  <c r="NSP25" i="13"/>
  <c r="NSQ25" i="13"/>
  <c r="NSR25" i="13"/>
  <c r="NSS25" i="13"/>
  <c r="NST25" i="13"/>
  <c r="NSU25" i="13"/>
  <c r="NSV25" i="13"/>
  <c r="NSW25" i="13"/>
  <c r="NSX25" i="13"/>
  <c r="NSY25" i="13"/>
  <c r="NSZ25" i="13"/>
  <c r="NTA25" i="13"/>
  <c r="NTB25" i="13"/>
  <c r="NTC25" i="13"/>
  <c r="NTD25" i="13"/>
  <c r="NTE25" i="13"/>
  <c r="NTF25" i="13"/>
  <c r="NTG25" i="13"/>
  <c r="NTH25" i="13"/>
  <c r="NTI25" i="13"/>
  <c r="NTJ25" i="13"/>
  <c r="NTK25" i="13"/>
  <c r="NTL25" i="13"/>
  <c r="NTM25" i="13"/>
  <c r="NTN25" i="13"/>
  <c r="NTO25" i="13"/>
  <c r="NTP25" i="13"/>
  <c r="NTQ25" i="13"/>
  <c r="NTR25" i="13"/>
  <c r="NTS25" i="13"/>
  <c r="NTT25" i="13"/>
  <c r="NTU25" i="13"/>
  <c r="NTV25" i="13"/>
  <c r="NTW25" i="13"/>
  <c r="NTX25" i="13"/>
  <c r="NTY25" i="13"/>
  <c r="NTZ25" i="13"/>
  <c r="NUA25" i="13"/>
  <c r="NUB25" i="13"/>
  <c r="NUC25" i="13"/>
  <c r="NUD25" i="13"/>
  <c r="NUE25" i="13"/>
  <c r="NUF25" i="13"/>
  <c r="NUG25" i="13"/>
  <c r="NUH25" i="13"/>
  <c r="NUI25" i="13"/>
  <c r="NUJ25" i="13"/>
  <c r="NUK25" i="13"/>
  <c r="NUL25" i="13"/>
  <c r="NUM25" i="13"/>
  <c r="NUN25" i="13"/>
  <c r="NUO25" i="13"/>
  <c r="NUP25" i="13"/>
  <c r="NUQ25" i="13"/>
  <c r="NUR25" i="13"/>
  <c r="NUS25" i="13"/>
  <c r="NUT25" i="13"/>
  <c r="NUU25" i="13"/>
  <c r="NUV25" i="13"/>
  <c r="NUW25" i="13"/>
  <c r="NUX25" i="13"/>
  <c r="NUY25" i="13"/>
  <c r="NUZ25" i="13"/>
  <c r="NVA25" i="13"/>
  <c r="NVB25" i="13"/>
  <c r="NVC25" i="13"/>
  <c r="NVD25" i="13"/>
  <c r="NVE25" i="13"/>
  <c r="NVF25" i="13"/>
  <c r="NVG25" i="13"/>
  <c r="NVH25" i="13"/>
  <c r="NVI25" i="13"/>
  <c r="NVJ25" i="13"/>
  <c r="NVK25" i="13"/>
  <c r="NVL25" i="13"/>
  <c r="NVM25" i="13"/>
  <c r="NVN25" i="13"/>
  <c r="NVO25" i="13"/>
  <c r="NVP25" i="13"/>
  <c r="NVQ25" i="13"/>
  <c r="NVR25" i="13"/>
  <c r="NVS25" i="13"/>
  <c r="NVT25" i="13"/>
  <c r="NVU25" i="13"/>
  <c r="NVV25" i="13"/>
  <c r="NVW25" i="13"/>
  <c r="NVX25" i="13"/>
  <c r="NVY25" i="13"/>
  <c r="NVZ25" i="13"/>
  <c r="NWA25" i="13"/>
  <c r="NWB25" i="13"/>
  <c r="NWC25" i="13"/>
  <c r="NWD25" i="13"/>
  <c r="NWE25" i="13"/>
  <c r="NWF25" i="13"/>
  <c r="NWG25" i="13"/>
  <c r="NWH25" i="13"/>
  <c r="NWI25" i="13"/>
  <c r="NWJ25" i="13"/>
  <c r="NWK25" i="13"/>
  <c r="NWL25" i="13"/>
  <c r="NWM25" i="13"/>
  <c r="NWN25" i="13"/>
  <c r="NWO25" i="13"/>
  <c r="NWP25" i="13"/>
  <c r="NWQ25" i="13"/>
  <c r="NWR25" i="13"/>
  <c r="NWS25" i="13"/>
  <c r="NWT25" i="13"/>
  <c r="NWU25" i="13"/>
  <c r="NWV25" i="13"/>
  <c r="NWW25" i="13"/>
  <c r="NWX25" i="13"/>
  <c r="NWY25" i="13"/>
  <c r="NWZ25" i="13"/>
  <c r="NXA25" i="13"/>
  <c r="NXB25" i="13"/>
  <c r="NXC25" i="13"/>
  <c r="NXD25" i="13"/>
  <c r="NXE25" i="13"/>
  <c r="NXF25" i="13"/>
  <c r="NXG25" i="13"/>
  <c r="NXH25" i="13"/>
  <c r="NXI25" i="13"/>
  <c r="NXJ25" i="13"/>
  <c r="NXK25" i="13"/>
  <c r="NXL25" i="13"/>
  <c r="NXM25" i="13"/>
  <c r="NXN25" i="13"/>
  <c r="NXO25" i="13"/>
  <c r="NXP25" i="13"/>
  <c r="NXQ25" i="13"/>
  <c r="NXR25" i="13"/>
  <c r="NXS25" i="13"/>
  <c r="NXT25" i="13"/>
  <c r="NXU25" i="13"/>
  <c r="NXV25" i="13"/>
  <c r="NXW25" i="13"/>
  <c r="NXX25" i="13"/>
  <c r="NXY25" i="13"/>
  <c r="NXZ25" i="13"/>
  <c r="NYA25" i="13"/>
  <c r="NYB25" i="13"/>
  <c r="NYC25" i="13"/>
  <c r="NYD25" i="13"/>
  <c r="NYE25" i="13"/>
  <c r="NYF25" i="13"/>
  <c r="NYG25" i="13"/>
  <c r="NYH25" i="13"/>
  <c r="NYI25" i="13"/>
  <c r="NYJ25" i="13"/>
  <c r="NYK25" i="13"/>
  <c r="NYL25" i="13"/>
  <c r="NYM25" i="13"/>
  <c r="NYN25" i="13"/>
  <c r="NYO25" i="13"/>
  <c r="NYP25" i="13"/>
  <c r="NYQ25" i="13"/>
  <c r="NYR25" i="13"/>
  <c r="NYS25" i="13"/>
  <c r="NYT25" i="13"/>
  <c r="NYU25" i="13"/>
  <c r="NYV25" i="13"/>
  <c r="NYW25" i="13"/>
  <c r="NYX25" i="13"/>
  <c r="NYY25" i="13"/>
  <c r="NYZ25" i="13"/>
  <c r="NZA25" i="13"/>
  <c r="NZB25" i="13"/>
  <c r="NZC25" i="13"/>
  <c r="NZD25" i="13"/>
  <c r="NZE25" i="13"/>
  <c r="NZF25" i="13"/>
  <c r="NZG25" i="13"/>
  <c r="NZH25" i="13"/>
  <c r="NZI25" i="13"/>
  <c r="NZJ25" i="13"/>
  <c r="NZK25" i="13"/>
  <c r="NZL25" i="13"/>
  <c r="NZM25" i="13"/>
  <c r="NZN25" i="13"/>
  <c r="NZO25" i="13"/>
  <c r="NZP25" i="13"/>
  <c r="NZQ25" i="13"/>
  <c r="NZR25" i="13"/>
  <c r="NZS25" i="13"/>
  <c r="NZT25" i="13"/>
  <c r="NZU25" i="13"/>
  <c r="NZV25" i="13"/>
  <c r="NZW25" i="13"/>
  <c r="NZX25" i="13"/>
  <c r="NZY25" i="13"/>
  <c r="NZZ25" i="13"/>
  <c r="OAA25" i="13"/>
  <c r="OAB25" i="13"/>
  <c r="OAC25" i="13"/>
  <c r="OAD25" i="13"/>
  <c r="OAE25" i="13"/>
  <c r="OAF25" i="13"/>
  <c r="OAG25" i="13"/>
  <c r="OAH25" i="13"/>
  <c r="OAI25" i="13"/>
  <c r="OAJ25" i="13"/>
  <c r="OAK25" i="13"/>
  <c r="OAL25" i="13"/>
  <c r="OAM25" i="13"/>
  <c r="OAN25" i="13"/>
  <c r="OAO25" i="13"/>
  <c r="OAP25" i="13"/>
  <c r="OAQ25" i="13"/>
  <c r="OAR25" i="13"/>
  <c r="OAS25" i="13"/>
  <c r="OAT25" i="13"/>
  <c r="OAU25" i="13"/>
  <c r="OAV25" i="13"/>
  <c r="OAW25" i="13"/>
  <c r="OAX25" i="13"/>
  <c r="OAY25" i="13"/>
  <c r="OAZ25" i="13"/>
  <c r="OBA25" i="13"/>
  <c r="OBB25" i="13"/>
  <c r="OBC25" i="13"/>
  <c r="OBD25" i="13"/>
  <c r="OBE25" i="13"/>
  <c r="OBF25" i="13"/>
  <c r="OBG25" i="13"/>
  <c r="OBH25" i="13"/>
  <c r="OBI25" i="13"/>
  <c r="OBJ25" i="13"/>
  <c r="OBK25" i="13"/>
  <c r="OBL25" i="13"/>
  <c r="OBM25" i="13"/>
  <c r="OBN25" i="13"/>
  <c r="OBO25" i="13"/>
  <c r="OBP25" i="13"/>
  <c r="OBQ25" i="13"/>
  <c r="OBR25" i="13"/>
  <c r="OBS25" i="13"/>
  <c r="OBT25" i="13"/>
  <c r="OBU25" i="13"/>
  <c r="OBV25" i="13"/>
  <c r="OBW25" i="13"/>
  <c r="OBX25" i="13"/>
  <c r="OBY25" i="13"/>
  <c r="OBZ25" i="13"/>
  <c r="OCA25" i="13"/>
  <c r="OCB25" i="13"/>
  <c r="OCC25" i="13"/>
  <c r="OCD25" i="13"/>
  <c r="OCE25" i="13"/>
  <c r="OCF25" i="13"/>
  <c r="OCG25" i="13"/>
  <c r="OCH25" i="13"/>
  <c r="OCI25" i="13"/>
  <c r="OCJ25" i="13"/>
  <c r="OCK25" i="13"/>
  <c r="OCL25" i="13"/>
  <c r="OCM25" i="13"/>
  <c r="OCN25" i="13"/>
  <c r="OCO25" i="13"/>
  <c r="OCP25" i="13"/>
  <c r="OCQ25" i="13"/>
  <c r="OCR25" i="13"/>
  <c r="OCS25" i="13"/>
  <c r="OCT25" i="13"/>
  <c r="OCU25" i="13"/>
  <c r="OCV25" i="13"/>
  <c r="OCW25" i="13"/>
  <c r="OCX25" i="13"/>
  <c r="OCY25" i="13"/>
  <c r="OCZ25" i="13"/>
  <c r="ODA25" i="13"/>
  <c r="ODB25" i="13"/>
  <c r="ODC25" i="13"/>
  <c r="ODD25" i="13"/>
  <c r="ODE25" i="13"/>
  <c r="ODF25" i="13"/>
  <c r="ODG25" i="13"/>
  <c r="ODH25" i="13"/>
  <c r="ODI25" i="13"/>
  <c r="ODJ25" i="13"/>
  <c r="ODK25" i="13"/>
  <c r="ODL25" i="13"/>
  <c r="ODM25" i="13"/>
  <c r="ODN25" i="13"/>
  <c r="ODO25" i="13"/>
  <c r="ODP25" i="13"/>
  <c r="ODQ25" i="13"/>
  <c r="ODR25" i="13"/>
  <c r="ODS25" i="13"/>
  <c r="ODT25" i="13"/>
  <c r="ODU25" i="13"/>
  <c r="ODV25" i="13"/>
  <c r="ODW25" i="13"/>
  <c r="ODX25" i="13"/>
  <c r="ODY25" i="13"/>
  <c r="ODZ25" i="13"/>
  <c r="OEA25" i="13"/>
  <c r="OEB25" i="13"/>
  <c r="OEC25" i="13"/>
  <c r="OED25" i="13"/>
  <c r="OEE25" i="13"/>
  <c r="OEF25" i="13"/>
  <c r="OEG25" i="13"/>
  <c r="OEH25" i="13"/>
  <c r="OEI25" i="13"/>
  <c r="OEJ25" i="13"/>
  <c r="OEK25" i="13"/>
  <c r="OEL25" i="13"/>
  <c r="OEM25" i="13"/>
  <c r="OEN25" i="13"/>
  <c r="OEO25" i="13"/>
  <c r="OEP25" i="13"/>
  <c r="OEQ25" i="13"/>
  <c r="OER25" i="13"/>
  <c r="OES25" i="13"/>
  <c r="OET25" i="13"/>
  <c r="OEU25" i="13"/>
  <c r="OEV25" i="13"/>
  <c r="OEW25" i="13"/>
  <c r="OEX25" i="13"/>
  <c r="OEY25" i="13"/>
  <c r="OEZ25" i="13"/>
  <c r="OFA25" i="13"/>
  <c r="OFB25" i="13"/>
  <c r="OFC25" i="13"/>
  <c r="OFD25" i="13"/>
  <c r="OFE25" i="13"/>
  <c r="OFF25" i="13"/>
  <c r="OFG25" i="13"/>
  <c r="OFH25" i="13"/>
  <c r="OFI25" i="13"/>
  <c r="OFJ25" i="13"/>
  <c r="OFK25" i="13"/>
  <c r="OFL25" i="13"/>
  <c r="OFM25" i="13"/>
  <c r="OFN25" i="13"/>
  <c r="OFO25" i="13"/>
  <c r="OFP25" i="13"/>
  <c r="OFQ25" i="13"/>
  <c r="OFR25" i="13"/>
  <c r="OFS25" i="13"/>
  <c r="OFT25" i="13"/>
  <c r="OFU25" i="13"/>
  <c r="OFV25" i="13"/>
  <c r="OFW25" i="13"/>
  <c r="OFX25" i="13"/>
  <c r="OFY25" i="13"/>
  <c r="OFZ25" i="13"/>
  <c r="OGA25" i="13"/>
  <c r="OGB25" i="13"/>
  <c r="OGC25" i="13"/>
  <c r="OGD25" i="13"/>
  <c r="OGE25" i="13"/>
  <c r="OGF25" i="13"/>
  <c r="OGG25" i="13"/>
  <c r="OGH25" i="13"/>
  <c r="OGI25" i="13"/>
  <c r="OGJ25" i="13"/>
  <c r="OGK25" i="13"/>
  <c r="OGL25" i="13"/>
  <c r="OGM25" i="13"/>
  <c r="OGN25" i="13"/>
  <c r="OGO25" i="13"/>
  <c r="OGP25" i="13"/>
  <c r="OGQ25" i="13"/>
  <c r="OGR25" i="13"/>
  <c r="OGS25" i="13"/>
  <c r="OGT25" i="13"/>
  <c r="OGU25" i="13"/>
  <c r="OGV25" i="13"/>
  <c r="OGW25" i="13"/>
  <c r="OGX25" i="13"/>
  <c r="OGY25" i="13"/>
  <c r="OGZ25" i="13"/>
  <c r="OHA25" i="13"/>
  <c r="OHB25" i="13"/>
  <c r="OHC25" i="13"/>
  <c r="OHD25" i="13"/>
  <c r="OHE25" i="13"/>
  <c r="OHF25" i="13"/>
  <c r="OHG25" i="13"/>
  <c r="OHH25" i="13"/>
  <c r="OHI25" i="13"/>
  <c r="OHJ25" i="13"/>
  <c r="OHK25" i="13"/>
  <c r="OHL25" i="13"/>
  <c r="OHM25" i="13"/>
  <c r="OHN25" i="13"/>
  <c r="OHO25" i="13"/>
  <c r="OHP25" i="13"/>
  <c r="OHQ25" i="13"/>
  <c r="OHR25" i="13"/>
  <c r="OHS25" i="13"/>
  <c r="OHT25" i="13"/>
  <c r="OHU25" i="13"/>
  <c r="OHV25" i="13"/>
  <c r="OHW25" i="13"/>
  <c r="OHX25" i="13"/>
  <c r="OHY25" i="13"/>
  <c r="OHZ25" i="13"/>
  <c r="OIA25" i="13"/>
  <c r="OIB25" i="13"/>
  <c r="OIC25" i="13"/>
  <c r="OID25" i="13"/>
  <c r="OIE25" i="13"/>
  <c r="OIF25" i="13"/>
  <c r="OIG25" i="13"/>
  <c r="OIH25" i="13"/>
  <c r="OII25" i="13"/>
  <c r="OIJ25" i="13"/>
  <c r="OIK25" i="13"/>
  <c r="OIL25" i="13"/>
  <c r="OIM25" i="13"/>
  <c r="OIN25" i="13"/>
  <c r="OIO25" i="13"/>
  <c r="OIP25" i="13"/>
  <c r="OIQ25" i="13"/>
  <c r="OIR25" i="13"/>
  <c r="OIS25" i="13"/>
  <c r="OIT25" i="13"/>
  <c r="OIU25" i="13"/>
  <c r="OIV25" i="13"/>
  <c r="OIW25" i="13"/>
  <c r="OIX25" i="13"/>
  <c r="OIY25" i="13"/>
  <c r="OIZ25" i="13"/>
  <c r="OJA25" i="13"/>
  <c r="OJB25" i="13"/>
  <c r="OJC25" i="13"/>
  <c r="OJD25" i="13"/>
  <c r="OJE25" i="13"/>
  <c r="OJF25" i="13"/>
  <c r="OJG25" i="13"/>
  <c r="OJH25" i="13"/>
  <c r="OJI25" i="13"/>
  <c r="OJJ25" i="13"/>
  <c r="OJK25" i="13"/>
  <c r="OJL25" i="13"/>
  <c r="OJM25" i="13"/>
  <c r="OJN25" i="13"/>
  <c r="OJO25" i="13"/>
  <c r="OJP25" i="13"/>
  <c r="OJQ25" i="13"/>
  <c r="OJR25" i="13"/>
  <c r="OJS25" i="13"/>
  <c r="OJT25" i="13"/>
  <c r="OJU25" i="13"/>
  <c r="OJV25" i="13"/>
  <c r="OJW25" i="13"/>
  <c r="OJX25" i="13"/>
  <c r="OJY25" i="13"/>
  <c r="OJZ25" i="13"/>
  <c r="OKA25" i="13"/>
  <c r="OKB25" i="13"/>
  <c r="OKC25" i="13"/>
  <c r="OKD25" i="13"/>
  <c r="OKE25" i="13"/>
  <c r="OKF25" i="13"/>
  <c r="OKG25" i="13"/>
  <c r="OKH25" i="13"/>
  <c r="OKI25" i="13"/>
  <c r="OKJ25" i="13"/>
  <c r="OKK25" i="13"/>
  <c r="OKL25" i="13"/>
  <c r="OKM25" i="13"/>
  <c r="OKN25" i="13"/>
  <c r="OKO25" i="13"/>
  <c r="OKP25" i="13"/>
  <c r="OKQ25" i="13"/>
  <c r="OKR25" i="13"/>
  <c r="OKS25" i="13"/>
  <c r="OKT25" i="13"/>
  <c r="OKU25" i="13"/>
  <c r="OKV25" i="13"/>
  <c r="OKW25" i="13"/>
  <c r="OKX25" i="13"/>
  <c r="OKY25" i="13"/>
  <c r="OKZ25" i="13"/>
  <c r="OLA25" i="13"/>
  <c r="OLB25" i="13"/>
  <c r="OLC25" i="13"/>
  <c r="OLD25" i="13"/>
  <c r="OLE25" i="13"/>
  <c r="OLF25" i="13"/>
  <c r="OLG25" i="13"/>
  <c r="OLH25" i="13"/>
  <c r="OLI25" i="13"/>
  <c r="OLJ25" i="13"/>
  <c r="OLK25" i="13"/>
  <c r="OLL25" i="13"/>
  <c r="OLM25" i="13"/>
  <c r="OLN25" i="13"/>
  <c r="OLO25" i="13"/>
  <c r="OLP25" i="13"/>
  <c r="OLQ25" i="13"/>
  <c r="OLR25" i="13"/>
  <c r="OLS25" i="13"/>
  <c r="OLT25" i="13"/>
  <c r="OLU25" i="13"/>
  <c r="OLV25" i="13"/>
  <c r="OLW25" i="13"/>
  <c r="OLX25" i="13"/>
  <c r="OLY25" i="13"/>
  <c r="OLZ25" i="13"/>
  <c r="OMA25" i="13"/>
  <c r="OMB25" i="13"/>
  <c r="OMC25" i="13"/>
  <c r="OMD25" i="13"/>
  <c r="OME25" i="13"/>
  <c r="OMF25" i="13"/>
  <c r="OMG25" i="13"/>
  <c r="OMH25" i="13"/>
  <c r="OMI25" i="13"/>
  <c r="OMJ25" i="13"/>
  <c r="OMK25" i="13"/>
  <c r="OML25" i="13"/>
  <c r="OMM25" i="13"/>
  <c r="OMN25" i="13"/>
  <c r="OMO25" i="13"/>
  <c r="OMP25" i="13"/>
  <c r="OMQ25" i="13"/>
  <c r="OMR25" i="13"/>
  <c r="OMS25" i="13"/>
  <c r="OMT25" i="13"/>
  <c r="OMU25" i="13"/>
  <c r="OMV25" i="13"/>
  <c r="OMW25" i="13"/>
  <c r="OMX25" i="13"/>
  <c r="OMY25" i="13"/>
  <c r="OMZ25" i="13"/>
  <c r="ONA25" i="13"/>
  <c r="ONB25" i="13"/>
  <c r="ONC25" i="13"/>
  <c r="OND25" i="13"/>
  <c r="ONE25" i="13"/>
  <c r="ONF25" i="13"/>
  <c r="ONG25" i="13"/>
  <c r="ONH25" i="13"/>
  <c r="ONI25" i="13"/>
  <c r="ONJ25" i="13"/>
  <c r="ONK25" i="13"/>
  <c r="ONL25" i="13"/>
  <c r="ONM25" i="13"/>
  <c r="ONN25" i="13"/>
  <c r="ONO25" i="13"/>
  <c r="ONP25" i="13"/>
  <c r="ONQ25" i="13"/>
  <c r="ONR25" i="13"/>
  <c r="ONS25" i="13"/>
  <c r="ONT25" i="13"/>
  <c r="ONU25" i="13"/>
  <c r="ONV25" i="13"/>
  <c r="ONW25" i="13"/>
  <c r="ONX25" i="13"/>
  <c r="ONY25" i="13"/>
  <c r="ONZ25" i="13"/>
  <c r="OOA25" i="13"/>
  <c r="OOB25" i="13"/>
  <c r="OOC25" i="13"/>
  <c r="OOD25" i="13"/>
  <c r="OOE25" i="13"/>
  <c r="OOF25" i="13"/>
  <c r="OOG25" i="13"/>
  <c r="OOH25" i="13"/>
  <c r="OOI25" i="13"/>
  <c r="OOJ25" i="13"/>
  <c r="OOK25" i="13"/>
  <c r="OOL25" i="13"/>
  <c r="OOM25" i="13"/>
  <c r="OON25" i="13"/>
  <c r="OOO25" i="13"/>
  <c r="OOP25" i="13"/>
  <c r="OOQ25" i="13"/>
  <c r="OOR25" i="13"/>
  <c r="OOS25" i="13"/>
  <c r="OOT25" i="13"/>
  <c r="OOU25" i="13"/>
  <c r="OOV25" i="13"/>
  <c r="OOW25" i="13"/>
  <c r="OOX25" i="13"/>
  <c r="OOY25" i="13"/>
  <c r="OOZ25" i="13"/>
  <c r="OPA25" i="13"/>
  <c r="OPB25" i="13"/>
  <c r="OPC25" i="13"/>
  <c r="OPD25" i="13"/>
  <c r="OPE25" i="13"/>
  <c r="OPF25" i="13"/>
  <c r="OPG25" i="13"/>
  <c r="OPH25" i="13"/>
  <c r="OPI25" i="13"/>
  <c r="OPJ25" i="13"/>
  <c r="OPK25" i="13"/>
  <c r="OPL25" i="13"/>
  <c r="OPM25" i="13"/>
  <c r="OPN25" i="13"/>
  <c r="OPO25" i="13"/>
  <c r="OPP25" i="13"/>
  <c r="OPQ25" i="13"/>
  <c r="OPR25" i="13"/>
  <c r="OPS25" i="13"/>
  <c r="OPT25" i="13"/>
  <c r="OPU25" i="13"/>
  <c r="OPV25" i="13"/>
  <c r="OPW25" i="13"/>
  <c r="OPX25" i="13"/>
  <c r="OPY25" i="13"/>
  <c r="OPZ25" i="13"/>
  <c r="OQA25" i="13"/>
  <c r="OQB25" i="13"/>
  <c r="OQC25" i="13"/>
  <c r="OQD25" i="13"/>
  <c r="OQE25" i="13"/>
  <c r="OQF25" i="13"/>
  <c r="OQG25" i="13"/>
  <c r="OQH25" i="13"/>
  <c r="OQI25" i="13"/>
  <c r="OQJ25" i="13"/>
  <c r="OQK25" i="13"/>
  <c r="OQL25" i="13"/>
  <c r="OQM25" i="13"/>
  <c r="OQN25" i="13"/>
  <c r="OQO25" i="13"/>
  <c r="OQP25" i="13"/>
  <c r="OQQ25" i="13"/>
  <c r="OQR25" i="13"/>
  <c r="OQS25" i="13"/>
  <c r="OQT25" i="13"/>
  <c r="OQU25" i="13"/>
  <c r="OQV25" i="13"/>
  <c r="OQW25" i="13"/>
  <c r="OQX25" i="13"/>
  <c r="OQY25" i="13"/>
  <c r="OQZ25" i="13"/>
  <c r="ORA25" i="13"/>
  <c r="ORB25" i="13"/>
  <c r="ORC25" i="13"/>
  <c r="ORD25" i="13"/>
  <c r="ORE25" i="13"/>
  <c r="ORF25" i="13"/>
  <c r="ORG25" i="13"/>
  <c r="ORH25" i="13"/>
  <c r="ORI25" i="13"/>
  <c r="ORJ25" i="13"/>
  <c r="ORK25" i="13"/>
  <c r="ORL25" i="13"/>
  <c r="ORM25" i="13"/>
  <c r="ORN25" i="13"/>
  <c r="ORO25" i="13"/>
  <c r="ORP25" i="13"/>
  <c r="ORQ25" i="13"/>
  <c r="ORR25" i="13"/>
  <c r="ORS25" i="13"/>
  <c r="ORT25" i="13"/>
  <c r="ORU25" i="13"/>
  <c r="ORV25" i="13"/>
  <c r="ORW25" i="13"/>
  <c r="ORX25" i="13"/>
  <c r="ORY25" i="13"/>
  <c r="ORZ25" i="13"/>
  <c r="OSA25" i="13"/>
  <c r="OSB25" i="13"/>
  <c r="OSC25" i="13"/>
  <c r="OSD25" i="13"/>
  <c r="OSE25" i="13"/>
  <c r="OSF25" i="13"/>
  <c r="OSG25" i="13"/>
  <c r="OSH25" i="13"/>
  <c r="OSI25" i="13"/>
  <c r="OSJ25" i="13"/>
  <c r="OSK25" i="13"/>
  <c r="OSL25" i="13"/>
  <c r="OSM25" i="13"/>
  <c r="OSN25" i="13"/>
  <c r="OSO25" i="13"/>
  <c r="OSP25" i="13"/>
  <c r="OSQ25" i="13"/>
  <c r="OSR25" i="13"/>
  <c r="OSS25" i="13"/>
  <c r="OST25" i="13"/>
  <c r="OSU25" i="13"/>
  <c r="OSV25" i="13"/>
  <c r="OSW25" i="13"/>
  <c r="OSX25" i="13"/>
  <c r="OSY25" i="13"/>
  <c r="OSZ25" i="13"/>
  <c r="OTA25" i="13"/>
  <c r="OTB25" i="13"/>
  <c r="OTC25" i="13"/>
  <c r="OTD25" i="13"/>
  <c r="OTE25" i="13"/>
  <c r="OTF25" i="13"/>
  <c r="OTG25" i="13"/>
  <c r="OTH25" i="13"/>
  <c r="OTI25" i="13"/>
  <c r="OTJ25" i="13"/>
  <c r="OTK25" i="13"/>
  <c r="OTL25" i="13"/>
  <c r="OTM25" i="13"/>
  <c r="OTN25" i="13"/>
  <c r="OTO25" i="13"/>
  <c r="OTP25" i="13"/>
  <c r="OTQ25" i="13"/>
  <c r="OTR25" i="13"/>
  <c r="OTS25" i="13"/>
  <c r="OTT25" i="13"/>
  <c r="OTU25" i="13"/>
  <c r="OTV25" i="13"/>
  <c r="OTW25" i="13"/>
  <c r="OTX25" i="13"/>
  <c r="OTY25" i="13"/>
  <c r="OTZ25" i="13"/>
  <c r="OUA25" i="13"/>
  <c r="OUB25" i="13"/>
  <c r="OUC25" i="13"/>
  <c r="OUD25" i="13"/>
  <c r="OUE25" i="13"/>
  <c r="OUF25" i="13"/>
  <c r="OUG25" i="13"/>
  <c r="OUH25" i="13"/>
  <c r="OUI25" i="13"/>
  <c r="OUJ25" i="13"/>
  <c r="OUK25" i="13"/>
  <c r="OUL25" i="13"/>
  <c r="OUM25" i="13"/>
  <c r="OUN25" i="13"/>
  <c r="OUO25" i="13"/>
  <c r="OUP25" i="13"/>
  <c r="OUQ25" i="13"/>
  <c r="OUR25" i="13"/>
  <c r="OUS25" i="13"/>
  <c r="OUT25" i="13"/>
  <c r="OUU25" i="13"/>
  <c r="OUV25" i="13"/>
  <c r="OUW25" i="13"/>
  <c r="OUX25" i="13"/>
  <c r="OUY25" i="13"/>
  <c r="OUZ25" i="13"/>
  <c r="OVA25" i="13"/>
  <c r="OVB25" i="13"/>
  <c r="OVC25" i="13"/>
  <c r="OVD25" i="13"/>
  <c r="OVE25" i="13"/>
  <c r="OVF25" i="13"/>
  <c r="OVG25" i="13"/>
  <c r="OVH25" i="13"/>
  <c r="OVI25" i="13"/>
  <c r="OVJ25" i="13"/>
  <c r="OVK25" i="13"/>
  <c r="OVL25" i="13"/>
  <c r="OVM25" i="13"/>
  <c r="OVN25" i="13"/>
  <c r="OVO25" i="13"/>
  <c r="OVP25" i="13"/>
  <c r="OVQ25" i="13"/>
  <c r="OVR25" i="13"/>
  <c r="OVS25" i="13"/>
  <c r="OVT25" i="13"/>
  <c r="OVU25" i="13"/>
  <c r="OVV25" i="13"/>
  <c r="OVW25" i="13"/>
  <c r="OVX25" i="13"/>
  <c r="OVY25" i="13"/>
  <c r="OVZ25" i="13"/>
  <c r="OWA25" i="13"/>
  <c r="OWB25" i="13"/>
  <c r="OWC25" i="13"/>
  <c r="OWD25" i="13"/>
  <c r="OWE25" i="13"/>
  <c r="OWF25" i="13"/>
  <c r="OWG25" i="13"/>
  <c r="OWH25" i="13"/>
  <c r="OWI25" i="13"/>
  <c r="OWJ25" i="13"/>
  <c r="OWK25" i="13"/>
  <c r="OWL25" i="13"/>
  <c r="OWM25" i="13"/>
  <c r="OWN25" i="13"/>
  <c r="OWO25" i="13"/>
  <c r="OWP25" i="13"/>
  <c r="OWQ25" i="13"/>
  <c r="OWR25" i="13"/>
  <c r="OWS25" i="13"/>
  <c r="OWT25" i="13"/>
  <c r="OWU25" i="13"/>
  <c r="OWV25" i="13"/>
  <c r="OWW25" i="13"/>
  <c r="OWX25" i="13"/>
  <c r="OWY25" i="13"/>
  <c r="OWZ25" i="13"/>
  <c r="OXA25" i="13"/>
  <c r="OXB25" i="13"/>
  <c r="OXC25" i="13"/>
  <c r="OXD25" i="13"/>
  <c r="OXE25" i="13"/>
  <c r="OXF25" i="13"/>
  <c r="OXG25" i="13"/>
  <c r="OXH25" i="13"/>
  <c r="OXI25" i="13"/>
  <c r="OXJ25" i="13"/>
  <c r="OXK25" i="13"/>
  <c r="OXL25" i="13"/>
  <c r="OXM25" i="13"/>
  <c r="OXN25" i="13"/>
  <c r="OXO25" i="13"/>
  <c r="OXP25" i="13"/>
  <c r="OXQ25" i="13"/>
  <c r="OXR25" i="13"/>
  <c r="OXS25" i="13"/>
  <c r="OXT25" i="13"/>
  <c r="OXU25" i="13"/>
  <c r="OXV25" i="13"/>
  <c r="OXW25" i="13"/>
  <c r="OXX25" i="13"/>
  <c r="OXY25" i="13"/>
  <c r="OXZ25" i="13"/>
  <c r="OYA25" i="13"/>
  <c r="OYB25" i="13"/>
  <c r="OYC25" i="13"/>
  <c r="OYD25" i="13"/>
  <c r="OYE25" i="13"/>
  <c r="OYF25" i="13"/>
  <c r="OYG25" i="13"/>
  <c r="OYH25" i="13"/>
  <c r="OYI25" i="13"/>
  <c r="OYJ25" i="13"/>
  <c r="OYK25" i="13"/>
  <c r="OYL25" i="13"/>
  <c r="OYM25" i="13"/>
  <c r="OYN25" i="13"/>
  <c r="OYO25" i="13"/>
  <c r="OYP25" i="13"/>
  <c r="OYQ25" i="13"/>
  <c r="OYR25" i="13"/>
  <c r="OYS25" i="13"/>
  <c r="OYT25" i="13"/>
  <c r="OYU25" i="13"/>
  <c r="OYV25" i="13"/>
  <c r="OYW25" i="13"/>
  <c r="OYX25" i="13"/>
  <c r="OYY25" i="13"/>
  <c r="OYZ25" i="13"/>
  <c r="OZA25" i="13"/>
  <c r="OZB25" i="13"/>
  <c r="OZC25" i="13"/>
  <c r="OZD25" i="13"/>
  <c r="OZE25" i="13"/>
  <c r="OZF25" i="13"/>
  <c r="OZG25" i="13"/>
  <c r="OZH25" i="13"/>
  <c r="OZI25" i="13"/>
  <c r="OZJ25" i="13"/>
  <c r="OZK25" i="13"/>
  <c r="OZL25" i="13"/>
  <c r="OZM25" i="13"/>
  <c r="OZN25" i="13"/>
  <c r="OZO25" i="13"/>
  <c r="OZP25" i="13"/>
  <c r="OZQ25" i="13"/>
  <c r="OZR25" i="13"/>
  <c r="OZS25" i="13"/>
  <c r="OZT25" i="13"/>
  <c r="OZU25" i="13"/>
  <c r="OZV25" i="13"/>
  <c r="OZW25" i="13"/>
  <c r="OZX25" i="13"/>
  <c r="OZY25" i="13"/>
  <c r="OZZ25" i="13"/>
  <c r="PAA25" i="13"/>
  <c r="PAB25" i="13"/>
  <c r="PAC25" i="13"/>
  <c r="PAD25" i="13"/>
  <c r="PAE25" i="13"/>
  <c r="PAF25" i="13"/>
  <c r="PAG25" i="13"/>
  <c r="PAH25" i="13"/>
  <c r="PAI25" i="13"/>
  <c r="PAJ25" i="13"/>
  <c r="PAK25" i="13"/>
  <c r="PAL25" i="13"/>
  <c r="PAM25" i="13"/>
  <c r="PAN25" i="13"/>
  <c r="PAO25" i="13"/>
  <c r="PAP25" i="13"/>
  <c r="PAQ25" i="13"/>
  <c r="PAR25" i="13"/>
  <c r="PAS25" i="13"/>
  <c r="PAT25" i="13"/>
  <c r="PAU25" i="13"/>
  <c r="PAV25" i="13"/>
  <c r="PAW25" i="13"/>
  <c r="PAX25" i="13"/>
  <c r="PAY25" i="13"/>
  <c r="PAZ25" i="13"/>
  <c r="PBA25" i="13"/>
  <c r="PBB25" i="13"/>
  <c r="PBC25" i="13"/>
  <c r="PBD25" i="13"/>
  <c r="PBE25" i="13"/>
  <c r="PBF25" i="13"/>
  <c r="PBG25" i="13"/>
  <c r="PBH25" i="13"/>
  <c r="PBI25" i="13"/>
  <c r="PBJ25" i="13"/>
  <c r="PBK25" i="13"/>
  <c r="PBL25" i="13"/>
  <c r="PBM25" i="13"/>
  <c r="PBN25" i="13"/>
  <c r="PBO25" i="13"/>
  <c r="PBP25" i="13"/>
  <c r="PBQ25" i="13"/>
  <c r="PBR25" i="13"/>
  <c r="PBS25" i="13"/>
  <c r="PBT25" i="13"/>
  <c r="PBU25" i="13"/>
  <c r="PBV25" i="13"/>
  <c r="PBW25" i="13"/>
  <c r="PBX25" i="13"/>
  <c r="PBY25" i="13"/>
  <c r="PBZ25" i="13"/>
  <c r="PCA25" i="13"/>
  <c r="PCB25" i="13"/>
  <c r="PCC25" i="13"/>
  <c r="PCD25" i="13"/>
  <c r="PCE25" i="13"/>
  <c r="PCF25" i="13"/>
  <c r="PCG25" i="13"/>
  <c r="PCH25" i="13"/>
  <c r="PCI25" i="13"/>
  <c r="PCJ25" i="13"/>
  <c r="PCK25" i="13"/>
  <c r="PCL25" i="13"/>
  <c r="PCM25" i="13"/>
  <c r="PCN25" i="13"/>
  <c r="PCO25" i="13"/>
  <c r="PCP25" i="13"/>
  <c r="PCQ25" i="13"/>
  <c r="PCR25" i="13"/>
  <c r="PCS25" i="13"/>
  <c r="PCT25" i="13"/>
  <c r="PCU25" i="13"/>
  <c r="PCV25" i="13"/>
  <c r="PCW25" i="13"/>
  <c r="PCX25" i="13"/>
  <c r="PCY25" i="13"/>
  <c r="PCZ25" i="13"/>
  <c r="PDA25" i="13"/>
  <c r="PDB25" i="13"/>
  <c r="PDC25" i="13"/>
  <c r="PDD25" i="13"/>
  <c r="PDE25" i="13"/>
  <c r="PDF25" i="13"/>
  <c r="PDG25" i="13"/>
  <c r="PDH25" i="13"/>
  <c r="PDI25" i="13"/>
  <c r="PDJ25" i="13"/>
  <c r="PDK25" i="13"/>
  <c r="PDL25" i="13"/>
  <c r="PDM25" i="13"/>
  <c r="PDN25" i="13"/>
  <c r="PDO25" i="13"/>
  <c r="PDP25" i="13"/>
  <c r="PDQ25" i="13"/>
  <c r="PDR25" i="13"/>
  <c r="PDS25" i="13"/>
  <c r="PDT25" i="13"/>
  <c r="PDU25" i="13"/>
  <c r="PDV25" i="13"/>
  <c r="PDW25" i="13"/>
  <c r="PDX25" i="13"/>
  <c r="PDY25" i="13"/>
  <c r="PDZ25" i="13"/>
  <c r="PEA25" i="13"/>
  <c r="PEB25" i="13"/>
  <c r="PEC25" i="13"/>
  <c r="PED25" i="13"/>
  <c r="PEE25" i="13"/>
  <c r="PEF25" i="13"/>
  <c r="PEG25" i="13"/>
  <c r="PEH25" i="13"/>
  <c r="PEI25" i="13"/>
  <c r="PEJ25" i="13"/>
  <c r="PEK25" i="13"/>
  <c r="PEL25" i="13"/>
  <c r="PEM25" i="13"/>
  <c r="PEN25" i="13"/>
  <c r="PEO25" i="13"/>
  <c r="PEP25" i="13"/>
  <c r="PEQ25" i="13"/>
  <c r="PER25" i="13"/>
  <c r="PES25" i="13"/>
  <c r="PET25" i="13"/>
  <c r="PEU25" i="13"/>
  <c r="PEV25" i="13"/>
  <c r="PEW25" i="13"/>
  <c r="PEX25" i="13"/>
  <c r="PEY25" i="13"/>
  <c r="PEZ25" i="13"/>
  <c r="PFA25" i="13"/>
  <c r="PFB25" i="13"/>
  <c r="PFC25" i="13"/>
  <c r="PFD25" i="13"/>
  <c r="PFE25" i="13"/>
  <c r="PFF25" i="13"/>
  <c r="PFG25" i="13"/>
  <c r="PFH25" i="13"/>
  <c r="PFI25" i="13"/>
  <c r="PFJ25" i="13"/>
  <c r="PFK25" i="13"/>
  <c r="PFL25" i="13"/>
  <c r="PFM25" i="13"/>
  <c r="PFN25" i="13"/>
  <c r="PFO25" i="13"/>
  <c r="PFP25" i="13"/>
  <c r="PFQ25" i="13"/>
  <c r="PFR25" i="13"/>
  <c r="PFS25" i="13"/>
  <c r="PFT25" i="13"/>
  <c r="PFU25" i="13"/>
  <c r="PFV25" i="13"/>
  <c r="PFW25" i="13"/>
  <c r="PFX25" i="13"/>
  <c r="PFY25" i="13"/>
  <c r="PFZ25" i="13"/>
  <c r="PGA25" i="13"/>
  <c r="PGB25" i="13"/>
  <c r="PGC25" i="13"/>
  <c r="PGD25" i="13"/>
  <c r="PGE25" i="13"/>
  <c r="PGF25" i="13"/>
  <c r="PGG25" i="13"/>
  <c r="PGH25" i="13"/>
  <c r="PGI25" i="13"/>
  <c r="PGJ25" i="13"/>
  <c r="PGK25" i="13"/>
  <c r="PGL25" i="13"/>
  <c r="PGM25" i="13"/>
  <c r="PGN25" i="13"/>
  <c r="PGO25" i="13"/>
  <c r="PGP25" i="13"/>
  <c r="PGQ25" i="13"/>
  <c r="PGR25" i="13"/>
  <c r="PGS25" i="13"/>
  <c r="PGT25" i="13"/>
  <c r="PGU25" i="13"/>
  <c r="PGV25" i="13"/>
  <c r="PGW25" i="13"/>
  <c r="PGX25" i="13"/>
  <c r="PGY25" i="13"/>
  <c r="PGZ25" i="13"/>
  <c r="PHA25" i="13"/>
  <c r="PHB25" i="13"/>
  <c r="PHC25" i="13"/>
  <c r="PHD25" i="13"/>
  <c r="PHE25" i="13"/>
  <c r="PHF25" i="13"/>
  <c r="PHG25" i="13"/>
  <c r="PHH25" i="13"/>
  <c r="PHI25" i="13"/>
  <c r="PHJ25" i="13"/>
  <c r="PHK25" i="13"/>
  <c r="PHL25" i="13"/>
  <c r="PHM25" i="13"/>
  <c r="PHN25" i="13"/>
  <c r="PHO25" i="13"/>
  <c r="PHP25" i="13"/>
  <c r="PHQ25" i="13"/>
  <c r="PHR25" i="13"/>
  <c r="PHS25" i="13"/>
  <c r="PHT25" i="13"/>
  <c r="PHU25" i="13"/>
  <c r="PHV25" i="13"/>
  <c r="PHW25" i="13"/>
  <c r="PHX25" i="13"/>
  <c r="PHY25" i="13"/>
  <c r="PHZ25" i="13"/>
  <c r="PIA25" i="13"/>
  <c r="PIB25" i="13"/>
  <c r="PIC25" i="13"/>
  <c r="PID25" i="13"/>
  <c r="PIE25" i="13"/>
  <c r="PIF25" i="13"/>
  <c r="PIG25" i="13"/>
  <c r="PIH25" i="13"/>
  <c r="PII25" i="13"/>
  <c r="PIJ25" i="13"/>
  <c r="PIK25" i="13"/>
  <c r="PIL25" i="13"/>
  <c r="PIM25" i="13"/>
  <c r="PIN25" i="13"/>
  <c r="PIO25" i="13"/>
  <c r="PIP25" i="13"/>
  <c r="PIQ25" i="13"/>
  <c r="PIR25" i="13"/>
  <c r="PIS25" i="13"/>
  <c r="PIT25" i="13"/>
  <c r="PIU25" i="13"/>
  <c r="PIV25" i="13"/>
  <c r="PIW25" i="13"/>
  <c r="PIX25" i="13"/>
  <c r="PIY25" i="13"/>
  <c r="PIZ25" i="13"/>
  <c r="PJA25" i="13"/>
  <c r="PJB25" i="13"/>
  <c r="PJC25" i="13"/>
  <c r="PJD25" i="13"/>
  <c r="PJE25" i="13"/>
  <c r="PJF25" i="13"/>
  <c r="PJG25" i="13"/>
  <c r="PJH25" i="13"/>
  <c r="PJI25" i="13"/>
  <c r="PJJ25" i="13"/>
  <c r="PJK25" i="13"/>
  <c r="PJL25" i="13"/>
  <c r="PJM25" i="13"/>
  <c r="PJN25" i="13"/>
  <c r="PJO25" i="13"/>
  <c r="PJP25" i="13"/>
  <c r="PJQ25" i="13"/>
  <c r="PJR25" i="13"/>
  <c r="PJS25" i="13"/>
  <c r="PJT25" i="13"/>
  <c r="PJU25" i="13"/>
  <c r="PJV25" i="13"/>
  <c r="PJW25" i="13"/>
  <c r="PJX25" i="13"/>
  <c r="PJY25" i="13"/>
  <c r="PJZ25" i="13"/>
  <c r="PKA25" i="13"/>
  <c r="PKB25" i="13"/>
  <c r="PKC25" i="13"/>
  <c r="PKD25" i="13"/>
  <c r="PKE25" i="13"/>
  <c r="PKF25" i="13"/>
  <c r="PKG25" i="13"/>
  <c r="PKH25" i="13"/>
  <c r="PKI25" i="13"/>
  <c r="PKJ25" i="13"/>
  <c r="PKK25" i="13"/>
  <c r="PKL25" i="13"/>
  <c r="PKM25" i="13"/>
  <c r="PKN25" i="13"/>
  <c r="PKO25" i="13"/>
  <c r="PKP25" i="13"/>
  <c r="PKQ25" i="13"/>
  <c r="PKR25" i="13"/>
  <c r="PKS25" i="13"/>
  <c r="PKT25" i="13"/>
  <c r="PKU25" i="13"/>
  <c r="PKV25" i="13"/>
  <c r="PKW25" i="13"/>
  <c r="PKX25" i="13"/>
  <c r="PKY25" i="13"/>
  <c r="PKZ25" i="13"/>
  <c r="PLA25" i="13"/>
  <c r="PLB25" i="13"/>
  <c r="PLC25" i="13"/>
  <c r="PLD25" i="13"/>
  <c r="PLE25" i="13"/>
  <c r="PLF25" i="13"/>
  <c r="PLG25" i="13"/>
  <c r="PLH25" i="13"/>
  <c r="PLI25" i="13"/>
  <c r="PLJ25" i="13"/>
  <c r="PLK25" i="13"/>
  <c r="PLL25" i="13"/>
  <c r="PLM25" i="13"/>
  <c r="PLN25" i="13"/>
  <c r="PLO25" i="13"/>
  <c r="PLP25" i="13"/>
  <c r="PLQ25" i="13"/>
  <c r="PLR25" i="13"/>
  <c r="PLS25" i="13"/>
  <c r="PLT25" i="13"/>
  <c r="PLU25" i="13"/>
  <c r="PLV25" i="13"/>
  <c r="PLW25" i="13"/>
  <c r="PLX25" i="13"/>
  <c r="PLY25" i="13"/>
  <c r="PLZ25" i="13"/>
  <c r="PMA25" i="13"/>
  <c r="PMB25" i="13"/>
  <c r="PMC25" i="13"/>
  <c r="PMD25" i="13"/>
  <c r="PME25" i="13"/>
  <c r="PMF25" i="13"/>
  <c r="PMG25" i="13"/>
  <c r="PMH25" i="13"/>
  <c r="PMI25" i="13"/>
  <c r="PMJ25" i="13"/>
  <c r="PMK25" i="13"/>
  <c r="PML25" i="13"/>
  <c r="PMM25" i="13"/>
  <c r="PMN25" i="13"/>
  <c r="PMO25" i="13"/>
  <c r="PMP25" i="13"/>
  <c r="PMQ25" i="13"/>
  <c r="PMR25" i="13"/>
  <c r="PMS25" i="13"/>
  <c r="PMT25" i="13"/>
  <c r="PMU25" i="13"/>
  <c r="PMV25" i="13"/>
  <c r="PMW25" i="13"/>
  <c r="PMX25" i="13"/>
  <c r="PMY25" i="13"/>
  <c r="PMZ25" i="13"/>
  <c r="PNA25" i="13"/>
  <c r="PNB25" i="13"/>
  <c r="PNC25" i="13"/>
  <c r="PND25" i="13"/>
  <c r="PNE25" i="13"/>
  <c r="PNF25" i="13"/>
  <c r="PNG25" i="13"/>
  <c r="PNH25" i="13"/>
  <c r="PNI25" i="13"/>
  <c r="PNJ25" i="13"/>
  <c r="PNK25" i="13"/>
  <c r="PNL25" i="13"/>
  <c r="PNM25" i="13"/>
  <c r="PNN25" i="13"/>
  <c r="PNO25" i="13"/>
  <c r="PNP25" i="13"/>
  <c r="PNQ25" i="13"/>
  <c r="PNR25" i="13"/>
  <c r="PNS25" i="13"/>
  <c r="PNT25" i="13"/>
  <c r="PNU25" i="13"/>
  <c r="PNV25" i="13"/>
  <c r="PNW25" i="13"/>
  <c r="PNX25" i="13"/>
  <c r="PNY25" i="13"/>
  <c r="PNZ25" i="13"/>
  <c r="POA25" i="13"/>
  <c r="POB25" i="13"/>
  <c r="POC25" i="13"/>
  <c r="POD25" i="13"/>
  <c r="POE25" i="13"/>
  <c r="POF25" i="13"/>
  <c r="POG25" i="13"/>
  <c r="POH25" i="13"/>
  <c r="POI25" i="13"/>
  <c r="POJ25" i="13"/>
  <c r="POK25" i="13"/>
  <c r="POL25" i="13"/>
  <c r="POM25" i="13"/>
  <c r="PON25" i="13"/>
  <c r="POO25" i="13"/>
  <c r="POP25" i="13"/>
  <c r="POQ25" i="13"/>
  <c r="POR25" i="13"/>
  <c r="POS25" i="13"/>
  <c r="POT25" i="13"/>
  <c r="POU25" i="13"/>
  <c r="POV25" i="13"/>
  <c r="POW25" i="13"/>
  <c r="POX25" i="13"/>
  <c r="POY25" i="13"/>
  <c r="POZ25" i="13"/>
  <c r="PPA25" i="13"/>
  <c r="PPB25" i="13"/>
  <c r="PPC25" i="13"/>
  <c r="PPD25" i="13"/>
  <c r="PPE25" i="13"/>
  <c r="PPF25" i="13"/>
  <c r="PPG25" i="13"/>
  <c r="PPH25" i="13"/>
  <c r="PPI25" i="13"/>
  <c r="PPJ25" i="13"/>
  <c r="PPK25" i="13"/>
  <c r="PPL25" i="13"/>
  <c r="PPM25" i="13"/>
  <c r="PPN25" i="13"/>
  <c r="PPO25" i="13"/>
  <c r="PPP25" i="13"/>
  <c r="PPQ25" i="13"/>
  <c r="PPR25" i="13"/>
  <c r="PPS25" i="13"/>
  <c r="PPT25" i="13"/>
  <c r="PPU25" i="13"/>
  <c r="PPV25" i="13"/>
  <c r="PPW25" i="13"/>
  <c r="PPX25" i="13"/>
  <c r="PPY25" i="13"/>
  <c r="PPZ25" i="13"/>
  <c r="PQA25" i="13"/>
  <c r="PQB25" i="13"/>
  <c r="PQC25" i="13"/>
  <c r="PQD25" i="13"/>
  <c r="PQE25" i="13"/>
  <c r="PQF25" i="13"/>
  <c r="PQG25" i="13"/>
  <c r="PQH25" i="13"/>
  <c r="PQI25" i="13"/>
  <c r="PQJ25" i="13"/>
  <c r="PQK25" i="13"/>
  <c r="PQL25" i="13"/>
  <c r="PQM25" i="13"/>
  <c r="PQN25" i="13"/>
  <c r="PQO25" i="13"/>
  <c r="PQP25" i="13"/>
  <c r="PQQ25" i="13"/>
  <c r="PQR25" i="13"/>
  <c r="PQS25" i="13"/>
  <c r="PQT25" i="13"/>
  <c r="PQU25" i="13"/>
  <c r="PQV25" i="13"/>
  <c r="PQW25" i="13"/>
  <c r="PQX25" i="13"/>
  <c r="PQY25" i="13"/>
  <c r="PQZ25" i="13"/>
  <c r="PRA25" i="13"/>
  <c r="PRB25" i="13"/>
  <c r="PRC25" i="13"/>
  <c r="PRD25" i="13"/>
  <c r="PRE25" i="13"/>
  <c r="PRF25" i="13"/>
  <c r="PRG25" i="13"/>
  <c r="PRH25" i="13"/>
  <c r="PRI25" i="13"/>
  <c r="PRJ25" i="13"/>
  <c r="PRK25" i="13"/>
  <c r="PRL25" i="13"/>
  <c r="PRM25" i="13"/>
  <c r="PRN25" i="13"/>
  <c r="PRO25" i="13"/>
  <c r="PRP25" i="13"/>
  <c r="PRQ25" i="13"/>
  <c r="PRR25" i="13"/>
  <c r="PRS25" i="13"/>
  <c r="PRT25" i="13"/>
  <c r="PRU25" i="13"/>
  <c r="PRV25" i="13"/>
  <c r="PRW25" i="13"/>
  <c r="PRX25" i="13"/>
  <c r="PRY25" i="13"/>
  <c r="PRZ25" i="13"/>
  <c r="PSA25" i="13"/>
  <c r="PSB25" i="13"/>
  <c r="PSC25" i="13"/>
  <c r="PSD25" i="13"/>
  <c r="PSE25" i="13"/>
  <c r="PSF25" i="13"/>
  <c r="PSG25" i="13"/>
  <c r="PSH25" i="13"/>
  <c r="PSI25" i="13"/>
  <c r="PSJ25" i="13"/>
  <c r="PSK25" i="13"/>
  <c r="PSL25" i="13"/>
  <c r="PSM25" i="13"/>
  <c r="PSN25" i="13"/>
  <c r="PSO25" i="13"/>
  <c r="PSP25" i="13"/>
  <c r="PSQ25" i="13"/>
  <c r="PSR25" i="13"/>
  <c r="PSS25" i="13"/>
  <c r="PST25" i="13"/>
  <c r="PSU25" i="13"/>
  <c r="PSV25" i="13"/>
  <c r="PSW25" i="13"/>
  <c r="PSX25" i="13"/>
  <c r="PSY25" i="13"/>
  <c r="PSZ25" i="13"/>
  <c r="PTA25" i="13"/>
  <c r="PTB25" i="13"/>
  <c r="PTC25" i="13"/>
  <c r="PTD25" i="13"/>
  <c r="PTE25" i="13"/>
  <c r="PTF25" i="13"/>
  <c r="PTG25" i="13"/>
  <c r="PTH25" i="13"/>
  <c r="PTI25" i="13"/>
  <c r="PTJ25" i="13"/>
  <c r="PTK25" i="13"/>
  <c r="PTL25" i="13"/>
  <c r="PTM25" i="13"/>
  <c r="PTN25" i="13"/>
  <c r="PTO25" i="13"/>
  <c r="PTP25" i="13"/>
  <c r="PTQ25" i="13"/>
  <c r="PTR25" i="13"/>
  <c r="PTS25" i="13"/>
  <c r="PTT25" i="13"/>
  <c r="PTU25" i="13"/>
  <c r="PTV25" i="13"/>
  <c r="PTW25" i="13"/>
  <c r="PTX25" i="13"/>
  <c r="PTY25" i="13"/>
  <c r="PTZ25" i="13"/>
  <c r="PUA25" i="13"/>
  <c r="PUB25" i="13"/>
  <c r="PUC25" i="13"/>
  <c r="PUD25" i="13"/>
  <c r="PUE25" i="13"/>
  <c r="PUF25" i="13"/>
  <c r="PUG25" i="13"/>
  <c r="PUH25" i="13"/>
  <c r="PUI25" i="13"/>
  <c r="PUJ25" i="13"/>
  <c r="PUK25" i="13"/>
  <c r="PUL25" i="13"/>
  <c r="PUM25" i="13"/>
  <c r="PUN25" i="13"/>
  <c r="PUO25" i="13"/>
  <c r="PUP25" i="13"/>
  <c r="PUQ25" i="13"/>
  <c r="PUR25" i="13"/>
  <c r="PUS25" i="13"/>
  <c r="PUT25" i="13"/>
  <c r="PUU25" i="13"/>
  <c r="PUV25" i="13"/>
  <c r="PUW25" i="13"/>
  <c r="PUX25" i="13"/>
  <c r="PUY25" i="13"/>
  <c r="PUZ25" i="13"/>
  <c r="PVA25" i="13"/>
  <c r="PVB25" i="13"/>
  <c r="PVC25" i="13"/>
  <c r="PVD25" i="13"/>
  <c r="PVE25" i="13"/>
  <c r="PVF25" i="13"/>
  <c r="PVG25" i="13"/>
  <c r="PVH25" i="13"/>
  <c r="PVI25" i="13"/>
  <c r="PVJ25" i="13"/>
  <c r="PVK25" i="13"/>
  <c r="PVL25" i="13"/>
  <c r="PVM25" i="13"/>
  <c r="PVN25" i="13"/>
  <c r="PVO25" i="13"/>
  <c r="PVP25" i="13"/>
  <c r="PVQ25" i="13"/>
  <c r="PVR25" i="13"/>
  <c r="PVS25" i="13"/>
  <c r="PVT25" i="13"/>
  <c r="PVU25" i="13"/>
  <c r="PVV25" i="13"/>
  <c r="PVW25" i="13"/>
  <c r="PVX25" i="13"/>
  <c r="PVY25" i="13"/>
  <c r="PVZ25" i="13"/>
  <c r="PWA25" i="13"/>
  <c r="PWB25" i="13"/>
  <c r="PWC25" i="13"/>
  <c r="PWD25" i="13"/>
  <c r="PWE25" i="13"/>
  <c r="PWF25" i="13"/>
  <c r="PWG25" i="13"/>
  <c r="PWH25" i="13"/>
  <c r="PWI25" i="13"/>
  <c r="PWJ25" i="13"/>
  <c r="PWK25" i="13"/>
  <c r="PWL25" i="13"/>
  <c r="PWM25" i="13"/>
  <c r="PWN25" i="13"/>
  <c r="PWO25" i="13"/>
  <c r="PWP25" i="13"/>
  <c r="PWQ25" i="13"/>
  <c r="PWR25" i="13"/>
  <c r="PWS25" i="13"/>
  <c r="PWT25" i="13"/>
  <c r="PWU25" i="13"/>
  <c r="PWV25" i="13"/>
  <c r="PWW25" i="13"/>
  <c r="PWX25" i="13"/>
  <c r="PWY25" i="13"/>
  <c r="PWZ25" i="13"/>
  <c r="PXA25" i="13"/>
  <c r="PXB25" i="13"/>
  <c r="PXC25" i="13"/>
  <c r="PXD25" i="13"/>
  <c r="PXE25" i="13"/>
  <c r="PXF25" i="13"/>
  <c r="PXG25" i="13"/>
  <c r="PXH25" i="13"/>
  <c r="PXI25" i="13"/>
  <c r="PXJ25" i="13"/>
  <c r="PXK25" i="13"/>
  <c r="PXL25" i="13"/>
  <c r="PXM25" i="13"/>
  <c r="PXN25" i="13"/>
  <c r="PXO25" i="13"/>
  <c r="PXP25" i="13"/>
  <c r="PXQ25" i="13"/>
  <c r="PXR25" i="13"/>
  <c r="PXS25" i="13"/>
  <c r="PXT25" i="13"/>
  <c r="PXU25" i="13"/>
  <c r="PXV25" i="13"/>
  <c r="PXW25" i="13"/>
  <c r="PXX25" i="13"/>
  <c r="PXY25" i="13"/>
  <c r="PXZ25" i="13"/>
  <c r="PYA25" i="13"/>
  <c r="PYB25" i="13"/>
  <c r="PYC25" i="13"/>
  <c r="PYD25" i="13"/>
  <c r="PYE25" i="13"/>
  <c r="PYF25" i="13"/>
  <c r="PYG25" i="13"/>
  <c r="PYH25" i="13"/>
  <c r="PYI25" i="13"/>
  <c r="PYJ25" i="13"/>
  <c r="PYK25" i="13"/>
  <c r="PYL25" i="13"/>
  <c r="PYM25" i="13"/>
  <c r="PYN25" i="13"/>
  <c r="PYO25" i="13"/>
  <c r="PYP25" i="13"/>
  <c r="PYQ25" i="13"/>
  <c r="PYR25" i="13"/>
  <c r="PYS25" i="13"/>
  <c r="PYT25" i="13"/>
  <c r="PYU25" i="13"/>
  <c r="PYV25" i="13"/>
  <c r="PYW25" i="13"/>
  <c r="PYX25" i="13"/>
  <c r="PYY25" i="13"/>
  <c r="PYZ25" i="13"/>
  <c r="PZA25" i="13"/>
  <c r="PZB25" i="13"/>
  <c r="PZC25" i="13"/>
  <c r="PZD25" i="13"/>
  <c r="PZE25" i="13"/>
  <c r="PZF25" i="13"/>
  <c r="PZG25" i="13"/>
  <c r="PZH25" i="13"/>
  <c r="PZI25" i="13"/>
  <c r="PZJ25" i="13"/>
  <c r="PZK25" i="13"/>
  <c r="PZL25" i="13"/>
  <c r="PZM25" i="13"/>
  <c r="PZN25" i="13"/>
  <c r="PZO25" i="13"/>
  <c r="PZP25" i="13"/>
  <c r="PZQ25" i="13"/>
  <c r="PZR25" i="13"/>
  <c r="PZS25" i="13"/>
  <c r="PZT25" i="13"/>
  <c r="PZU25" i="13"/>
  <c r="PZV25" i="13"/>
  <c r="PZW25" i="13"/>
  <c r="PZX25" i="13"/>
  <c r="PZY25" i="13"/>
  <c r="PZZ25" i="13"/>
  <c r="QAA25" i="13"/>
  <c r="QAB25" i="13"/>
  <c r="QAC25" i="13"/>
  <c r="QAD25" i="13"/>
  <c r="QAE25" i="13"/>
  <c r="QAF25" i="13"/>
  <c r="QAG25" i="13"/>
  <c r="QAH25" i="13"/>
  <c r="QAI25" i="13"/>
  <c r="QAJ25" i="13"/>
  <c r="QAK25" i="13"/>
  <c r="QAL25" i="13"/>
  <c r="QAM25" i="13"/>
  <c r="QAN25" i="13"/>
  <c r="QAO25" i="13"/>
  <c r="QAP25" i="13"/>
  <c r="QAQ25" i="13"/>
  <c r="QAR25" i="13"/>
  <c r="QAS25" i="13"/>
  <c r="QAT25" i="13"/>
  <c r="QAU25" i="13"/>
  <c r="QAV25" i="13"/>
  <c r="QAW25" i="13"/>
  <c r="QAX25" i="13"/>
  <c r="QAY25" i="13"/>
  <c r="QAZ25" i="13"/>
  <c r="QBA25" i="13"/>
  <c r="QBB25" i="13"/>
  <c r="QBC25" i="13"/>
  <c r="QBD25" i="13"/>
  <c r="QBE25" i="13"/>
  <c r="QBF25" i="13"/>
  <c r="QBG25" i="13"/>
  <c r="QBH25" i="13"/>
  <c r="QBI25" i="13"/>
  <c r="QBJ25" i="13"/>
  <c r="QBK25" i="13"/>
  <c r="QBL25" i="13"/>
  <c r="QBM25" i="13"/>
  <c r="QBN25" i="13"/>
  <c r="QBO25" i="13"/>
  <c r="QBP25" i="13"/>
  <c r="QBQ25" i="13"/>
  <c r="QBR25" i="13"/>
  <c r="QBS25" i="13"/>
  <c r="QBT25" i="13"/>
  <c r="QBU25" i="13"/>
  <c r="QBV25" i="13"/>
  <c r="QBW25" i="13"/>
  <c r="QBX25" i="13"/>
  <c r="QBY25" i="13"/>
  <c r="QBZ25" i="13"/>
  <c r="QCA25" i="13"/>
  <c r="QCB25" i="13"/>
  <c r="QCC25" i="13"/>
  <c r="QCD25" i="13"/>
  <c r="QCE25" i="13"/>
  <c r="QCF25" i="13"/>
  <c r="QCG25" i="13"/>
  <c r="QCH25" i="13"/>
  <c r="QCI25" i="13"/>
  <c r="QCJ25" i="13"/>
  <c r="QCK25" i="13"/>
  <c r="QCL25" i="13"/>
  <c r="QCM25" i="13"/>
  <c r="QCN25" i="13"/>
  <c r="QCO25" i="13"/>
  <c r="QCP25" i="13"/>
  <c r="QCQ25" i="13"/>
  <c r="QCR25" i="13"/>
  <c r="QCS25" i="13"/>
  <c r="QCT25" i="13"/>
  <c r="QCU25" i="13"/>
  <c r="QCV25" i="13"/>
  <c r="QCW25" i="13"/>
  <c r="QCX25" i="13"/>
  <c r="QCY25" i="13"/>
  <c r="QCZ25" i="13"/>
  <c r="QDA25" i="13"/>
  <c r="QDB25" i="13"/>
  <c r="QDC25" i="13"/>
  <c r="QDD25" i="13"/>
  <c r="QDE25" i="13"/>
  <c r="QDF25" i="13"/>
  <c r="QDG25" i="13"/>
  <c r="QDH25" i="13"/>
  <c r="QDI25" i="13"/>
  <c r="QDJ25" i="13"/>
  <c r="QDK25" i="13"/>
  <c r="QDL25" i="13"/>
  <c r="QDM25" i="13"/>
  <c r="QDN25" i="13"/>
  <c r="QDO25" i="13"/>
  <c r="QDP25" i="13"/>
  <c r="QDQ25" i="13"/>
  <c r="QDR25" i="13"/>
  <c r="QDS25" i="13"/>
  <c r="QDT25" i="13"/>
  <c r="QDU25" i="13"/>
  <c r="QDV25" i="13"/>
  <c r="QDW25" i="13"/>
  <c r="QDX25" i="13"/>
  <c r="QDY25" i="13"/>
  <c r="QDZ25" i="13"/>
  <c r="QEA25" i="13"/>
  <c r="QEB25" i="13"/>
  <c r="QEC25" i="13"/>
  <c r="QED25" i="13"/>
  <c r="QEE25" i="13"/>
  <c r="QEF25" i="13"/>
  <c r="QEG25" i="13"/>
  <c r="QEH25" i="13"/>
  <c r="QEI25" i="13"/>
  <c r="QEJ25" i="13"/>
  <c r="QEK25" i="13"/>
  <c r="QEL25" i="13"/>
  <c r="QEM25" i="13"/>
  <c r="QEN25" i="13"/>
  <c r="QEO25" i="13"/>
  <c r="QEP25" i="13"/>
  <c r="QEQ25" i="13"/>
  <c r="QER25" i="13"/>
  <c r="QES25" i="13"/>
  <c r="QET25" i="13"/>
  <c r="QEU25" i="13"/>
  <c r="QEV25" i="13"/>
  <c r="QEW25" i="13"/>
  <c r="QEX25" i="13"/>
  <c r="QEY25" i="13"/>
  <c r="QEZ25" i="13"/>
  <c r="QFA25" i="13"/>
  <c r="QFB25" i="13"/>
  <c r="QFC25" i="13"/>
  <c r="QFD25" i="13"/>
  <c r="QFE25" i="13"/>
  <c r="QFF25" i="13"/>
  <c r="QFG25" i="13"/>
  <c r="QFH25" i="13"/>
  <c r="QFI25" i="13"/>
  <c r="QFJ25" i="13"/>
  <c r="QFK25" i="13"/>
  <c r="QFL25" i="13"/>
  <c r="QFM25" i="13"/>
  <c r="QFN25" i="13"/>
  <c r="QFO25" i="13"/>
  <c r="QFP25" i="13"/>
  <c r="QFQ25" i="13"/>
  <c r="QFR25" i="13"/>
  <c r="QFS25" i="13"/>
  <c r="QFT25" i="13"/>
  <c r="QFU25" i="13"/>
  <c r="QFV25" i="13"/>
  <c r="QFW25" i="13"/>
  <c r="QFX25" i="13"/>
  <c r="QFY25" i="13"/>
  <c r="QFZ25" i="13"/>
  <c r="QGA25" i="13"/>
  <c r="QGB25" i="13"/>
  <c r="QGC25" i="13"/>
  <c r="QGD25" i="13"/>
  <c r="QGE25" i="13"/>
  <c r="QGF25" i="13"/>
  <c r="QGG25" i="13"/>
  <c r="QGH25" i="13"/>
  <c r="QGI25" i="13"/>
  <c r="QGJ25" i="13"/>
  <c r="QGK25" i="13"/>
  <c r="QGL25" i="13"/>
  <c r="QGM25" i="13"/>
  <c r="QGN25" i="13"/>
  <c r="QGO25" i="13"/>
  <c r="QGP25" i="13"/>
  <c r="QGQ25" i="13"/>
  <c r="QGR25" i="13"/>
  <c r="QGS25" i="13"/>
  <c r="QGT25" i="13"/>
  <c r="QGU25" i="13"/>
  <c r="QGV25" i="13"/>
  <c r="QGW25" i="13"/>
  <c r="QGX25" i="13"/>
  <c r="QGY25" i="13"/>
  <c r="QGZ25" i="13"/>
  <c r="QHA25" i="13"/>
  <c r="QHB25" i="13"/>
  <c r="QHC25" i="13"/>
  <c r="QHD25" i="13"/>
  <c r="QHE25" i="13"/>
  <c r="QHF25" i="13"/>
  <c r="QHG25" i="13"/>
  <c r="QHH25" i="13"/>
  <c r="QHI25" i="13"/>
  <c r="QHJ25" i="13"/>
  <c r="QHK25" i="13"/>
  <c r="QHL25" i="13"/>
  <c r="QHM25" i="13"/>
  <c r="QHN25" i="13"/>
  <c r="QHO25" i="13"/>
  <c r="QHP25" i="13"/>
  <c r="QHQ25" i="13"/>
  <c r="QHR25" i="13"/>
  <c r="QHS25" i="13"/>
  <c r="QHT25" i="13"/>
  <c r="QHU25" i="13"/>
  <c r="QHV25" i="13"/>
  <c r="QHW25" i="13"/>
  <c r="QHX25" i="13"/>
  <c r="QHY25" i="13"/>
  <c r="QHZ25" i="13"/>
  <c r="QIA25" i="13"/>
  <c r="QIB25" i="13"/>
  <c r="QIC25" i="13"/>
  <c r="QID25" i="13"/>
  <c r="QIE25" i="13"/>
  <c r="QIF25" i="13"/>
  <c r="QIG25" i="13"/>
  <c r="QIH25" i="13"/>
  <c r="QII25" i="13"/>
  <c r="QIJ25" i="13"/>
  <c r="QIK25" i="13"/>
  <c r="QIL25" i="13"/>
  <c r="QIM25" i="13"/>
  <c r="QIN25" i="13"/>
  <c r="QIO25" i="13"/>
  <c r="QIP25" i="13"/>
  <c r="QIQ25" i="13"/>
  <c r="QIR25" i="13"/>
  <c r="QIS25" i="13"/>
  <c r="QIT25" i="13"/>
  <c r="QIU25" i="13"/>
  <c r="QIV25" i="13"/>
  <c r="QIW25" i="13"/>
  <c r="QIX25" i="13"/>
  <c r="QIY25" i="13"/>
  <c r="QIZ25" i="13"/>
  <c r="QJA25" i="13"/>
  <c r="QJB25" i="13"/>
  <c r="QJC25" i="13"/>
  <c r="QJD25" i="13"/>
  <c r="QJE25" i="13"/>
  <c r="QJF25" i="13"/>
  <c r="QJG25" i="13"/>
  <c r="QJH25" i="13"/>
  <c r="QJI25" i="13"/>
  <c r="QJJ25" i="13"/>
  <c r="QJK25" i="13"/>
  <c r="QJL25" i="13"/>
  <c r="QJM25" i="13"/>
  <c r="QJN25" i="13"/>
  <c r="QJO25" i="13"/>
  <c r="QJP25" i="13"/>
  <c r="QJQ25" i="13"/>
  <c r="QJR25" i="13"/>
  <c r="QJS25" i="13"/>
  <c r="QJT25" i="13"/>
  <c r="QJU25" i="13"/>
  <c r="QJV25" i="13"/>
  <c r="QJW25" i="13"/>
  <c r="QJX25" i="13"/>
  <c r="QJY25" i="13"/>
  <c r="QJZ25" i="13"/>
  <c r="QKA25" i="13"/>
  <c r="QKB25" i="13"/>
  <c r="QKC25" i="13"/>
  <c r="QKD25" i="13"/>
  <c r="QKE25" i="13"/>
  <c r="QKF25" i="13"/>
  <c r="QKG25" i="13"/>
  <c r="QKH25" i="13"/>
  <c r="QKI25" i="13"/>
  <c r="QKJ25" i="13"/>
  <c r="QKK25" i="13"/>
  <c r="QKL25" i="13"/>
  <c r="QKM25" i="13"/>
  <c r="QKN25" i="13"/>
  <c r="QKO25" i="13"/>
  <c r="QKP25" i="13"/>
  <c r="QKQ25" i="13"/>
  <c r="QKR25" i="13"/>
  <c r="QKS25" i="13"/>
  <c r="QKT25" i="13"/>
  <c r="QKU25" i="13"/>
  <c r="QKV25" i="13"/>
  <c r="QKW25" i="13"/>
  <c r="QKX25" i="13"/>
  <c r="QKY25" i="13"/>
  <c r="QKZ25" i="13"/>
  <c r="QLA25" i="13"/>
  <c r="QLB25" i="13"/>
  <c r="QLC25" i="13"/>
  <c r="QLD25" i="13"/>
  <c r="QLE25" i="13"/>
  <c r="QLF25" i="13"/>
  <c r="QLG25" i="13"/>
  <c r="QLH25" i="13"/>
  <c r="QLI25" i="13"/>
  <c r="QLJ25" i="13"/>
  <c r="QLK25" i="13"/>
  <c r="QLL25" i="13"/>
  <c r="QLM25" i="13"/>
  <c r="QLN25" i="13"/>
  <c r="QLO25" i="13"/>
  <c r="QLP25" i="13"/>
  <c r="QLQ25" i="13"/>
  <c r="QLR25" i="13"/>
  <c r="QLS25" i="13"/>
  <c r="QLT25" i="13"/>
  <c r="QLU25" i="13"/>
  <c r="QLV25" i="13"/>
  <c r="QLW25" i="13"/>
  <c r="QLX25" i="13"/>
  <c r="QLY25" i="13"/>
  <c r="QLZ25" i="13"/>
  <c r="QMA25" i="13"/>
  <c r="QMB25" i="13"/>
  <c r="QMC25" i="13"/>
  <c r="QMD25" i="13"/>
  <c r="QME25" i="13"/>
  <c r="QMF25" i="13"/>
  <c r="QMG25" i="13"/>
  <c r="QMH25" i="13"/>
  <c r="QMI25" i="13"/>
  <c r="QMJ25" i="13"/>
  <c r="QMK25" i="13"/>
  <c r="QML25" i="13"/>
  <c r="QMM25" i="13"/>
  <c r="QMN25" i="13"/>
  <c r="QMO25" i="13"/>
  <c r="QMP25" i="13"/>
  <c r="QMQ25" i="13"/>
  <c r="QMR25" i="13"/>
  <c r="QMS25" i="13"/>
  <c r="QMT25" i="13"/>
  <c r="QMU25" i="13"/>
  <c r="QMV25" i="13"/>
  <c r="QMW25" i="13"/>
  <c r="QMX25" i="13"/>
  <c r="QMY25" i="13"/>
  <c r="QMZ25" i="13"/>
  <c r="QNA25" i="13"/>
  <c r="QNB25" i="13"/>
  <c r="QNC25" i="13"/>
  <c r="QND25" i="13"/>
  <c r="QNE25" i="13"/>
  <c r="QNF25" i="13"/>
  <c r="QNG25" i="13"/>
  <c r="QNH25" i="13"/>
  <c r="QNI25" i="13"/>
  <c r="QNJ25" i="13"/>
  <c r="QNK25" i="13"/>
  <c r="QNL25" i="13"/>
  <c r="QNM25" i="13"/>
  <c r="QNN25" i="13"/>
  <c r="QNO25" i="13"/>
  <c r="QNP25" i="13"/>
  <c r="QNQ25" i="13"/>
  <c r="QNR25" i="13"/>
  <c r="QNS25" i="13"/>
  <c r="QNT25" i="13"/>
  <c r="QNU25" i="13"/>
  <c r="QNV25" i="13"/>
  <c r="QNW25" i="13"/>
  <c r="QNX25" i="13"/>
  <c r="QNY25" i="13"/>
  <c r="QNZ25" i="13"/>
  <c r="QOA25" i="13"/>
  <c r="QOB25" i="13"/>
  <c r="QOC25" i="13"/>
  <c r="QOD25" i="13"/>
  <c r="QOE25" i="13"/>
  <c r="QOF25" i="13"/>
  <c r="QOG25" i="13"/>
  <c r="QOH25" i="13"/>
  <c r="QOI25" i="13"/>
  <c r="QOJ25" i="13"/>
  <c r="QOK25" i="13"/>
  <c r="QOL25" i="13"/>
  <c r="QOM25" i="13"/>
  <c r="QON25" i="13"/>
  <c r="QOO25" i="13"/>
  <c r="QOP25" i="13"/>
  <c r="QOQ25" i="13"/>
  <c r="QOR25" i="13"/>
  <c r="QOS25" i="13"/>
  <c r="QOT25" i="13"/>
  <c r="QOU25" i="13"/>
  <c r="QOV25" i="13"/>
  <c r="QOW25" i="13"/>
  <c r="QOX25" i="13"/>
  <c r="QOY25" i="13"/>
  <c r="QOZ25" i="13"/>
  <c r="QPA25" i="13"/>
  <c r="QPB25" i="13"/>
  <c r="QPC25" i="13"/>
  <c r="QPD25" i="13"/>
  <c r="QPE25" i="13"/>
  <c r="QPF25" i="13"/>
  <c r="QPG25" i="13"/>
  <c r="QPH25" i="13"/>
  <c r="QPI25" i="13"/>
  <c r="QPJ25" i="13"/>
  <c r="QPK25" i="13"/>
  <c r="QPL25" i="13"/>
  <c r="QPM25" i="13"/>
  <c r="QPN25" i="13"/>
  <c r="QPO25" i="13"/>
  <c r="QPP25" i="13"/>
  <c r="QPQ25" i="13"/>
  <c r="QPR25" i="13"/>
  <c r="QPS25" i="13"/>
  <c r="QPT25" i="13"/>
  <c r="QPU25" i="13"/>
  <c r="QPV25" i="13"/>
  <c r="QPW25" i="13"/>
  <c r="QPX25" i="13"/>
  <c r="QPY25" i="13"/>
  <c r="QPZ25" i="13"/>
  <c r="QQA25" i="13"/>
  <c r="QQB25" i="13"/>
  <c r="QQC25" i="13"/>
  <c r="QQD25" i="13"/>
  <c r="QQE25" i="13"/>
  <c r="QQF25" i="13"/>
  <c r="QQG25" i="13"/>
  <c r="QQH25" i="13"/>
  <c r="QQI25" i="13"/>
  <c r="QQJ25" i="13"/>
  <c r="QQK25" i="13"/>
  <c r="QQL25" i="13"/>
  <c r="QQM25" i="13"/>
  <c r="QQN25" i="13"/>
  <c r="QQO25" i="13"/>
  <c r="QQP25" i="13"/>
  <c r="QQQ25" i="13"/>
  <c r="QQR25" i="13"/>
  <c r="QQS25" i="13"/>
  <c r="QQT25" i="13"/>
  <c r="QQU25" i="13"/>
  <c r="QQV25" i="13"/>
  <c r="QQW25" i="13"/>
  <c r="QQX25" i="13"/>
  <c r="QQY25" i="13"/>
  <c r="QQZ25" i="13"/>
  <c r="QRA25" i="13"/>
  <c r="QRB25" i="13"/>
  <c r="QRC25" i="13"/>
  <c r="QRD25" i="13"/>
  <c r="QRE25" i="13"/>
  <c r="QRF25" i="13"/>
  <c r="QRG25" i="13"/>
  <c r="QRH25" i="13"/>
  <c r="QRI25" i="13"/>
  <c r="QRJ25" i="13"/>
  <c r="QRK25" i="13"/>
  <c r="QRL25" i="13"/>
  <c r="QRM25" i="13"/>
  <c r="QRN25" i="13"/>
  <c r="QRO25" i="13"/>
  <c r="QRP25" i="13"/>
  <c r="QRQ25" i="13"/>
  <c r="QRR25" i="13"/>
  <c r="QRS25" i="13"/>
  <c r="QRT25" i="13"/>
  <c r="QRU25" i="13"/>
  <c r="QRV25" i="13"/>
  <c r="QRW25" i="13"/>
  <c r="QRX25" i="13"/>
  <c r="QRY25" i="13"/>
  <c r="QRZ25" i="13"/>
  <c r="QSA25" i="13"/>
  <c r="QSB25" i="13"/>
  <c r="QSC25" i="13"/>
  <c r="QSD25" i="13"/>
  <c r="QSE25" i="13"/>
  <c r="QSF25" i="13"/>
  <c r="QSG25" i="13"/>
  <c r="QSH25" i="13"/>
  <c r="QSI25" i="13"/>
  <c r="QSJ25" i="13"/>
  <c r="QSK25" i="13"/>
  <c r="QSL25" i="13"/>
  <c r="QSM25" i="13"/>
  <c r="QSN25" i="13"/>
  <c r="QSO25" i="13"/>
  <c r="QSP25" i="13"/>
  <c r="QSQ25" i="13"/>
  <c r="QSR25" i="13"/>
  <c r="QSS25" i="13"/>
  <c r="QST25" i="13"/>
  <c r="QSU25" i="13"/>
  <c r="QSV25" i="13"/>
  <c r="QSW25" i="13"/>
  <c r="QSX25" i="13"/>
  <c r="QSY25" i="13"/>
  <c r="QSZ25" i="13"/>
  <c r="QTA25" i="13"/>
  <c r="QTB25" i="13"/>
  <c r="QTC25" i="13"/>
  <c r="QTD25" i="13"/>
  <c r="QTE25" i="13"/>
  <c r="QTF25" i="13"/>
  <c r="QTG25" i="13"/>
  <c r="QTH25" i="13"/>
  <c r="QTI25" i="13"/>
  <c r="QTJ25" i="13"/>
  <c r="QTK25" i="13"/>
  <c r="QTL25" i="13"/>
  <c r="QTM25" i="13"/>
  <c r="QTN25" i="13"/>
  <c r="QTO25" i="13"/>
  <c r="QTP25" i="13"/>
  <c r="QTQ25" i="13"/>
  <c r="QTR25" i="13"/>
  <c r="QTS25" i="13"/>
  <c r="QTT25" i="13"/>
  <c r="QTU25" i="13"/>
  <c r="QTV25" i="13"/>
  <c r="QTW25" i="13"/>
  <c r="QTX25" i="13"/>
  <c r="QTY25" i="13"/>
  <c r="QTZ25" i="13"/>
  <c r="QUA25" i="13"/>
  <c r="QUB25" i="13"/>
  <c r="QUC25" i="13"/>
  <c r="QUD25" i="13"/>
  <c r="QUE25" i="13"/>
  <c r="QUF25" i="13"/>
  <c r="QUG25" i="13"/>
  <c r="QUH25" i="13"/>
  <c r="QUI25" i="13"/>
  <c r="QUJ25" i="13"/>
  <c r="QUK25" i="13"/>
  <c r="QUL25" i="13"/>
  <c r="QUM25" i="13"/>
  <c r="QUN25" i="13"/>
  <c r="QUO25" i="13"/>
  <c r="QUP25" i="13"/>
  <c r="QUQ25" i="13"/>
  <c r="QUR25" i="13"/>
  <c r="QUS25" i="13"/>
  <c r="QUT25" i="13"/>
  <c r="QUU25" i="13"/>
  <c r="QUV25" i="13"/>
  <c r="QUW25" i="13"/>
  <c r="QUX25" i="13"/>
  <c r="QUY25" i="13"/>
  <c r="QUZ25" i="13"/>
  <c r="QVA25" i="13"/>
  <c r="QVB25" i="13"/>
  <c r="QVC25" i="13"/>
  <c r="QVD25" i="13"/>
  <c r="QVE25" i="13"/>
  <c r="QVF25" i="13"/>
  <c r="QVG25" i="13"/>
  <c r="QVH25" i="13"/>
  <c r="QVI25" i="13"/>
  <c r="QVJ25" i="13"/>
  <c r="QVK25" i="13"/>
  <c r="QVL25" i="13"/>
  <c r="QVM25" i="13"/>
  <c r="QVN25" i="13"/>
  <c r="QVO25" i="13"/>
  <c r="QVP25" i="13"/>
  <c r="QVQ25" i="13"/>
  <c r="QVR25" i="13"/>
  <c r="QVS25" i="13"/>
  <c r="QVT25" i="13"/>
  <c r="QVU25" i="13"/>
  <c r="QVV25" i="13"/>
  <c r="QVW25" i="13"/>
  <c r="QVX25" i="13"/>
  <c r="QVY25" i="13"/>
  <c r="QVZ25" i="13"/>
  <c r="QWA25" i="13"/>
  <c r="QWB25" i="13"/>
  <c r="QWC25" i="13"/>
  <c r="QWD25" i="13"/>
  <c r="QWE25" i="13"/>
  <c r="QWF25" i="13"/>
  <c r="QWG25" i="13"/>
  <c r="QWH25" i="13"/>
  <c r="QWI25" i="13"/>
  <c r="QWJ25" i="13"/>
  <c r="QWK25" i="13"/>
  <c r="QWL25" i="13"/>
  <c r="QWM25" i="13"/>
  <c r="QWN25" i="13"/>
  <c r="QWO25" i="13"/>
  <c r="QWP25" i="13"/>
  <c r="QWQ25" i="13"/>
  <c r="QWR25" i="13"/>
  <c r="QWS25" i="13"/>
  <c r="QWT25" i="13"/>
  <c r="QWU25" i="13"/>
  <c r="QWV25" i="13"/>
  <c r="QWW25" i="13"/>
  <c r="QWX25" i="13"/>
  <c r="QWY25" i="13"/>
  <c r="QWZ25" i="13"/>
  <c r="QXA25" i="13"/>
  <c r="QXB25" i="13"/>
  <c r="QXC25" i="13"/>
  <c r="QXD25" i="13"/>
  <c r="QXE25" i="13"/>
  <c r="QXF25" i="13"/>
  <c r="QXG25" i="13"/>
  <c r="QXH25" i="13"/>
  <c r="QXI25" i="13"/>
  <c r="QXJ25" i="13"/>
  <c r="QXK25" i="13"/>
  <c r="QXL25" i="13"/>
  <c r="QXM25" i="13"/>
  <c r="QXN25" i="13"/>
  <c r="QXO25" i="13"/>
  <c r="QXP25" i="13"/>
  <c r="QXQ25" i="13"/>
  <c r="QXR25" i="13"/>
  <c r="QXS25" i="13"/>
  <c r="QXT25" i="13"/>
  <c r="QXU25" i="13"/>
  <c r="QXV25" i="13"/>
  <c r="QXW25" i="13"/>
  <c r="QXX25" i="13"/>
  <c r="QXY25" i="13"/>
  <c r="QXZ25" i="13"/>
  <c r="QYA25" i="13"/>
  <c r="QYB25" i="13"/>
  <c r="QYC25" i="13"/>
  <c r="QYD25" i="13"/>
  <c r="QYE25" i="13"/>
  <c r="QYF25" i="13"/>
  <c r="QYG25" i="13"/>
  <c r="QYH25" i="13"/>
  <c r="QYI25" i="13"/>
  <c r="QYJ25" i="13"/>
  <c r="QYK25" i="13"/>
  <c r="QYL25" i="13"/>
  <c r="QYM25" i="13"/>
  <c r="QYN25" i="13"/>
  <c r="QYO25" i="13"/>
  <c r="QYP25" i="13"/>
  <c r="QYQ25" i="13"/>
  <c r="QYR25" i="13"/>
  <c r="QYS25" i="13"/>
  <c r="QYT25" i="13"/>
  <c r="QYU25" i="13"/>
  <c r="QYV25" i="13"/>
  <c r="QYW25" i="13"/>
  <c r="QYX25" i="13"/>
  <c r="QYY25" i="13"/>
  <c r="QYZ25" i="13"/>
  <c r="QZA25" i="13"/>
  <c r="QZB25" i="13"/>
  <c r="QZC25" i="13"/>
  <c r="QZD25" i="13"/>
  <c r="QZE25" i="13"/>
  <c r="QZF25" i="13"/>
  <c r="QZG25" i="13"/>
  <c r="QZH25" i="13"/>
  <c r="QZI25" i="13"/>
  <c r="QZJ25" i="13"/>
  <c r="QZK25" i="13"/>
  <c r="QZL25" i="13"/>
  <c r="QZM25" i="13"/>
  <c r="QZN25" i="13"/>
  <c r="QZO25" i="13"/>
  <c r="QZP25" i="13"/>
  <c r="QZQ25" i="13"/>
  <c r="QZR25" i="13"/>
  <c r="QZS25" i="13"/>
  <c r="QZT25" i="13"/>
  <c r="QZU25" i="13"/>
  <c r="QZV25" i="13"/>
  <c r="QZW25" i="13"/>
  <c r="QZX25" i="13"/>
  <c r="QZY25" i="13"/>
  <c r="QZZ25" i="13"/>
  <c r="RAA25" i="13"/>
  <c r="RAB25" i="13"/>
  <c r="RAC25" i="13"/>
  <c r="RAD25" i="13"/>
  <c r="RAE25" i="13"/>
  <c r="RAF25" i="13"/>
  <c r="RAG25" i="13"/>
  <c r="RAH25" i="13"/>
  <c r="RAI25" i="13"/>
  <c r="RAJ25" i="13"/>
  <c r="RAK25" i="13"/>
  <c r="RAL25" i="13"/>
  <c r="RAM25" i="13"/>
  <c r="RAN25" i="13"/>
  <c r="RAO25" i="13"/>
  <c r="RAP25" i="13"/>
  <c r="RAQ25" i="13"/>
  <c r="RAR25" i="13"/>
  <c r="RAS25" i="13"/>
  <c r="RAT25" i="13"/>
  <c r="RAU25" i="13"/>
  <c r="RAV25" i="13"/>
  <c r="RAW25" i="13"/>
  <c r="RAX25" i="13"/>
  <c r="RAY25" i="13"/>
  <c r="RAZ25" i="13"/>
  <c r="RBA25" i="13"/>
  <c r="RBB25" i="13"/>
  <c r="RBC25" i="13"/>
  <c r="RBD25" i="13"/>
  <c r="RBE25" i="13"/>
  <c r="RBF25" i="13"/>
  <c r="RBG25" i="13"/>
  <c r="RBH25" i="13"/>
  <c r="RBI25" i="13"/>
  <c r="RBJ25" i="13"/>
  <c r="RBK25" i="13"/>
  <c r="RBL25" i="13"/>
  <c r="RBM25" i="13"/>
  <c r="RBN25" i="13"/>
  <c r="RBO25" i="13"/>
  <c r="RBP25" i="13"/>
  <c r="RBQ25" i="13"/>
  <c r="RBR25" i="13"/>
  <c r="RBS25" i="13"/>
  <c r="RBT25" i="13"/>
  <c r="RBU25" i="13"/>
  <c r="RBV25" i="13"/>
  <c r="RBW25" i="13"/>
  <c r="RBX25" i="13"/>
  <c r="RBY25" i="13"/>
  <c r="RBZ25" i="13"/>
  <c r="RCA25" i="13"/>
  <c r="RCB25" i="13"/>
  <c r="RCC25" i="13"/>
  <c r="RCD25" i="13"/>
  <c r="RCE25" i="13"/>
  <c r="RCF25" i="13"/>
  <c r="RCG25" i="13"/>
  <c r="RCH25" i="13"/>
  <c r="RCI25" i="13"/>
  <c r="RCJ25" i="13"/>
  <c r="RCK25" i="13"/>
  <c r="RCL25" i="13"/>
  <c r="RCM25" i="13"/>
  <c r="RCN25" i="13"/>
  <c r="RCO25" i="13"/>
  <c r="RCP25" i="13"/>
  <c r="RCQ25" i="13"/>
  <c r="RCR25" i="13"/>
  <c r="RCS25" i="13"/>
  <c r="RCT25" i="13"/>
  <c r="RCU25" i="13"/>
  <c r="RCV25" i="13"/>
  <c r="RCW25" i="13"/>
  <c r="RCX25" i="13"/>
  <c r="RCY25" i="13"/>
  <c r="RCZ25" i="13"/>
  <c r="RDA25" i="13"/>
  <c r="RDB25" i="13"/>
  <c r="RDC25" i="13"/>
  <c r="RDD25" i="13"/>
  <c r="RDE25" i="13"/>
  <c r="RDF25" i="13"/>
  <c r="RDG25" i="13"/>
  <c r="RDH25" i="13"/>
  <c r="RDI25" i="13"/>
  <c r="RDJ25" i="13"/>
  <c r="RDK25" i="13"/>
  <c r="RDL25" i="13"/>
  <c r="RDM25" i="13"/>
  <c r="RDN25" i="13"/>
  <c r="RDO25" i="13"/>
  <c r="RDP25" i="13"/>
  <c r="RDQ25" i="13"/>
  <c r="RDR25" i="13"/>
  <c r="RDS25" i="13"/>
  <c r="RDT25" i="13"/>
  <c r="RDU25" i="13"/>
  <c r="RDV25" i="13"/>
  <c r="RDW25" i="13"/>
  <c r="RDX25" i="13"/>
  <c r="RDY25" i="13"/>
  <c r="RDZ25" i="13"/>
  <c r="REA25" i="13"/>
  <c r="REB25" i="13"/>
  <c r="REC25" i="13"/>
  <c r="RED25" i="13"/>
  <c r="REE25" i="13"/>
  <c r="REF25" i="13"/>
  <c r="REG25" i="13"/>
  <c r="REH25" i="13"/>
  <c r="REI25" i="13"/>
  <c r="REJ25" i="13"/>
  <c r="REK25" i="13"/>
  <c r="REL25" i="13"/>
  <c r="REM25" i="13"/>
  <c r="REN25" i="13"/>
  <c r="REO25" i="13"/>
  <c r="REP25" i="13"/>
  <c r="REQ25" i="13"/>
  <c r="RER25" i="13"/>
  <c r="RES25" i="13"/>
  <c r="RET25" i="13"/>
  <c r="REU25" i="13"/>
  <c r="REV25" i="13"/>
  <c r="REW25" i="13"/>
  <c r="REX25" i="13"/>
  <c r="REY25" i="13"/>
  <c r="REZ25" i="13"/>
  <c r="RFA25" i="13"/>
  <c r="RFB25" i="13"/>
  <c r="RFC25" i="13"/>
  <c r="RFD25" i="13"/>
  <c r="RFE25" i="13"/>
  <c r="RFF25" i="13"/>
  <c r="RFG25" i="13"/>
  <c r="RFH25" i="13"/>
  <c r="RFI25" i="13"/>
  <c r="RFJ25" i="13"/>
  <c r="RFK25" i="13"/>
  <c r="RFL25" i="13"/>
  <c r="RFM25" i="13"/>
  <c r="RFN25" i="13"/>
  <c r="RFO25" i="13"/>
  <c r="RFP25" i="13"/>
  <c r="RFQ25" i="13"/>
  <c r="RFR25" i="13"/>
  <c r="RFS25" i="13"/>
  <c r="RFT25" i="13"/>
  <c r="RFU25" i="13"/>
  <c r="RFV25" i="13"/>
  <c r="RFW25" i="13"/>
  <c r="RFX25" i="13"/>
  <c r="RFY25" i="13"/>
  <c r="RFZ25" i="13"/>
  <c r="RGA25" i="13"/>
  <c r="RGB25" i="13"/>
  <c r="RGC25" i="13"/>
  <c r="RGD25" i="13"/>
  <c r="RGE25" i="13"/>
  <c r="RGF25" i="13"/>
  <c r="RGG25" i="13"/>
  <c r="RGH25" i="13"/>
  <c r="RGI25" i="13"/>
  <c r="RGJ25" i="13"/>
  <c r="RGK25" i="13"/>
  <c r="RGL25" i="13"/>
  <c r="RGM25" i="13"/>
  <c r="RGN25" i="13"/>
  <c r="RGO25" i="13"/>
  <c r="RGP25" i="13"/>
  <c r="RGQ25" i="13"/>
  <c r="RGR25" i="13"/>
  <c r="RGS25" i="13"/>
  <c r="RGT25" i="13"/>
  <c r="RGU25" i="13"/>
  <c r="RGV25" i="13"/>
  <c r="RGW25" i="13"/>
  <c r="RGX25" i="13"/>
  <c r="RGY25" i="13"/>
  <c r="RGZ25" i="13"/>
  <c r="RHA25" i="13"/>
  <c r="RHB25" i="13"/>
  <c r="RHC25" i="13"/>
  <c r="RHD25" i="13"/>
  <c r="RHE25" i="13"/>
  <c r="RHF25" i="13"/>
  <c r="RHG25" i="13"/>
  <c r="RHH25" i="13"/>
  <c r="RHI25" i="13"/>
  <c r="RHJ25" i="13"/>
  <c r="RHK25" i="13"/>
  <c r="RHL25" i="13"/>
  <c r="RHM25" i="13"/>
  <c r="RHN25" i="13"/>
  <c r="RHO25" i="13"/>
  <c r="RHP25" i="13"/>
  <c r="RHQ25" i="13"/>
  <c r="RHR25" i="13"/>
  <c r="RHS25" i="13"/>
  <c r="RHT25" i="13"/>
  <c r="RHU25" i="13"/>
  <c r="RHV25" i="13"/>
  <c r="RHW25" i="13"/>
  <c r="RHX25" i="13"/>
  <c r="RHY25" i="13"/>
  <c r="RHZ25" i="13"/>
  <c r="RIA25" i="13"/>
  <c r="RIB25" i="13"/>
  <c r="RIC25" i="13"/>
  <c r="RID25" i="13"/>
  <c r="RIE25" i="13"/>
  <c r="RIF25" i="13"/>
  <c r="RIG25" i="13"/>
  <c r="RIH25" i="13"/>
  <c r="RII25" i="13"/>
  <c r="RIJ25" i="13"/>
  <c r="RIK25" i="13"/>
  <c r="RIL25" i="13"/>
  <c r="RIM25" i="13"/>
  <c r="RIN25" i="13"/>
  <c r="RIO25" i="13"/>
  <c r="RIP25" i="13"/>
  <c r="RIQ25" i="13"/>
  <c r="RIR25" i="13"/>
  <c r="RIS25" i="13"/>
  <c r="RIT25" i="13"/>
  <c r="RIU25" i="13"/>
  <c r="RIV25" i="13"/>
  <c r="RIW25" i="13"/>
  <c r="RIX25" i="13"/>
  <c r="RIY25" i="13"/>
  <c r="RIZ25" i="13"/>
  <c r="RJA25" i="13"/>
  <c r="RJB25" i="13"/>
  <c r="RJC25" i="13"/>
  <c r="RJD25" i="13"/>
  <c r="RJE25" i="13"/>
  <c r="RJF25" i="13"/>
  <c r="RJG25" i="13"/>
  <c r="RJH25" i="13"/>
  <c r="RJI25" i="13"/>
  <c r="RJJ25" i="13"/>
  <c r="RJK25" i="13"/>
  <c r="RJL25" i="13"/>
  <c r="RJM25" i="13"/>
  <c r="RJN25" i="13"/>
  <c r="RJO25" i="13"/>
  <c r="RJP25" i="13"/>
  <c r="RJQ25" i="13"/>
  <c r="RJR25" i="13"/>
  <c r="RJS25" i="13"/>
  <c r="RJT25" i="13"/>
  <c r="RJU25" i="13"/>
  <c r="RJV25" i="13"/>
  <c r="RJW25" i="13"/>
  <c r="RJX25" i="13"/>
  <c r="RJY25" i="13"/>
  <c r="RJZ25" i="13"/>
  <c r="RKA25" i="13"/>
  <c r="RKB25" i="13"/>
  <c r="RKC25" i="13"/>
  <c r="RKD25" i="13"/>
  <c r="RKE25" i="13"/>
  <c r="RKF25" i="13"/>
  <c r="RKG25" i="13"/>
  <c r="RKH25" i="13"/>
  <c r="RKI25" i="13"/>
  <c r="RKJ25" i="13"/>
  <c r="RKK25" i="13"/>
  <c r="RKL25" i="13"/>
  <c r="RKM25" i="13"/>
  <c r="RKN25" i="13"/>
  <c r="RKO25" i="13"/>
  <c r="RKP25" i="13"/>
  <c r="RKQ25" i="13"/>
  <c r="RKR25" i="13"/>
  <c r="RKS25" i="13"/>
  <c r="RKT25" i="13"/>
  <c r="RKU25" i="13"/>
  <c r="RKV25" i="13"/>
  <c r="RKW25" i="13"/>
  <c r="RKX25" i="13"/>
  <c r="RKY25" i="13"/>
  <c r="RKZ25" i="13"/>
  <c r="RLA25" i="13"/>
  <c r="RLB25" i="13"/>
  <c r="RLC25" i="13"/>
  <c r="RLD25" i="13"/>
  <c r="RLE25" i="13"/>
  <c r="RLF25" i="13"/>
  <c r="RLG25" i="13"/>
  <c r="RLH25" i="13"/>
  <c r="RLI25" i="13"/>
  <c r="RLJ25" i="13"/>
  <c r="RLK25" i="13"/>
  <c r="RLL25" i="13"/>
  <c r="RLM25" i="13"/>
  <c r="RLN25" i="13"/>
  <c r="RLO25" i="13"/>
  <c r="RLP25" i="13"/>
  <c r="RLQ25" i="13"/>
  <c r="RLR25" i="13"/>
  <c r="RLS25" i="13"/>
  <c r="RLT25" i="13"/>
  <c r="RLU25" i="13"/>
  <c r="RLV25" i="13"/>
  <c r="RLW25" i="13"/>
  <c r="RLX25" i="13"/>
  <c r="RLY25" i="13"/>
  <c r="RLZ25" i="13"/>
  <c r="RMA25" i="13"/>
  <c r="RMB25" i="13"/>
  <c r="RMC25" i="13"/>
  <c r="RMD25" i="13"/>
  <c r="RME25" i="13"/>
  <c r="RMF25" i="13"/>
  <c r="RMG25" i="13"/>
  <c r="RMH25" i="13"/>
  <c r="RMI25" i="13"/>
  <c r="RMJ25" i="13"/>
  <c r="RMK25" i="13"/>
  <c r="RML25" i="13"/>
  <c r="RMM25" i="13"/>
  <c r="RMN25" i="13"/>
  <c r="RMO25" i="13"/>
  <c r="RMP25" i="13"/>
  <c r="RMQ25" i="13"/>
  <c r="RMR25" i="13"/>
  <c r="RMS25" i="13"/>
  <c r="RMT25" i="13"/>
  <c r="RMU25" i="13"/>
  <c r="RMV25" i="13"/>
  <c r="RMW25" i="13"/>
  <c r="RMX25" i="13"/>
  <c r="RMY25" i="13"/>
  <c r="RMZ25" i="13"/>
  <c r="RNA25" i="13"/>
  <c r="RNB25" i="13"/>
  <c r="RNC25" i="13"/>
  <c r="RND25" i="13"/>
  <c r="RNE25" i="13"/>
  <c r="RNF25" i="13"/>
  <c r="RNG25" i="13"/>
  <c r="RNH25" i="13"/>
  <c r="RNI25" i="13"/>
  <c r="RNJ25" i="13"/>
  <c r="RNK25" i="13"/>
  <c r="RNL25" i="13"/>
  <c r="RNM25" i="13"/>
  <c r="RNN25" i="13"/>
  <c r="RNO25" i="13"/>
  <c r="RNP25" i="13"/>
  <c r="RNQ25" i="13"/>
  <c r="RNR25" i="13"/>
  <c r="RNS25" i="13"/>
  <c r="RNT25" i="13"/>
  <c r="RNU25" i="13"/>
  <c r="RNV25" i="13"/>
  <c r="RNW25" i="13"/>
  <c r="RNX25" i="13"/>
  <c r="RNY25" i="13"/>
  <c r="RNZ25" i="13"/>
  <c r="ROA25" i="13"/>
  <c r="ROB25" i="13"/>
  <c r="ROC25" i="13"/>
  <c r="ROD25" i="13"/>
  <c r="ROE25" i="13"/>
  <c r="ROF25" i="13"/>
  <c r="ROG25" i="13"/>
  <c r="ROH25" i="13"/>
  <c r="ROI25" i="13"/>
  <c r="ROJ25" i="13"/>
  <c r="ROK25" i="13"/>
  <c r="ROL25" i="13"/>
  <c r="ROM25" i="13"/>
  <c r="RON25" i="13"/>
  <c r="ROO25" i="13"/>
  <c r="ROP25" i="13"/>
  <c r="ROQ25" i="13"/>
  <c r="ROR25" i="13"/>
  <c r="ROS25" i="13"/>
  <c r="ROT25" i="13"/>
  <c r="ROU25" i="13"/>
  <c r="ROV25" i="13"/>
  <c r="ROW25" i="13"/>
  <c r="ROX25" i="13"/>
  <c r="ROY25" i="13"/>
  <c r="ROZ25" i="13"/>
  <c r="RPA25" i="13"/>
  <c r="RPB25" i="13"/>
  <c r="RPC25" i="13"/>
  <c r="RPD25" i="13"/>
  <c r="RPE25" i="13"/>
  <c r="RPF25" i="13"/>
  <c r="RPG25" i="13"/>
  <c r="RPH25" i="13"/>
  <c r="RPI25" i="13"/>
  <c r="RPJ25" i="13"/>
  <c r="RPK25" i="13"/>
  <c r="RPL25" i="13"/>
  <c r="RPM25" i="13"/>
  <c r="RPN25" i="13"/>
  <c r="RPO25" i="13"/>
  <c r="RPP25" i="13"/>
  <c r="RPQ25" i="13"/>
  <c r="RPR25" i="13"/>
  <c r="RPS25" i="13"/>
  <c r="RPT25" i="13"/>
  <c r="RPU25" i="13"/>
  <c r="RPV25" i="13"/>
  <c r="RPW25" i="13"/>
  <c r="RPX25" i="13"/>
  <c r="RPY25" i="13"/>
  <c r="RPZ25" i="13"/>
  <c r="RQA25" i="13"/>
  <c r="RQB25" i="13"/>
  <c r="RQC25" i="13"/>
  <c r="RQD25" i="13"/>
  <c r="RQE25" i="13"/>
  <c r="RQF25" i="13"/>
  <c r="RQG25" i="13"/>
  <c r="RQH25" i="13"/>
  <c r="RQI25" i="13"/>
  <c r="RQJ25" i="13"/>
  <c r="RQK25" i="13"/>
  <c r="RQL25" i="13"/>
  <c r="RQM25" i="13"/>
  <c r="RQN25" i="13"/>
  <c r="RQO25" i="13"/>
  <c r="RQP25" i="13"/>
  <c r="RQQ25" i="13"/>
  <c r="RQR25" i="13"/>
  <c r="RQS25" i="13"/>
  <c r="RQT25" i="13"/>
  <c r="RQU25" i="13"/>
  <c r="RQV25" i="13"/>
  <c r="RQW25" i="13"/>
  <c r="RQX25" i="13"/>
  <c r="RQY25" i="13"/>
  <c r="RQZ25" i="13"/>
  <c r="RRA25" i="13"/>
  <c r="RRB25" i="13"/>
  <c r="RRC25" i="13"/>
  <c r="RRD25" i="13"/>
  <c r="RRE25" i="13"/>
  <c r="RRF25" i="13"/>
  <c r="RRG25" i="13"/>
  <c r="RRH25" i="13"/>
  <c r="RRI25" i="13"/>
  <c r="RRJ25" i="13"/>
  <c r="RRK25" i="13"/>
  <c r="RRL25" i="13"/>
  <c r="RRM25" i="13"/>
  <c r="RRN25" i="13"/>
  <c r="RRO25" i="13"/>
  <c r="RRP25" i="13"/>
  <c r="RRQ25" i="13"/>
  <c r="RRR25" i="13"/>
  <c r="RRS25" i="13"/>
  <c r="RRT25" i="13"/>
  <c r="RRU25" i="13"/>
  <c r="RRV25" i="13"/>
  <c r="RRW25" i="13"/>
  <c r="RRX25" i="13"/>
  <c r="RRY25" i="13"/>
  <c r="RRZ25" i="13"/>
  <c r="RSA25" i="13"/>
  <c r="RSB25" i="13"/>
  <c r="RSC25" i="13"/>
  <c r="RSD25" i="13"/>
  <c r="RSE25" i="13"/>
  <c r="RSF25" i="13"/>
  <c r="RSG25" i="13"/>
  <c r="RSH25" i="13"/>
  <c r="RSI25" i="13"/>
  <c r="RSJ25" i="13"/>
  <c r="RSK25" i="13"/>
  <c r="RSL25" i="13"/>
  <c r="RSM25" i="13"/>
  <c r="RSN25" i="13"/>
  <c r="RSO25" i="13"/>
  <c r="RSP25" i="13"/>
  <c r="RSQ25" i="13"/>
  <c r="RSR25" i="13"/>
  <c r="RSS25" i="13"/>
  <c r="RST25" i="13"/>
  <c r="RSU25" i="13"/>
  <c r="RSV25" i="13"/>
  <c r="RSW25" i="13"/>
  <c r="RSX25" i="13"/>
  <c r="RSY25" i="13"/>
  <c r="RSZ25" i="13"/>
  <c r="RTA25" i="13"/>
  <c r="RTB25" i="13"/>
  <c r="RTC25" i="13"/>
  <c r="RTD25" i="13"/>
  <c r="RTE25" i="13"/>
  <c r="RTF25" i="13"/>
  <c r="RTG25" i="13"/>
  <c r="RTH25" i="13"/>
  <c r="RTI25" i="13"/>
  <c r="RTJ25" i="13"/>
  <c r="RTK25" i="13"/>
  <c r="RTL25" i="13"/>
  <c r="RTM25" i="13"/>
  <c r="RTN25" i="13"/>
  <c r="RTO25" i="13"/>
  <c r="RTP25" i="13"/>
  <c r="RTQ25" i="13"/>
  <c r="RTR25" i="13"/>
  <c r="RTS25" i="13"/>
  <c r="RTT25" i="13"/>
  <c r="RTU25" i="13"/>
  <c r="RTV25" i="13"/>
  <c r="RTW25" i="13"/>
  <c r="RTX25" i="13"/>
  <c r="RTY25" i="13"/>
  <c r="RTZ25" i="13"/>
  <c r="RUA25" i="13"/>
  <c r="RUB25" i="13"/>
  <c r="RUC25" i="13"/>
  <c r="RUD25" i="13"/>
  <c r="RUE25" i="13"/>
  <c r="RUF25" i="13"/>
  <c r="RUG25" i="13"/>
  <c r="RUH25" i="13"/>
  <c r="RUI25" i="13"/>
  <c r="RUJ25" i="13"/>
  <c r="RUK25" i="13"/>
  <c r="RUL25" i="13"/>
  <c r="RUM25" i="13"/>
  <c r="RUN25" i="13"/>
  <c r="RUO25" i="13"/>
  <c r="RUP25" i="13"/>
  <c r="RUQ25" i="13"/>
  <c r="RUR25" i="13"/>
  <c r="RUS25" i="13"/>
  <c r="RUT25" i="13"/>
  <c r="RUU25" i="13"/>
  <c r="RUV25" i="13"/>
  <c r="RUW25" i="13"/>
  <c r="RUX25" i="13"/>
  <c r="RUY25" i="13"/>
  <c r="RUZ25" i="13"/>
  <c r="RVA25" i="13"/>
  <c r="RVB25" i="13"/>
  <c r="RVC25" i="13"/>
  <c r="RVD25" i="13"/>
  <c r="RVE25" i="13"/>
  <c r="RVF25" i="13"/>
  <c r="RVG25" i="13"/>
  <c r="RVH25" i="13"/>
  <c r="RVI25" i="13"/>
  <c r="RVJ25" i="13"/>
  <c r="RVK25" i="13"/>
  <c r="RVL25" i="13"/>
  <c r="RVM25" i="13"/>
  <c r="RVN25" i="13"/>
  <c r="RVO25" i="13"/>
  <c r="RVP25" i="13"/>
  <c r="RVQ25" i="13"/>
  <c r="RVR25" i="13"/>
  <c r="RVS25" i="13"/>
  <c r="RVT25" i="13"/>
  <c r="RVU25" i="13"/>
  <c r="RVV25" i="13"/>
  <c r="RVW25" i="13"/>
  <c r="RVX25" i="13"/>
  <c r="RVY25" i="13"/>
  <c r="RVZ25" i="13"/>
  <c r="RWA25" i="13"/>
  <c r="RWB25" i="13"/>
  <c r="RWC25" i="13"/>
  <c r="RWD25" i="13"/>
  <c r="RWE25" i="13"/>
  <c r="RWF25" i="13"/>
  <c r="RWG25" i="13"/>
  <c r="RWH25" i="13"/>
  <c r="RWI25" i="13"/>
  <c r="RWJ25" i="13"/>
  <c r="RWK25" i="13"/>
  <c r="RWL25" i="13"/>
  <c r="RWM25" i="13"/>
  <c r="RWN25" i="13"/>
  <c r="RWO25" i="13"/>
  <c r="RWP25" i="13"/>
  <c r="RWQ25" i="13"/>
  <c r="RWR25" i="13"/>
  <c r="RWS25" i="13"/>
  <c r="RWT25" i="13"/>
  <c r="RWU25" i="13"/>
  <c r="RWV25" i="13"/>
  <c r="RWW25" i="13"/>
  <c r="RWX25" i="13"/>
  <c r="RWY25" i="13"/>
  <c r="RWZ25" i="13"/>
  <c r="RXA25" i="13"/>
  <c r="RXB25" i="13"/>
  <c r="RXC25" i="13"/>
  <c r="RXD25" i="13"/>
  <c r="RXE25" i="13"/>
  <c r="RXF25" i="13"/>
  <c r="RXG25" i="13"/>
  <c r="RXH25" i="13"/>
  <c r="RXI25" i="13"/>
  <c r="RXJ25" i="13"/>
  <c r="RXK25" i="13"/>
  <c r="RXL25" i="13"/>
  <c r="RXM25" i="13"/>
  <c r="RXN25" i="13"/>
  <c r="RXO25" i="13"/>
  <c r="RXP25" i="13"/>
  <c r="RXQ25" i="13"/>
  <c r="RXR25" i="13"/>
  <c r="RXS25" i="13"/>
  <c r="RXT25" i="13"/>
  <c r="RXU25" i="13"/>
  <c r="RXV25" i="13"/>
  <c r="RXW25" i="13"/>
  <c r="RXX25" i="13"/>
  <c r="RXY25" i="13"/>
  <c r="RXZ25" i="13"/>
  <c r="RYA25" i="13"/>
  <c r="RYB25" i="13"/>
  <c r="RYC25" i="13"/>
  <c r="RYD25" i="13"/>
  <c r="RYE25" i="13"/>
  <c r="RYF25" i="13"/>
  <c r="RYG25" i="13"/>
  <c r="RYH25" i="13"/>
  <c r="RYI25" i="13"/>
  <c r="RYJ25" i="13"/>
  <c r="RYK25" i="13"/>
  <c r="RYL25" i="13"/>
  <c r="RYM25" i="13"/>
  <c r="RYN25" i="13"/>
  <c r="RYO25" i="13"/>
  <c r="RYP25" i="13"/>
  <c r="RYQ25" i="13"/>
  <c r="RYR25" i="13"/>
  <c r="RYS25" i="13"/>
  <c r="RYT25" i="13"/>
  <c r="RYU25" i="13"/>
  <c r="RYV25" i="13"/>
  <c r="RYW25" i="13"/>
  <c r="RYX25" i="13"/>
  <c r="RYY25" i="13"/>
  <c r="RYZ25" i="13"/>
  <c r="RZA25" i="13"/>
  <c r="RZB25" i="13"/>
  <c r="RZC25" i="13"/>
  <c r="RZD25" i="13"/>
  <c r="RZE25" i="13"/>
  <c r="RZF25" i="13"/>
  <c r="RZG25" i="13"/>
  <c r="RZH25" i="13"/>
  <c r="RZI25" i="13"/>
  <c r="RZJ25" i="13"/>
  <c r="RZK25" i="13"/>
  <c r="RZL25" i="13"/>
  <c r="RZM25" i="13"/>
  <c r="RZN25" i="13"/>
  <c r="RZO25" i="13"/>
  <c r="RZP25" i="13"/>
  <c r="RZQ25" i="13"/>
  <c r="RZR25" i="13"/>
  <c r="RZS25" i="13"/>
  <c r="RZT25" i="13"/>
  <c r="RZU25" i="13"/>
  <c r="RZV25" i="13"/>
  <c r="RZW25" i="13"/>
  <c r="RZX25" i="13"/>
  <c r="RZY25" i="13"/>
  <c r="RZZ25" i="13"/>
  <c r="SAA25" i="13"/>
  <c r="SAB25" i="13"/>
  <c r="SAC25" i="13"/>
  <c r="SAD25" i="13"/>
  <c r="SAE25" i="13"/>
  <c r="SAF25" i="13"/>
  <c r="SAG25" i="13"/>
  <c r="SAH25" i="13"/>
  <c r="SAI25" i="13"/>
  <c r="SAJ25" i="13"/>
  <c r="SAK25" i="13"/>
  <c r="SAL25" i="13"/>
  <c r="SAM25" i="13"/>
  <c r="SAN25" i="13"/>
  <c r="SAO25" i="13"/>
  <c r="SAP25" i="13"/>
  <c r="SAQ25" i="13"/>
  <c r="SAR25" i="13"/>
  <c r="SAS25" i="13"/>
  <c r="SAT25" i="13"/>
  <c r="SAU25" i="13"/>
  <c r="SAV25" i="13"/>
  <c r="SAW25" i="13"/>
  <c r="SAX25" i="13"/>
  <c r="SAY25" i="13"/>
  <c r="SAZ25" i="13"/>
  <c r="SBA25" i="13"/>
  <c r="SBB25" i="13"/>
  <c r="SBC25" i="13"/>
  <c r="SBD25" i="13"/>
  <c r="SBE25" i="13"/>
  <c r="SBF25" i="13"/>
  <c r="SBG25" i="13"/>
  <c r="SBH25" i="13"/>
  <c r="SBI25" i="13"/>
  <c r="SBJ25" i="13"/>
  <c r="SBK25" i="13"/>
  <c r="SBL25" i="13"/>
  <c r="SBM25" i="13"/>
  <c r="SBN25" i="13"/>
  <c r="SBO25" i="13"/>
  <c r="SBP25" i="13"/>
  <c r="SBQ25" i="13"/>
  <c r="SBR25" i="13"/>
  <c r="SBS25" i="13"/>
  <c r="SBT25" i="13"/>
  <c r="SBU25" i="13"/>
  <c r="SBV25" i="13"/>
  <c r="SBW25" i="13"/>
  <c r="SBX25" i="13"/>
  <c r="SBY25" i="13"/>
  <c r="SBZ25" i="13"/>
  <c r="SCA25" i="13"/>
  <c r="SCB25" i="13"/>
  <c r="SCC25" i="13"/>
  <c r="SCD25" i="13"/>
  <c r="SCE25" i="13"/>
  <c r="SCF25" i="13"/>
  <c r="SCG25" i="13"/>
  <c r="SCH25" i="13"/>
  <c r="SCI25" i="13"/>
  <c r="SCJ25" i="13"/>
  <c r="SCK25" i="13"/>
  <c r="SCL25" i="13"/>
  <c r="SCM25" i="13"/>
  <c r="SCN25" i="13"/>
  <c r="SCO25" i="13"/>
  <c r="SCP25" i="13"/>
  <c r="SCQ25" i="13"/>
  <c r="SCR25" i="13"/>
  <c r="SCS25" i="13"/>
  <c r="SCT25" i="13"/>
  <c r="SCU25" i="13"/>
  <c r="SCV25" i="13"/>
  <c r="SCW25" i="13"/>
  <c r="SCX25" i="13"/>
  <c r="SCY25" i="13"/>
  <c r="SCZ25" i="13"/>
  <c r="SDA25" i="13"/>
  <c r="SDB25" i="13"/>
  <c r="SDC25" i="13"/>
  <c r="SDD25" i="13"/>
  <c r="SDE25" i="13"/>
  <c r="SDF25" i="13"/>
  <c r="SDG25" i="13"/>
  <c r="SDH25" i="13"/>
  <c r="SDI25" i="13"/>
  <c r="SDJ25" i="13"/>
  <c r="SDK25" i="13"/>
  <c r="SDL25" i="13"/>
  <c r="SDM25" i="13"/>
  <c r="SDN25" i="13"/>
  <c r="SDO25" i="13"/>
  <c r="SDP25" i="13"/>
  <c r="SDQ25" i="13"/>
  <c r="SDR25" i="13"/>
  <c r="SDS25" i="13"/>
  <c r="SDT25" i="13"/>
  <c r="SDU25" i="13"/>
  <c r="SDV25" i="13"/>
  <c r="SDW25" i="13"/>
  <c r="SDX25" i="13"/>
  <c r="SDY25" i="13"/>
  <c r="SDZ25" i="13"/>
  <c r="SEA25" i="13"/>
  <c r="SEB25" i="13"/>
  <c r="SEC25" i="13"/>
  <c r="SED25" i="13"/>
  <c r="SEE25" i="13"/>
  <c r="SEF25" i="13"/>
  <c r="SEG25" i="13"/>
  <c r="SEH25" i="13"/>
  <c r="SEI25" i="13"/>
  <c r="SEJ25" i="13"/>
  <c r="SEK25" i="13"/>
  <c r="SEL25" i="13"/>
  <c r="SEM25" i="13"/>
  <c r="SEN25" i="13"/>
  <c r="SEO25" i="13"/>
  <c r="SEP25" i="13"/>
  <c r="SEQ25" i="13"/>
  <c r="SER25" i="13"/>
  <c r="SES25" i="13"/>
  <c r="SET25" i="13"/>
  <c r="SEU25" i="13"/>
  <c r="SEV25" i="13"/>
  <c r="SEW25" i="13"/>
  <c r="SEX25" i="13"/>
  <c r="SEY25" i="13"/>
  <c r="SEZ25" i="13"/>
  <c r="SFA25" i="13"/>
  <c r="SFB25" i="13"/>
  <c r="SFC25" i="13"/>
  <c r="SFD25" i="13"/>
  <c r="SFE25" i="13"/>
  <c r="SFF25" i="13"/>
  <c r="SFG25" i="13"/>
  <c r="SFH25" i="13"/>
  <c r="SFI25" i="13"/>
  <c r="SFJ25" i="13"/>
  <c r="SFK25" i="13"/>
  <c r="SFL25" i="13"/>
  <c r="SFM25" i="13"/>
  <c r="SFN25" i="13"/>
  <c r="SFO25" i="13"/>
  <c r="SFP25" i="13"/>
  <c r="SFQ25" i="13"/>
  <c r="SFR25" i="13"/>
  <c r="SFS25" i="13"/>
  <c r="SFT25" i="13"/>
  <c r="SFU25" i="13"/>
  <c r="SFV25" i="13"/>
  <c r="SFW25" i="13"/>
  <c r="SFX25" i="13"/>
  <c r="SFY25" i="13"/>
  <c r="SFZ25" i="13"/>
  <c r="SGA25" i="13"/>
  <c r="SGB25" i="13"/>
  <c r="SGC25" i="13"/>
  <c r="SGD25" i="13"/>
  <c r="SGE25" i="13"/>
  <c r="SGF25" i="13"/>
  <c r="SGG25" i="13"/>
  <c r="SGH25" i="13"/>
  <c r="SGI25" i="13"/>
  <c r="SGJ25" i="13"/>
  <c r="SGK25" i="13"/>
  <c r="SGL25" i="13"/>
  <c r="SGM25" i="13"/>
  <c r="SGN25" i="13"/>
  <c r="SGO25" i="13"/>
  <c r="SGP25" i="13"/>
  <c r="SGQ25" i="13"/>
  <c r="SGR25" i="13"/>
  <c r="SGS25" i="13"/>
  <c r="SGT25" i="13"/>
  <c r="SGU25" i="13"/>
  <c r="SGV25" i="13"/>
  <c r="SGW25" i="13"/>
  <c r="SGX25" i="13"/>
  <c r="SGY25" i="13"/>
  <c r="SGZ25" i="13"/>
  <c r="SHA25" i="13"/>
  <c r="SHB25" i="13"/>
  <c r="SHC25" i="13"/>
  <c r="SHD25" i="13"/>
  <c r="SHE25" i="13"/>
  <c r="SHF25" i="13"/>
  <c r="SHG25" i="13"/>
  <c r="SHH25" i="13"/>
  <c r="SHI25" i="13"/>
  <c r="SHJ25" i="13"/>
  <c r="SHK25" i="13"/>
  <c r="SHL25" i="13"/>
  <c r="SHM25" i="13"/>
  <c r="SHN25" i="13"/>
  <c r="SHO25" i="13"/>
  <c r="SHP25" i="13"/>
  <c r="SHQ25" i="13"/>
  <c r="SHR25" i="13"/>
  <c r="SHS25" i="13"/>
  <c r="SHT25" i="13"/>
  <c r="SHU25" i="13"/>
  <c r="SHV25" i="13"/>
  <c r="SHW25" i="13"/>
  <c r="SHX25" i="13"/>
  <c r="SHY25" i="13"/>
  <c r="SHZ25" i="13"/>
  <c r="SIA25" i="13"/>
  <c r="SIB25" i="13"/>
  <c r="SIC25" i="13"/>
  <c r="SID25" i="13"/>
  <c r="SIE25" i="13"/>
  <c r="SIF25" i="13"/>
  <c r="SIG25" i="13"/>
  <c r="SIH25" i="13"/>
  <c r="SII25" i="13"/>
  <c r="SIJ25" i="13"/>
  <c r="SIK25" i="13"/>
  <c r="SIL25" i="13"/>
  <c r="SIM25" i="13"/>
  <c r="SIN25" i="13"/>
  <c r="SIO25" i="13"/>
  <c r="SIP25" i="13"/>
  <c r="SIQ25" i="13"/>
  <c r="SIR25" i="13"/>
  <c r="SIS25" i="13"/>
  <c r="SIT25" i="13"/>
  <c r="SIU25" i="13"/>
  <c r="SIV25" i="13"/>
  <c r="SIW25" i="13"/>
  <c r="SIX25" i="13"/>
  <c r="SIY25" i="13"/>
  <c r="SIZ25" i="13"/>
  <c r="SJA25" i="13"/>
  <c r="SJB25" i="13"/>
  <c r="SJC25" i="13"/>
  <c r="SJD25" i="13"/>
  <c r="SJE25" i="13"/>
  <c r="SJF25" i="13"/>
  <c r="SJG25" i="13"/>
  <c r="SJH25" i="13"/>
  <c r="SJI25" i="13"/>
  <c r="SJJ25" i="13"/>
  <c r="SJK25" i="13"/>
  <c r="SJL25" i="13"/>
  <c r="SJM25" i="13"/>
  <c r="SJN25" i="13"/>
  <c r="SJO25" i="13"/>
  <c r="SJP25" i="13"/>
  <c r="SJQ25" i="13"/>
  <c r="SJR25" i="13"/>
  <c r="SJS25" i="13"/>
  <c r="SJT25" i="13"/>
  <c r="SJU25" i="13"/>
  <c r="SJV25" i="13"/>
  <c r="SJW25" i="13"/>
  <c r="SJX25" i="13"/>
  <c r="SJY25" i="13"/>
  <c r="SJZ25" i="13"/>
  <c r="SKA25" i="13"/>
  <c r="SKB25" i="13"/>
  <c r="SKC25" i="13"/>
  <c r="SKD25" i="13"/>
  <c r="SKE25" i="13"/>
  <c r="SKF25" i="13"/>
  <c r="SKG25" i="13"/>
  <c r="SKH25" i="13"/>
  <c r="SKI25" i="13"/>
  <c r="SKJ25" i="13"/>
  <c r="SKK25" i="13"/>
  <c r="SKL25" i="13"/>
  <c r="SKM25" i="13"/>
  <c r="SKN25" i="13"/>
  <c r="SKO25" i="13"/>
  <c r="SKP25" i="13"/>
  <c r="SKQ25" i="13"/>
  <c r="SKR25" i="13"/>
  <c r="SKS25" i="13"/>
  <c r="SKT25" i="13"/>
  <c r="SKU25" i="13"/>
  <c r="SKV25" i="13"/>
  <c r="SKW25" i="13"/>
  <c r="SKX25" i="13"/>
  <c r="SKY25" i="13"/>
  <c r="SKZ25" i="13"/>
  <c r="SLA25" i="13"/>
  <c r="SLB25" i="13"/>
  <c r="SLC25" i="13"/>
  <c r="SLD25" i="13"/>
  <c r="SLE25" i="13"/>
  <c r="SLF25" i="13"/>
  <c r="SLG25" i="13"/>
  <c r="SLH25" i="13"/>
  <c r="SLI25" i="13"/>
  <c r="SLJ25" i="13"/>
  <c r="SLK25" i="13"/>
  <c r="SLL25" i="13"/>
  <c r="SLM25" i="13"/>
  <c r="SLN25" i="13"/>
  <c r="SLO25" i="13"/>
  <c r="SLP25" i="13"/>
  <c r="SLQ25" i="13"/>
  <c r="SLR25" i="13"/>
  <c r="SLS25" i="13"/>
  <c r="SLT25" i="13"/>
  <c r="SLU25" i="13"/>
  <c r="SLV25" i="13"/>
  <c r="SLW25" i="13"/>
  <c r="SLX25" i="13"/>
  <c r="SLY25" i="13"/>
  <c r="SLZ25" i="13"/>
  <c r="SMA25" i="13"/>
  <c r="SMB25" i="13"/>
  <c r="SMC25" i="13"/>
  <c r="SMD25" i="13"/>
  <c r="SME25" i="13"/>
  <c r="SMF25" i="13"/>
  <c r="SMG25" i="13"/>
  <c r="SMH25" i="13"/>
  <c r="SMI25" i="13"/>
  <c r="SMJ25" i="13"/>
  <c r="SMK25" i="13"/>
  <c r="SML25" i="13"/>
  <c r="SMM25" i="13"/>
  <c r="SMN25" i="13"/>
  <c r="SMO25" i="13"/>
  <c r="SMP25" i="13"/>
  <c r="SMQ25" i="13"/>
  <c r="SMR25" i="13"/>
  <c r="SMS25" i="13"/>
  <c r="SMT25" i="13"/>
  <c r="SMU25" i="13"/>
  <c r="SMV25" i="13"/>
  <c r="SMW25" i="13"/>
  <c r="SMX25" i="13"/>
  <c r="SMY25" i="13"/>
  <c r="SMZ25" i="13"/>
  <c r="SNA25" i="13"/>
  <c r="SNB25" i="13"/>
  <c r="SNC25" i="13"/>
  <c r="SND25" i="13"/>
  <c r="SNE25" i="13"/>
  <c r="SNF25" i="13"/>
  <c r="SNG25" i="13"/>
  <c r="SNH25" i="13"/>
  <c r="SNI25" i="13"/>
  <c r="SNJ25" i="13"/>
  <c r="SNK25" i="13"/>
  <c r="SNL25" i="13"/>
  <c r="SNM25" i="13"/>
  <c r="SNN25" i="13"/>
  <c r="SNO25" i="13"/>
  <c r="SNP25" i="13"/>
  <c r="SNQ25" i="13"/>
  <c r="SNR25" i="13"/>
  <c r="SNS25" i="13"/>
  <c r="SNT25" i="13"/>
  <c r="SNU25" i="13"/>
  <c r="SNV25" i="13"/>
  <c r="SNW25" i="13"/>
  <c r="SNX25" i="13"/>
  <c r="SNY25" i="13"/>
  <c r="SNZ25" i="13"/>
  <c r="SOA25" i="13"/>
  <c r="SOB25" i="13"/>
  <c r="SOC25" i="13"/>
  <c r="SOD25" i="13"/>
  <c r="SOE25" i="13"/>
  <c r="SOF25" i="13"/>
  <c r="SOG25" i="13"/>
  <c r="SOH25" i="13"/>
  <c r="SOI25" i="13"/>
  <c r="SOJ25" i="13"/>
  <c r="SOK25" i="13"/>
  <c r="SOL25" i="13"/>
  <c r="SOM25" i="13"/>
  <c r="SON25" i="13"/>
  <c r="SOO25" i="13"/>
  <c r="SOP25" i="13"/>
  <c r="SOQ25" i="13"/>
  <c r="SOR25" i="13"/>
  <c r="SOS25" i="13"/>
  <c r="SOT25" i="13"/>
  <c r="SOU25" i="13"/>
  <c r="SOV25" i="13"/>
  <c r="SOW25" i="13"/>
  <c r="SOX25" i="13"/>
  <c r="SOY25" i="13"/>
  <c r="SOZ25" i="13"/>
  <c r="SPA25" i="13"/>
  <c r="SPB25" i="13"/>
  <c r="SPC25" i="13"/>
  <c r="SPD25" i="13"/>
  <c r="SPE25" i="13"/>
  <c r="SPF25" i="13"/>
  <c r="SPG25" i="13"/>
  <c r="SPH25" i="13"/>
  <c r="SPI25" i="13"/>
  <c r="SPJ25" i="13"/>
  <c r="SPK25" i="13"/>
  <c r="SPL25" i="13"/>
  <c r="SPM25" i="13"/>
  <c r="SPN25" i="13"/>
  <c r="SPO25" i="13"/>
  <c r="SPP25" i="13"/>
  <c r="SPQ25" i="13"/>
  <c r="SPR25" i="13"/>
  <c r="SPS25" i="13"/>
  <c r="SPT25" i="13"/>
  <c r="SPU25" i="13"/>
  <c r="SPV25" i="13"/>
  <c r="SPW25" i="13"/>
  <c r="SPX25" i="13"/>
  <c r="SPY25" i="13"/>
  <c r="SPZ25" i="13"/>
  <c r="SQA25" i="13"/>
  <c r="SQB25" i="13"/>
  <c r="SQC25" i="13"/>
  <c r="SQD25" i="13"/>
  <c r="SQE25" i="13"/>
  <c r="SQF25" i="13"/>
  <c r="SQG25" i="13"/>
  <c r="SQH25" i="13"/>
  <c r="SQI25" i="13"/>
  <c r="SQJ25" i="13"/>
  <c r="SQK25" i="13"/>
  <c r="SQL25" i="13"/>
  <c r="SQM25" i="13"/>
  <c r="SQN25" i="13"/>
  <c r="SQO25" i="13"/>
  <c r="SQP25" i="13"/>
  <c r="SQQ25" i="13"/>
  <c r="SQR25" i="13"/>
  <c r="SQS25" i="13"/>
  <c r="SQT25" i="13"/>
  <c r="SQU25" i="13"/>
  <c r="SQV25" i="13"/>
  <c r="SQW25" i="13"/>
  <c r="SQX25" i="13"/>
  <c r="SQY25" i="13"/>
  <c r="SQZ25" i="13"/>
  <c r="SRA25" i="13"/>
  <c r="SRB25" i="13"/>
  <c r="SRC25" i="13"/>
  <c r="SRD25" i="13"/>
  <c r="SRE25" i="13"/>
  <c r="SRF25" i="13"/>
  <c r="SRG25" i="13"/>
  <c r="SRH25" i="13"/>
  <c r="SRI25" i="13"/>
  <c r="SRJ25" i="13"/>
  <c r="SRK25" i="13"/>
  <c r="SRL25" i="13"/>
  <c r="SRM25" i="13"/>
  <c r="SRN25" i="13"/>
  <c r="SRO25" i="13"/>
  <c r="SRP25" i="13"/>
  <c r="SRQ25" i="13"/>
  <c r="SRR25" i="13"/>
  <c r="SRS25" i="13"/>
  <c r="SRT25" i="13"/>
  <c r="SRU25" i="13"/>
  <c r="SRV25" i="13"/>
  <c r="SRW25" i="13"/>
  <c r="SRX25" i="13"/>
  <c r="SRY25" i="13"/>
  <c r="SRZ25" i="13"/>
  <c r="SSA25" i="13"/>
  <c r="SSB25" i="13"/>
  <c r="SSC25" i="13"/>
  <c r="SSD25" i="13"/>
  <c r="SSE25" i="13"/>
  <c r="SSF25" i="13"/>
  <c r="SSG25" i="13"/>
  <c r="SSH25" i="13"/>
  <c r="SSI25" i="13"/>
  <c r="SSJ25" i="13"/>
  <c r="SSK25" i="13"/>
  <c r="SSL25" i="13"/>
  <c r="SSM25" i="13"/>
  <c r="SSN25" i="13"/>
  <c r="SSO25" i="13"/>
  <c r="SSP25" i="13"/>
  <c r="SSQ25" i="13"/>
  <c r="SSR25" i="13"/>
  <c r="SSS25" i="13"/>
  <c r="SST25" i="13"/>
  <c r="SSU25" i="13"/>
  <c r="SSV25" i="13"/>
  <c r="SSW25" i="13"/>
  <c r="SSX25" i="13"/>
  <c r="SSY25" i="13"/>
  <c r="SSZ25" i="13"/>
  <c r="STA25" i="13"/>
  <c r="STB25" i="13"/>
  <c r="STC25" i="13"/>
  <c r="STD25" i="13"/>
  <c r="STE25" i="13"/>
  <c r="STF25" i="13"/>
  <c r="STG25" i="13"/>
  <c r="STH25" i="13"/>
  <c r="STI25" i="13"/>
  <c r="STJ25" i="13"/>
  <c r="STK25" i="13"/>
  <c r="STL25" i="13"/>
  <c r="STM25" i="13"/>
  <c r="STN25" i="13"/>
  <c r="STO25" i="13"/>
  <c r="STP25" i="13"/>
  <c r="STQ25" i="13"/>
  <c r="STR25" i="13"/>
  <c r="STS25" i="13"/>
  <c r="STT25" i="13"/>
  <c r="STU25" i="13"/>
  <c r="STV25" i="13"/>
  <c r="STW25" i="13"/>
  <c r="STX25" i="13"/>
  <c r="STY25" i="13"/>
  <c r="STZ25" i="13"/>
  <c r="SUA25" i="13"/>
  <c r="SUB25" i="13"/>
  <c r="SUC25" i="13"/>
  <c r="SUD25" i="13"/>
  <c r="SUE25" i="13"/>
  <c r="SUF25" i="13"/>
  <c r="SUG25" i="13"/>
  <c r="SUH25" i="13"/>
  <c r="SUI25" i="13"/>
  <c r="SUJ25" i="13"/>
  <c r="SUK25" i="13"/>
  <c r="SUL25" i="13"/>
  <c r="SUM25" i="13"/>
  <c r="SUN25" i="13"/>
  <c r="SUO25" i="13"/>
  <c r="SUP25" i="13"/>
  <c r="SUQ25" i="13"/>
  <c r="SUR25" i="13"/>
  <c r="SUS25" i="13"/>
  <c r="SUT25" i="13"/>
  <c r="SUU25" i="13"/>
  <c r="SUV25" i="13"/>
  <c r="SUW25" i="13"/>
  <c r="SUX25" i="13"/>
  <c r="SUY25" i="13"/>
  <c r="SUZ25" i="13"/>
  <c r="SVA25" i="13"/>
  <c r="SVB25" i="13"/>
  <c r="SVC25" i="13"/>
  <c r="SVD25" i="13"/>
  <c r="SVE25" i="13"/>
  <c r="SVF25" i="13"/>
  <c r="SVG25" i="13"/>
  <c r="SVH25" i="13"/>
  <c r="SVI25" i="13"/>
  <c r="SVJ25" i="13"/>
  <c r="SVK25" i="13"/>
  <c r="SVL25" i="13"/>
  <c r="SVM25" i="13"/>
  <c r="SVN25" i="13"/>
  <c r="SVO25" i="13"/>
  <c r="SVP25" i="13"/>
  <c r="SVQ25" i="13"/>
  <c r="SVR25" i="13"/>
  <c r="SVS25" i="13"/>
  <c r="SVT25" i="13"/>
  <c r="SVU25" i="13"/>
  <c r="SVV25" i="13"/>
  <c r="SVW25" i="13"/>
  <c r="SVX25" i="13"/>
  <c r="SVY25" i="13"/>
  <c r="SVZ25" i="13"/>
  <c r="SWA25" i="13"/>
  <c r="SWB25" i="13"/>
  <c r="SWC25" i="13"/>
  <c r="SWD25" i="13"/>
  <c r="SWE25" i="13"/>
  <c r="SWF25" i="13"/>
  <c r="SWG25" i="13"/>
  <c r="SWH25" i="13"/>
  <c r="SWI25" i="13"/>
  <c r="SWJ25" i="13"/>
  <c r="SWK25" i="13"/>
  <c r="SWL25" i="13"/>
  <c r="SWM25" i="13"/>
  <c r="SWN25" i="13"/>
  <c r="SWO25" i="13"/>
  <c r="SWP25" i="13"/>
  <c r="SWQ25" i="13"/>
  <c r="SWR25" i="13"/>
  <c r="SWS25" i="13"/>
  <c r="SWT25" i="13"/>
  <c r="SWU25" i="13"/>
  <c r="SWV25" i="13"/>
  <c r="SWW25" i="13"/>
  <c r="SWX25" i="13"/>
  <c r="SWY25" i="13"/>
  <c r="SWZ25" i="13"/>
  <c r="SXA25" i="13"/>
  <c r="SXB25" i="13"/>
  <c r="SXC25" i="13"/>
  <c r="SXD25" i="13"/>
  <c r="SXE25" i="13"/>
  <c r="SXF25" i="13"/>
  <c r="SXG25" i="13"/>
  <c r="SXH25" i="13"/>
  <c r="SXI25" i="13"/>
  <c r="SXJ25" i="13"/>
  <c r="SXK25" i="13"/>
  <c r="SXL25" i="13"/>
  <c r="SXM25" i="13"/>
  <c r="SXN25" i="13"/>
  <c r="SXO25" i="13"/>
  <c r="SXP25" i="13"/>
  <c r="SXQ25" i="13"/>
  <c r="SXR25" i="13"/>
  <c r="SXS25" i="13"/>
  <c r="SXT25" i="13"/>
  <c r="SXU25" i="13"/>
  <c r="SXV25" i="13"/>
  <c r="SXW25" i="13"/>
  <c r="SXX25" i="13"/>
  <c r="SXY25" i="13"/>
  <c r="SXZ25" i="13"/>
  <c r="SYA25" i="13"/>
  <c r="SYB25" i="13"/>
  <c r="SYC25" i="13"/>
  <c r="SYD25" i="13"/>
  <c r="SYE25" i="13"/>
  <c r="SYF25" i="13"/>
  <c r="SYG25" i="13"/>
  <c r="SYH25" i="13"/>
  <c r="SYI25" i="13"/>
  <c r="SYJ25" i="13"/>
  <c r="SYK25" i="13"/>
  <c r="SYL25" i="13"/>
  <c r="SYM25" i="13"/>
  <c r="SYN25" i="13"/>
  <c r="SYO25" i="13"/>
  <c r="SYP25" i="13"/>
  <c r="SYQ25" i="13"/>
  <c r="SYR25" i="13"/>
  <c r="SYS25" i="13"/>
  <c r="SYT25" i="13"/>
  <c r="SYU25" i="13"/>
  <c r="SYV25" i="13"/>
  <c r="SYW25" i="13"/>
  <c r="SYX25" i="13"/>
  <c r="SYY25" i="13"/>
  <c r="SYZ25" i="13"/>
  <c r="SZA25" i="13"/>
  <c r="SZB25" i="13"/>
  <c r="SZC25" i="13"/>
  <c r="SZD25" i="13"/>
  <c r="SZE25" i="13"/>
  <c r="SZF25" i="13"/>
  <c r="SZG25" i="13"/>
  <c r="SZH25" i="13"/>
  <c r="SZI25" i="13"/>
  <c r="SZJ25" i="13"/>
  <c r="SZK25" i="13"/>
  <c r="SZL25" i="13"/>
  <c r="SZM25" i="13"/>
  <c r="SZN25" i="13"/>
  <c r="SZO25" i="13"/>
  <c r="SZP25" i="13"/>
  <c r="SZQ25" i="13"/>
  <c r="SZR25" i="13"/>
  <c r="SZS25" i="13"/>
  <c r="SZT25" i="13"/>
  <c r="SZU25" i="13"/>
  <c r="SZV25" i="13"/>
  <c r="SZW25" i="13"/>
  <c r="SZX25" i="13"/>
  <c r="SZY25" i="13"/>
  <c r="SZZ25" i="13"/>
  <c r="TAA25" i="13"/>
  <c r="TAB25" i="13"/>
  <c r="TAC25" i="13"/>
  <c r="TAD25" i="13"/>
  <c r="TAE25" i="13"/>
  <c r="TAF25" i="13"/>
  <c r="TAG25" i="13"/>
  <c r="TAH25" i="13"/>
  <c r="TAI25" i="13"/>
  <c r="TAJ25" i="13"/>
  <c r="TAK25" i="13"/>
  <c r="TAL25" i="13"/>
  <c r="TAM25" i="13"/>
  <c r="TAN25" i="13"/>
  <c r="TAO25" i="13"/>
  <c r="TAP25" i="13"/>
  <c r="TAQ25" i="13"/>
  <c r="TAR25" i="13"/>
  <c r="TAS25" i="13"/>
  <c r="TAT25" i="13"/>
  <c r="TAU25" i="13"/>
  <c r="TAV25" i="13"/>
  <c r="TAW25" i="13"/>
  <c r="TAX25" i="13"/>
  <c r="TAY25" i="13"/>
  <c r="TAZ25" i="13"/>
  <c r="TBA25" i="13"/>
  <c r="TBB25" i="13"/>
  <c r="TBC25" i="13"/>
  <c r="TBD25" i="13"/>
  <c r="TBE25" i="13"/>
  <c r="TBF25" i="13"/>
  <c r="TBG25" i="13"/>
  <c r="TBH25" i="13"/>
  <c r="TBI25" i="13"/>
  <c r="TBJ25" i="13"/>
  <c r="TBK25" i="13"/>
  <c r="TBL25" i="13"/>
  <c r="TBM25" i="13"/>
  <c r="TBN25" i="13"/>
  <c r="TBO25" i="13"/>
  <c r="TBP25" i="13"/>
  <c r="TBQ25" i="13"/>
  <c r="TBR25" i="13"/>
  <c r="TBS25" i="13"/>
  <c r="TBT25" i="13"/>
  <c r="TBU25" i="13"/>
  <c r="TBV25" i="13"/>
  <c r="TBW25" i="13"/>
  <c r="TBX25" i="13"/>
  <c r="TBY25" i="13"/>
  <c r="TBZ25" i="13"/>
  <c r="TCA25" i="13"/>
  <c r="TCB25" i="13"/>
  <c r="TCC25" i="13"/>
  <c r="TCD25" i="13"/>
  <c r="TCE25" i="13"/>
  <c r="TCF25" i="13"/>
  <c r="TCG25" i="13"/>
  <c r="TCH25" i="13"/>
  <c r="TCI25" i="13"/>
  <c r="TCJ25" i="13"/>
  <c r="TCK25" i="13"/>
  <c r="TCL25" i="13"/>
  <c r="TCM25" i="13"/>
  <c r="TCN25" i="13"/>
  <c r="TCO25" i="13"/>
  <c r="TCP25" i="13"/>
  <c r="TCQ25" i="13"/>
  <c r="TCR25" i="13"/>
  <c r="TCS25" i="13"/>
  <c r="TCT25" i="13"/>
  <c r="TCU25" i="13"/>
  <c r="TCV25" i="13"/>
  <c r="TCW25" i="13"/>
  <c r="TCX25" i="13"/>
  <c r="TCY25" i="13"/>
  <c r="TCZ25" i="13"/>
  <c r="TDA25" i="13"/>
  <c r="TDB25" i="13"/>
  <c r="TDC25" i="13"/>
  <c r="TDD25" i="13"/>
  <c r="TDE25" i="13"/>
  <c r="TDF25" i="13"/>
  <c r="TDG25" i="13"/>
  <c r="TDH25" i="13"/>
  <c r="TDI25" i="13"/>
  <c r="TDJ25" i="13"/>
  <c r="TDK25" i="13"/>
  <c r="TDL25" i="13"/>
  <c r="TDM25" i="13"/>
  <c r="TDN25" i="13"/>
  <c r="TDO25" i="13"/>
  <c r="TDP25" i="13"/>
  <c r="TDQ25" i="13"/>
  <c r="TDR25" i="13"/>
  <c r="TDS25" i="13"/>
  <c r="TDT25" i="13"/>
  <c r="TDU25" i="13"/>
  <c r="TDV25" i="13"/>
  <c r="TDW25" i="13"/>
  <c r="TDX25" i="13"/>
  <c r="TDY25" i="13"/>
  <c r="TDZ25" i="13"/>
  <c r="TEA25" i="13"/>
  <c r="TEB25" i="13"/>
  <c r="TEC25" i="13"/>
  <c r="TED25" i="13"/>
  <c r="TEE25" i="13"/>
  <c r="TEF25" i="13"/>
  <c r="TEG25" i="13"/>
  <c r="TEH25" i="13"/>
  <c r="TEI25" i="13"/>
  <c r="TEJ25" i="13"/>
  <c r="TEK25" i="13"/>
  <c r="TEL25" i="13"/>
  <c r="TEM25" i="13"/>
  <c r="TEN25" i="13"/>
  <c r="TEO25" i="13"/>
  <c r="TEP25" i="13"/>
  <c r="TEQ25" i="13"/>
  <c r="TER25" i="13"/>
  <c r="TES25" i="13"/>
  <c r="TET25" i="13"/>
  <c r="TEU25" i="13"/>
  <c r="TEV25" i="13"/>
  <c r="TEW25" i="13"/>
  <c r="TEX25" i="13"/>
  <c r="TEY25" i="13"/>
  <c r="TEZ25" i="13"/>
  <c r="TFA25" i="13"/>
  <c r="TFB25" i="13"/>
  <c r="TFC25" i="13"/>
  <c r="TFD25" i="13"/>
  <c r="TFE25" i="13"/>
  <c r="TFF25" i="13"/>
  <c r="TFG25" i="13"/>
  <c r="TFH25" i="13"/>
  <c r="TFI25" i="13"/>
  <c r="TFJ25" i="13"/>
  <c r="TFK25" i="13"/>
  <c r="TFL25" i="13"/>
  <c r="TFM25" i="13"/>
  <c r="TFN25" i="13"/>
  <c r="TFO25" i="13"/>
  <c r="TFP25" i="13"/>
  <c r="TFQ25" i="13"/>
  <c r="TFR25" i="13"/>
  <c r="TFS25" i="13"/>
  <c r="TFT25" i="13"/>
  <c r="TFU25" i="13"/>
  <c r="TFV25" i="13"/>
  <c r="TFW25" i="13"/>
  <c r="TFX25" i="13"/>
  <c r="TFY25" i="13"/>
  <c r="TFZ25" i="13"/>
  <c r="TGA25" i="13"/>
  <c r="TGB25" i="13"/>
  <c r="TGC25" i="13"/>
  <c r="TGD25" i="13"/>
  <c r="TGE25" i="13"/>
  <c r="TGF25" i="13"/>
  <c r="TGG25" i="13"/>
  <c r="TGH25" i="13"/>
  <c r="TGI25" i="13"/>
  <c r="TGJ25" i="13"/>
  <c r="TGK25" i="13"/>
  <c r="TGL25" i="13"/>
  <c r="TGM25" i="13"/>
  <c r="TGN25" i="13"/>
  <c r="TGO25" i="13"/>
  <c r="TGP25" i="13"/>
  <c r="TGQ25" i="13"/>
  <c r="TGR25" i="13"/>
  <c r="TGS25" i="13"/>
  <c r="TGT25" i="13"/>
  <c r="TGU25" i="13"/>
  <c r="TGV25" i="13"/>
  <c r="TGW25" i="13"/>
  <c r="TGX25" i="13"/>
  <c r="TGY25" i="13"/>
  <c r="TGZ25" i="13"/>
  <c r="THA25" i="13"/>
  <c r="THB25" i="13"/>
  <c r="THC25" i="13"/>
  <c r="THD25" i="13"/>
  <c r="THE25" i="13"/>
  <c r="THF25" i="13"/>
  <c r="THG25" i="13"/>
  <c r="THH25" i="13"/>
  <c r="THI25" i="13"/>
  <c r="THJ25" i="13"/>
  <c r="THK25" i="13"/>
  <c r="THL25" i="13"/>
  <c r="THM25" i="13"/>
  <c r="THN25" i="13"/>
  <c r="THO25" i="13"/>
  <c r="THP25" i="13"/>
  <c r="THQ25" i="13"/>
  <c r="THR25" i="13"/>
  <c r="THS25" i="13"/>
  <c r="THT25" i="13"/>
  <c r="THU25" i="13"/>
  <c r="THV25" i="13"/>
  <c r="THW25" i="13"/>
  <c r="THX25" i="13"/>
  <c r="THY25" i="13"/>
  <c r="THZ25" i="13"/>
  <c r="TIA25" i="13"/>
  <c r="TIB25" i="13"/>
  <c r="TIC25" i="13"/>
  <c r="TID25" i="13"/>
  <c r="TIE25" i="13"/>
  <c r="TIF25" i="13"/>
  <c r="TIG25" i="13"/>
  <c r="TIH25" i="13"/>
  <c r="TII25" i="13"/>
  <c r="TIJ25" i="13"/>
  <c r="TIK25" i="13"/>
  <c r="TIL25" i="13"/>
  <c r="TIM25" i="13"/>
  <c r="TIN25" i="13"/>
  <c r="TIO25" i="13"/>
  <c r="TIP25" i="13"/>
  <c r="TIQ25" i="13"/>
  <c r="TIR25" i="13"/>
  <c r="TIS25" i="13"/>
  <c r="TIT25" i="13"/>
  <c r="TIU25" i="13"/>
  <c r="TIV25" i="13"/>
  <c r="TIW25" i="13"/>
  <c r="TIX25" i="13"/>
  <c r="TIY25" i="13"/>
  <c r="TIZ25" i="13"/>
  <c r="TJA25" i="13"/>
  <c r="TJB25" i="13"/>
  <c r="TJC25" i="13"/>
  <c r="TJD25" i="13"/>
  <c r="TJE25" i="13"/>
  <c r="TJF25" i="13"/>
  <c r="TJG25" i="13"/>
  <c r="TJH25" i="13"/>
  <c r="TJI25" i="13"/>
  <c r="TJJ25" i="13"/>
  <c r="TJK25" i="13"/>
  <c r="TJL25" i="13"/>
  <c r="TJM25" i="13"/>
  <c r="TJN25" i="13"/>
  <c r="TJO25" i="13"/>
  <c r="TJP25" i="13"/>
  <c r="TJQ25" i="13"/>
  <c r="TJR25" i="13"/>
  <c r="TJS25" i="13"/>
  <c r="TJT25" i="13"/>
  <c r="TJU25" i="13"/>
  <c r="TJV25" i="13"/>
  <c r="TJW25" i="13"/>
  <c r="TJX25" i="13"/>
  <c r="TJY25" i="13"/>
  <c r="TJZ25" i="13"/>
  <c r="TKA25" i="13"/>
  <c r="TKB25" i="13"/>
  <c r="TKC25" i="13"/>
  <c r="TKD25" i="13"/>
  <c r="TKE25" i="13"/>
  <c r="TKF25" i="13"/>
  <c r="TKG25" i="13"/>
  <c r="TKH25" i="13"/>
  <c r="TKI25" i="13"/>
  <c r="TKJ25" i="13"/>
  <c r="TKK25" i="13"/>
  <c r="TKL25" i="13"/>
  <c r="TKM25" i="13"/>
  <c r="TKN25" i="13"/>
  <c r="TKO25" i="13"/>
  <c r="TKP25" i="13"/>
  <c r="TKQ25" i="13"/>
  <c r="TKR25" i="13"/>
  <c r="TKS25" i="13"/>
  <c r="TKT25" i="13"/>
  <c r="TKU25" i="13"/>
  <c r="TKV25" i="13"/>
  <c r="TKW25" i="13"/>
  <c r="TKX25" i="13"/>
  <c r="TKY25" i="13"/>
  <c r="TKZ25" i="13"/>
  <c r="TLA25" i="13"/>
  <c r="TLB25" i="13"/>
  <c r="TLC25" i="13"/>
  <c r="TLD25" i="13"/>
  <c r="TLE25" i="13"/>
  <c r="TLF25" i="13"/>
  <c r="TLG25" i="13"/>
  <c r="TLH25" i="13"/>
  <c r="TLI25" i="13"/>
  <c r="TLJ25" i="13"/>
  <c r="TLK25" i="13"/>
  <c r="TLL25" i="13"/>
  <c r="TLM25" i="13"/>
  <c r="TLN25" i="13"/>
  <c r="TLO25" i="13"/>
  <c r="TLP25" i="13"/>
  <c r="TLQ25" i="13"/>
  <c r="TLR25" i="13"/>
  <c r="TLS25" i="13"/>
  <c r="TLT25" i="13"/>
  <c r="TLU25" i="13"/>
  <c r="TLV25" i="13"/>
  <c r="TLW25" i="13"/>
  <c r="TLX25" i="13"/>
  <c r="TLY25" i="13"/>
  <c r="TLZ25" i="13"/>
  <c r="TMA25" i="13"/>
  <c r="TMB25" i="13"/>
  <c r="TMC25" i="13"/>
  <c r="TMD25" i="13"/>
  <c r="TME25" i="13"/>
  <c r="TMF25" i="13"/>
  <c r="TMG25" i="13"/>
  <c r="TMH25" i="13"/>
  <c r="TMI25" i="13"/>
  <c r="TMJ25" i="13"/>
  <c r="TMK25" i="13"/>
  <c r="TML25" i="13"/>
  <c r="TMM25" i="13"/>
  <c r="TMN25" i="13"/>
  <c r="TMO25" i="13"/>
  <c r="TMP25" i="13"/>
  <c r="TMQ25" i="13"/>
  <c r="TMR25" i="13"/>
  <c r="TMS25" i="13"/>
  <c r="TMT25" i="13"/>
  <c r="TMU25" i="13"/>
  <c r="TMV25" i="13"/>
  <c r="TMW25" i="13"/>
  <c r="TMX25" i="13"/>
  <c r="TMY25" i="13"/>
  <c r="TMZ25" i="13"/>
  <c r="TNA25" i="13"/>
  <c r="TNB25" i="13"/>
  <c r="TNC25" i="13"/>
  <c r="TND25" i="13"/>
  <c r="TNE25" i="13"/>
  <c r="TNF25" i="13"/>
  <c r="TNG25" i="13"/>
  <c r="TNH25" i="13"/>
  <c r="TNI25" i="13"/>
  <c r="TNJ25" i="13"/>
  <c r="TNK25" i="13"/>
  <c r="TNL25" i="13"/>
  <c r="TNM25" i="13"/>
  <c r="TNN25" i="13"/>
  <c r="TNO25" i="13"/>
  <c r="TNP25" i="13"/>
  <c r="TNQ25" i="13"/>
  <c r="TNR25" i="13"/>
  <c r="TNS25" i="13"/>
  <c r="TNT25" i="13"/>
  <c r="TNU25" i="13"/>
  <c r="TNV25" i="13"/>
  <c r="TNW25" i="13"/>
  <c r="TNX25" i="13"/>
  <c r="TNY25" i="13"/>
  <c r="TNZ25" i="13"/>
  <c r="TOA25" i="13"/>
  <c r="TOB25" i="13"/>
  <c r="TOC25" i="13"/>
  <c r="TOD25" i="13"/>
  <c r="TOE25" i="13"/>
  <c r="TOF25" i="13"/>
  <c r="TOG25" i="13"/>
  <c r="TOH25" i="13"/>
  <c r="TOI25" i="13"/>
  <c r="TOJ25" i="13"/>
  <c r="TOK25" i="13"/>
  <c r="TOL25" i="13"/>
  <c r="TOM25" i="13"/>
  <c r="TON25" i="13"/>
  <c r="TOO25" i="13"/>
  <c r="TOP25" i="13"/>
  <c r="TOQ25" i="13"/>
  <c r="TOR25" i="13"/>
  <c r="TOS25" i="13"/>
  <c r="TOT25" i="13"/>
  <c r="TOU25" i="13"/>
  <c r="TOV25" i="13"/>
  <c r="TOW25" i="13"/>
  <c r="TOX25" i="13"/>
  <c r="TOY25" i="13"/>
  <c r="TOZ25" i="13"/>
  <c r="TPA25" i="13"/>
  <c r="TPB25" i="13"/>
  <c r="TPC25" i="13"/>
  <c r="TPD25" i="13"/>
  <c r="TPE25" i="13"/>
  <c r="TPF25" i="13"/>
  <c r="TPG25" i="13"/>
  <c r="TPH25" i="13"/>
  <c r="TPI25" i="13"/>
  <c r="TPJ25" i="13"/>
  <c r="TPK25" i="13"/>
  <c r="TPL25" i="13"/>
  <c r="TPM25" i="13"/>
  <c r="TPN25" i="13"/>
  <c r="TPO25" i="13"/>
  <c r="TPP25" i="13"/>
  <c r="TPQ25" i="13"/>
  <c r="TPR25" i="13"/>
  <c r="TPS25" i="13"/>
  <c r="TPT25" i="13"/>
  <c r="TPU25" i="13"/>
  <c r="TPV25" i="13"/>
  <c r="TPW25" i="13"/>
  <c r="TPX25" i="13"/>
  <c r="TPY25" i="13"/>
  <c r="TPZ25" i="13"/>
  <c r="TQA25" i="13"/>
  <c r="TQB25" i="13"/>
  <c r="TQC25" i="13"/>
  <c r="TQD25" i="13"/>
  <c r="TQE25" i="13"/>
  <c r="TQF25" i="13"/>
  <c r="TQG25" i="13"/>
  <c r="TQH25" i="13"/>
  <c r="TQI25" i="13"/>
  <c r="TQJ25" i="13"/>
  <c r="TQK25" i="13"/>
  <c r="TQL25" i="13"/>
  <c r="TQM25" i="13"/>
  <c r="TQN25" i="13"/>
  <c r="TQO25" i="13"/>
  <c r="TQP25" i="13"/>
  <c r="TQQ25" i="13"/>
  <c r="TQR25" i="13"/>
  <c r="TQS25" i="13"/>
  <c r="TQT25" i="13"/>
  <c r="TQU25" i="13"/>
  <c r="TQV25" i="13"/>
  <c r="TQW25" i="13"/>
  <c r="TQX25" i="13"/>
  <c r="TQY25" i="13"/>
  <c r="TQZ25" i="13"/>
  <c r="TRA25" i="13"/>
  <c r="TRB25" i="13"/>
  <c r="TRC25" i="13"/>
  <c r="TRD25" i="13"/>
  <c r="TRE25" i="13"/>
  <c r="TRF25" i="13"/>
  <c r="TRG25" i="13"/>
  <c r="TRH25" i="13"/>
  <c r="TRI25" i="13"/>
  <c r="TRJ25" i="13"/>
  <c r="TRK25" i="13"/>
  <c r="TRL25" i="13"/>
  <c r="TRM25" i="13"/>
  <c r="TRN25" i="13"/>
  <c r="TRO25" i="13"/>
  <c r="TRP25" i="13"/>
  <c r="TRQ25" i="13"/>
  <c r="TRR25" i="13"/>
  <c r="TRS25" i="13"/>
  <c r="TRT25" i="13"/>
  <c r="TRU25" i="13"/>
  <c r="TRV25" i="13"/>
  <c r="TRW25" i="13"/>
  <c r="TRX25" i="13"/>
  <c r="TRY25" i="13"/>
  <c r="TRZ25" i="13"/>
  <c r="TSA25" i="13"/>
  <c r="TSB25" i="13"/>
  <c r="TSC25" i="13"/>
  <c r="TSD25" i="13"/>
  <c r="TSE25" i="13"/>
  <c r="TSF25" i="13"/>
  <c r="TSG25" i="13"/>
  <c r="TSH25" i="13"/>
  <c r="TSI25" i="13"/>
  <c r="TSJ25" i="13"/>
  <c r="TSK25" i="13"/>
  <c r="TSL25" i="13"/>
  <c r="TSM25" i="13"/>
  <c r="TSN25" i="13"/>
  <c r="TSO25" i="13"/>
  <c r="TSP25" i="13"/>
  <c r="TSQ25" i="13"/>
  <c r="TSR25" i="13"/>
  <c r="TSS25" i="13"/>
  <c r="TST25" i="13"/>
  <c r="TSU25" i="13"/>
  <c r="TSV25" i="13"/>
  <c r="TSW25" i="13"/>
  <c r="TSX25" i="13"/>
  <c r="TSY25" i="13"/>
  <c r="TSZ25" i="13"/>
  <c r="TTA25" i="13"/>
  <c r="TTB25" i="13"/>
  <c r="TTC25" i="13"/>
  <c r="TTD25" i="13"/>
  <c r="TTE25" i="13"/>
  <c r="TTF25" i="13"/>
  <c r="TTG25" i="13"/>
  <c r="TTH25" i="13"/>
  <c r="TTI25" i="13"/>
  <c r="TTJ25" i="13"/>
  <c r="TTK25" i="13"/>
  <c r="TTL25" i="13"/>
  <c r="TTM25" i="13"/>
  <c r="TTN25" i="13"/>
  <c r="TTO25" i="13"/>
  <c r="TTP25" i="13"/>
  <c r="TTQ25" i="13"/>
  <c r="TTR25" i="13"/>
  <c r="TTS25" i="13"/>
  <c r="TTT25" i="13"/>
  <c r="TTU25" i="13"/>
  <c r="TTV25" i="13"/>
  <c r="TTW25" i="13"/>
  <c r="TTX25" i="13"/>
  <c r="TTY25" i="13"/>
  <c r="TTZ25" i="13"/>
  <c r="TUA25" i="13"/>
  <c r="TUB25" i="13"/>
  <c r="TUC25" i="13"/>
  <c r="TUD25" i="13"/>
  <c r="TUE25" i="13"/>
  <c r="TUF25" i="13"/>
  <c r="TUG25" i="13"/>
  <c r="TUH25" i="13"/>
  <c r="TUI25" i="13"/>
  <c r="TUJ25" i="13"/>
  <c r="TUK25" i="13"/>
  <c r="TUL25" i="13"/>
  <c r="TUM25" i="13"/>
  <c r="TUN25" i="13"/>
  <c r="TUO25" i="13"/>
  <c r="TUP25" i="13"/>
  <c r="TUQ25" i="13"/>
  <c r="TUR25" i="13"/>
  <c r="TUS25" i="13"/>
  <c r="TUT25" i="13"/>
  <c r="TUU25" i="13"/>
  <c r="TUV25" i="13"/>
  <c r="TUW25" i="13"/>
  <c r="TUX25" i="13"/>
  <c r="TUY25" i="13"/>
  <c r="TUZ25" i="13"/>
  <c r="TVA25" i="13"/>
  <c r="TVB25" i="13"/>
  <c r="TVC25" i="13"/>
  <c r="TVD25" i="13"/>
  <c r="TVE25" i="13"/>
  <c r="TVF25" i="13"/>
  <c r="TVG25" i="13"/>
  <c r="TVH25" i="13"/>
  <c r="TVI25" i="13"/>
  <c r="TVJ25" i="13"/>
  <c r="TVK25" i="13"/>
  <c r="TVL25" i="13"/>
  <c r="TVM25" i="13"/>
  <c r="TVN25" i="13"/>
  <c r="TVO25" i="13"/>
  <c r="TVP25" i="13"/>
  <c r="TVQ25" i="13"/>
  <c r="TVR25" i="13"/>
  <c r="TVS25" i="13"/>
  <c r="TVT25" i="13"/>
  <c r="TVU25" i="13"/>
  <c r="TVV25" i="13"/>
  <c r="TVW25" i="13"/>
  <c r="TVX25" i="13"/>
  <c r="TVY25" i="13"/>
  <c r="TVZ25" i="13"/>
  <c r="TWA25" i="13"/>
  <c r="TWB25" i="13"/>
  <c r="TWC25" i="13"/>
  <c r="TWD25" i="13"/>
  <c r="TWE25" i="13"/>
  <c r="TWF25" i="13"/>
  <c r="TWG25" i="13"/>
  <c r="TWH25" i="13"/>
  <c r="TWI25" i="13"/>
  <c r="TWJ25" i="13"/>
  <c r="TWK25" i="13"/>
  <c r="TWL25" i="13"/>
  <c r="TWM25" i="13"/>
  <c r="TWN25" i="13"/>
  <c r="TWO25" i="13"/>
  <c r="TWP25" i="13"/>
  <c r="TWQ25" i="13"/>
  <c r="TWR25" i="13"/>
  <c r="TWS25" i="13"/>
  <c r="TWT25" i="13"/>
  <c r="TWU25" i="13"/>
  <c r="TWV25" i="13"/>
  <c r="TWW25" i="13"/>
  <c r="TWX25" i="13"/>
  <c r="TWY25" i="13"/>
  <c r="TWZ25" i="13"/>
  <c r="TXA25" i="13"/>
  <c r="TXB25" i="13"/>
  <c r="TXC25" i="13"/>
  <c r="TXD25" i="13"/>
  <c r="TXE25" i="13"/>
  <c r="TXF25" i="13"/>
  <c r="TXG25" i="13"/>
  <c r="TXH25" i="13"/>
  <c r="TXI25" i="13"/>
  <c r="TXJ25" i="13"/>
  <c r="TXK25" i="13"/>
  <c r="TXL25" i="13"/>
  <c r="TXM25" i="13"/>
  <c r="TXN25" i="13"/>
  <c r="TXO25" i="13"/>
  <c r="TXP25" i="13"/>
  <c r="TXQ25" i="13"/>
  <c r="TXR25" i="13"/>
  <c r="TXS25" i="13"/>
  <c r="TXT25" i="13"/>
  <c r="TXU25" i="13"/>
  <c r="TXV25" i="13"/>
  <c r="TXW25" i="13"/>
  <c r="TXX25" i="13"/>
  <c r="TXY25" i="13"/>
  <c r="TXZ25" i="13"/>
  <c r="TYA25" i="13"/>
  <c r="TYB25" i="13"/>
  <c r="TYC25" i="13"/>
  <c r="TYD25" i="13"/>
  <c r="TYE25" i="13"/>
  <c r="TYF25" i="13"/>
  <c r="TYG25" i="13"/>
  <c r="TYH25" i="13"/>
  <c r="TYI25" i="13"/>
  <c r="TYJ25" i="13"/>
  <c r="TYK25" i="13"/>
  <c r="TYL25" i="13"/>
  <c r="TYM25" i="13"/>
  <c r="TYN25" i="13"/>
  <c r="TYO25" i="13"/>
  <c r="TYP25" i="13"/>
  <c r="TYQ25" i="13"/>
  <c r="TYR25" i="13"/>
  <c r="TYS25" i="13"/>
  <c r="TYT25" i="13"/>
  <c r="TYU25" i="13"/>
  <c r="TYV25" i="13"/>
  <c r="TYW25" i="13"/>
  <c r="TYX25" i="13"/>
  <c r="TYY25" i="13"/>
  <c r="TYZ25" i="13"/>
  <c r="TZA25" i="13"/>
  <c r="TZB25" i="13"/>
  <c r="TZC25" i="13"/>
  <c r="TZD25" i="13"/>
  <c r="TZE25" i="13"/>
  <c r="TZF25" i="13"/>
  <c r="TZG25" i="13"/>
  <c r="TZH25" i="13"/>
  <c r="TZI25" i="13"/>
  <c r="TZJ25" i="13"/>
  <c r="TZK25" i="13"/>
  <c r="TZL25" i="13"/>
  <c r="TZM25" i="13"/>
  <c r="TZN25" i="13"/>
  <c r="TZO25" i="13"/>
  <c r="TZP25" i="13"/>
  <c r="TZQ25" i="13"/>
  <c r="TZR25" i="13"/>
  <c r="TZS25" i="13"/>
  <c r="TZT25" i="13"/>
  <c r="TZU25" i="13"/>
  <c r="TZV25" i="13"/>
  <c r="TZW25" i="13"/>
  <c r="TZX25" i="13"/>
  <c r="TZY25" i="13"/>
  <c r="TZZ25" i="13"/>
  <c r="UAA25" i="13"/>
  <c r="UAB25" i="13"/>
  <c r="UAC25" i="13"/>
  <c r="UAD25" i="13"/>
  <c r="UAE25" i="13"/>
  <c r="UAF25" i="13"/>
  <c r="UAG25" i="13"/>
  <c r="UAH25" i="13"/>
  <c r="UAI25" i="13"/>
  <c r="UAJ25" i="13"/>
  <c r="UAK25" i="13"/>
  <c r="UAL25" i="13"/>
  <c r="UAM25" i="13"/>
  <c r="UAN25" i="13"/>
  <c r="UAO25" i="13"/>
  <c r="UAP25" i="13"/>
  <c r="UAQ25" i="13"/>
  <c r="UAR25" i="13"/>
  <c r="UAS25" i="13"/>
  <c r="UAT25" i="13"/>
  <c r="UAU25" i="13"/>
  <c r="UAV25" i="13"/>
  <c r="UAW25" i="13"/>
  <c r="UAX25" i="13"/>
  <c r="UAY25" i="13"/>
  <c r="UAZ25" i="13"/>
  <c r="UBA25" i="13"/>
  <c r="UBB25" i="13"/>
  <c r="UBC25" i="13"/>
  <c r="UBD25" i="13"/>
  <c r="UBE25" i="13"/>
  <c r="UBF25" i="13"/>
  <c r="UBG25" i="13"/>
  <c r="UBH25" i="13"/>
  <c r="UBI25" i="13"/>
  <c r="UBJ25" i="13"/>
  <c r="UBK25" i="13"/>
  <c r="UBL25" i="13"/>
  <c r="UBM25" i="13"/>
  <c r="UBN25" i="13"/>
  <c r="UBO25" i="13"/>
  <c r="UBP25" i="13"/>
  <c r="UBQ25" i="13"/>
  <c r="UBR25" i="13"/>
  <c r="UBS25" i="13"/>
  <c r="UBT25" i="13"/>
  <c r="UBU25" i="13"/>
  <c r="UBV25" i="13"/>
  <c r="UBW25" i="13"/>
  <c r="UBX25" i="13"/>
  <c r="UBY25" i="13"/>
  <c r="UBZ25" i="13"/>
  <c r="UCA25" i="13"/>
  <c r="UCB25" i="13"/>
  <c r="UCC25" i="13"/>
  <c r="UCD25" i="13"/>
  <c r="UCE25" i="13"/>
  <c r="UCF25" i="13"/>
  <c r="UCG25" i="13"/>
  <c r="UCH25" i="13"/>
  <c r="UCI25" i="13"/>
  <c r="UCJ25" i="13"/>
  <c r="UCK25" i="13"/>
  <c r="UCL25" i="13"/>
  <c r="UCM25" i="13"/>
  <c r="UCN25" i="13"/>
  <c r="UCO25" i="13"/>
  <c r="UCP25" i="13"/>
  <c r="UCQ25" i="13"/>
  <c r="UCR25" i="13"/>
  <c r="UCS25" i="13"/>
  <c r="UCT25" i="13"/>
  <c r="UCU25" i="13"/>
  <c r="UCV25" i="13"/>
  <c r="UCW25" i="13"/>
  <c r="UCX25" i="13"/>
  <c r="UCY25" i="13"/>
  <c r="UCZ25" i="13"/>
  <c r="UDA25" i="13"/>
  <c r="UDB25" i="13"/>
  <c r="UDC25" i="13"/>
  <c r="UDD25" i="13"/>
  <c r="UDE25" i="13"/>
  <c r="UDF25" i="13"/>
  <c r="UDG25" i="13"/>
  <c r="UDH25" i="13"/>
  <c r="UDI25" i="13"/>
  <c r="UDJ25" i="13"/>
  <c r="UDK25" i="13"/>
  <c r="UDL25" i="13"/>
  <c r="UDM25" i="13"/>
  <c r="UDN25" i="13"/>
  <c r="UDO25" i="13"/>
  <c r="UDP25" i="13"/>
  <c r="UDQ25" i="13"/>
  <c r="UDR25" i="13"/>
  <c r="UDS25" i="13"/>
  <c r="UDT25" i="13"/>
  <c r="UDU25" i="13"/>
  <c r="UDV25" i="13"/>
  <c r="UDW25" i="13"/>
  <c r="UDX25" i="13"/>
  <c r="UDY25" i="13"/>
  <c r="UDZ25" i="13"/>
  <c r="UEA25" i="13"/>
  <c r="UEB25" i="13"/>
  <c r="UEC25" i="13"/>
  <c r="UED25" i="13"/>
  <c r="UEE25" i="13"/>
  <c r="UEF25" i="13"/>
  <c r="UEG25" i="13"/>
  <c r="UEH25" i="13"/>
  <c r="UEI25" i="13"/>
  <c r="UEJ25" i="13"/>
  <c r="UEK25" i="13"/>
  <c r="UEL25" i="13"/>
  <c r="UEM25" i="13"/>
  <c r="UEN25" i="13"/>
  <c r="UEO25" i="13"/>
  <c r="UEP25" i="13"/>
  <c r="UEQ25" i="13"/>
  <c r="UER25" i="13"/>
  <c r="UES25" i="13"/>
  <c r="UET25" i="13"/>
  <c r="UEU25" i="13"/>
  <c r="UEV25" i="13"/>
  <c r="UEW25" i="13"/>
  <c r="UEX25" i="13"/>
  <c r="UEY25" i="13"/>
  <c r="UEZ25" i="13"/>
  <c r="UFA25" i="13"/>
  <c r="UFB25" i="13"/>
  <c r="UFC25" i="13"/>
  <c r="UFD25" i="13"/>
  <c r="UFE25" i="13"/>
  <c r="UFF25" i="13"/>
  <c r="UFG25" i="13"/>
  <c r="UFH25" i="13"/>
  <c r="UFI25" i="13"/>
  <c r="UFJ25" i="13"/>
  <c r="UFK25" i="13"/>
  <c r="UFL25" i="13"/>
  <c r="UFM25" i="13"/>
  <c r="UFN25" i="13"/>
  <c r="UFO25" i="13"/>
  <c r="UFP25" i="13"/>
  <c r="UFQ25" i="13"/>
  <c r="UFR25" i="13"/>
  <c r="UFS25" i="13"/>
  <c r="UFT25" i="13"/>
  <c r="UFU25" i="13"/>
  <c r="UFV25" i="13"/>
  <c r="UFW25" i="13"/>
  <c r="UFX25" i="13"/>
  <c r="UFY25" i="13"/>
  <c r="UFZ25" i="13"/>
  <c r="UGA25" i="13"/>
  <c r="UGB25" i="13"/>
  <c r="UGC25" i="13"/>
  <c r="UGD25" i="13"/>
  <c r="UGE25" i="13"/>
  <c r="UGF25" i="13"/>
  <c r="UGG25" i="13"/>
  <c r="UGH25" i="13"/>
  <c r="UGI25" i="13"/>
  <c r="UGJ25" i="13"/>
  <c r="UGK25" i="13"/>
  <c r="UGL25" i="13"/>
  <c r="UGM25" i="13"/>
  <c r="UGN25" i="13"/>
  <c r="UGO25" i="13"/>
  <c r="UGP25" i="13"/>
  <c r="UGQ25" i="13"/>
  <c r="UGR25" i="13"/>
  <c r="UGS25" i="13"/>
  <c r="UGT25" i="13"/>
  <c r="UGU25" i="13"/>
  <c r="UGV25" i="13"/>
  <c r="UGW25" i="13"/>
  <c r="UGX25" i="13"/>
  <c r="UGY25" i="13"/>
  <c r="UGZ25" i="13"/>
  <c r="UHA25" i="13"/>
  <c r="UHB25" i="13"/>
  <c r="UHC25" i="13"/>
  <c r="UHD25" i="13"/>
  <c r="UHE25" i="13"/>
  <c r="UHF25" i="13"/>
  <c r="UHG25" i="13"/>
  <c r="UHH25" i="13"/>
  <c r="UHI25" i="13"/>
  <c r="UHJ25" i="13"/>
  <c r="UHK25" i="13"/>
  <c r="UHL25" i="13"/>
  <c r="UHM25" i="13"/>
  <c r="UHN25" i="13"/>
  <c r="UHO25" i="13"/>
  <c r="UHP25" i="13"/>
  <c r="UHQ25" i="13"/>
  <c r="UHR25" i="13"/>
  <c r="UHS25" i="13"/>
  <c r="UHT25" i="13"/>
  <c r="UHU25" i="13"/>
  <c r="UHV25" i="13"/>
  <c r="UHW25" i="13"/>
  <c r="UHX25" i="13"/>
  <c r="UHY25" i="13"/>
  <c r="UHZ25" i="13"/>
  <c r="UIA25" i="13"/>
  <c r="UIB25" i="13"/>
  <c r="UIC25" i="13"/>
  <c r="UID25" i="13"/>
  <c r="UIE25" i="13"/>
  <c r="UIF25" i="13"/>
  <c r="UIG25" i="13"/>
  <c r="UIH25" i="13"/>
  <c r="UII25" i="13"/>
  <c r="UIJ25" i="13"/>
  <c r="UIK25" i="13"/>
  <c r="UIL25" i="13"/>
  <c r="UIM25" i="13"/>
  <c r="UIN25" i="13"/>
  <c r="UIO25" i="13"/>
  <c r="UIP25" i="13"/>
  <c r="UIQ25" i="13"/>
  <c r="UIR25" i="13"/>
  <c r="UIS25" i="13"/>
  <c r="UIT25" i="13"/>
  <c r="UIU25" i="13"/>
  <c r="UIV25" i="13"/>
  <c r="UIW25" i="13"/>
  <c r="UIX25" i="13"/>
  <c r="UIY25" i="13"/>
  <c r="UIZ25" i="13"/>
  <c r="UJA25" i="13"/>
  <c r="UJB25" i="13"/>
  <c r="UJC25" i="13"/>
  <c r="UJD25" i="13"/>
  <c r="UJE25" i="13"/>
  <c r="UJF25" i="13"/>
  <c r="UJG25" i="13"/>
  <c r="UJH25" i="13"/>
  <c r="UJI25" i="13"/>
  <c r="UJJ25" i="13"/>
  <c r="UJK25" i="13"/>
  <c r="UJL25" i="13"/>
  <c r="UJM25" i="13"/>
  <c r="UJN25" i="13"/>
  <c r="UJO25" i="13"/>
  <c r="UJP25" i="13"/>
  <c r="UJQ25" i="13"/>
  <c r="UJR25" i="13"/>
  <c r="UJS25" i="13"/>
  <c r="UJT25" i="13"/>
  <c r="UJU25" i="13"/>
  <c r="UJV25" i="13"/>
  <c r="UJW25" i="13"/>
  <c r="UJX25" i="13"/>
  <c r="UJY25" i="13"/>
  <c r="UJZ25" i="13"/>
  <c r="UKA25" i="13"/>
  <c r="UKB25" i="13"/>
  <c r="UKC25" i="13"/>
  <c r="UKD25" i="13"/>
  <c r="UKE25" i="13"/>
  <c r="UKF25" i="13"/>
  <c r="UKG25" i="13"/>
  <c r="UKH25" i="13"/>
  <c r="UKI25" i="13"/>
  <c r="UKJ25" i="13"/>
  <c r="UKK25" i="13"/>
  <c r="UKL25" i="13"/>
  <c r="UKM25" i="13"/>
  <c r="UKN25" i="13"/>
  <c r="UKO25" i="13"/>
  <c r="UKP25" i="13"/>
  <c r="UKQ25" i="13"/>
  <c r="UKR25" i="13"/>
  <c r="UKS25" i="13"/>
  <c r="UKT25" i="13"/>
  <c r="UKU25" i="13"/>
  <c r="UKV25" i="13"/>
  <c r="UKW25" i="13"/>
  <c r="UKX25" i="13"/>
  <c r="UKY25" i="13"/>
  <c r="UKZ25" i="13"/>
  <c r="ULA25" i="13"/>
  <c r="ULB25" i="13"/>
  <c r="ULC25" i="13"/>
  <c r="ULD25" i="13"/>
  <c r="ULE25" i="13"/>
  <c r="ULF25" i="13"/>
  <c r="ULG25" i="13"/>
  <c r="ULH25" i="13"/>
  <c r="ULI25" i="13"/>
  <c r="ULJ25" i="13"/>
  <c r="ULK25" i="13"/>
  <c r="ULL25" i="13"/>
  <c r="ULM25" i="13"/>
  <c r="ULN25" i="13"/>
  <c r="ULO25" i="13"/>
  <c r="ULP25" i="13"/>
  <c r="ULQ25" i="13"/>
  <c r="ULR25" i="13"/>
  <c r="ULS25" i="13"/>
  <c r="ULT25" i="13"/>
  <c r="ULU25" i="13"/>
  <c r="ULV25" i="13"/>
  <c r="ULW25" i="13"/>
  <c r="ULX25" i="13"/>
  <c r="ULY25" i="13"/>
  <c r="ULZ25" i="13"/>
  <c r="UMA25" i="13"/>
  <c r="UMB25" i="13"/>
  <c r="UMC25" i="13"/>
  <c r="UMD25" i="13"/>
  <c r="UME25" i="13"/>
  <c r="UMF25" i="13"/>
  <c r="UMG25" i="13"/>
  <c r="UMH25" i="13"/>
  <c r="UMI25" i="13"/>
  <c r="UMJ25" i="13"/>
  <c r="UMK25" i="13"/>
  <c r="UML25" i="13"/>
  <c r="UMM25" i="13"/>
  <c r="UMN25" i="13"/>
  <c r="UMO25" i="13"/>
  <c r="UMP25" i="13"/>
  <c r="UMQ25" i="13"/>
  <c r="UMR25" i="13"/>
  <c r="UMS25" i="13"/>
  <c r="UMT25" i="13"/>
  <c r="UMU25" i="13"/>
  <c r="UMV25" i="13"/>
  <c r="UMW25" i="13"/>
  <c r="UMX25" i="13"/>
  <c r="UMY25" i="13"/>
  <c r="UMZ25" i="13"/>
  <c r="UNA25" i="13"/>
  <c r="UNB25" i="13"/>
  <c r="UNC25" i="13"/>
  <c r="UND25" i="13"/>
  <c r="UNE25" i="13"/>
  <c r="UNF25" i="13"/>
  <c r="UNG25" i="13"/>
  <c r="UNH25" i="13"/>
  <c r="UNI25" i="13"/>
  <c r="UNJ25" i="13"/>
  <c r="UNK25" i="13"/>
  <c r="UNL25" i="13"/>
  <c r="UNM25" i="13"/>
  <c r="UNN25" i="13"/>
  <c r="UNO25" i="13"/>
  <c r="UNP25" i="13"/>
  <c r="UNQ25" i="13"/>
  <c r="UNR25" i="13"/>
  <c r="UNS25" i="13"/>
  <c r="UNT25" i="13"/>
  <c r="UNU25" i="13"/>
  <c r="UNV25" i="13"/>
  <c r="UNW25" i="13"/>
  <c r="UNX25" i="13"/>
  <c r="UNY25" i="13"/>
  <c r="UNZ25" i="13"/>
  <c r="UOA25" i="13"/>
  <c r="UOB25" i="13"/>
  <c r="UOC25" i="13"/>
  <c r="UOD25" i="13"/>
  <c r="UOE25" i="13"/>
  <c r="UOF25" i="13"/>
  <c r="UOG25" i="13"/>
  <c r="UOH25" i="13"/>
  <c r="UOI25" i="13"/>
  <c r="UOJ25" i="13"/>
  <c r="UOK25" i="13"/>
  <c r="UOL25" i="13"/>
  <c r="UOM25" i="13"/>
  <c r="UON25" i="13"/>
  <c r="UOO25" i="13"/>
  <c r="UOP25" i="13"/>
  <c r="UOQ25" i="13"/>
  <c r="UOR25" i="13"/>
  <c r="UOS25" i="13"/>
  <c r="UOT25" i="13"/>
  <c r="UOU25" i="13"/>
  <c r="UOV25" i="13"/>
  <c r="UOW25" i="13"/>
  <c r="UOX25" i="13"/>
  <c r="UOY25" i="13"/>
  <c r="UOZ25" i="13"/>
  <c r="UPA25" i="13"/>
  <c r="UPB25" i="13"/>
  <c r="UPC25" i="13"/>
  <c r="UPD25" i="13"/>
  <c r="UPE25" i="13"/>
  <c r="UPF25" i="13"/>
  <c r="UPG25" i="13"/>
  <c r="UPH25" i="13"/>
  <c r="UPI25" i="13"/>
  <c r="UPJ25" i="13"/>
  <c r="UPK25" i="13"/>
  <c r="UPL25" i="13"/>
  <c r="UPM25" i="13"/>
  <c r="UPN25" i="13"/>
  <c r="UPO25" i="13"/>
  <c r="UPP25" i="13"/>
  <c r="UPQ25" i="13"/>
  <c r="UPR25" i="13"/>
  <c r="UPS25" i="13"/>
  <c r="UPT25" i="13"/>
  <c r="UPU25" i="13"/>
  <c r="UPV25" i="13"/>
  <c r="UPW25" i="13"/>
  <c r="UPX25" i="13"/>
  <c r="UPY25" i="13"/>
  <c r="UPZ25" i="13"/>
  <c r="UQA25" i="13"/>
  <c r="UQB25" i="13"/>
  <c r="UQC25" i="13"/>
  <c r="UQD25" i="13"/>
  <c r="UQE25" i="13"/>
  <c r="UQF25" i="13"/>
  <c r="UQG25" i="13"/>
  <c r="UQH25" i="13"/>
  <c r="UQI25" i="13"/>
  <c r="UQJ25" i="13"/>
  <c r="UQK25" i="13"/>
  <c r="UQL25" i="13"/>
  <c r="UQM25" i="13"/>
  <c r="UQN25" i="13"/>
  <c r="UQO25" i="13"/>
  <c r="UQP25" i="13"/>
  <c r="UQQ25" i="13"/>
  <c r="UQR25" i="13"/>
  <c r="UQS25" i="13"/>
  <c r="UQT25" i="13"/>
  <c r="UQU25" i="13"/>
  <c r="UQV25" i="13"/>
  <c r="UQW25" i="13"/>
  <c r="UQX25" i="13"/>
  <c r="UQY25" i="13"/>
  <c r="UQZ25" i="13"/>
  <c r="URA25" i="13"/>
  <c r="URB25" i="13"/>
  <c r="URC25" i="13"/>
  <c r="URD25" i="13"/>
  <c r="URE25" i="13"/>
  <c r="URF25" i="13"/>
  <c r="URG25" i="13"/>
  <c r="URH25" i="13"/>
  <c r="URI25" i="13"/>
  <c r="URJ25" i="13"/>
  <c r="URK25" i="13"/>
  <c r="URL25" i="13"/>
  <c r="URM25" i="13"/>
  <c r="URN25" i="13"/>
  <c r="URO25" i="13"/>
  <c r="URP25" i="13"/>
  <c r="URQ25" i="13"/>
  <c r="URR25" i="13"/>
  <c r="URS25" i="13"/>
  <c r="URT25" i="13"/>
  <c r="URU25" i="13"/>
  <c r="URV25" i="13"/>
  <c r="URW25" i="13"/>
  <c r="URX25" i="13"/>
  <c r="URY25" i="13"/>
  <c r="URZ25" i="13"/>
  <c r="USA25" i="13"/>
  <c r="USB25" i="13"/>
  <c r="USC25" i="13"/>
  <c r="USD25" i="13"/>
  <c r="USE25" i="13"/>
  <c r="USF25" i="13"/>
  <c r="USG25" i="13"/>
  <c r="USH25" i="13"/>
  <c r="USI25" i="13"/>
  <c r="USJ25" i="13"/>
  <c r="USK25" i="13"/>
  <c r="USL25" i="13"/>
  <c r="USM25" i="13"/>
  <c r="USN25" i="13"/>
  <c r="USO25" i="13"/>
  <c r="USP25" i="13"/>
  <c r="USQ25" i="13"/>
  <c r="USR25" i="13"/>
  <c r="USS25" i="13"/>
  <c r="UST25" i="13"/>
  <c r="USU25" i="13"/>
  <c r="USV25" i="13"/>
  <c r="USW25" i="13"/>
  <c r="USX25" i="13"/>
  <c r="USY25" i="13"/>
  <c r="USZ25" i="13"/>
  <c r="UTA25" i="13"/>
  <c r="UTB25" i="13"/>
  <c r="UTC25" i="13"/>
  <c r="UTD25" i="13"/>
  <c r="UTE25" i="13"/>
  <c r="UTF25" i="13"/>
  <c r="UTG25" i="13"/>
  <c r="UTH25" i="13"/>
  <c r="UTI25" i="13"/>
  <c r="UTJ25" i="13"/>
  <c r="UTK25" i="13"/>
  <c r="UTL25" i="13"/>
  <c r="UTM25" i="13"/>
  <c r="UTN25" i="13"/>
  <c r="UTO25" i="13"/>
  <c r="UTP25" i="13"/>
  <c r="UTQ25" i="13"/>
  <c r="UTR25" i="13"/>
  <c r="UTS25" i="13"/>
  <c r="UTT25" i="13"/>
  <c r="UTU25" i="13"/>
  <c r="UTV25" i="13"/>
  <c r="UTW25" i="13"/>
  <c r="UTX25" i="13"/>
  <c r="UTY25" i="13"/>
  <c r="UTZ25" i="13"/>
  <c r="UUA25" i="13"/>
  <c r="UUB25" i="13"/>
  <c r="UUC25" i="13"/>
  <c r="UUD25" i="13"/>
  <c r="UUE25" i="13"/>
  <c r="UUF25" i="13"/>
  <c r="UUG25" i="13"/>
  <c r="UUH25" i="13"/>
  <c r="UUI25" i="13"/>
  <c r="UUJ25" i="13"/>
  <c r="UUK25" i="13"/>
  <c r="UUL25" i="13"/>
  <c r="UUM25" i="13"/>
  <c r="UUN25" i="13"/>
  <c r="UUO25" i="13"/>
  <c r="UUP25" i="13"/>
  <c r="UUQ25" i="13"/>
  <c r="UUR25" i="13"/>
  <c r="UUS25" i="13"/>
  <c r="UUT25" i="13"/>
  <c r="UUU25" i="13"/>
  <c r="UUV25" i="13"/>
  <c r="UUW25" i="13"/>
  <c r="UUX25" i="13"/>
  <c r="UUY25" i="13"/>
  <c r="UUZ25" i="13"/>
  <c r="UVA25" i="13"/>
  <c r="UVB25" i="13"/>
  <c r="UVC25" i="13"/>
  <c r="UVD25" i="13"/>
  <c r="UVE25" i="13"/>
  <c r="UVF25" i="13"/>
  <c r="UVG25" i="13"/>
  <c r="UVH25" i="13"/>
  <c r="UVI25" i="13"/>
  <c r="UVJ25" i="13"/>
  <c r="UVK25" i="13"/>
  <c r="UVL25" i="13"/>
  <c r="UVM25" i="13"/>
  <c r="UVN25" i="13"/>
  <c r="UVO25" i="13"/>
  <c r="UVP25" i="13"/>
  <c r="UVQ25" i="13"/>
  <c r="UVR25" i="13"/>
  <c r="UVS25" i="13"/>
  <c r="UVT25" i="13"/>
  <c r="UVU25" i="13"/>
  <c r="UVV25" i="13"/>
  <c r="UVW25" i="13"/>
  <c r="UVX25" i="13"/>
  <c r="UVY25" i="13"/>
  <c r="UVZ25" i="13"/>
  <c r="UWA25" i="13"/>
  <c r="UWB25" i="13"/>
  <c r="UWC25" i="13"/>
  <c r="UWD25" i="13"/>
  <c r="UWE25" i="13"/>
  <c r="UWF25" i="13"/>
  <c r="UWG25" i="13"/>
  <c r="UWH25" i="13"/>
  <c r="UWI25" i="13"/>
  <c r="UWJ25" i="13"/>
  <c r="UWK25" i="13"/>
  <c r="UWL25" i="13"/>
  <c r="UWM25" i="13"/>
  <c r="UWN25" i="13"/>
  <c r="UWO25" i="13"/>
  <c r="UWP25" i="13"/>
  <c r="UWQ25" i="13"/>
  <c r="UWR25" i="13"/>
  <c r="UWS25" i="13"/>
  <c r="UWT25" i="13"/>
  <c r="UWU25" i="13"/>
  <c r="UWV25" i="13"/>
  <c r="UWW25" i="13"/>
  <c r="UWX25" i="13"/>
  <c r="UWY25" i="13"/>
  <c r="UWZ25" i="13"/>
  <c r="UXA25" i="13"/>
  <c r="UXB25" i="13"/>
  <c r="UXC25" i="13"/>
  <c r="UXD25" i="13"/>
  <c r="UXE25" i="13"/>
  <c r="UXF25" i="13"/>
  <c r="UXG25" i="13"/>
  <c r="UXH25" i="13"/>
  <c r="UXI25" i="13"/>
  <c r="UXJ25" i="13"/>
  <c r="UXK25" i="13"/>
  <c r="UXL25" i="13"/>
  <c r="UXM25" i="13"/>
  <c r="UXN25" i="13"/>
  <c r="UXO25" i="13"/>
  <c r="UXP25" i="13"/>
  <c r="UXQ25" i="13"/>
  <c r="UXR25" i="13"/>
  <c r="UXS25" i="13"/>
  <c r="UXT25" i="13"/>
  <c r="UXU25" i="13"/>
  <c r="UXV25" i="13"/>
  <c r="UXW25" i="13"/>
  <c r="UXX25" i="13"/>
  <c r="UXY25" i="13"/>
  <c r="UXZ25" i="13"/>
  <c r="UYA25" i="13"/>
  <c r="UYB25" i="13"/>
  <c r="UYC25" i="13"/>
  <c r="UYD25" i="13"/>
  <c r="UYE25" i="13"/>
  <c r="UYF25" i="13"/>
  <c r="UYG25" i="13"/>
  <c r="UYH25" i="13"/>
  <c r="UYI25" i="13"/>
  <c r="UYJ25" i="13"/>
  <c r="UYK25" i="13"/>
  <c r="UYL25" i="13"/>
  <c r="UYM25" i="13"/>
  <c r="UYN25" i="13"/>
  <c r="UYO25" i="13"/>
  <c r="UYP25" i="13"/>
  <c r="UYQ25" i="13"/>
  <c r="UYR25" i="13"/>
  <c r="UYS25" i="13"/>
  <c r="UYT25" i="13"/>
  <c r="UYU25" i="13"/>
  <c r="UYV25" i="13"/>
  <c r="UYW25" i="13"/>
  <c r="UYX25" i="13"/>
  <c r="UYY25" i="13"/>
  <c r="UYZ25" i="13"/>
  <c r="UZA25" i="13"/>
  <c r="UZB25" i="13"/>
  <c r="UZC25" i="13"/>
  <c r="UZD25" i="13"/>
  <c r="UZE25" i="13"/>
  <c r="UZF25" i="13"/>
  <c r="UZG25" i="13"/>
  <c r="UZH25" i="13"/>
  <c r="UZI25" i="13"/>
  <c r="UZJ25" i="13"/>
  <c r="UZK25" i="13"/>
  <c r="UZL25" i="13"/>
  <c r="UZM25" i="13"/>
  <c r="UZN25" i="13"/>
  <c r="UZO25" i="13"/>
  <c r="UZP25" i="13"/>
  <c r="UZQ25" i="13"/>
  <c r="UZR25" i="13"/>
  <c r="UZS25" i="13"/>
  <c r="UZT25" i="13"/>
  <c r="UZU25" i="13"/>
  <c r="UZV25" i="13"/>
  <c r="UZW25" i="13"/>
  <c r="UZX25" i="13"/>
  <c r="UZY25" i="13"/>
  <c r="UZZ25" i="13"/>
  <c r="VAA25" i="13"/>
  <c r="VAB25" i="13"/>
  <c r="VAC25" i="13"/>
  <c r="VAD25" i="13"/>
  <c r="VAE25" i="13"/>
  <c r="VAF25" i="13"/>
  <c r="VAG25" i="13"/>
  <c r="VAH25" i="13"/>
  <c r="VAI25" i="13"/>
  <c r="VAJ25" i="13"/>
  <c r="VAK25" i="13"/>
  <c r="VAL25" i="13"/>
  <c r="VAM25" i="13"/>
  <c r="VAN25" i="13"/>
  <c r="VAO25" i="13"/>
  <c r="VAP25" i="13"/>
  <c r="VAQ25" i="13"/>
  <c r="VAR25" i="13"/>
  <c r="VAS25" i="13"/>
  <c r="VAT25" i="13"/>
  <c r="VAU25" i="13"/>
  <c r="VAV25" i="13"/>
  <c r="VAW25" i="13"/>
  <c r="VAX25" i="13"/>
  <c r="VAY25" i="13"/>
  <c r="VAZ25" i="13"/>
  <c r="VBA25" i="13"/>
  <c r="VBB25" i="13"/>
  <c r="VBC25" i="13"/>
  <c r="VBD25" i="13"/>
  <c r="VBE25" i="13"/>
  <c r="VBF25" i="13"/>
  <c r="VBG25" i="13"/>
  <c r="VBH25" i="13"/>
  <c r="VBI25" i="13"/>
  <c r="VBJ25" i="13"/>
  <c r="VBK25" i="13"/>
  <c r="VBL25" i="13"/>
  <c r="VBM25" i="13"/>
  <c r="VBN25" i="13"/>
  <c r="VBO25" i="13"/>
  <c r="VBP25" i="13"/>
  <c r="VBQ25" i="13"/>
  <c r="VBR25" i="13"/>
  <c r="VBS25" i="13"/>
  <c r="VBT25" i="13"/>
  <c r="VBU25" i="13"/>
  <c r="VBV25" i="13"/>
  <c r="VBW25" i="13"/>
  <c r="VBX25" i="13"/>
  <c r="VBY25" i="13"/>
  <c r="VBZ25" i="13"/>
  <c r="VCA25" i="13"/>
  <c r="VCB25" i="13"/>
  <c r="VCC25" i="13"/>
  <c r="VCD25" i="13"/>
  <c r="VCE25" i="13"/>
  <c r="VCF25" i="13"/>
  <c r="VCG25" i="13"/>
  <c r="VCH25" i="13"/>
  <c r="VCI25" i="13"/>
  <c r="VCJ25" i="13"/>
  <c r="VCK25" i="13"/>
  <c r="VCL25" i="13"/>
  <c r="VCM25" i="13"/>
  <c r="VCN25" i="13"/>
  <c r="VCO25" i="13"/>
  <c r="VCP25" i="13"/>
  <c r="VCQ25" i="13"/>
  <c r="VCR25" i="13"/>
  <c r="VCS25" i="13"/>
  <c r="VCT25" i="13"/>
  <c r="VCU25" i="13"/>
  <c r="VCV25" i="13"/>
  <c r="VCW25" i="13"/>
  <c r="VCX25" i="13"/>
  <c r="VCY25" i="13"/>
  <c r="VCZ25" i="13"/>
  <c r="VDA25" i="13"/>
  <c r="VDB25" i="13"/>
  <c r="VDC25" i="13"/>
  <c r="VDD25" i="13"/>
  <c r="VDE25" i="13"/>
  <c r="VDF25" i="13"/>
  <c r="VDG25" i="13"/>
  <c r="VDH25" i="13"/>
  <c r="VDI25" i="13"/>
  <c r="VDJ25" i="13"/>
  <c r="VDK25" i="13"/>
  <c r="VDL25" i="13"/>
  <c r="VDM25" i="13"/>
  <c r="VDN25" i="13"/>
  <c r="VDO25" i="13"/>
  <c r="VDP25" i="13"/>
  <c r="VDQ25" i="13"/>
  <c r="VDR25" i="13"/>
  <c r="VDS25" i="13"/>
  <c r="VDT25" i="13"/>
  <c r="VDU25" i="13"/>
  <c r="VDV25" i="13"/>
  <c r="VDW25" i="13"/>
  <c r="VDX25" i="13"/>
  <c r="VDY25" i="13"/>
  <c r="VDZ25" i="13"/>
  <c r="VEA25" i="13"/>
  <c r="VEB25" i="13"/>
  <c r="VEC25" i="13"/>
  <c r="VED25" i="13"/>
  <c r="VEE25" i="13"/>
  <c r="VEF25" i="13"/>
  <c r="VEG25" i="13"/>
  <c r="VEH25" i="13"/>
  <c r="VEI25" i="13"/>
  <c r="VEJ25" i="13"/>
  <c r="VEK25" i="13"/>
  <c r="VEL25" i="13"/>
  <c r="VEM25" i="13"/>
  <c r="VEN25" i="13"/>
  <c r="VEO25" i="13"/>
  <c r="VEP25" i="13"/>
  <c r="VEQ25" i="13"/>
  <c r="VER25" i="13"/>
  <c r="VES25" i="13"/>
  <c r="VET25" i="13"/>
  <c r="VEU25" i="13"/>
  <c r="VEV25" i="13"/>
  <c r="VEW25" i="13"/>
  <c r="VEX25" i="13"/>
  <c r="VEY25" i="13"/>
  <c r="VEZ25" i="13"/>
  <c r="VFA25" i="13"/>
  <c r="VFB25" i="13"/>
  <c r="VFC25" i="13"/>
  <c r="VFD25" i="13"/>
  <c r="VFE25" i="13"/>
  <c r="VFF25" i="13"/>
  <c r="VFG25" i="13"/>
  <c r="VFH25" i="13"/>
  <c r="VFI25" i="13"/>
  <c r="VFJ25" i="13"/>
  <c r="VFK25" i="13"/>
  <c r="VFL25" i="13"/>
  <c r="VFM25" i="13"/>
  <c r="VFN25" i="13"/>
  <c r="VFO25" i="13"/>
  <c r="VFP25" i="13"/>
  <c r="VFQ25" i="13"/>
  <c r="VFR25" i="13"/>
  <c r="VFS25" i="13"/>
  <c r="VFT25" i="13"/>
  <c r="VFU25" i="13"/>
  <c r="VFV25" i="13"/>
  <c r="VFW25" i="13"/>
  <c r="VFX25" i="13"/>
  <c r="VFY25" i="13"/>
  <c r="VFZ25" i="13"/>
  <c r="VGA25" i="13"/>
  <c r="VGB25" i="13"/>
  <c r="VGC25" i="13"/>
  <c r="VGD25" i="13"/>
  <c r="VGE25" i="13"/>
  <c r="VGF25" i="13"/>
  <c r="VGG25" i="13"/>
  <c r="VGH25" i="13"/>
  <c r="VGI25" i="13"/>
  <c r="VGJ25" i="13"/>
  <c r="VGK25" i="13"/>
  <c r="VGL25" i="13"/>
  <c r="VGM25" i="13"/>
  <c r="VGN25" i="13"/>
  <c r="VGO25" i="13"/>
  <c r="VGP25" i="13"/>
  <c r="VGQ25" i="13"/>
  <c r="VGR25" i="13"/>
  <c r="VGS25" i="13"/>
  <c r="VGT25" i="13"/>
  <c r="VGU25" i="13"/>
  <c r="VGV25" i="13"/>
  <c r="VGW25" i="13"/>
  <c r="VGX25" i="13"/>
  <c r="VGY25" i="13"/>
  <c r="VGZ25" i="13"/>
  <c r="VHA25" i="13"/>
  <c r="VHB25" i="13"/>
  <c r="VHC25" i="13"/>
  <c r="VHD25" i="13"/>
  <c r="VHE25" i="13"/>
  <c r="VHF25" i="13"/>
  <c r="VHG25" i="13"/>
  <c r="VHH25" i="13"/>
  <c r="VHI25" i="13"/>
  <c r="VHJ25" i="13"/>
  <c r="VHK25" i="13"/>
  <c r="VHL25" i="13"/>
  <c r="VHM25" i="13"/>
  <c r="VHN25" i="13"/>
  <c r="VHO25" i="13"/>
  <c r="VHP25" i="13"/>
  <c r="VHQ25" i="13"/>
  <c r="VHR25" i="13"/>
  <c r="VHS25" i="13"/>
  <c r="VHT25" i="13"/>
  <c r="VHU25" i="13"/>
  <c r="VHV25" i="13"/>
  <c r="VHW25" i="13"/>
  <c r="VHX25" i="13"/>
  <c r="VHY25" i="13"/>
  <c r="VHZ25" i="13"/>
  <c r="VIA25" i="13"/>
  <c r="VIB25" i="13"/>
  <c r="VIC25" i="13"/>
  <c r="VID25" i="13"/>
  <c r="VIE25" i="13"/>
  <c r="VIF25" i="13"/>
  <c r="VIG25" i="13"/>
  <c r="VIH25" i="13"/>
  <c r="VII25" i="13"/>
  <c r="VIJ25" i="13"/>
  <c r="VIK25" i="13"/>
  <c r="VIL25" i="13"/>
  <c r="VIM25" i="13"/>
  <c r="VIN25" i="13"/>
  <c r="VIO25" i="13"/>
  <c r="VIP25" i="13"/>
  <c r="VIQ25" i="13"/>
  <c r="VIR25" i="13"/>
  <c r="VIS25" i="13"/>
  <c r="VIT25" i="13"/>
  <c r="VIU25" i="13"/>
  <c r="VIV25" i="13"/>
  <c r="VIW25" i="13"/>
  <c r="VIX25" i="13"/>
  <c r="VIY25" i="13"/>
  <c r="VIZ25" i="13"/>
  <c r="VJA25" i="13"/>
  <c r="VJB25" i="13"/>
  <c r="VJC25" i="13"/>
  <c r="VJD25" i="13"/>
  <c r="VJE25" i="13"/>
  <c r="VJF25" i="13"/>
  <c r="VJG25" i="13"/>
  <c r="VJH25" i="13"/>
  <c r="VJI25" i="13"/>
  <c r="VJJ25" i="13"/>
  <c r="VJK25" i="13"/>
  <c r="VJL25" i="13"/>
  <c r="VJM25" i="13"/>
  <c r="VJN25" i="13"/>
  <c r="VJO25" i="13"/>
  <c r="VJP25" i="13"/>
  <c r="VJQ25" i="13"/>
  <c r="VJR25" i="13"/>
  <c r="VJS25" i="13"/>
  <c r="VJT25" i="13"/>
  <c r="VJU25" i="13"/>
  <c r="VJV25" i="13"/>
  <c r="VJW25" i="13"/>
  <c r="VJX25" i="13"/>
  <c r="VJY25" i="13"/>
  <c r="VJZ25" i="13"/>
  <c r="VKA25" i="13"/>
  <c r="VKB25" i="13"/>
  <c r="VKC25" i="13"/>
  <c r="VKD25" i="13"/>
  <c r="VKE25" i="13"/>
  <c r="VKF25" i="13"/>
  <c r="VKG25" i="13"/>
  <c r="VKH25" i="13"/>
  <c r="VKI25" i="13"/>
  <c r="VKJ25" i="13"/>
  <c r="VKK25" i="13"/>
  <c r="VKL25" i="13"/>
  <c r="VKM25" i="13"/>
  <c r="VKN25" i="13"/>
  <c r="VKO25" i="13"/>
  <c r="VKP25" i="13"/>
  <c r="VKQ25" i="13"/>
  <c r="VKR25" i="13"/>
  <c r="VKS25" i="13"/>
  <c r="VKT25" i="13"/>
  <c r="VKU25" i="13"/>
  <c r="VKV25" i="13"/>
  <c r="VKW25" i="13"/>
  <c r="VKX25" i="13"/>
  <c r="VKY25" i="13"/>
  <c r="VKZ25" i="13"/>
  <c r="VLA25" i="13"/>
  <c r="VLB25" i="13"/>
  <c r="VLC25" i="13"/>
  <c r="VLD25" i="13"/>
  <c r="VLE25" i="13"/>
  <c r="VLF25" i="13"/>
  <c r="VLG25" i="13"/>
  <c r="VLH25" i="13"/>
  <c r="VLI25" i="13"/>
  <c r="VLJ25" i="13"/>
  <c r="VLK25" i="13"/>
  <c r="VLL25" i="13"/>
  <c r="VLM25" i="13"/>
  <c r="VLN25" i="13"/>
  <c r="VLO25" i="13"/>
  <c r="VLP25" i="13"/>
  <c r="VLQ25" i="13"/>
  <c r="VLR25" i="13"/>
  <c r="VLS25" i="13"/>
  <c r="VLT25" i="13"/>
  <c r="VLU25" i="13"/>
  <c r="VLV25" i="13"/>
  <c r="VLW25" i="13"/>
  <c r="VLX25" i="13"/>
  <c r="VLY25" i="13"/>
  <c r="VLZ25" i="13"/>
  <c r="VMA25" i="13"/>
  <c r="VMB25" i="13"/>
  <c r="VMC25" i="13"/>
  <c r="VMD25" i="13"/>
  <c r="VME25" i="13"/>
  <c r="VMF25" i="13"/>
  <c r="VMG25" i="13"/>
  <c r="VMH25" i="13"/>
  <c r="VMI25" i="13"/>
  <c r="VMJ25" i="13"/>
  <c r="VMK25" i="13"/>
  <c r="VML25" i="13"/>
  <c r="VMM25" i="13"/>
  <c r="VMN25" i="13"/>
  <c r="VMO25" i="13"/>
  <c r="VMP25" i="13"/>
  <c r="VMQ25" i="13"/>
  <c r="VMR25" i="13"/>
  <c r="VMS25" i="13"/>
  <c r="VMT25" i="13"/>
  <c r="VMU25" i="13"/>
  <c r="VMV25" i="13"/>
  <c r="VMW25" i="13"/>
  <c r="VMX25" i="13"/>
  <c r="VMY25" i="13"/>
  <c r="VMZ25" i="13"/>
  <c r="VNA25" i="13"/>
  <c r="VNB25" i="13"/>
  <c r="VNC25" i="13"/>
  <c r="VND25" i="13"/>
  <c r="VNE25" i="13"/>
  <c r="VNF25" i="13"/>
  <c r="VNG25" i="13"/>
  <c r="VNH25" i="13"/>
  <c r="VNI25" i="13"/>
  <c r="VNJ25" i="13"/>
  <c r="VNK25" i="13"/>
  <c r="VNL25" i="13"/>
  <c r="VNM25" i="13"/>
  <c r="VNN25" i="13"/>
  <c r="VNO25" i="13"/>
  <c r="VNP25" i="13"/>
  <c r="VNQ25" i="13"/>
  <c r="VNR25" i="13"/>
  <c r="VNS25" i="13"/>
  <c r="VNT25" i="13"/>
  <c r="VNU25" i="13"/>
  <c r="VNV25" i="13"/>
  <c r="VNW25" i="13"/>
  <c r="VNX25" i="13"/>
  <c r="VNY25" i="13"/>
  <c r="VNZ25" i="13"/>
  <c r="VOA25" i="13"/>
  <c r="VOB25" i="13"/>
  <c r="VOC25" i="13"/>
  <c r="VOD25" i="13"/>
  <c r="VOE25" i="13"/>
  <c r="VOF25" i="13"/>
  <c r="VOG25" i="13"/>
  <c r="VOH25" i="13"/>
  <c r="VOI25" i="13"/>
  <c r="VOJ25" i="13"/>
  <c r="VOK25" i="13"/>
  <c r="VOL25" i="13"/>
  <c r="VOM25" i="13"/>
  <c r="VON25" i="13"/>
  <c r="VOO25" i="13"/>
  <c r="VOP25" i="13"/>
  <c r="VOQ25" i="13"/>
  <c r="VOR25" i="13"/>
  <c r="VOS25" i="13"/>
  <c r="VOT25" i="13"/>
  <c r="VOU25" i="13"/>
  <c r="VOV25" i="13"/>
  <c r="VOW25" i="13"/>
  <c r="VOX25" i="13"/>
  <c r="VOY25" i="13"/>
  <c r="VOZ25" i="13"/>
  <c r="VPA25" i="13"/>
  <c r="VPB25" i="13"/>
  <c r="VPC25" i="13"/>
  <c r="VPD25" i="13"/>
  <c r="VPE25" i="13"/>
  <c r="VPF25" i="13"/>
  <c r="VPG25" i="13"/>
  <c r="VPH25" i="13"/>
  <c r="VPI25" i="13"/>
  <c r="VPJ25" i="13"/>
  <c r="VPK25" i="13"/>
  <c r="VPL25" i="13"/>
  <c r="VPM25" i="13"/>
  <c r="VPN25" i="13"/>
  <c r="VPO25" i="13"/>
  <c r="VPP25" i="13"/>
  <c r="VPQ25" i="13"/>
  <c r="VPR25" i="13"/>
  <c r="VPS25" i="13"/>
  <c r="VPT25" i="13"/>
  <c r="VPU25" i="13"/>
  <c r="VPV25" i="13"/>
  <c r="VPW25" i="13"/>
  <c r="VPX25" i="13"/>
  <c r="VPY25" i="13"/>
  <c r="VPZ25" i="13"/>
  <c r="VQA25" i="13"/>
  <c r="VQB25" i="13"/>
  <c r="VQC25" i="13"/>
  <c r="VQD25" i="13"/>
  <c r="VQE25" i="13"/>
  <c r="VQF25" i="13"/>
  <c r="VQG25" i="13"/>
  <c r="VQH25" i="13"/>
  <c r="VQI25" i="13"/>
  <c r="VQJ25" i="13"/>
  <c r="VQK25" i="13"/>
  <c r="VQL25" i="13"/>
  <c r="VQM25" i="13"/>
  <c r="VQN25" i="13"/>
  <c r="VQO25" i="13"/>
  <c r="VQP25" i="13"/>
  <c r="VQQ25" i="13"/>
  <c r="VQR25" i="13"/>
  <c r="VQS25" i="13"/>
  <c r="VQT25" i="13"/>
  <c r="VQU25" i="13"/>
  <c r="VQV25" i="13"/>
  <c r="VQW25" i="13"/>
  <c r="VQX25" i="13"/>
  <c r="VQY25" i="13"/>
  <c r="VQZ25" i="13"/>
  <c r="VRA25" i="13"/>
  <c r="VRB25" i="13"/>
  <c r="VRC25" i="13"/>
  <c r="VRD25" i="13"/>
  <c r="VRE25" i="13"/>
  <c r="VRF25" i="13"/>
  <c r="VRG25" i="13"/>
  <c r="VRH25" i="13"/>
  <c r="VRI25" i="13"/>
  <c r="VRJ25" i="13"/>
  <c r="VRK25" i="13"/>
  <c r="VRL25" i="13"/>
  <c r="VRM25" i="13"/>
  <c r="VRN25" i="13"/>
  <c r="VRO25" i="13"/>
  <c r="VRP25" i="13"/>
  <c r="VRQ25" i="13"/>
  <c r="VRR25" i="13"/>
  <c r="VRS25" i="13"/>
  <c r="VRT25" i="13"/>
  <c r="VRU25" i="13"/>
  <c r="VRV25" i="13"/>
  <c r="VRW25" i="13"/>
  <c r="VRX25" i="13"/>
  <c r="VRY25" i="13"/>
  <c r="VRZ25" i="13"/>
  <c r="VSA25" i="13"/>
  <c r="VSB25" i="13"/>
  <c r="VSC25" i="13"/>
  <c r="VSD25" i="13"/>
  <c r="VSE25" i="13"/>
  <c r="VSF25" i="13"/>
  <c r="VSG25" i="13"/>
  <c r="VSH25" i="13"/>
  <c r="VSI25" i="13"/>
  <c r="VSJ25" i="13"/>
  <c r="VSK25" i="13"/>
  <c r="VSL25" i="13"/>
  <c r="VSM25" i="13"/>
  <c r="VSN25" i="13"/>
  <c r="VSO25" i="13"/>
  <c r="VSP25" i="13"/>
  <c r="VSQ25" i="13"/>
  <c r="VSR25" i="13"/>
  <c r="VSS25" i="13"/>
  <c r="VST25" i="13"/>
  <c r="VSU25" i="13"/>
  <c r="VSV25" i="13"/>
  <c r="VSW25" i="13"/>
  <c r="VSX25" i="13"/>
  <c r="VSY25" i="13"/>
  <c r="VSZ25" i="13"/>
  <c r="VTA25" i="13"/>
  <c r="VTB25" i="13"/>
  <c r="VTC25" i="13"/>
  <c r="VTD25" i="13"/>
  <c r="VTE25" i="13"/>
  <c r="VTF25" i="13"/>
  <c r="VTG25" i="13"/>
  <c r="VTH25" i="13"/>
  <c r="VTI25" i="13"/>
  <c r="VTJ25" i="13"/>
  <c r="VTK25" i="13"/>
  <c r="VTL25" i="13"/>
  <c r="VTM25" i="13"/>
  <c r="VTN25" i="13"/>
  <c r="VTO25" i="13"/>
  <c r="VTP25" i="13"/>
  <c r="VTQ25" i="13"/>
  <c r="VTR25" i="13"/>
  <c r="VTS25" i="13"/>
  <c r="VTT25" i="13"/>
  <c r="VTU25" i="13"/>
  <c r="VTV25" i="13"/>
  <c r="VTW25" i="13"/>
  <c r="VTX25" i="13"/>
  <c r="VTY25" i="13"/>
  <c r="VTZ25" i="13"/>
  <c r="VUA25" i="13"/>
  <c r="VUB25" i="13"/>
  <c r="VUC25" i="13"/>
  <c r="VUD25" i="13"/>
  <c r="VUE25" i="13"/>
  <c r="VUF25" i="13"/>
  <c r="VUG25" i="13"/>
  <c r="VUH25" i="13"/>
  <c r="VUI25" i="13"/>
  <c r="VUJ25" i="13"/>
  <c r="VUK25" i="13"/>
  <c r="VUL25" i="13"/>
  <c r="VUM25" i="13"/>
  <c r="VUN25" i="13"/>
  <c r="VUO25" i="13"/>
  <c r="VUP25" i="13"/>
  <c r="VUQ25" i="13"/>
  <c r="VUR25" i="13"/>
  <c r="VUS25" i="13"/>
  <c r="VUT25" i="13"/>
  <c r="VUU25" i="13"/>
  <c r="VUV25" i="13"/>
  <c r="VUW25" i="13"/>
  <c r="VUX25" i="13"/>
  <c r="VUY25" i="13"/>
  <c r="VUZ25" i="13"/>
  <c r="VVA25" i="13"/>
  <c r="VVB25" i="13"/>
  <c r="VVC25" i="13"/>
  <c r="VVD25" i="13"/>
  <c r="VVE25" i="13"/>
  <c r="VVF25" i="13"/>
  <c r="VVG25" i="13"/>
  <c r="VVH25" i="13"/>
  <c r="VVI25" i="13"/>
  <c r="VVJ25" i="13"/>
  <c r="VVK25" i="13"/>
  <c r="VVL25" i="13"/>
  <c r="VVM25" i="13"/>
  <c r="VVN25" i="13"/>
  <c r="VVO25" i="13"/>
  <c r="VVP25" i="13"/>
  <c r="VVQ25" i="13"/>
  <c r="VVR25" i="13"/>
  <c r="VVS25" i="13"/>
  <c r="VVT25" i="13"/>
  <c r="VVU25" i="13"/>
  <c r="VVV25" i="13"/>
  <c r="VVW25" i="13"/>
  <c r="VVX25" i="13"/>
  <c r="VVY25" i="13"/>
  <c r="VVZ25" i="13"/>
  <c r="VWA25" i="13"/>
  <c r="VWB25" i="13"/>
  <c r="VWC25" i="13"/>
  <c r="VWD25" i="13"/>
  <c r="VWE25" i="13"/>
  <c r="VWF25" i="13"/>
  <c r="VWG25" i="13"/>
  <c r="VWH25" i="13"/>
  <c r="VWI25" i="13"/>
  <c r="VWJ25" i="13"/>
  <c r="VWK25" i="13"/>
  <c r="VWL25" i="13"/>
  <c r="VWM25" i="13"/>
  <c r="VWN25" i="13"/>
  <c r="VWO25" i="13"/>
  <c r="VWP25" i="13"/>
  <c r="VWQ25" i="13"/>
  <c r="VWR25" i="13"/>
  <c r="VWS25" i="13"/>
  <c r="VWT25" i="13"/>
  <c r="VWU25" i="13"/>
  <c r="VWV25" i="13"/>
  <c r="VWW25" i="13"/>
  <c r="VWX25" i="13"/>
  <c r="VWY25" i="13"/>
  <c r="VWZ25" i="13"/>
  <c r="VXA25" i="13"/>
  <c r="VXB25" i="13"/>
  <c r="VXC25" i="13"/>
  <c r="VXD25" i="13"/>
  <c r="VXE25" i="13"/>
  <c r="VXF25" i="13"/>
  <c r="VXG25" i="13"/>
  <c r="VXH25" i="13"/>
  <c r="VXI25" i="13"/>
  <c r="VXJ25" i="13"/>
  <c r="VXK25" i="13"/>
  <c r="VXL25" i="13"/>
  <c r="VXM25" i="13"/>
  <c r="VXN25" i="13"/>
  <c r="VXO25" i="13"/>
  <c r="VXP25" i="13"/>
  <c r="VXQ25" i="13"/>
  <c r="VXR25" i="13"/>
  <c r="VXS25" i="13"/>
  <c r="VXT25" i="13"/>
  <c r="VXU25" i="13"/>
  <c r="VXV25" i="13"/>
  <c r="VXW25" i="13"/>
  <c r="VXX25" i="13"/>
  <c r="VXY25" i="13"/>
  <c r="VXZ25" i="13"/>
  <c r="VYA25" i="13"/>
  <c r="VYB25" i="13"/>
  <c r="VYC25" i="13"/>
  <c r="VYD25" i="13"/>
  <c r="VYE25" i="13"/>
  <c r="VYF25" i="13"/>
  <c r="VYG25" i="13"/>
  <c r="VYH25" i="13"/>
  <c r="VYI25" i="13"/>
  <c r="VYJ25" i="13"/>
  <c r="VYK25" i="13"/>
  <c r="VYL25" i="13"/>
  <c r="VYM25" i="13"/>
  <c r="VYN25" i="13"/>
  <c r="VYO25" i="13"/>
  <c r="VYP25" i="13"/>
  <c r="VYQ25" i="13"/>
  <c r="VYR25" i="13"/>
  <c r="VYS25" i="13"/>
  <c r="VYT25" i="13"/>
  <c r="VYU25" i="13"/>
  <c r="VYV25" i="13"/>
  <c r="VYW25" i="13"/>
  <c r="VYX25" i="13"/>
  <c r="VYY25" i="13"/>
  <c r="VYZ25" i="13"/>
  <c r="VZA25" i="13"/>
  <c r="VZB25" i="13"/>
  <c r="VZC25" i="13"/>
  <c r="VZD25" i="13"/>
  <c r="VZE25" i="13"/>
  <c r="VZF25" i="13"/>
  <c r="VZG25" i="13"/>
  <c r="VZH25" i="13"/>
  <c r="VZI25" i="13"/>
  <c r="VZJ25" i="13"/>
  <c r="VZK25" i="13"/>
  <c r="VZL25" i="13"/>
  <c r="VZM25" i="13"/>
  <c r="VZN25" i="13"/>
  <c r="VZO25" i="13"/>
  <c r="VZP25" i="13"/>
  <c r="VZQ25" i="13"/>
  <c r="VZR25" i="13"/>
  <c r="VZS25" i="13"/>
  <c r="VZT25" i="13"/>
  <c r="VZU25" i="13"/>
  <c r="VZV25" i="13"/>
  <c r="VZW25" i="13"/>
  <c r="VZX25" i="13"/>
  <c r="VZY25" i="13"/>
  <c r="VZZ25" i="13"/>
  <c r="WAA25" i="13"/>
  <c r="WAB25" i="13"/>
  <c r="WAC25" i="13"/>
  <c r="WAD25" i="13"/>
  <c r="WAE25" i="13"/>
  <c r="WAF25" i="13"/>
  <c r="WAG25" i="13"/>
  <c r="WAH25" i="13"/>
  <c r="WAI25" i="13"/>
  <c r="WAJ25" i="13"/>
  <c r="WAK25" i="13"/>
  <c r="WAL25" i="13"/>
  <c r="WAM25" i="13"/>
  <c r="WAN25" i="13"/>
  <c r="WAO25" i="13"/>
  <c r="WAP25" i="13"/>
  <c r="WAQ25" i="13"/>
  <c r="WAR25" i="13"/>
  <c r="WAS25" i="13"/>
  <c r="WAT25" i="13"/>
  <c r="WAU25" i="13"/>
  <c r="WAV25" i="13"/>
  <c r="WAW25" i="13"/>
  <c r="WAX25" i="13"/>
  <c r="WAY25" i="13"/>
  <c r="WAZ25" i="13"/>
  <c r="WBA25" i="13"/>
  <c r="WBB25" i="13"/>
  <c r="WBC25" i="13"/>
  <c r="WBD25" i="13"/>
  <c r="WBE25" i="13"/>
  <c r="WBF25" i="13"/>
  <c r="WBG25" i="13"/>
  <c r="WBH25" i="13"/>
  <c r="WBI25" i="13"/>
  <c r="WBJ25" i="13"/>
  <c r="WBK25" i="13"/>
  <c r="WBL25" i="13"/>
  <c r="WBM25" i="13"/>
  <c r="WBN25" i="13"/>
  <c r="WBO25" i="13"/>
  <c r="WBP25" i="13"/>
  <c r="WBQ25" i="13"/>
  <c r="WBR25" i="13"/>
  <c r="WBS25" i="13"/>
  <c r="WBT25" i="13"/>
  <c r="WBU25" i="13"/>
  <c r="WBV25" i="13"/>
  <c r="WBW25" i="13"/>
  <c r="WBX25" i="13"/>
  <c r="WBY25" i="13"/>
  <c r="WBZ25" i="13"/>
  <c r="WCA25" i="13"/>
  <c r="WCB25" i="13"/>
  <c r="WCC25" i="13"/>
  <c r="WCD25" i="13"/>
  <c r="WCE25" i="13"/>
  <c r="WCF25" i="13"/>
  <c r="WCG25" i="13"/>
  <c r="WCH25" i="13"/>
  <c r="WCI25" i="13"/>
  <c r="WCJ25" i="13"/>
  <c r="WCK25" i="13"/>
  <c r="WCL25" i="13"/>
  <c r="WCM25" i="13"/>
  <c r="WCN25" i="13"/>
  <c r="WCO25" i="13"/>
  <c r="WCP25" i="13"/>
  <c r="WCQ25" i="13"/>
  <c r="WCR25" i="13"/>
  <c r="WCS25" i="13"/>
  <c r="WCT25" i="13"/>
  <c r="WCU25" i="13"/>
  <c r="WCV25" i="13"/>
  <c r="WCW25" i="13"/>
  <c r="WCX25" i="13"/>
  <c r="WCY25" i="13"/>
  <c r="WCZ25" i="13"/>
  <c r="WDA25" i="13"/>
  <c r="WDB25" i="13"/>
  <c r="WDC25" i="13"/>
  <c r="WDD25" i="13"/>
  <c r="WDE25" i="13"/>
  <c r="WDF25" i="13"/>
  <c r="WDG25" i="13"/>
  <c r="WDH25" i="13"/>
  <c r="WDI25" i="13"/>
  <c r="WDJ25" i="13"/>
  <c r="WDK25" i="13"/>
  <c r="WDL25" i="13"/>
  <c r="WDM25" i="13"/>
  <c r="WDN25" i="13"/>
  <c r="WDO25" i="13"/>
  <c r="WDP25" i="13"/>
  <c r="WDQ25" i="13"/>
  <c r="WDR25" i="13"/>
  <c r="WDS25" i="13"/>
  <c r="WDT25" i="13"/>
  <c r="WDU25" i="13"/>
  <c r="WDV25" i="13"/>
  <c r="WDW25" i="13"/>
  <c r="WDX25" i="13"/>
  <c r="WDY25" i="13"/>
  <c r="WDZ25" i="13"/>
  <c r="WEA25" i="13"/>
  <c r="WEB25" i="13"/>
  <c r="WEC25" i="13"/>
  <c r="WED25" i="13"/>
  <c r="WEE25" i="13"/>
  <c r="WEF25" i="13"/>
  <c r="WEG25" i="13"/>
  <c r="WEH25" i="13"/>
  <c r="WEI25" i="13"/>
  <c r="WEJ25" i="13"/>
  <c r="WEK25" i="13"/>
  <c r="WEL25" i="13"/>
  <c r="WEM25" i="13"/>
  <c r="WEN25" i="13"/>
  <c r="WEO25" i="13"/>
  <c r="WEP25" i="13"/>
  <c r="WEQ25" i="13"/>
  <c r="WER25" i="13"/>
  <c r="WES25" i="13"/>
  <c r="WET25" i="13"/>
  <c r="WEU25" i="13"/>
  <c r="WEV25" i="13"/>
  <c r="WEW25" i="13"/>
  <c r="WEX25" i="13"/>
  <c r="WEY25" i="13"/>
  <c r="WEZ25" i="13"/>
  <c r="WFA25" i="13"/>
  <c r="WFB25" i="13"/>
  <c r="WFC25" i="13"/>
  <c r="WFD25" i="13"/>
  <c r="WFE25" i="13"/>
  <c r="WFF25" i="13"/>
  <c r="WFG25" i="13"/>
  <c r="WFH25" i="13"/>
  <c r="WFI25" i="13"/>
  <c r="WFJ25" i="13"/>
  <c r="WFK25" i="13"/>
  <c r="WFL25" i="13"/>
  <c r="WFM25" i="13"/>
  <c r="WFN25" i="13"/>
  <c r="WFO25" i="13"/>
  <c r="WFP25" i="13"/>
  <c r="WFQ25" i="13"/>
  <c r="WFR25" i="13"/>
  <c r="WFS25" i="13"/>
  <c r="WFT25" i="13"/>
  <c r="WFU25" i="13"/>
  <c r="WFV25" i="13"/>
  <c r="WFW25" i="13"/>
  <c r="WFX25" i="13"/>
  <c r="WFY25" i="13"/>
  <c r="WFZ25" i="13"/>
  <c r="WGA25" i="13"/>
  <c r="WGB25" i="13"/>
  <c r="WGC25" i="13"/>
  <c r="WGD25" i="13"/>
  <c r="WGE25" i="13"/>
  <c r="WGF25" i="13"/>
  <c r="WGG25" i="13"/>
  <c r="WGH25" i="13"/>
  <c r="WGI25" i="13"/>
  <c r="WGJ25" i="13"/>
  <c r="WGK25" i="13"/>
  <c r="WGL25" i="13"/>
  <c r="WGM25" i="13"/>
  <c r="WGN25" i="13"/>
  <c r="WGO25" i="13"/>
  <c r="WGP25" i="13"/>
  <c r="WGQ25" i="13"/>
  <c r="WGR25" i="13"/>
  <c r="WGS25" i="13"/>
  <c r="WGT25" i="13"/>
  <c r="WGU25" i="13"/>
  <c r="WGV25" i="13"/>
  <c r="WGW25" i="13"/>
  <c r="WGX25" i="13"/>
  <c r="WGY25" i="13"/>
  <c r="WGZ25" i="13"/>
  <c r="WHA25" i="13"/>
  <c r="WHB25" i="13"/>
  <c r="WHC25" i="13"/>
  <c r="WHD25" i="13"/>
  <c r="WHE25" i="13"/>
  <c r="WHF25" i="13"/>
  <c r="WHG25" i="13"/>
  <c r="WHH25" i="13"/>
  <c r="WHI25" i="13"/>
  <c r="WHJ25" i="13"/>
  <c r="WHK25" i="13"/>
  <c r="WHL25" i="13"/>
  <c r="WHM25" i="13"/>
  <c r="WHN25" i="13"/>
  <c r="WHO25" i="13"/>
  <c r="WHP25" i="13"/>
  <c r="WHQ25" i="13"/>
  <c r="WHR25" i="13"/>
  <c r="WHS25" i="13"/>
  <c r="WHT25" i="13"/>
  <c r="WHU25" i="13"/>
  <c r="WHV25" i="13"/>
  <c r="WHW25" i="13"/>
  <c r="WHX25" i="13"/>
  <c r="WHY25" i="13"/>
  <c r="WHZ25" i="13"/>
  <c r="WIA25" i="13"/>
  <c r="WIB25" i="13"/>
  <c r="WIC25" i="13"/>
  <c r="WID25" i="13"/>
  <c r="WIE25" i="13"/>
  <c r="WIF25" i="13"/>
  <c r="WIG25" i="13"/>
  <c r="WIH25" i="13"/>
  <c r="WII25" i="13"/>
  <c r="WIJ25" i="13"/>
  <c r="WIK25" i="13"/>
  <c r="WIL25" i="13"/>
  <c r="WIM25" i="13"/>
  <c r="WIN25" i="13"/>
  <c r="WIO25" i="13"/>
  <c r="WIP25" i="13"/>
  <c r="WIQ25" i="13"/>
  <c r="WIR25" i="13"/>
  <c r="WIS25" i="13"/>
  <c r="WIT25" i="13"/>
  <c r="WIU25" i="13"/>
  <c r="WIV25" i="13"/>
  <c r="WIW25" i="13"/>
  <c r="WIX25" i="13"/>
  <c r="WIY25" i="13"/>
  <c r="WIZ25" i="13"/>
  <c r="WJA25" i="13"/>
  <c r="WJB25" i="13"/>
  <c r="WJC25" i="13"/>
  <c r="WJD25" i="13"/>
  <c r="WJE25" i="13"/>
  <c r="WJF25" i="13"/>
  <c r="WJG25" i="13"/>
  <c r="WJH25" i="13"/>
  <c r="WJI25" i="13"/>
  <c r="WJJ25" i="13"/>
  <c r="WJK25" i="13"/>
  <c r="WJL25" i="13"/>
  <c r="WJM25" i="13"/>
  <c r="WJN25" i="13"/>
  <c r="WJO25" i="13"/>
  <c r="WJP25" i="13"/>
  <c r="WJQ25" i="13"/>
  <c r="WJR25" i="13"/>
  <c r="WJS25" i="13"/>
  <c r="WJT25" i="13"/>
  <c r="WJU25" i="13"/>
  <c r="WJV25" i="13"/>
  <c r="WJW25" i="13"/>
  <c r="WJX25" i="13"/>
  <c r="WJY25" i="13"/>
  <c r="WJZ25" i="13"/>
  <c r="WKA25" i="13"/>
  <c r="WKB25" i="13"/>
  <c r="WKC25" i="13"/>
  <c r="WKD25" i="13"/>
  <c r="WKE25" i="13"/>
  <c r="WKF25" i="13"/>
  <c r="WKG25" i="13"/>
  <c r="WKH25" i="13"/>
  <c r="WKI25" i="13"/>
  <c r="WKJ25" i="13"/>
  <c r="WKK25" i="13"/>
  <c r="WKL25" i="13"/>
  <c r="WKM25" i="13"/>
  <c r="WKN25" i="13"/>
  <c r="WKO25" i="13"/>
  <c r="WKP25" i="13"/>
  <c r="WKQ25" i="13"/>
  <c r="WKR25" i="13"/>
  <c r="WKS25" i="13"/>
  <c r="WKT25" i="13"/>
  <c r="WKU25" i="13"/>
  <c r="WKV25" i="13"/>
  <c r="WKW25" i="13"/>
  <c r="WKX25" i="13"/>
  <c r="WKY25" i="13"/>
  <c r="WKZ25" i="13"/>
  <c r="WLA25" i="13"/>
  <c r="WLB25" i="13"/>
  <c r="WLC25" i="13"/>
  <c r="WLD25" i="13"/>
  <c r="WLE25" i="13"/>
  <c r="WLF25" i="13"/>
  <c r="WLG25" i="13"/>
  <c r="WLH25" i="13"/>
  <c r="WLI25" i="13"/>
  <c r="WLJ25" i="13"/>
  <c r="WLK25" i="13"/>
  <c r="WLL25" i="13"/>
  <c r="WLM25" i="13"/>
  <c r="WLN25" i="13"/>
  <c r="WLO25" i="13"/>
  <c r="WLP25" i="13"/>
  <c r="WLQ25" i="13"/>
  <c r="WLR25" i="13"/>
  <c r="WLS25" i="13"/>
  <c r="WLT25" i="13"/>
  <c r="WLU25" i="13"/>
  <c r="WLV25" i="13"/>
  <c r="WLW25" i="13"/>
  <c r="WLX25" i="13"/>
  <c r="WLY25" i="13"/>
  <c r="WLZ25" i="13"/>
  <c r="WMA25" i="13"/>
  <c r="WMB25" i="13"/>
  <c r="WMC25" i="13"/>
  <c r="WMD25" i="13"/>
  <c r="WME25" i="13"/>
  <c r="WMF25" i="13"/>
  <c r="WMG25" i="13"/>
  <c r="WMH25" i="13"/>
  <c r="WMI25" i="13"/>
  <c r="WMJ25" i="13"/>
  <c r="WMK25" i="13"/>
  <c r="WML25" i="13"/>
  <c r="WMM25" i="13"/>
  <c r="WMN25" i="13"/>
  <c r="WMO25" i="13"/>
  <c r="WMP25" i="13"/>
  <c r="WMQ25" i="13"/>
  <c r="WMR25" i="13"/>
  <c r="WMS25" i="13"/>
  <c r="WMT25" i="13"/>
  <c r="WMU25" i="13"/>
  <c r="WMV25" i="13"/>
  <c r="WMW25" i="13"/>
  <c r="WMX25" i="13"/>
  <c r="WMY25" i="13"/>
  <c r="WMZ25" i="13"/>
  <c r="WNA25" i="13"/>
  <c r="WNB25" i="13"/>
  <c r="WNC25" i="13"/>
  <c r="WND25" i="13"/>
  <c r="WNE25" i="13"/>
  <c r="WNF25" i="13"/>
  <c r="WNG25" i="13"/>
  <c r="WNH25" i="13"/>
  <c r="WNI25" i="13"/>
  <c r="WNJ25" i="13"/>
  <c r="WNK25" i="13"/>
  <c r="WNL25" i="13"/>
  <c r="WNM25" i="13"/>
  <c r="WNN25" i="13"/>
  <c r="WNO25" i="13"/>
  <c r="WNP25" i="13"/>
  <c r="WNQ25" i="13"/>
  <c r="WNR25" i="13"/>
  <c r="WNS25" i="13"/>
  <c r="WNT25" i="13"/>
  <c r="WNU25" i="13"/>
  <c r="WNV25" i="13"/>
  <c r="WNW25" i="13"/>
  <c r="WNX25" i="13"/>
  <c r="WNY25" i="13"/>
  <c r="WNZ25" i="13"/>
  <c r="WOA25" i="13"/>
  <c r="WOB25" i="13"/>
  <c r="WOC25" i="13"/>
  <c r="WOD25" i="13"/>
  <c r="WOE25" i="13"/>
  <c r="WOF25" i="13"/>
  <c r="WOG25" i="13"/>
  <c r="WOH25" i="13"/>
  <c r="WOI25" i="13"/>
  <c r="WOJ25" i="13"/>
  <c r="WOK25" i="13"/>
  <c r="WOL25" i="13"/>
  <c r="WOM25" i="13"/>
  <c r="WON25" i="13"/>
  <c r="WOO25" i="13"/>
  <c r="WOP25" i="13"/>
  <c r="WOQ25" i="13"/>
  <c r="WOR25" i="13"/>
  <c r="WOS25" i="13"/>
  <c r="WOT25" i="13"/>
  <c r="WOU25" i="13"/>
  <c r="WOV25" i="13"/>
  <c r="WOW25" i="13"/>
  <c r="WOX25" i="13"/>
  <c r="WOY25" i="13"/>
  <c r="WOZ25" i="13"/>
  <c r="WPA25" i="13"/>
  <c r="WPB25" i="13"/>
  <c r="WPC25" i="13"/>
  <c r="WPD25" i="13"/>
  <c r="WPE25" i="13"/>
  <c r="WPF25" i="13"/>
  <c r="WPG25" i="13"/>
  <c r="WPH25" i="13"/>
  <c r="WPI25" i="13"/>
  <c r="WPJ25" i="13"/>
  <c r="WPK25" i="13"/>
  <c r="WPL25" i="13"/>
  <c r="WPM25" i="13"/>
  <c r="WPN25" i="13"/>
  <c r="WPO25" i="13"/>
  <c r="WPP25" i="13"/>
  <c r="WPQ25" i="13"/>
  <c r="WPR25" i="13"/>
  <c r="WPS25" i="13"/>
  <c r="WPT25" i="13"/>
  <c r="WPU25" i="13"/>
  <c r="WPV25" i="13"/>
  <c r="WPW25" i="13"/>
  <c r="WPX25" i="13"/>
  <c r="WPY25" i="13"/>
  <c r="WPZ25" i="13"/>
  <c r="WQA25" i="13"/>
  <c r="WQB25" i="13"/>
  <c r="WQC25" i="13"/>
  <c r="WQD25" i="13"/>
  <c r="WQE25" i="13"/>
  <c r="WQF25" i="13"/>
  <c r="WQG25" i="13"/>
  <c r="WQH25" i="13"/>
  <c r="WQI25" i="13"/>
  <c r="WQJ25" i="13"/>
  <c r="WQK25" i="13"/>
  <c r="WQL25" i="13"/>
  <c r="WQM25" i="13"/>
  <c r="WQN25" i="13"/>
  <c r="WQO25" i="13"/>
  <c r="WQP25" i="13"/>
  <c r="WQQ25" i="13"/>
  <c r="WQR25" i="13"/>
  <c r="WQS25" i="13"/>
  <c r="WQT25" i="13"/>
  <c r="WQU25" i="13"/>
  <c r="WQV25" i="13"/>
  <c r="WQW25" i="13"/>
  <c r="WQX25" i="13"/>
  <c r="WQY25" i="13"/>
  <c r="WQZ25" i="13"/>
  <c r="WRA25" i="13"/>
  <c r="WRB25" i="13"/>
  <c r="WRC25" i="13"/>
  <c r="WRD25" i="13"/>
  <c r="WRE25" i="13"/>
  <c r="WRF25" i="13"/>
  <c r="WRG25" i="13"/>
  <c r="WRH25" i="13"/>
  <c r="WRI25" i="13"/>
  <c r="WRJ25" i="13"/>
  <c r="WRK25" i="13"/>
  <c r="WRL25" i="13"/>
  <c r="WRM25" i="13"/>
  <c r="WRN25" i="13"/>
  <c r="WRO25" i="13"/>
  <c r="WRP25" i="13"/>
  <c r="WRQ25" i="13"/>
  <c r="WRR25" i="13"/>
  <c r="WRS25" i="13"/>
  <c r="WRT25" i="13"/>
  <c r="WRU25" i="13"/>
  <c r="WRV25" i="13"/>
  <c r="WRW25" i="13"/>
  <c r="WRX25" i="13"/>
  <c r="WRY25" i="13"/>
  <c r="WRZ25" i="13"/>
  <c r="WSA25" i="13"/>
  <c r="WSB25" i="13"/>
  <c r="WSC25" i="13"/>
  <c r="WSD25" i="13"/>
  <c r="WSE25" i="13"/>
  <c r="WSF25" i="13"/>
  <c r="WSG25" i="13"/>
  <c r="WSH25" i="13"/>
  <c r="WSI25" i="13"/>
  <c r="WSJ25" i="13"/>
  <c r="WSK25" i="13"/>
  <c r="WSL25" i="13"/>
  <c r="WSM25" i="13"/>
  <c r="WSN25" i="13"/>
  <c r="WSO25" i="13"/>
  <c r="WSP25" i="13"/>
  <c r="WSQ25" i="13"/>
  <c r="WSR25" i="13"/>
  <c r="WSS25" i="13"/>
  <c r="WST25" i="13"/>
  <c r="WSU25" i="13"/>
  <c r="WSV25" i="13"/>
  <c r="WSW25" i="13"/>
  <c r="WSX25" i="13"/>
  <c r="WSY25" i="13"/>
  <c r="WSZ25" i="13"/>
  <c r="WTA25" i="13"/>
  <c r="WTB25" i="13"/>
  <c r="WTC25" i="13"/>
  <c r="WTD25" i="13"/>
  <c r="WTE25" i="13"/>
  <c r="WTF25" i="13"/>
  <c r="WTG25" i="13"/>
  <c r="WTH25" i="13"/>
  <c r="WTI25" i="13"/>
  <c r="WTJ25" i="13"/>
  <c r="WTK25" i="13"/>
  <c r="WTL25" i="13"/>
  <c r="WTM25" i="13"/>
  <c r="WTN25" i="13"/>
  <c r="WTO25" i="13"/>
  <c r="WTP25" i="13"/>
  <c r="WTQ25" i="13"/>
  <c r="WTR25" i="13"/>
  <c r="WTS25" i="13"/>
  <c r="WTT25" i="13"/>
  <c r="WTU25" i="13"/>
  <c r="WTV25" i="13"/>
  <c r="WTW25" i="13"/>
  <c r="WTX25" i="13"/>
  <c r="WTY25" i="13"/>
  <c r="WTZ25" i="13"/>
  <c r="WUA25" i="13"/>
  <c r="WUB25" i="13"/>
  <c r="WUC25" i="13"/>
  <c r="WUD25" i="13"/>
  <c r="WUE25" i="13"/>
  <c r="WUF25" i="13"/>
  <c r="WUG25" i="13"/>
  <c r="WUH25" i="13"/>
  <c r="WUI25" i="13"/>
  <c r="WUJ25" i="13"/>
  <c r="WUK25" i="13"/>
  <c r="WUL25" i="13"/>
  <c r="WUM25" i="13"/>
  <c r="WUN25" i="13"/>
  <c r="WUO25" i="13"/>
  <c r="WUP25" i="13"/>
  <c r="WUQ25" i="13"/>
  <c r="WUR25" i="13"/>
  <c r="WUS25" i="13"/>
  <c r="WUT25" i="13"/>
  <c r="WUU25" i="13"/>
  <c r="WUV25" i="13"/>
  <c r="WUW25" i="13"/>
  <c r="WUX25" i="13"/>
  <c r="WUY25" i="13"/>
  <c r="WUZ25" i="13"/>
  <c r="WVA25" i="13"/>
  <c r="WVB25" i="13"/>
  <c r="WVC25" i="13"/>
  <c r="WVD25" i="13"/>
  <c r="WVE25" i="13"/>
  <c r="WVF25" i="13"/>
  <c r="WVG25" i="13"/>
  <c r="WVH25" i="13"/>
  <c r="WVI25" i="13"/>
  <c r="WVJ25" i="13"/>
  <c r="WVK25" i="13"/>
  <c r="WVL25" i="13"/>
  <c r="WVM25" i="13"/>
  <c r="WVN25" i="13"/>
  <c r="WVO25" i="13"/>
  <c r="WVP25" i="13"/>
  <c r="WVQ25" i="13"/>
  <c r="WVR25" i="13"/>
  <c r="WVS25" i="13"/>
  <c r="WVT25" i="13"/>
  <c r="WVU25" i="13"/>
  <c r="WVV25" i="13"/>
  <c r="WVW25" i="13"/>
  <c r="WVX25" i="13"/>
  <c r="WVY25" i="13"/>
  <c r="WVZ25" i="13"/>
  <c r="WWA25" i="13"/>
  <c r="WWB25" i="13"/>
  <c r="WWC25" i="13"/>
  <c r="WWD25" i="13"/>
  <c r="WWE25" i="13"/>
  <c r="WWF25" i="13"/>
  <c r="WWG25" i="13"/>
  <c r="WWH25" i="13"/>
  <c r="WWI25" i="13"/>
  <c r="WWJ25" i="13"/>
  <c r="WWK25" i="13"/>
  <c r="WWL25" i="13"/>
  <c r="WWM25" i="13"/>
  <c r="WWN25" i="13"/>
  <c r="WWO25" i="13"/>
  <c r="WWP25" i="13"/>
  <c r="WWQ25" i="13"/>
  <c r="WWR25" i="13"/>
  <c r="WWS25" i="13"/>
  <c r="WWT25" i="13"/>
  <c r="WWU25" i="13"/>
  <c r="WWV25" i="13"/>
  <c r="WWW25" i="13"/>
  <c r="WWX25" i="13"/>
  <c r="WWY25" i="13"/>
  <c r="WWZ25" i="13"/>
  <c r="WXA25" i="13"/>
  <c r="WXB25" i="13"/>
  <c r="WXC25" i="13"/>
  <c r="WXD25" i="13"/>
  <c r="WXE25" i="13"/>
  <c r="WXF25" i="13"/>
  <c r="WXG25" i="13"/>
  <c r="WXH25" i="13"/>
  <c r="WXI25" i="13"/>
  <c r="WXJ25" i="13"/>
  <c r="WXK25" i="13"/>
  <c r="WXL25" i="13"/>
  <c r="WXM25" i="13"/>
  <c r="WXN25" i="13"/>
  <c r="WXO25" i="13"/>
  <c r="WXP25" i="13"/>
  <c r="WXQ25" i="13"/>
  <c r="WXR25" i="13"/>
  <c r="WXS25" i="13"/>
  <c r="WXT25" i="13"/>
  <c r="WXU25" i="13"/>
  <c r="WXV25" i="13"/>
  <c r="WXW25" i="13"/>
  <c r="WXX25" i="13"/>
  <c r="WXY25" i="13"/>
  <c r="WXZ25" i="13"/>
  <c r="WYA25" i="13"/>
  <c r="WYB25" i="13"/>
  <c r="WYC25" i="13"/>
  <c r="WYD25" i="13"/>
  <c r="WYE25" i="13"/>
  <c r="WYF25" i="13"/>
  <c r="WYG25" i="13"/>
  <c r="WYH25" i="13"/>
  <c r="WYI25" i="13"/>
  <c r="WYJ25" i="13"/>
  <c r="WYK25" i="13"/>
  <c r="WYL25" i="13"/>
  <c r="WYM25" i="13"/>
  <c r="WYN25" i="13"/>
  <c r="WYO25" i="13"/>
  <c r="WYP25" i="13"/>
  <c r="WYQ25" i="13"/>
  <c r="WYR25" i="13"/>
  <c r="WYS25" i="13"/>
  <c r="WYT25" i="13"/>
  <c r="WYU25" i="13"/>
  <c r="WYV25" i="13"/>
  <c r="WYW25" i="13"/>
  <c r="WYX25" i="13"/>
  <c r="WYY25" i="13"/>
  <c r="WYZ25" i="13"/>
  <c r="WZA25" i="13"/>
  <c r="WZB25" i="13"/>
  <c r="WZC25" i="13"/>
  <c r="WZD25" i="13"/>
  <c r="WZE25" i="13"/>
  <c r="WZF25" i="13"/>
  <c r="WZG25" i="13"/>
  <c r="WZH25" i="13"/>
  <c r="WZI25" i="13"/>
  <c r="WZJ25" i="13"/>
  <c r="WZK25" i="13"/>
  <c r="WZL25" i="13"/>
  <c r="WZM25" i="13"/>
  <c r="WZN25" i="13"/>
  <c r="WZO25" i="13"/>
  <c r="WZP25" i="13"/>
  <c r="WZQ25" i="13"/>
  <c r="WZR25" i="13"/>
  <c r="WZS25" i="13"/>
  <c r="WZT25" i="13"/>
  <c r="WZU25" i="13"/>
  <c r="WZV25" i="13"/>
  <c r="WZW25" i="13"/>
  <c r="WZX25" i="13"/>
  <c r="WZY25" i="13"/>
  <c r="WZZ25" i="13"/>
  <c r="XAA25" i="13"/>
  <c r="XAB25" i="13"/>
  <c r="XAC25" i="13"/>
  <c r="XAD25" i="13"/>
  <c r="XAE25" i="13"/>
  <c r="XAF25" i="13"/>
  <c r="XAG25" i="13"/>
  <c r="XAH25" i="13"/>
  <c r="XAI25" i="13"/>
  <c r="XAJ25" i="13"/>
  <c r="XAK25" i="13"/>
  <c r="XAL25" i="13"/>
  <c r="XAM25" i="13"/>
  <c r="XAN25" i="13"/>
  <c r="XAO25" i="13"/>
  <c r="XAP25" i="13"/>
  <c r="XAQ25" i="13"/>
  <c r="XAR25" i="13"/>
  <c r="XAS25" i="13"/>
  <c r="XAT25" i="13"/>
  <c r="XAU25" i="13"/>
  <c r="XAV25" i="13"/>
  <c r="XAW25" i="13"/>
  <c r="XAX25" i="13"/>
  <c r="XAY25" i="13"/>
  <c r="XAZ25" i="13"/>
  <c r="XBA25" i="13"/>
  <c r="XBB25" i="13"/>
  <c r="XBC25" i="13"/>
  <c r="XBD25" i="13"/>
  <c r="XBE25" i="13"/>
  <c r="XBF25" i="13"/>
  <c r="XBG25" i="13"/>
  <c r="XBH25" i="13"/>
  <c r="XBI25" i="13"/>
  <c r="XBJ25" i="13"/>
  <c r="XBK25" i="13"/>
  <c r="XBL25" i="13"/>
  <c r="XBM25" i="13"/>
  <c r="XBN25" i="13"/>
  <c r="XBO25" i="13"/>
  <c r="XBP25" i="13"/>
  <c r="XBQ25" i="13"/>
  <c r="XBR25" i="13"/>
  <c r="XBS25" i="13"/>
  <c r="XBT25" i="13"/>
  <c r="XBU25" i="13"/>
  <c r="XBV25" i="13"/>
  <c r="XBW25" i="13"/>
  <c r="XBX25" i="13"/>
  <c r="XBY25" i="13"/>
  <c r="XBZ25" i="13"/>
  <c r="XCA25" i="13"/>
  <c r="XCB25" i="13"/>
  <c r="XCC25" i="13"/>
  <c r="XCD25" i="13"/>
  <c r="XCE25" i="13"/>
  <c r="XCF25" i="13"/>
  <c r="XCG25" i="13"/>
  <c r="XCH25" i="13"/>
  <c r="XCI25" i="13"/>
  <c r="XCJ25" i="13"/>
  <c r="XCK25" i="13"/>
  <c r="XCL25" i="13"/>
  <c r="XCM25" i="13"/>
  <c r="XCN25" i="13"/>
  <c r="XCO25" i="13"/>
  <c r="XCP25" i="13"/>
  <c r="XCQ25" i="13"/>
  <c r="XCR25" i="13"/>
  <c r="XCS25" i="13"/>
  <c r="XCT25" i="13"/>
  <c r="XCU25" i="13"/>
  <c r="XCV25" i="13"/>
  <c r="XCW25" i="13"/>
  <c r="XCX25" i="13"/>
  <c r="XCY25" i="13"/>
  <c r="XCZ25" i="13"/>
  <c r="XDA25" i="13"/>
  <c r="XDB25" i="13"/>
  <c r="XDC25" i="13"/>
  <c r="XDD25" i="13"/>
  <c r="XDE25" i="13"/>
  <c r="XDF25" i="13"/>
  <c r="XDG25" i="13"/>
  <c r="XDH25" i="13"/>
  <c r="XDI25" i="13"/>
  <c r="XDJ25" i="13"/>
  <c r="XDK25" i="13"/>
  <c r="XDL25" i="13"/>
  <c r="XDM25" i="13"/>
  <c r="XDN25" i="13"/>
  <c r="XDO25" i="13"/>
  <c r="XDP25" i="13"/>
  <c r="XDQ25" i="13"/>
  <c r="XDR25" i="13"/>
  <c r="XDS25" i="13"/>
  <c r="XDT25" i="13"/>
  <c r="XDU25" i="13"/>
  <c r="XDV25" i="13"/>
  <c r="XDW25" i="13"/>
  <c r="XDX25" i="13"/>
  <c r="XDY25" i="13"/>
  <c r="XDZ25" i="13"/>
  <c r="XEA25" i="13"/>
  <c r="XEB25" i="13"/>
  <c r="XEC25" i="13"/>
  <c r="XED25" i="13"/>
  <c r="XEE25" i="13"/>
  <c r="XEF25" i="13"/>
  <c r="XEG25" i="13"/>
  <c r="XEH25" i="13"/>
  <c r="XEI25" i="13"/>
  <c r="XEJ25" i="13"/>
  <c r="XEK25" i="13"/>
  <c r="XEL25" i="13"/>
  <c r="XEM25" i="13"/>
  <c r="XEN25" i="13"/>
  <c r="XEO25" i="13"/>
  <c r="XEP25" i="13"/>
  <c r="XEQ25" i="13"/>
  <c r="XER25" i="13"/>
  <c r="XES25" i="13"/>
  <c r="XET25" i="13"/>
  <c r="XEU25" i="13"/>
  <c r="XEV25" i="13"/>
  <c r="XEW25" i="13"/>
  <c r="XEX25" i="13"/>
  <c r="XEY25" i="13"/>
  <c r="XEZ25" i="13"/>
  <c r="XFA25" i="13"/>
  <c r="XFB25" i="13"/>
  <c r="XFC25" i="13"/>
  <c r="XFD25" i="13"/>
  <c r="W12" i="57" l="1"/>
  <c r="R11" i="58"/>
  <c r="CE67" i="58"/>
  <c r="AD5" i="58"/>
  <c r="AD11" i="58" s="1"/>
  <c r="AA67" i="58"/>
  <c r="W11" i="58"/>
  <c r="AP25" i="57"/>
  <c r="AX25" i="57"/>
  <c r="BP49" i="57"/>
  <c r="R7" i="57"/>
  <c r="R12" i="57" s="1"/>
  <c r="CB49" i="57"/>
  <c r="BE23" i="58"/>
  <c r="BX23" i="58"/>
  <c r="Y11" i="58"/>
  <c r="L6" i="58"/>
  <c r="L11" i="58" s="1"/>
  <c r="AE25" i="57"/>
  <c r="H12" i="57"/>
  <c r="I12" i="57"/>
  <c r="AA12" i="57"/>
  <c r="M23" i="58"/>
  <c r="BS45" i="58"/>
  <c r="S6" i="58"/>
  <c r="S11" i="58" s="1"/>
  <c r="CC45" i="58"/>
  <c r="BB43" i="58"/>
  <c r="U9" i="58" s="1"/>
  <c r="U25" i="57"/>
  <c r="AA18" i="57"/>
  <c r="D5" i="57" s="1"/>
  <c r="AI24" i="57"/>
  <c r="E11" i="57" s="1"/>
  <c r="F11" i="58"/>
  <c r="AF45" i="58"/>
  <c r="AQ45" i="58"/>
  <c r="AY45" i="58"/>
  <c r="BP25" i="57"/>
  <c r="O23" i="58"/>
  <c r="Z23" i="58"/>
  <c r="AD23" i="58"/>
  <c r="R19" i="58"/>
  <c r="C7" i="58" s="1"/>
  <c r="AR45" i="58"/>
  <c r="AZ45" i="58"/>
  <c r="BB41" i="58"/>
  <c r="U7" i="58" s="1"/>
  <c r="U11" i="58" s="1"/>
  <c r="AS25" i="57"/>
  <c r="BA25" i="57"/>
  <c r="J12" i="57"/>
  <c r="BB46" i="57"/>
  <c r="U9" i="57" s="1"/>
  <c r="BB48" i="57"/>
  <c r="U11" i="57" s="1"/>
  <c r="AR65" i="57"/>
  <c r="AR41" i="57"/>
  <c r="AZ65" i="57"/>
  <c r="AZ41" i="57"/>
  <c r="L12" i="57"/>
  <c r="BB40" i="58"/>
  <c r="U6" i="58" s="1"/>
  <c r="BX45" i="58"/>
  <c r="AE11" i="58"/>
  <c r="X53" i="56"/>
  <c r="O77" i="56"/>
  <c r="O85" i="56"/>
  <c r="BH49" i="57"/>
  <c r="P5" i="57"/>
  <c r="P12" i="57" s="1"/>
  <c r="R44" i="57"/>
  <c r="M7" i="57" s="1"/>
  <c r="AA45" i="57"/>
  <c r="N8" i="57" s="1"/>
  <c r="AF49" i="57"/>
  <c r="AQ49" i="57"/>
  <c r="AY49" i="57"/>
  <c r="R46" i="57"/>
  <c r="M9" i="57" s="1"/>
  <c r="AA19" i="58"/>
  <c r="D7" i="58" s="1"/>
  <c r="BE45" i="58"/>
  <c r="V5" i="58"/>
  <c r="V11" i="58" s="1"/>
  <c r="BB18" i="57"/>
  <c r="K5" i="57" s="1"/>
  <c r="AA20" i="57"/>
  <c r="D7" i="57" s="1"/>
  <c r="AQ25" i="57"/>
  <c r="AY25" i="57"/>
  <c r="BB21" i="57"/>
  <c r="K8" i="57" s="1"/>
  <c r="BB24" i="57"/>
  <c r="K11" i="57" s="1"/>
  <c r="U49" i="57"/>
  <c r="AA49" i="57" s="1"/>
  <c r="BS49" i="57"/>
  <c r="AA44" i="57"/>
  <c r="N7" i="57" s="1"/>
  <c r="R45" i="57"/>
  <c r="M8" i="57" s="1"/>
  <c r="BB47" i="57"/>
  <c r="U10" i="57" s="1"/>
  <c r="X12" i="57"/>
  <c r="AF12" i="57"/>
  <c r="P23" i="58"/>
  <c r="AO23" i="58"/>
  <c r="AW23" i="58"/>
  <c r="BL23" i="58"/>
  <c r="Q23" i="58"/>
  <c r="BP23" i="58"/>
  <c r="CB23" i="58"/>
  <c r="AI20" i="58"/>
  <c r="E8" i="58" s="1"/>
  <c r="AA22" i="58"/>
  <c r="D10" i="58" s="1"/>
  <c r="AM45" i="58"/>
  <c r="AU45" i="58"/>
  <c r="R40" i="58"/>
  <c r="M6" i="58" s="1"/>
  <c r="BH45" i="58"/>
  <c r="BY45" i="58"/>
  <c r="AA43" i="58"/>
  <c r="N9" i="58" s="1"/>
  <c r="BM55" i="58"/>
  <c r="N25" i="57"/>
  <c r="AM25" i="57"/>
  <c r="AU25" i="57"/>
  <c r="BH25" i="57"/>
  <c r="AI20" i="57"/>
  <c r="E7" i="57" s="1"/>
  <c r="AR25" i="57"/>
  <c r="AZ25" i="57"/>
  <c r="R21" i="57"/>
  <c r="C8" i="57" s="1"/>
  <c r="AI22" i="57"/>
  <c r="E9" i="57" s="1"/>
  <c r="R24" i="57"/>
  <c r="C11" i="57" s="1"/>
  <c r="AA43" i="57"/>
  <c r="N6" i="57" s="1"/>
  <c r="AR49" i="57"/>
  <c r="AZ49" i="57"/>
  <c r="CC44" i="57"/>
  <c r="T7" i="57" s="1"/>
  <c r="BZ49" i="57"/>
  <c r="AA46" i="57"/>
  <c r="N9" i="57" s="1"/>
  <c r="AA48" i="57"/>
  <c r="N11" i="57" s="1"/>
  <c r="R73" i="57"/>
  <c r="AE23" i="58"/>
  <c r="AP23" i="58"/>
  <c r="AX23" i="58"/>
  <c r="AA18" i="58"/>
  <c r="D6" i="58" s="1"/>
  <c r="AA20" i="58"/>
  <c r="D8" i="58" s="1"/>
  <c r="CE20" i="58"/>
  <c r="J8" i="58" s="1"/>
  <c r="CE21" i="58"/>
  <c r="J9" i="58" s="1"/>
  <c r="CE22" i="58"/>
  <c r="J10" i="58" s="1"/>
  <c r="AD45" i="58"/>
  <c r="AN45" i="58"/>
  <c r="AV45" i="58"/>
  <c r="BM41" i="58"/>
  <c r="Q7" i="58" s="1"/>
  <c r="R43" i="58"/>
  <c r="M9" i="58" s="1"/>
  <c r="AI43" i="58"/>
  <c r="O9" i="58" s="1"/>
  <c r="CE55" i="58"/>
  <c r="AA55" i="58"/>
  <c r="AI67" i="58"/>
  <c r="BM67" i="58"/>
  <c r="AB11" i="58"/>
  <c r="BM18" i="57"/>
  <c r="G5" i="57" s="1"/>
  <c r="G12" i="57" s="1"/>
  <c r="W25" i="57"/>
  <c r="BM24" i="57"/>
  <c r="G11" i="57" s="1"/>
  <c r="AS49" i="57"/>
  <c r="BA49" i="57"/>
  <c r="BW49" i="57"/>
  <c r="R43" i="57"/>
  <c r="M6" i="57" s="1"/>
  <c r="M12" i="57" s="1"/>
  <c r="AI43" i="57"/>
  <c r="O6" i="57" s="1"/>
  <c r="BM43" i="57"/>
  <c r="Q6" i="57" s="1"/>
  <c r="AI44" i="57"/>
  <c r="O7" i="57" s="1"/>
  <c r="AI45" i="57"/>
  <c r="O8" i="57" s="1"/>
  <c r="BM45" i="57"/>
  <c r="Q8" i="57" s="1"/>
  <c r="CA49" i="57"/>
  <c r="CC46" i="57"/>
  <c r="T9" i="57" s="1"/>
  <c r="AA47" i="57"/>
  <c r="N10" i="57" s="1"/>
  <c r="BM47" i="57"/>
  <c r="Q10" i="57" s="1"/>
  <c r="CC48" i="57"/>
  <c r="T11" i="57" s="1"/>
  <c r="U23" i="58"/>
  <c r="AF23" i="58"/>
  <c r="CC23" i="58"/>
  <c r="AR23" i="58"/>
  <c r="AZ23" i="58"/>
  <c r="CE18" i="58"/>
  <c r="J6" i="58" s="1"/>
  <c r="AI33" i="58"/>
  <c r="AO45" i="58"/>
  <c r="AW45" i="58"/>
  <c r="AI41" i="58"/>
  <c r="O7" i="58" s="1"/>
  <c r="AI44" i="58"/>
  <c r="O10" i="58" s="1"/>
  <c r="BB67" i="58"/>
  <c r="AC11" i="58"/>
  <c r="P25" i="57"/>
  <c r="X25" i="57"/>
  <c r="BB20" i="57"/>
  <c r="K7" i="57" s="1"/>
  <c r="AI21" i="57"/>
  <c r="E8" i="57" s="1"/>
  <c r="AA22" i="57"/>
  <c r="D9" i="57" s="1"/>
  <c r="BB23" i="57"/>
  <c r="K10" i="57" s="1"/>
  <c r="BB42" i="57"/>
  <c r="AT49" i="57"/>
  <c r="BE49" i="57"/>
  <c r="BX49" i="57"/>
  <c r="X49" i="57"/>
  <c r="BB44" i="57"/>
  <c r="U7" i="57" s="1"/>
  <c r="AP49" i="57"/>
  <c r="AX49" i="57"/>
  <c r="R47" i="57"/>
  <c r="M10" i="57" s="1"/>
  <c r="AI47" i="57"/>
  <c r="O10" i="57" s="1"/>
  <c r="AI48" i="57"/>
  <c r="O11" i="57" s="1"/>
  <c r="S5" i="57"/>
  <c r="S12" i="57" s="1"/>
  <c r="Y12" i="57"/>
  <c r="CE17" i="58"/>
  <c r="J5" i="58" s="1"/>
  <c r="AH23" i="58"/>
  <c r="BW23" i="58"/>
  <c r="CE19" i="58"/>
  <c r="J7" i="58" s="1"/>
  <c r="R20" i="58"/>
  <c r="C8" i="58" s="1"/>
  <c r="BB20" i="58"/>
  <c r="K8" i="58" s="1"/>
  <c r="AA21" i="58"/>
  <c r="D9" i="58" s="1"/>
  <c r="BB21" i="58"/>
  <c r="K9" i="58" s="1"/>
  <c r="BB22" i="58"/>
  <c r="K10" i="58" s="1"/>
  <c r="BB33" i="58"/>
  <c r="CE33" i="58"/>
  <c r="AA33" i="58"/>
  <c r="Q45" i="58"/>
  <c r="U45" i="58"/>
  <c r="AA44" i="58"/>
  <c r="N10" i="58" s="1"/>
  <c r="H6" i="58"/>
  <c r="H11" i="58" s="1"/>
  <c r="P6" i="58"/>
  <c r="P11" i="58" s="1"/>
  <c r="Z11" i="58"/>
  <c r="BS25" i="57"/>
  <c r="AA21" i="57"/>
  <c r="D8" i="57" s="1"/>
  <c r="AF25" i="57"/>
  <c r="AA23" i="57"/>
  <c r="D10" i="57" s="1"/>
  <c r="AA24" i="57"/>
  <c r="D11" i="57" s="1"/>
  <c r="O49" i="57"/>
  <c r="CC43" i="57"/>
  <c r="T6" i="57" s="1"/>
  <c r="V49" i="57"/>
  <c r="CC45" i="57"/>
  <c r="T8" i="57" s="1"/>
  <c r="R48" i="57"/>
  <c r="M11" i="57" s="1"/>
  <c r="AC12" i="57"/>
  <c r="R17" i="58"/>
  <c r="C5" i="58" s="1"/>
  <c r="BB17" i="58"/>
  <c r="K5" i="58" s="1"/>
  <c r="K11" i="58" s="1"/>
  <c r="AT23" i="58"/>
  <c r="R18" i="58"/>
  <c r="C6" i="58" s="1"/>
  <c r="AM23" i="58"/>
  <c r="AU23" i="58"/>
  <c r="BH23" i="58"/>
  <c r="V45" i="58"/>
  <c r="AG45" i="58"/>
  <c r="CE39" i="58"/>
  <c r="CD45" i="58"/>
  <c r="CE40" i="58"/>
  <c r="T6" i="58" s="1"/>
  <c r="CE41" i="58"/>
  <c r="T7" i="58" s="1"/>
  <c r="AA42" i="58"/>
  <c r="N8" i="58" s="1"/>
  <c r="CE43" i="58"/>
  <c r="T9" i="58" s="1"/>
  <c r="X11" i="58"/>
  <c r="AF11" i="58"/>
  <c r="AA19" i="57"/>
  <c r="D6" i="57" s="1"/>
  <c r="BB19" i="57"/>
  <c r="K6" i="57" s="1"/>
  <c r="V25" i="57"/>
  <c r="BB22" i="57"/>
  <c r="K9" i="57" s="1"/>
  <c r="R23" i="57"/>
  <c r="C10" i="57" s="1"/>
  <c r="AI23" i="57"/>
  <c r="E10" i="57" s="1"/>
  <c r="BM23" i="57"/>
  <c r="G10" i="57" s="1"/>
  <c r="P49" i="57"/>
  <c r="AD49" i="57"/>
  <c r="AO49" i="57"/>
  <c r="AW49" i="57"/>
  <c r="W49" i="57"/>
  <c r="BM46" i="57"/>
  <c r="Q9" i="57" s="1"/>
  <c r="CC47" i="57"/>
  <c r="T10" i="57" s="1"/>
  <c r="BM48" i="57"/>
  <c r="Q11" i="57" s="1"/>
  <c r="F5" i="57"/>
  <c r="F12" i="57" s="1"/>
  <c r="V5" i="57"/>
  <c r="V12" i="57" s="1"/>
  <c r="AD12" i="57"/>
  <c r="Z12" i="57"/>
  <c r="Y23" i="58"/>
  <c r="BY23" i="58"/>
  <c r="AN23" i="58"/>
  <c r="AV23" i="58"/>
  <c r="BM18" i="58"/>
  <c r="G6" i="58" s="1"/>
  <c r="BM19" i="58"/>
  <c r="G7" i="58" s="1"/>
  <c r="AI22" i="58"/>
  <c r="E10" i="58" s="1"/>
  <c r="AS45" i="58"/>
  <c r="BA45" i="58"/>
  <c r="R42" i="58"/>
  <c r="M8" i="58" s="1"/>
  <c r="BB42" i="58"/>
  <c r="U8" i="58" s="1"/>
  <c r="CE42" i="58"/>
  <c r="T8" i="58" s="1"/>
  <c r="R44" i="58"/>
  <c r="M10" i="58" s="1"/>
  <c r="BB44" i="58"/>
  <c r="U10" i="58" s="1"/>
  <c r="AI55" i="58"/>
  <c r="I5" i="58"/>
  <c r="I11" i="58" s="1"/>
  <c r="Y5" i="58"/>
  <c r="AA6" i="58"/>
  <c r="AA11" i="58" s="1"/>
  <c r="CE23" i="58"/>
  <c r="AI18" i="58"/>
  <c r="E6" i="58" s="1"/>
  <c r="N23" i="58"/>
  <c r="BM39" i="58"/>
  <c r="O45" i="58"/>
  <c r="Y45" i="58"/>
  <c r="BM17" i="58"/>
  <c r="AL45" i="58"/>
  <c r="BV45" i="58"/>
  <c r="AL23" i="58"/>
  <c r="BV23" i="58"/>
  <c r="AI39" i="58"/>
  <c r="AI17" i="58"/>
  <c r="AA39" i="58"/>
  <c r="BK45" i="58"/>
  <c r="AA17" i="58"/>
  <c r="R39" i="58"/>
  <c r="R49" i="57"/>
  <c r="BB25" i="57"/>
  <c r="R18" i="57"/>
  <c r="BL25" i="57"/>
  <c r="BL49" i="57"/>
  <c r="M25" i="57"/>
  <c r="M49" i="57"/>
  <c r="AL25" i="57"/>
  <c r="AL49" i="57"/>
  <c r="AI18" i="57"/>
  <c r="AI42" i="57"/>
  <c r="CC42" i="57"/>
  <c r="AA42" i="57"/>
  <c r="N5" i="57" s="1"/>
  <c r="N12" i="57" s="1"/>
  <c r="L88" i="56"/>
  <c r="E20" i="56" s="1"/>
  <c r="AA88" i="56"/>
  <c r="E29" i="56" s="1"/>
  <c r="AT88" i="56"/>
  <c r="E57" i="56" s="1"/>
  <c r="BE88" i="56"/>
  <c r="E34" i="56" s="1"/>
  <c r="AF81" i="56"/>
  <c r="AK54" i="56"/>
  <c r="D48" i="56" s="1"/>
  <c r="O46" i="56"/>
  <c r="CA46" i="56"/>
  <c r="AH110" i="56"/>
  <c r="S54" i="56"/>
  <c r="D24" i="56" s="1"/>
  <c r="AC54" i="56"/>
  <c r="D31" i="56" s="1"/>
  <c r="AM54" i="56"/>
  <c r="D50" i="56" s="1"/>
  <c r="AU54" i="56"/>
  <c r="D58" i="56" s="1"/>
  <c r="BI54" i="56"/>
  <c r="D36" i="56" s="1"/>
  <c r="BX54" i="56"/>
  <c r="D43" i="56" s="1"/>
  <c r="AR54" i="56"/>
  <c r="D55" i="56" s="1"/>
  <c r="X48" i="56"/>
  <c r="CA49" i="56"/>
  <c r="BB54" i="56"/>
  <c r="D62" i="56" s="1"/>
  <c r="AF84" i="56"/>
  <c r="AA54" i="56"/>
  <c r="D29" i="56" s="1"/>
  <c r="AH113" i="56"/>
  <c r="X45" i="56"/>
  <c r="AS54" i="56"/>
  <c r="D56" i="56" s="1"/>
  <c r="T88" i="56"/>
  <c r="E25" i="56" s="1"/>
  <c r="AI88" i="56"/>
  <c r="E46" i="56" s="1"/>
  <c r="AQ88" i="56"/>
  <c r="E54" i="56" s="1"/>
  <c r="BX88" i="56"/>
  <c r="E43" i="56" s="1"/>
  <c r="AS88" i="56"/>
  <c r="E56" i="56" s="1"/>
  <c r="AF80" i="56"/>
  <c r="CA80" i="56"/>
  <c r="O81" i="56"/>
  <c r="X81" i="56"/>
  <c r="AL88" i="56"/>
  <c r="E49" i="56" s="1"/>
  <c r="AY84" i="56"/>
  <c r="BU54" i="56"/>
  <c r="D40" i="56" s="1"/>
  <c r="AF76" i="56"/>
  <c r="BE54" i="56"/>
  <c r="D34" i="56" s="1"/>
  <c r="BH88" i="56"/>
  <c r="E35" i="56" s="1"/>
  <c r="AY46" i="56"/>
  <c r="AF70" i="56"/>
  <c r="CA70" i="56"/>
  <c r="CA83" i="56"/>
  <c r="O84" i="56"/>
  <c r="Q118" i="56"/>
  <c r="Q121" i="56"/>
  <c r="N54" i="56"/>
  <c r="D22" i="56" s="1"/>
  <c r="AJ54" i="56"/>
  <c r="D47" i="56" s="1"/>
  <c r="M88" i="56"/>
  <c r="E21" i="56" s="1"/>
  <c r="BV54" i="56"/>
  <c r="D41" i="56" s="1"/>
  <c r="AF52" i="56"/>
  <c r="AF44" i="56"/>
  <c r="BA113" i="56"/>
  <c r="AK88" i="56"/>
  <c r="E48" i="56" s="1"/>
  <c r="O87" i="56"/>
  <c r="AH118" i="56"/>
  <c r="J54" i="56"/>
  <c r="D18" i="56" s="1"/>
  <c r="BB88" i="56"/>
  <c r="E62" i="56" s="1"/>
  <c r="K54" i="56"/>
  <c r="D19" i="56" s="1"/>
  <c r="U54" i="56"/>
  <c r="D26" i="56" s="1"/>
  <c r="AF42" i="56"/>
  <c r="AO54" i="56"/>
  <c r="D52" i="56" s="1"/>
  <c r="AW54" i="56"/>
  <c r="D60" i="56" s="1"/>
  <c r="BM54" i="56"/>
  <c r="D37" i="56" s="1"/>
  <c r="BZ54" i="56"/>
  <c r="D45" i="56" s="1"/>
  <c r="X43" i="56"/>
  <c r="O44" i="56"/>
  <c r="AY44" i="56"/>
  <c r="CA44" i="56"/>
  <c r="AF50" i="56"/>
  <c r="X51" i="56"/>
  <c r="O52" i="56"/>
  <c r="AY52" i="56"/>
  <c r="CA52" i="56"/>
  <c r="BJ70" i="56"/>
  <c r="O70" i="56"/>
  <c r="X70" i="56"/>
  <c r="K88" i="56"/>
  <c r="E19" i="56" s="1"/>
  <c r="V88" i="56"/>
  <c r="E27" i="56" s="1"/>
  <c r="BZ88" i="56"/>
  <c r="E45" i="56" s="1"/>
  <c r="AF78" i="56"/>
  <c r="CA78" i="56"/>
  <c r="O79" i="56"/>
  <c r="X79" i="56"/>
  <c r="AY82" i="56"/>
  <c r="AF86" i="56"/>
  <c r="CA86" i="56"/>
  <c r="BA116" i="56"/>
  <c r="AD54" i="56"/>
  <c r="D32" i="56" s="1"/>
  <c r="O49" i="56"/>
  <c r="J88" i="56"/>
  <c r="E18" i="56" s="1"/>
  <c r="BM88" i="56"/>
  <c r="E37" i="56" s="1"/>
  <c r="X87" i="56"/>
  <c r="L54" i="56"/>
  <c r="D20" i="56" s="1"/>
  <c r="V54" i="56"/>
  <c r="D27" i="56" s="1"/>
  <c r="AP54" i="56"/>
  <c r="D53" i="56" s="1"/>
  <c r="AX54" i="56"/>
  <c r="D61" i="56" s="1"/>
  <c r="BP54" i="56"/>
  <c r="D38" i="56" s="1"/>
  <c r="AF45" i="56"/>
  <c r="X46" i="56"/>
  <c r="O47" i="56"/>
  <c r="AY47" i="56"/>
  <c r="CA47" i="56"/>
  <c r="AF53" i="56"/>
  <c r="BP88" i="56"/>
  <c r="E38" i="56" s="1"/>
  <c r="AY77" i="56"/>
  <c r="CA81" i="56"/>
  <c r="O82" i="56"/>
  <c r="X82" i="56"/>
  <c r="X85" i="56"/>
  <c r="AY85" i="56"/>
  <c r="BY54" i="56"/>
  <c r="D44" i="56" s="1"/>
  <c r="AF47" i="56"/>
  <c r="AY49" i="56"/>
  <c r="BY88" i="56"/>
  <c r="E44" i="56" s="1"/>
  <c r="X84" i="56"/>
  <c r="AY87" i="56"/>
  <c r="M54" i="56"/>
  <c r="D21" i="56" s="1"/>
  <c r="W54" i="56"/>
  <c r="D28" i="56" s="1"/>
  <c r="AI54" i="56"/>
  <c r="D46" i="56" s="1"/>
  <c r="AQ54" i="56"/>
  <c r="D54" i="56" s="1"/>
  <c r="BT54" i="56"/>
  <c r="D39" i="56" s="1"/>
  <c r="AF48" i="56"/>
  <c r="X49" i="56"/>
  <c r="O50" i="56"/>
  <c r="AY50" i="56"/>
  <c r="CA50" i="56"/>
  <c r="AM88" i="56"/>
  <c r="E50" i="56" s="1"/>
  <c r="AU88" i="56"/>
  <c r="E58" i="56" s="1"/>
  <c r="BT88" i="56"/>
  <c r="E39" i="56" s="1"/>
  <c r="X77" i="56"/>
  <c r="AY80" i="56"/>
  <c r="CA84" i="56"/>
  <c r="Q114" i="56"/>
  <c r="AN54" i="56"/>
  <c r="D51" i="56" s="1"/>
  <c r="AR88" i="56"/>
  <c r="E55" i="56" s="1"/>
  <c r="AY79" i="56"/>
  <c r="AF43" i="56"/>
  <c r="X44" i="56"/>
  <c r="O45" i="56"/>
  <c r="AY45" i="56"/>
  <c r="CA45" i="56"/>
  <c r="AF51" i="56"/>
  <c r="X52" i="56"/>
  <c r="O53" i="56"/>
  <c r="AY53" i="56"/>
  <c r="CA53" i="56"/>
  <c r="AC88" i="56"/>
  <c r="E31" i="56" s="1"/>
  <c r="AN88" i="56"/>
  <c r="E51" i="56" s="1"/>
  <c r="AV88" i="56"/>
  <c r="E59" i="56" s="1"/>
  <c r="BU88" i="56"/>
  <c r="E40" i="56" s="1"/>
  <c r="AF79" i="56"/>
  <c r="CA79" i="56"/>
  <c r="O80" i="56"/>
  <c r="X80" i="56"/>
  <c r="AY83" i="56"/>
  <c r="AF87" i="56"/>
  <c r="CA87" i="56"/>
  <c r="AH117" i="56"/>
  <c r="CA122" i="56"/>
  <c r="AV54" i="56"/>
  <c r="D59" i="56" s="1"/>
  <c r="U88" i="56"/>
  <c r="E26" i="56" s="1"/>
  <c r="AF83" i="56"/>
  <c r="AH116" i="56"/>
  <c r="AF46" i="56"/>
  <c r="X47" i="56"/>
  <c r="O48" i="56"/>
  <c r="AY48" i="56"/>
  <c r="CA48" i="56"/>
  <c r="R88" i="56"/>
  <c r="E23" i="56" s="1"/>
  <c r="AE88" i="56"/>
  <c r="E33" i="56" s="1"/>
  <c r="AO88" i="56"/>
  <c r="E52" i="56" s="1"/>
  <c r="AW88" i="56"/>
  <c r="E60" i="56" s="1"/>
  <c r="BI88" i="56"/>
  <c r="E36" i="56" s="1"/>
  <c r="BV88" i="56"/>
  <c r="E41" i="56" s="1"/>
  <c r="AY78" i="56"/>
  <c r="AF82" i="56"/>
  <c r="CA82" i="56"/>
  <c r="O83" i="56"/>
  <c r="X83" i="56"/>
  <c r="X86" i="56"/>
  <c r="AY86" i="56"/>
  <c r="T54" i="56"/>
  <c r="D25" i="56" s="1"/>
  <c r="BJ54" i="56"/>
  <c r="AJ88" i="56"/>
  <c r="E47" i="56" s="1"/>
  <c r="R54" i="56"/>
  <c r="D23" i="56" s="1"/>
  <c r="AB54" i="56"/>
  <c r="D30" i="56" s="1"/>
  <c r="AL54" i="56"/>
  <c r="D49" i="56" s="1"/>
  <c r="AT54" i="56"/>
  <c r="D57" i="56" s="1"/>
  <c r="BH54" i="56"/>
  <c r="D35" i="56" s="1"/>
  <c r="BW54" i="56"/>
  <c r="D42" i="56" s="1"/>
  <c r="O43" i="56"/>
  <c r="AY43" i="56"/>
  <c r="CA43" i="56"/>
  <c r="AF49" i="56"/>
  <c r="X50" i="56"/>
  <c r="O51" i="56"/>
  <c r="AY51" i="56"/>
  <c r="CA51" i="56"/>
  <c r="AY70" i="56"/>
  <c r="S88" i="56"/>
  <c r="E24" i="56" s="1"/>
  <c r="AP88" i="56"/>
  <c r="E53" i="56" s="1"/>
  <c r="AX88" i="56"/>
  <c r="E61" i="56" s="1"/>
  <c r="BJ88" i="56"/>
  <c r="BW88" i="56"/>
  <c r="E42" i="56" s="1"/>
  <c r="AF77" i="56"/>
  <c r="CA77" i="56"/>
  <c r="O78" i="56"/>
  <c r="X78" i="56"/>
  <c r="AY81" i="56"/>
  <c r="AF85" i="56"/>
  <c r="CA85" i="56"/>
  <c r="O86" i="56"/>
  <c r="Q110" i="56"/>
  <c r="AY76" i="56"/>
  <c r="O42" i="56"/>
  <c r="X42" i="56"/>
  <c r="X76" i="56"/>
  <c r="AB88" i="56"/>
  <c r="E30" i="56" s="1"/>
  <c r="Q112" i="56"/>
  <c r="AH115" i="56"/>
  <c r="Q120" i="56"/>
  <c r="AY42" i="56"/>
  <c r="CA42" i="56"/>
  <c r="O76" i="56"/>
  <c r="AH112" i="56"/>
  <c r="BA115" i="56"/>
  <c r="Q117" i="56"/>
  <c r="AH120" i="56"/>
  <c r="AE54" i="56"/>
  <c r="D33" i="56" s="1"/>
  <c r="CA76" i="56"/>
  <c r="Q111" i="56"/>
  <c r="AH114" i="56"/>
  <c r="Q119" i="56"/>
  <c r="AH111" i="56"/>
  <c r="AH119" i="56"/>
  <c r="M117" i="13"/>
  <c r="Y117" i="13"/>
  <c r="E26" i="13"/>
  <c r="M174" i="13"/>
  <c r="Y174" i="13"/>
  <c r="AK174" i="13"/>
  <c r="D12" i="57" l="1"/>
  <c r="BM49" i="57"/>
  <c r="CE45" i="58"/>
  <c r="T5" i="58"/>
  <c r="T11" i="58" s="1"/>
  <c r="BB45" i="58"/>
  <c r="CC49" i="57"/>
  <c r="T5" i="57"/>
  <c r="T12" i="57" s="1"/>
  <c r="AA23" i="58"/>
  <c r="D5" i="58"/>
  <c r="D11" i="58" s="1"/>
  <c r="BB23" i="58"/>
  <c r="AI49" i="57"/>
  <c r="O5" i="57"/>
  <c r="O12" i="57" s="1"/>
  <c r="R25" i="57"/>
  <c r="C5" i="57"/>
  <c r="C12" i="57" s="1"/>
  <c r="BM23" i="58"/>
  <c r="G5" i="58"/>
  <c r="G11" i="58" s="1"/>
  <c r="R23" i="58"/>
  <c r="K12" i="57"/>
  <c r="AI25" i="57"/>
  <c r="E5" i="57"/>
  <c r="E12" i="57" s="1"/>
  <c r="BM25" i="57"/>
  <c r="AA45" i="58"/>
  <c r="N5" i="58"/>
  <c r="N11" i="58" s="1"/>
  <c r="J11" i="58"/>
  <c r="BB49" i="57"/>
  <c r="U5" i="57"/>
  <c r="U12" i="57" s="1"/>
  <c r="C11" i="58"/>
  <c r="R45" i="58"/>
  <c r="M5" i="58"/>
  <c r="M11" i="58" s="1"/>
  <c r="AA25" i="57"/>
  <c r="AI23" i="58"/>
  <c r="E5" i="58"/>
  <c r="E11" i="58" s="1"/>
  <c r="AI45" i="58"/>
  <c r="O5" i="58"/>
  <c r="O11" i="58" s="1"/>
  <c r="BM45" i="58"/>
  <c r="Q5" i="58"/>
  <c r="Q11" i="58" s="1"/>
  <c r="Q12" i="57"/>
  <c r="X88" i="56"/>
  <c r="AF54" i="56"/>
  <c r="CA54" i="56"/>
  <c r="AF88" i="56"/>
  <c r="O88" i="56"/>
  <c r="X54" i="56"/>
  <c r="O54" i="56"/>
  <c r="CA88" i="56"/>
  <c r="AY54" i="56"/>
  <c r="AY88" i="56"/>
  <c r="D35" i="8" l="1"/>
  <c r="C35" i="8"/>
  <c r="D34" i="8"/>
  <c r="C34" i="8"/>
  <c r="D33" i="8"/>
  <c r="C33" i="8"/>
  <c r="D32" i="8"/>
  <c r="C32" i="8"/>
  <c r="D31" i="8"/>
  <c r="C31" i="8"/>
  <c r="D30" i="8"/>
  <c r="C30" i="8"/>
  <c r="D29" i="8"/>
  <c r="C29" i="8"/>
  <c r="D28" i="8"/>
  <c r="C28" i="8"/>
  <c r="D27" i="8"/>
  <c r="C9" i="8" s="1"/>
  <c r="C27" i="8"/>
  <c r="B9" i="8" s="1"/>
  <c r="D26" i="8"/>
  <c r="C8" i="8" s="1"/>
  <c r="C26" i="8"/>
  <c r="D25" i="8"/>
  <c r="C25" i="8"/>
  <c r="D24" i="8"/>
  <c r="C24" i="8"/>
  <c r="D29" i="9" l="1"/>
  <c r="D30" i="9"/>
  <c r="D31" i="9"/>
  <c r="D32" i="9"/>
  <c r="D33" i="9"/>
  <c r="D34" i="9"/>
  <c r="D35" i="9"/>
  <c r="D28" i="9"/>
  <c r="D27" i="9"/>
  <c r="D25" i="9"/>
  <c r="C25" i="9"/>
  <c r="C35" i="9"/>
  <c r="C34" i="9"/>
  <c r="C33" i="9"/>
  <c r="C32" i="9"/>
  <c r="C31" i="9"/>
  <c r="C30" i="9"/>
  <c r="C29" i="9"/>
  <c r="C28" i="9"/>
  <c r="C27" i="9"/>
  <c r="D26" i="9"/>
  <c r="C8" i="9" s="1"/>
  <c r="C26" i="9"/>
  <c r="B8" i="9" s="1"/>
  <c r="D24" i="9"/>
  <c r="C24" i="9"/>
  <c r="D23" i="9"/>
  <c r="C23" i="9"/>
  <c r="M37" i="55" l="1"/>
  <c r="L37" i="55"/>
  <c r="K37" i="55"/>
  <c r="J37" i="55"/>
  <c r="I37" i="55"/>
  <c r="H37" i="55"/>
  <c r="G37" i="55"/>
  <c r="F37" i="55"/>
  <c r="E37" i="55"/>
  <c r="D37" i="55"/>
  <c r="C37" i="55"/>
  <c r="B37" i="55"/>
  <c r="A37" i="55"/>
  <c r="I26" i="52"/>
  <c r="H26" i="52"/>
  <c r="D26" i="52"/>
  <c r="C26" i="52"/>
  <c r="D11" i="51"/>
  <c r="C11" i="51"/>
  <c r="B11" i="51"/>
  <c r="Z54" i="49"/>
  <c r="Y54" i="49"/>
  <c r="X54" i="49"/>
  <c r="W54" i="49"/>
  <c r="V54" i="49"/>
  <c r="U54" i="49"/>
  <c r="T54" i="49"/>
  <c r="S54" i="49"/>
  <c r="R54" i="49"/>
  <c r="Q54" i="49"/>
  <c r="P54" i="49"/>
  <c r="O54" i="49"/>
  <c r="N54" i="49"/>
  <c r="M54" i="49"/>
  <c r="L54" i="49"/>
  <c r="K54" i="49"/>
  <c r="J54" i="49"/>
  <c r="I54" i="49"/>
  <c r="H54" i="49"/>
  <c r="G54" i="49"/>
  <c r="F54" i="49"/>
  <c r="D54" i="49"/>
  <c r="C54" i="49"/>
  <c r="B54" i="49"/>
  <c r="O37" i="49"/>
  <c r="N37" i="49"/>
  <c r="M37" i="49"/>
  <c r="L37" i="49"/>
  <c r="K37" i="49"/>
  <c r="J37" i="49"/>
  <c r="I37" i="49"/>
  <c r="H37" i="49"/>
  <c r="G37" i="49"/>
  <c r="F37" i="49"/>
  <c r="D37" i="49"/>
  <c r="C37" i="49"/>
  <c r="B37" i="49"/>
  <c r="O36" i="49"/>
  <c r="N36" i="49"/>
  <c r="M36" i="49"/>
  <c r="L36" i="49"/>
  <c r="K36" i="49"/>
  <c r="J36" i="49"/>
  <c r="I36" i="49"/>
  <c r="H36" i="49"/>
  <c r="G36" i="49"/>
  <c r="F36" i="49"/>
  <c r="D36" i="49"/>
  <c r="C36" i="49"/>
  <c r="B36" i="49"/>
  <c r="O35" i="49"/>
  <c r="N35" i="49"/>
  <c r="M35" i="49"/>
  <c r="L35" i="49"/>
  <c r="K35" i="49"/>
  <c r="J35" i="49"/>
  <c r="I35" i="49"/>
  <c r="H35" i="49"/>
  <c r="G35" i="49"/>
  <c r="F35" i="49"/>
  <c r="D35" i="49"/>
  <c r="C35" i="49"/>
  <c r="B35" i="49"/>
  <c r="O34" i="49"/>
  <c r="N34" i="49"/>
  <c r="M34" i="49"/>
  <c r="L34" i="49"/>
  <c r="K34" i="49"/>
  <c r="J34" i="49"/>
  <c r="I34" i="49"/>
  <c r="H34" i="49"/>
  <c r="G34" i="49"/>
  <c r="F34" i="49"/>
  <c r="D34" i="49"/>
  <c r="C34" i="49"/>
  <c r="B34" i="49"/>
  <c r="O33" i="49"/>
  <c r="N33" i="49"/>
  <c r="M33" i="49"/>
  <c r="L33" i="49"/>
  <c r="K33" i="49"/>
  <c r="J33" i="49"/>
  <c r="I33" i="49"/>
  <c r="H33" i="49"/>
  <c r="G33" i="49"/>
  <c r="F33" i="49"/>
  <c r="D33" i="49"/>
  <c r="C33" i="49"/>
  <c r="B33" i="49"/>
  <c r="O32" i="49"/>
  <c r="N32" i="49"/>
  <c r="M32" i="49"/>
  <c r="L32" i="49"/>
  <c r="K32" i="49"/>
  <c r="J32" i="49"/>
  <c r="I32" i="49"/>
  <c r="H32" i="49"/>
  <c r="G32" i="49"/>
  <c r="F32" i="49"/>
  <c r="D32" i="49"/>
  <c r="C32" i="49"/>
  <c r="B32" i="49"/>
  <c r="O31" i="49"/>
  <c r="N31" i="49"/>
  <c r="M31" i="49"/>
  <c r="L31" i="49"/>
  <c r="K31" i="49"/>
  <c r="J31" i="49"/>
  <c r="I31" i="49"/>
  <c r="H31" i="49"/>
  <c r="G31" i="49"/>
  <c r="F31" i="49"/>
  <c r="D31" i="49"/>
  <c r="C31" i="49"/>
  <c r="B31" i="49"/>
  <c r="O30" i="49"/>
  <c r="N30" i="49"/>
  <c r="M30" i="49"/>
  <c r="L30" i="49"/>
  <c r="K30" i="49"/>
  <c r="J30" i="49"/>
  <c r="I30" i="49"/>
  <c r="H30" i="49"/>
  <c r="G30" i="49"/>
  <c r="F30" i="49"/>
  <c r="D30" i="49"/>
  <c r="C30" i="49"/>
  <c r="B30" i="49"/>
  <c r="O29" i="49"/>
  <c r="N29" i="49"/>
  <c r="M29" i="49"/>
  <c r="L29" i="49"/>
  <c r="K29" i="49"/>
  <c r="J29" i="49"/>
  <c r="I29" i="49"/>
  <c r="H29" i="49"/>
  <c r="G29" i="49"/>
  <c r="F29" i="49"/>
  <c r="D29" i="49"/>
  <c r="C29" i="49"/>
  <c r="B29" i="49"/>
  <c r="O28" i="49"/>
  <c r="N28" i="49"/>
  <c r="M28" i="49"/>
  <c r="L28" i="49"/>
  <c r="K28" i="49"/>
  <c r="J28" i="49"/>
  <c r="I28" i="49"/>
  <c r="H28" i="49"/>
  <c r="G28" i="49"/>
  <c r="F28" i="49"/>
  <c r="D28" i="49"/>
  <c r="C28" i="49"/>
  <c r="B28" i="49"/>
  <c r="O27" i="49"/>
  <c r="N27" i="49"/>
  <c r="M27" i="49"/>
  <c r="L27" i="49"/>
  <c r="K27" i="49"/>
  <c r="J27" i="49"/>
  <c r="I27" i="49"/>
  <c r="H27" i="49"/>
  <c r="G27" i="49"/>
  <c r="F27" i="49"/>
  <c r="D27" i="49"/>
  <c r="C27" i="49"/>
  <c r="B27" i="49"/>
  <c r="O26" i="49"/>
  <c r="N26" i="49"/>
  <c r="M26" i="49"/>
  <c r="L26" i="49"/>
  <c r="K26" i="49"/>
  <c r="J26" i="49"/>
  <c r="I26" i="49"/>
  <c r="H26" i="49"/>
  <c r="G26" i="49"/>
  <c r="F26" i="49"/>
  <c r="D26" i="49"/>
  <c r="C26" i="49"/>
  <c r="B26" i="49"/>
  <c r="Z100" i="49"/>
  <c r="Y100" i="49"/>
  <c r="X100" i="49"/>
  <c r="W100" i="49"/>
  <c r="V100" i="49"/>
  <c r="U100" i="49"/>
  <c r="T100" i="49"/>
  <c r="S100" i="49"/>
  <c r="R100" i="49"/>
  <c r="Q100" i="49"/>
  <c r="P100" i="49"/>
  <c r="O100" i="49"/>
  <c r="N100" i="49"/>
  <c r="M100" i="49"/>
  <c r="L100" i="49"/>
  <c r="K100" i="49"/>
  <c r="J100" i="49"/>
  <c r="I100" i="49"/>
  <c r="H100" i="49"/>
  <c r="G100" i="49"/>
  <c r="F100" i="49"/>
  <c r="D100" i="49"/>
  <c r="C100" i="49"/>
  <c r="B100" i="49"/>
  <c r="O83" i="49"/>
  <c r="N83" i="49"/>
  <c r="M83" i="49"/>
  <c r="L83" i="49"/>
  <c r="K83" i="49"/>
  <c r="J83" i="49"/>
  <c r="I83" i="49"/>
  <c r="H83" i="49"/>
  <c r="G83" i="49"/>
  <c r="F83" i="49"/>
  <c r="D83" i="49"/>
  <c r="C83" i="49"/>
  <c r="B83" i="49"/>
  <c r="O82" i="49"/>
  <c r="N82" i="49"/>
  <c r="M82" i="49"/>
  <c r="L82" i="49"/>
  <c r="K82" i="49"/>
  <c r="J82" i="49"/>
  <c r="I82" i="49"/>
  <c r="H82" i="49"/>
  <c r="G82" i="49"/>
  <c r="F82" i="49"/>
  <c r="D82" i="49"/>
  <c r="C82" i="49"/>
  <c r="B82" i="49"/>
  <c r="O81" i="49"/>
  <c r="N81" i="49"/>
  <c r="M81" i="49"/>
  <c r="L81" i="49"/>
  <c r="K81" i="49"/>
  <c r="J81" i="49"/>
  <c r="I81" i="49"/>
  <c r="H81" i="49"/>
  <c r="G81" i="49"/>
  <c r="F81" i="49"/>
  <c r="D81" i="49"/>
  <c r="C81" i="49"/>
  <c r="B81" i="49"/>
  <c r="O80" i="49"/>
  <c r="N80" i="49"/>
  <c r="M80" i="49"/>
  <c r="L80" i="49"/>
  <c r="K80" i="49"/>
  <c r="J80" i="49"/>
  <c r="I80" i="49"/>
  <c r="H80" i="49"/>
  <c r="G80" i="49"/>
  <c r="F80" i="49"/>
  <c r="D80" i="49"/>
  <c r="C80" i="49"/>
  <c r="B80" i="49"/>
  <c r="O79" i="49"/>
  <c r="N79" i="49"/>
  <c r="M79" i="49"/>
  <c r="L79" i="49"/>
  <c r="K79" i="49"/>
  <c r="J79" i="49"/>
  <c r="I79" i="49"/>
  <c r="H79" i="49"/>
  <c r="G79" i="49"/>
  <c r="F79" i="49"/>
  <c r="D79" i="49"/>
  <c r="C79" i="49"/>
  <c r="B79" i="49"/>
  <c r="O78" i="49"/>
  <c r="N78" i="49"/>
  <c r="M78" i="49"/>
  <c r="L78" i="49"/>
  <c r="K78" i="49"/>
  <c r="J78" i="49"/>
  <c r="I78" i="49"/>
  <c r="H78" i="49"/>
  <c r="G78" i="49"/>
  <c r="F78" i="49"/>
  <c r="D78" i="49"/>
  <c r="C78" i="49"/>
  <c r="B78" i="49"/>
  <c r="O77" i="49"/>
  <c r="N77" i="49"/>
  <c r="M77" i="49"/>
  <c r="L77" i="49"/>
  <c r="K77" i="49"/>
  <c r="J77" i="49"/>
  <c r="I77" i="49"/>
  <c r="H77" i="49"/>
  <c r="G77" i="49"/>
  <c r="F77" i="49"/>
  <c r="D77" i="49"/>
  <c r="C77" i="49"/>
  <c r="B77" i="49"/>
  <c r="O76" i="49"/>
  <c r="N76" i="49"/>
  <c r="M76" i="49"/>
  <c r="L76" i="49"/>
  <c r="K76" i="49"/>
  <c r="J76" i="49"/>
  <c r="I76" i="49"/>
  <c r="H76" i="49"/>
  <c r="G76" i="49"/>
  <c r="F76" i="49"/>
  <c r="D76" i="49"/>
  <c r="C76" i="49"/>
  <c r="B76" i="49"/>
  <c r="O75" i="49"/>
  <c r="N75" i="49"/>
  <c r="M75" i="49"/>
  <c r="L75" i="49"/>
  <c r="K75" i="49"/>
  <c r="J75" i="49"/>
  <c r="I75" i="49"/>
  <c r="H75" i="49"/>
  <c r="G75" i="49"/>
  <c r="F75" i="49"/>
  <c r="D75" i="49"/>
  <c r="C75" i="49"/>
  <c r="B75" i="49"/>
  <c r="O74" i="49"/>
  <c r="N74" i="49"/>
  <c r="M74" i="49"/>
  <c r="L74" i="49"/>
  <c r="K74" i="49"/>
  <c r="J74" i="49"/>
  <c r="I74" i="49"/>
  <c r="H74" i="49"/>
  <c r="G74" i="49"/>
  <c r="F74" i="49"/>
  <c r="D74" i="49"/>
  <c r="C74" i="49"/>
  <c r="B74" i="49"/>
  <c r="O73" i="49"/>
  <c r="N73" i="49"/>
  <c r="M73" i="49"/>
  <c r="L73" i="49"/>
  <c r="K73" i="49"/>
  <c r="J73" i="49"/>
  <c r="I73" i="49"/>
  <c r="H73" i="49"/>
  <c r="G73" i="49"/>
  <c r="F73" i="49"/>
  <c r="D73" i="49"/>
  <c r="C73" i="49"/>
  <c r="B73" i="49"/>
  <c r="O72" i="49"/>
  <c r="N72" i="49"/>
  <c r="M72" i="49"/>
  <c r="L72" i="49"/>
  <c r="K72" i="49"/>
  <c r="J72" i="49"/>
  <c r="I72" i="49"/>
  <c r="H72" i="49"/>
  <c r="G72" i="49"/>
  <c r="F72" i="49"/>
  <c r="D72" i="49"/>
  <c r="C72" i="49"/>
  <c r="B72" i="49"/>
  <c r="Z142" i="49"/>
  <c r="Y142" i="49"/>
  <c r="X142" i="49"/>
  <c r="W142" i="49"/>
  <c r="V142" i="49"/>
  <c r="U142" i="49"/>
  <c r="T142" i="49"/>
  <c r="S142" i="49"/>
  <c r="R142" i="49"/>
  <c r="Q142" i="49"/>
  <c r="P142" i="49"/>
  <c r="O142" i="49"/>
  <c r="N142" i="49"/>
  <c r="M142" i="49"/>
  <c r="L142" i="49"/>
  <c r="K142" i="49"/>
  <c r="J142" i="49"/>
  <c r="I142" i="49"/>
  <c r="H142" i="49"/>
  <c r="G142" i="49"/>
  <c r="F142" i="49"/>
  <c r="D142" i="49"/>
  <c r="C142" i="49"/>
  <c r="B142" i="49"/>
  <c r="O129" i="49"/>
  <c r="N129" i="49"/>
  <c r="M129" i="49"/>
  <c r="L129" i="49"/>
  <c r="K129" i="49"/>
  <c r="J129" i="49"/>
  <c r="I129" i="49"/>
  <c r="H129" i="49"/>
  <c r="G129" i="49"/>
  <c r="F129" i="49"/>
  <c r="D129" i="49"/>
  <c r="C129" i="49"/>
  <c r="B129" i="49"/>
  <c r="O128" i="49"/>
  <c r="N128" i="49"/>
  <c r="M128" i="49"/>
  <c r="L128" i="49"/>
  <c r="K128" i="49"/>
  <c r="J128" i="49"/>
  <c r="I128" i="49"/>
  <c r="H128" i="49"/>
  <c r="G128" i="49"/>
  <c r="F128" i="49"/>
  <c r="D128" i="49"/>
  <c r="C128" i="49"/>
  <c r="B128" i="49"/>
  <c r="O127" i="49"/>
  <c r="N127" i="49"/>
  <c r="M127" i="49"/>
  <c r="L127" i="49"/>
  <c r="K127" i="49"/>
  <c r="J127" i="49"/>
  <c r="I127" i="49"/>
  <c r="H127" i="49"/>
  <c r="G127" i="49"/>
  <c r="F127" i="49"/>
  <c r="D127" i="49"/>
  <c r="C127" i="49"/>
  <c r="B127" i="49"/>
  <c r="O126" i="49"/>
  <c r="N126" i="49"/>
  <c r="M126" i="49"/>
  <c r="L126" i="49"/>
  <c r="K126" i="49"/>
  <c r="J126" i="49"/>
  <c r="I126" i="49"/>
  <c r="H126" i="49"/>
  <c r="G126" i="49"/>
  <c r="F126" i="49"/>
  <c r="D126" i="49"/>
  <c r="C126" i="49"/>
  <c r="B126" i="49"/>
  <c r="O125" i="49"/>
  <c r="N125" i="49"/>
  <c r="M125" i="49"/>
  <c r="L125" i="49"/>
  <c r="K125" i="49"/>
  <c r="J125" i="49"/>
  <c r="I125" i="49"/>
  <c r="H125" i="49"/>
  <c r="G125" i="49"/>
  <c r="F125" i="49"/>
  <c r="D125" i="49"/>
  <c r="C125" i="49"/>
  <c r="B125" i="49"/>
  <c r="O124" i="49"/>
  <c r="N124" i="49"/>
  <c r="M124" i="49"/>
  <c r="L124" i="49"/>
  <c r="K124" i="49"/>
  <c r="J124" i="49"/>
  <c r="I124" i="49"/>
  <c r="H124" i="49"/>
  <c r="G124" i="49"/>
  <c r="F124" i="49"/>
  <c r="D124" i="49"/>
  <c r="C124" i="49"/>
  <c r="B124" i="49"/>
  <c r="O123" i="49"/>
  <c r="N123" i="49"/>
  <c r="M123" i="49"/>
  <c r="L123" i="49"/>
  <c r="K123" i="49"/>
  <c r="J123" i="49"/>
  <c r="I123" i="49"/>
  <c r="H123" i="49"/>
  <c r="G123" i="49"/>
  <c r="F123" i="49"/>
  <c r="D123" i="49"/>
  <c r="C123" i="49"/>
  <c r="B123" i="49"/>
  <c r="Z187" i="49"/>
  <c r="Y187" i="49"/>
  <c r="X187" i="49"/>
  <c r="W187" i="49"/>
  <c r="V187" i="49"/>
  <c r="U187" i="49"/>
  <c r="T187" i="49"/>
  <c r="S187" i="49"/>
  <c r="R187" i="49"/>
  <c r="Q187" i="49"/>
  <c r="P187" i="49"/>
  <c r="O187" i="49"/>
  <c r="N187" i="49"/>
  <c r="M187" i="49"/>
  <c r="L187" i="49"/>
  <c r="K187" i="49"/>
  <c r="J187" i="49"/>
  <c r="I187" i="49"/>
  <c r="H187" i="49"/>
  <c r="G187" i="49"/>
  <c r="F187" i="49"/>
  <c r="D187" i="49"/>
  <c r="C187" i="49"/>
  <c r="B187" i="49"/>
  <c r="O174" i="49"/>
  <c r="N174" i="49"/>
  <c r="M174" i="49"/>
  <c r="L174" i="49"/>
  <c r="K174" i="49"/>
  <c r="J174" i="49"/>
  <c r="I174" i="49"/>
  <c r="H174" i="49"/>
  <c r="G174" i="49"/>
  <c r="F174" i="49"/>
  <c r="D174" i="49"/>
  <c r="C174" i="49"/>
  <c r="B174" i="49"/>
  <c r="O173" i="49"/>
  <c r="N173" i="49"/>
  <c r="M173" i="49"/>
  <c r="L173" i="49"/>
  <c r="K173" i="49"/>
  <c r="J173" i="49"/>
  <c r="I173" i="49"/>
  <c r="H173" i="49"/>
  <c r="G173" i="49"/>
  <c r="F173" i="49"/>
  <c r="D173" i="49"/>
  <c r="C173" i="49"/>
  <c r="B173" i="49"/>
  <c r="O172" i="49"/>
  <c r="N172" i="49"/>
  <c r="M172" i="49"/>
  <c r="L172" i="49"/>
  <c r="K172" i="49"/>
  <c r="J172" i="49"/>
  <c r="I172" i="49"/>
  <c r="H172" i="49"/>
  <c r="G172" i="49"/>
  <c r="F172" i="49"/>
  <c r="D172" i="49"/>
  <c r="C172" i="49"/>
  <c r="B172" i="49"/>
  <c r="O171" i="49"/>
  <c r="N171" i="49"/>
  <c r="M171" i="49"/>
  <c r="L171" i="49"/>
  <c r="K171" i="49"/>
  <c r="J171" i="49"/>
  <c r="I171" i="49"/>
  <c r="H171" i="49"/>
  <c r="G171" i="49"/>
  <c r="F171" i="49"/>
  <c r="D171" i="49"/>
  <c r="C171" i="49"/>
  <c r="B171" i="49"/>
  <c r="O170" i="49"/>
  <c r="N170" i="49"/>
  <c r="M170" i="49"/>
  <c r="L170" i="49"/>
  <c r="K170" i="49"/>
  <c r="J170" i="49"/>
  <c r="I170" i="49"/>
  <c r="H170" i="49"/>
  <c r="G170" i="49"/>
  <c r="F170" i="49"/>
  <c r="D170" i="49"/>
  <c r="C170" i="49"/>
  <c r="B170" i="49"/>
  <c r="O169" i="49"/>
  <c r="N169" i="49"/>
  <c r="M169" i="49"/>
  <c r="L169" i="49"/>
  <c r="K169" i="49"/>
  <c r="J169" i="49"/>
  <c r="I169" i="49"/>
  <c r="H169" i="49"/>
  <c r="G169" i="49"/>
  <c r="F169" i="49"/>
  <c r="D169" i="49"/>
  <c r="C169" i="49"/>
  <c r="B169" i="49"/>
  <c r="O168" i="49"/>
  <c r="N168" i="49"/>
  <c r="M168" i="49"/>
  <c r="L168" i="49"/>
  <c r="K168" i="49"/>
  <c r="J168" i="49"/>
  <c r="I168" i="49"/>
  <c r="H168" i="49"/>
  <c r="G168" i="49"/>
  <c r="F168" i="49"/>
  <c r="D168" i="49"/>
  <c r="C168" i="49"/>
  <c r="B168" i="49"/>
  <c r="Z225" i="49"/>
  <c r="Y225" i="49"/>
  <c r="X225" i="49"/>
  <c r="W225" i="49"/>
  <c r="V225" i="49"/>
  <c r="U225" i="49"/>
  <c r="T225" i="49"/>
  <c r="S225" i="49"/>
  <c r="R225" i="49"/>
  <c r="Q225" i="49"/>
  <c r="P225" i="49"/>
  <c r="O225" i="49"/>
  <c r="N225" i="49"/>
  <c r="M225" i="49"/>
  <c r="L225" i="49"/>
  <c r="K225" i="49"/>
  <c r="J225" i="49"/>
  <c r="I225" i="49"/>
  <c r="H225" i="49"/>
  <c r="G225" i="49"/>
  <c r="F225" i="49"/>
  <c r="D225" i="49"/>
  <c r="C225" i="49"/>
  <c r="B225" i="49"/>
  <c r="O214" i="49"/>
  <c r="N214" i="49"/>
  <c r="M214" i="49"/>
  <c r="L214" i="49"/>
  <c r="K214" i="49"/>
  <c r="J214" i="49"/>
  <c r="I214" i="49"/>
  <c r="H214" i="49"/>
  <c r="G214" i="49"/>
  <c r="F214" i="49"/>
  <c r="C214" i="49"/>
  <c r="B214" i="49"/>
  <c r="O213" i="49"/>
  <c r="N213" i="49"/>
  <c r="M213" i="49"/>
  <c r="L213" i="49"/>
  <c r="K213" i="49"/>
  <c r="J213" i="49"/>
  <c r="I213" i="49"/>
  <c r="H213" i="49"/>
  <c r="G213" i="49"/>
  <c r="F213" i="49"/>
  <c r="C213" i="49"/>
  <c r="B213" i="49"/>
  <c r="O212" i="49"/>
  <c r="N212" i="49"/>
  <c r="M212" i="49"/>
  <c r="L212" i="49"/>
  <c r="K212" i="49"/>
  <c r="J212" i="49"/>
  <c r="I212" i="49"/>
  <c r="H212" i="49"/>
  <c r="G212" i="49"/>
  <c r="F212" i="49"/>
  <c r="C212" i="49"/>
  <c r="B212" i="49"/>
  <c r="O211" i="49"/>
  <c r="N211" i="49"/>
  <c r="M211" i="49"/>
  <c r="L211" i="49"/>
  <c r="K211" i="49"/>
  <c r="J211" i="49"/>
  <c r="I211" i="49"/>
  <c r="H211" i="49"/>
  <c r="G211" i="49"/>
  <c r="F211" i="49"/>
  <c r="C211" i="49"/>
  <c r="B211" i="49"/>
  <c r="O210" i="49"/>
  <c r="N210" i="49"/>
  <c r="M210" i="49"/>
  <c r="L210" i="49"/>
  <c r="K210" i="49"/>
  <c r="J210" i="49"/>
  <c r="I210" i="49"/>
  <c r="H210" i="49"/>
  <c r="G210" i="49"/>
  <c r="F210" i="49"/>
  <c r="D210" i="49"/>
  <c r="C210" i="49"/>
  <c r="B210" i="49"/>
  <c r="O209" i="49"/>
  <c r="N209" i="49"/>
  <c r="M209" i="49"/>
  <c r="L209" i="49"/>
  <c r="K209" i="49"/>
  <c r="J209" i="49"/>
  <c r="I209" i="49"/>
  <c r="H209" i="49"/>
  <c r="G209" i="49"/>
  <c r="F209" i="49"/>
  <c r="D209" i="49"/>
  <c r="C209" i="49"/>
  <c r="B209" i="49"/>
  <c r="Z262" i="49"/>
  <c r="Y262" i="49"/>
  <c r="X262" i="49"/>
  <c r="W262" i="49"/>
  <c r="V262" i="49"/>
  <c r="U262" i="49"/>
  <c r="T262" i="49"/>
  <c r="S262" i="49"/>
  <c r="R262" i="49"/>
  <c r="Q262" i="49"/>
  <c r="P262" i="49"/>
  <c r="O262" i="49"/>
  <c r="N262" i="49"/>
  <c r="M262" i="49"/>
  <c r="L262" i="49"/>
  <c r="K262" i="49"/>
  <c r="J262" i="49"/>
  <c r="I262" i="49"/>
  <c r="H262" i="49"/>
  <c r="G262" i="49"/>
  <c r="F262" i="49"/>
  <c r="D262" i="49"/>
  <c r="C262" i="49"/>
  <c r="B262" i="49"/>
  <c r="AA261" i="49"/>
  <c r="AB261" i="49" s="1"/>
  <c r="AA260" i="49"/>
  <c r="AB260" i="49" s="1"/>
  <c r="AA259" i="49"/>
  <c r="AB259" i="49" s="1"/>
  <c r="AA258" i="49"/>
  <c r="AB258" i="49" s="1"/>
  <c r="AA257" i="49"/>
  <c r="AB257" i="49" s="1"/>
  <c r="AA256" i="49"/>
  <c r="AB256" i="49" s="1"/>
  <c r="O250" i="49"/>
  <c r="N250" i="49"/>
  <c r="M250" i="49"/>
  <c r="L250" i="49"/>
  <c r="K250" i="49"/>
  <c r="J250" i="49"/>
  <c r="I250" i="49"/>
  <c r="H250" i="49"/>
  <c r="G250" i="49"/>
  <c r="F250" i="49"/>
  <c r="D250" i="49"/>
  <c r="C250" i="49"/>
  <c r="B250" i="49"/>
  <c r="O249" i="49"/>
  <c r="N249" i="49"/>
  <c r="M249" i="49"/>
  <c r="L249" i="49"/>
  <c r="K249" i="49"/>
  <c r="J249" i="49"/>
  <c r="I249" i="49"/>
  <c r="H249" i="49"/>
  <c r="G249" i="49"/>
  <c r="F249" i="49"/>
  <c r="D249" i="49"/>
  <c r="C249" i="49"/>
  <c r="B249" i="49"/>
  <c r="O248" i="49"/>
  <c r="N248" i="49"/>
  <c r="M248" i="49"/>
  <c r="L248" i="49"/>
  <c r="K248" i="49"/>
  <c r="J248" i="49"/>
  <c r="I248" i="49"/>
  <c r="H248" i="49"/>
  <c r="G248" i="49"/>
  <c r="F248" i="49"/>
  <c r="D248" i="49"/>
  <c r="C248" i="49"/>
  <c r="B248" i="49"/>
  <c r="O247" i="49"/>
  <c r="N247" i="49"/>
  <c r="M247" i="49"/>
  <c r="L247" i="49"/>
  <c r="K247" i="49"/>
  <c r="J247" i="49"/>
  <c r="I247" i="49"/>
  <c r="H247" i="49"/>
  <c r="G247" i="49"/>
  <c r="F247" i="49"/>
  <c r="D247" i="49"/>
  <c r="C247" i="49"/>
  <c r="B247" i="49"/>
  <c r="O246" i="49"/>
  <c r="N246" i="49"/>
  <c r="M246" i="49"/>
  <c r="L246" i="49"/>
  <c r="K246" i="49"/>
  <c r="J246" i="49"/>
  <c r="I246" i="49"/>
  <c r="H246" i="49"/>
  <c r="G246" i="49"/>
  <c r="F246" i="49"/>
  <c r="D246" i="49"/>
  <c r="C246" i="49"/>
  <c r="B246" i="49"/>
  <c r="O245" i="49"/>
  <c r="N245" i="49"/>
  <c r="M245" i="49"/>
  <c r="L245" i="49"/>
  <c r="K245" i="49"/>
  <c r="J245" i="49"/>
  <c r="I245" i="49"/>
  <c r="H245" i="49"/>
  <c r="G245" i="49"/>
  <c r="F245" i="49"/>
  <c r="D245" i="49"/>
  <c r="C245" i="49"/>
  <c r="B245" i="49"/>
  <c r="P74" i="49" l="1"/>
  <c r="Q74" i="49"/>
  <c r="Q82" i="49"/>
  <c r="P82" i="49"/>
  <c r="Q79" i="49"/>
  <c r="P79" i="49"/>
  <c r="P76" i="49"/>
  <c r="Q76" i="49"/>
  <c r="P73" i="49"/>
  <c r="Q73" i="49"/>
  <c r="P81" i="49"/>
  <c r="Q81" i="49"/>
  <c r="Q78" i="49"/>
  <c r="P78" i="49"/>
  <c r="Q75" i="49"/>
  <c r="P75" i="49"/>
  <c r="P83" i="49"/>
  <c r="Q83" i="49"/>
  <c r="Q72" i="49"/>
  <c r="P72" i="49"/>
  <c r="Q80" i="49"/>
  <c r="P80" i="49"/>
  <c r="Q77" i="49"/>
  <c r="P77" i="49"/>
  <c r="N37" i="55"/>
  <c r="G130" i="49"/>
  <c r="G118" i="49" s="1"/>
  <c r="O130" i="49"/>
  <c r="O118" i="49" s="1"/>
  <c r="D84" i="49"/>
  <c r="D68" i="49" s="1"/>
  <c r="M84" i="49"/>
  <c r="M68" i="49" s="1"/>
  <c r="M21" i="49" s="1"/>
  <c r="D38" i="49"/>
  <c r="D20" i="49" s="1"/>
  <c r="M38" i="49"/>
  <c r="M20" i="49" s="1"/>
  <c r="P27" i="49"/>
  <c r="Q27" i="49" s="1"/>
  <c r="P28" i="49"/>
  <c r="Q28" i="49" s="1"/>
  <c r="P35" i="49"/>
  <c r="Q35" i="49" s="1"/>
  <c r="P36" i="49"/>
  <c r="Q36" i="49" s="1"/>
  <c r="C190" i="49"/>
  <c r="D190" i="49" s="1"/>
  <c r="C57" i="49"/>
  <c r="D57" i="49" s="1"/>
  <c r="F38" i="49"/>
  <c r="F20" i="49" s="1"/>
  <c r="K251" i="49"/>
  <c r="K240" i="49" s="1"/>
  <c r="F251" i="49"/>
  <c r="F240" i="49" s="1"/>
  <c r="N251" i="49"/>
  <c r="N240" i="49" s="1"/>
  <c r="B175" i="49"/>
  <c r="B162" i="49" s="1"/>
  <c r="K175" i="49"/>
  <c r="K162" i="49" s="1"/>
  <c r="J130" i="49"/>
  <c r="J118" i="49" s="1"/>
  <c r="G84" i="49"/>
  <c r="G68" i="49" s="1"/>
  <c r="G21" i="49" s="1"/>
  <c r="O84" i="49"/>
  <c r="O68" i="49" s="1"/>
  <c r="O21" i="49" s="1"/>
  <c r="AA100" i="49"/>
  <c r="AA101" i="49" s="1"/>
  <c r="G38" i="49"/>
  <c r="G20" i="49" s="1"/>
  <c r="O38" i="49"/>
  <c r="O20" i="49" s="1"/>
  <c r="P33" i="49"/>
  <c r="Q33" i="49" s="1"/>
  <c r="AA54" i="49"/>
  <c r="I130" i="49"/>
  <c r="I118" i="49" s="1"/>
  <c r="F84" i="49"/>
  <c r="F68" i="49" s="1"/>
  <c r="F21" i="49" s="1"/>
  <c r="N38" i="49"/>
  <c r="N20" i="49" s="1"/>
  <c r="C175" i="49"/>
  <c r="C162" i="49" s="1"/>
  <c r="L175" i="49"/>
  <c r="L162" i="49" s="1"/>
  <c r="H84" i="49"/>
  <c r="H68" i="49" s="1"/>
  <c r="H21" i="49" s="1"/>
  <c r="H38" i="49"/>
  <c r="H20" i="49" s="1"/>
  <c r="H130" i="49"/>
  <c r="H118" i="49" s="1"/>
  <c r="P34" i="49"/>
  <c r="Q34" i="49" s="1"/>
  <c r="D175" i="49"/>
  <c r="D162" i="49" s="1"/>
  <c r="M175" i="49"/>
  <c r="M162" i="49" s="1"/>
  <c r="F175" i="49"/>
  <c r="F162" i="49" s="1"/>
  <c r="N175" i="49"/>
  <c r="N162" i="49" s="1"/>
  <c r="K130" i="49"/>
  <c r="K118" i="49" s="1"/>
  <c r="I84" i="49"/>
  <c r="I68" i="49" s="1"/>
  <c r="I21" i="49" s="1"/>
  <c r="I38" i="49"/>
  <c r="I20" i="49" s="1"/>
  <c r="P31" i="49"/>
  <c r="Q31" i="49" s="1"/>
  <c r="P32" i="49"/>
  <c r="Q32" i="49" s="1"/>
  <c r="F215" i="49"/>
  <c r="F204" i="49" s="1"/>
  <c r="N84" i="49"/>
  <c r="N68" i="49" s="1"/>
  <c r="N21" i="49" s="1"/>
  <c r="C130" i="49"/>
  <c r="C118" i="49" s="1"/>
  <c r="L130" i="49"/>
  <c r="L118" i="49" s="1"/>
  <c r="J84" i="49"/>
  <c r="J68" i="49" s="1"/>
  <c r="J21" i="49" s="1"/>
  <c r="J38" i="49"/>
  <c r="J20" i="49" s="1"/>
  <c r="P30" i="49"/>
  <c r="Q30" i="49" s="1"/>
  <c r="G175" i="49"/>
  <c r="G162" i="49" s="1"/>
  <c r="O175" i="49"/>
  <c r="O162" i="49" s="1"/>
  <c r="D130" i="49"/>
  <c r="D118" i="49" s="1"/>
  <c r="M130" i="49"/>
  <c r="M118" i="49" s="1"/>
  <c r="B84" i="49"/>
  <c r="B68" i="49" s="1"/>
  <c r="B21" i="49" s="1"/>
  <c r="K84" i="49"/>
  <c r="K68" i="49" s="1"/>
  <c r="K21" i="49" s="1"/>
  <c r="B38" i="49"/>
  <c r="B20" i="49" s="1"/>
  <c r="K38" i="49"/>
  <c r="K20" i="49" s="1"/>
  <c r="P29" i="49"/>
  <c r="Q29" i="49" s="1"/>
  <c r="P37" i="49"/>
  <c r="Q37" i="49" s="1"/>
  <c r="N215" i="49"/>
  <c r="N204" i="49" s="1"/>
  <c r="J175" i="49"/>
  <c r="J162" i="49" s="1"/>
  <c r="H175" i="49"/>
  <c r="H162" i="49" s="1"/>
  <c r="I175" i="49"/>
  <c r="I162" i="49" s="1"/>
  <c r="F130" i="49"/>
  <c r="F118" i="49" s="1"/>
  <c r="N130" i="49"/>
  <c r="N118" i="49" s="1"/>
  <c r="AA142" i="49"/>
  <c r="C84" i="49"/>
  <c r="C68" i="49" s="1"/>
  <c r="C21" i="49" s="1"/>
  <c r="L84" i="49"/>
  <c r="L68" i="49" s="1"/>
  <c r="L21" i="49" s="1"/>
  <c r="C38" i="49"/>
  <c r="C20" i="49" s="1"/>
  <c r="L38" i="49"/>
  <c r="L20" i="49" s="1"/>
  <c r="P26" i="49"/>
  <c r="Q26" i="49" s="1"/>
  <c r="B130" i="49"/>
  <c r="B118" i="49" s="1"/>
  <c r="L251" i="49"/>
  <c r="L240" i="49" s="1"/>
  <c r="O215" i="49"/>
  <c r="O204" i="49" s="1"/>
  <c r="D251" i="49"/>
  <c r="D240" i="49" s="1"/>
  <c r="C251" i="49"/>
  <c r="C240" i="49" s="1"/>
  <c r="G251" i="49"/>
  <c r="G240" i="49" s="1"/>
  <c r="O251" i="49"/>
  <c r="O240" i="49" s="1"/>
  <c r="J215" i="49"/>
  <c r="J204" i="49" s="1"/>
  <c r="H215" i="49"/>
  <c r="H204" i="49" s="1"/>
  <c r="M251" i="49"/>
  <c r="M240" i="49" s="1"/>
  <c r="H251" i="49"/>
  <c r="H240" i="49" s="1"/>
  <c r="B251" i="49"/>
  <c r="B240" i="49" s="1"/>
  <c r="AA262" i="49"/>
  <c r="AB262" i="49" s="1"/>
  <c r="K215" i="49"/>
  <c r="K204" i="49" s="1"/>
  <c r="I215" i="49"/>
  <c r="I204" i="49" s="1"/>
  <c r="I251" i="49"/>
  <c r="I240" i="49" s="1"/>
  <c r="C215" i="49"/>
  <c r="C204" i="49" s="1"/>
  <c r="L215" i="49"/>
  <c r="L204" i="49" s="1"/>
  <c r="G215" i="49"/>
  <c r="G204" i="49" s="1"/>
  <c r="J251" i="49"/>
  <c r="J240" i="49" s="1"/>
  <c r="D215" i="49"/>
  <c r="D204" i="49" s="1"/>
  <c r="M215" i="49"/>
  <c r="M204" i="49" s="1"/>
  <c r="B215" i="49"/>
  <c r="B204" i="49" s="1"/>
  <c r="D21" i="49" l="1"/>
  <c r="Q68" i="49"/>
  <c r="P68" i="49"/>
  <c r="Q84" i="49"/>
  <c r="Q38" i="49"/>
  <c r="P118" i="49"/>
  <c r="Q118" i="49"/>
  <c r="Q175" i="49"/>
  <c r="P21" i="49"/>
  <c r="R21" i="49" s="1"/>
  <c r="Q21" i="49"/>
  <c r="S21" i="49" s="1"/>
  <c r="Q20" i="49"/>
  <c r="P20" i="49"/>
  <c r="P130" i="49"/>
  <c r="P84" i="49"/>
  <c r="P38" i="49"/>
  <c r="P175" i="49"/>
  <c r="Q37" i="53" l="1"/>
  <c r="I17" i="53"/>
  <c r="I18" i="53"/>
  <c r="I19" i="53"/>
  <c r="I20" i="53"/>
  <c r="I21" i="53"/>
  <c r="I22" i="53"/>
  <c r="I16" i="53"/>
  <c r="E37" i="53"/>
  <c r="E17" i="53"/>
  <c r="E18" i="53"/>
  <c r="E19" i="53"/>
  <c r="E20" i="53"/>
  <c r="E21" i="53"/>
  <c r="E22" i="53"/>
  <c r="E16" i="53"/>
  <c r="I58" i="53"/>
  <c r="I59" i="53"/>
  <c r="I60" i="53"/>
  <c r="I61" i="53"/>
  <c r="I62" i="53"/>
  <c r="I63" i="53"/>
  <c r="Q78" i="53"/>
  <c r="E78" i="53"/>
  <c r="E58" i="53"/>
  <c r="E59" i="53"/>
  <c r="E60" i="53"/>
  <c r="E61" i="53"/>
  <c r="E62" i="53"/>
  <c r="E63" i="53"/>
  <c r="E57" i="53"/>
  <c r="I57" i="53"/>
  <c r="E23" i="53" l="1"/>
  <c r="E9" i="53" s="1"/>
  <c r="E64" i="53"/>
  <c r="E50" i="53" s="1"/>
  <c r="B27" i="27" l="1"/>
  <c r="C27" i="27" s="1"/>
  <c r="B26" i="27"/>
  <c r="C26" i="27" s="1"/>
  <c r="U43" i="60" l="1"/>
  <c r="U44" i="60"/>
  <c r="U45" i="60"/>
  <c r="U46" i="60"/>
  <c r="U47" i="60"/>
  <c r="U48" i="60"/>
  <c r="U49" i="60"/>
  <c r="U50" i="60"/>
  <c r="U51" i="60"/>
  <c r="U52" i="60"/>
  <c r="U53" i="60"/>
  <c r="U54" i="60"/>
  <c r="U55" i="60"/>
  <c r="U57" i="60"/>
  <c r="U58" i="60"/>
  <c r="U59" i="60"/>
  <c r="U60" i="60"/>
  <c r="U61" i="60"/>
  <c r="U62" i="60"/>
  <c r="U63" i="60"/>
  <c r="U64" i="60"/>
  <c r="U42" i="60"/>
  <c r="T65" i="60"/>
  <c r="D5" i="60"/>
  <c r="D6" i="60" s="1"/>
  <c r="D7" i="60" s="1"/>
  <c r="D8" i="60" s="1"/>
  <c r="D9" i="60" s="1"/>
  <c r="D10" i="60" s="1"/>
  <c r="D11" i="60" s="1"/>
  <c r="D12" i="60" s="1"/>
  <c r="D13" i="60" s="1"/>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D102" i="60" s="1"/>
  <c r="D103" i="60" s="1"/>
  <c r="D104" i="60" s="1"/>
  <c r="D105" i="60" s="1"/>
  <c r="D106" i="60" s="1"/>
  <c r="D107" i="60" s="1"/>
  <c r="D108" i="60" s="1"/>
  <c r="D109" i="60" s="1"/>
  <c r="D110" i="60" s="1"/>
  <c r="D111" i="60" s="1"/>
  <c r="D112" i="60" s="1"/>
  <c r="D113" i="60" s="1"/>
  <c r="D114" i="60" s="1"/>
  <c r="D115" i="60" s="1"/>
  <c r="D116" i="60" s="1"/>
  <c r="D117" i="60" s="1"/>
  <c r="D118" i="60" s="1"/>
  <c r="D119" i="60" s="1"/>
  <c r="D120" i="60" s="1"/>
  <c r="D121" i="60" s="1"/>
  <c r="D122" i="60" s="1"/>
  <c r="D123" i="60" s="1"/>
  <c r="D124" i="60" s="1"/>
  <c r="D125" i="60" s="1"/>
  <c r="D126" i="60" s="1"/>
  <c r="D127" i="60" s="1"/>
  <c r="D128" i="60" s="1"/>
  <c r="D129" i="60" s="1"/>
  <c r="D130" i="60" s="1"/>
  <c r="D131" i="60" s="1"/>
  <c r="D132" i="60" s="1"/>
  <c r="D133" i="60" s="1"/>
  <c r="D134" i="60" s="1"/>
  <c r="D135" i="60" s="1"/>
  <c r="D136" i="60" s="1"/>
  <c r="D137" i="60" s="1"/>
  <c r="D138" i="60" s="1"/>
  <c r="D139" i="60" s="1"/>
  <c r="D140" i="60" s="1"/>
  <c r="D141" i="60" s="1"/>
  <c r="D142" i="60" s="1"/>
  <c r="D143" i="60" s="1"/>
  <c r="D144" i="60" s="1"/>
  <c r="I144" i="60" s="1"/>
  <c r="U65" i="60" l="1"/>
  <c r="J144" i="60" s="1"/>
  <c r="P20" i="32"/>
  <c r="P19" i="32"/>
  <c r="P18" i="32"/>
  <c r="P17" i="32"/>
  <c r="P22" i="32" s="1"/>
  <c r="P14" i="32"/>
  <c r="H67" i="30"/>
  <c r="G39" i="30"/>
  <c r="F39" i="30"/>
  <c r="E39" i="30"/>
  <c r="D39" i="30"/>
  <c r="C39" i="30"/>
  <c r="B39" i="30"/>
  <c r="F61" i="29"/>
  <c r="F62" i="29"/>
  <c r="F63" i="29"/>
  <c r="F64" i="29"/>
  <c r="F65" i="29"/>
  <c r="F66" i="29"/>
  <c r="F67" i="29"/>
  <c r="F68" i="29"/>
  <c r="F69" i="29"/>
  <c r="F70" i="29"/>
  <c r="F71" i="29"/>
  <c r="F72" i="29"/>
  <c r="F73" i="29"/>
  <c r="F74" i="29"/>
  <c r="F75" i="29"/>
  <c r="F76" i="29"/>
  <c r="F77" i="29"/>
  <c r="F78" i="29"/>
  <c r="F79" i="29"/>
  <c r="F80" i="29"/>
  <c r="F81" i="29"/>
  <c r="F60" i="29"/>
  <c r="N81" i="29"/>
  <c r="M81" i="29"/>
  <c r="L81" i="29"/>
  <c r="K81" i="29"/>
  <c r="J81" i="29"/>
  <c r="I81" i="29"/>
  <c r="H81" i="29"/>
  <c r="G81" i="29"/>
  <c r="D81" i="29"/>
  <c r="C81" i="29"/>
  <c r="B81" i="29"/>
  <c r="C51" i="29"/>
  <c r="F60" i="28"/>
  <c r="F61" i="28"/>
  <c r="F62" i="28"/>
  <c r="F63" i="28"/>
  <c r="F64" i="28"/>
  <c r="F65" i="28"/>
  <c r="F66" i="28"/>
  <c r="F67" i="28"/>
  <c r="F68" i="28"/>
  <c r="F69" i="28"/>
  <c r="F70" i="28"/>
  <c r="F71" i="28"/>
  <c r="F72" i="28"/>
  <c r="F73" i="28"/>
  <c r="F74" i="28"/>
  <c r="F75" i="28"/>
  <c r="F76" i="28"/>
  <c r="F77" i="28"/>
  <c r="F78" i="28"/>
  <c r="F79" i="28"/>
  <c r="F80" i="28"/>
  <c r="F82" i="28"/>
  <c r="F59" i="28"/>
  <c r="AJ111" i="28"/>
  <c r="N80" i="28"/>
  <c r="M80" i="28"/>
  <c r="L80" i="28"/>
  <c r="K80" i="28"/>
  <c r="J80" i="28"/>
  <c r="I80" i="28"/>
  <c r="H80" i="28"/>
  <c r="G80" i="28"/>
  <c r="D80" i="28"/>
  <c r="C80" i="28"/>
  <c r="B80" i="28"/>
  <c r="C49" i="28"/>
  <c r="O81" i="29" l="1"/>
  <c r="H39" i="30"/>
  <c r="B52" i="29"/>
  <c r="O80" i="28"/>
  <c r="B49" i="28" s="1"/>
  <c r="G17" i="53" l="1"/>
  <c r="H17" i="53"/>
  <c r="J17" i="53"/>
  <c r="K17" i="53"/>
  <c r="L17" i="53"/>
  <c r="M17" i="53"/>
  <c r="N17" i="53"/>
  <c r="G18" i="53"/>
  <c r="H18" i="53"/>
  <c r="J18" i="53"/>
  <c r="K18" i="53"/>
  <c r="L18" i="53"/>
  <c r="M18" i="53"/>
  <c r="N18" i="53"/>
  <c r="G19" i="53"/>
  <c r="H19" i="53"/>
  <c r="J19" i="53"/>
  <c r="K19" i="53"/>
  <c r="L19" i="53"/>
  <c r="M19" i="53"/>
  <c r="N19" i="53"/>
  <c r="G20" i="53"/>
  <c r="H20" i="53"/>
  <c r="J20" i="53"/>
  <c r="K20" i="53"/>
  <c r="L20" i="53"/>
  <c r="M20" i="53"/>
  <c r="N20" i="53"/>
  <c r="G21" i="53"/>
  <c r="H21" i="53"/>
  <c r="J21" i="53"/>
  <c r="K21" i="53"/>
  <c r="L21" i="53"/>
  <c r="M21" i="53"/>
  <c r="N21" i="53"/>
  <c r="G22" i="53"/>
  <c r="H22" i="53"/>
  <c r="J22" i="53"/>
  <c r="K22" i="53"/>
  <c r="L22" i="53"/>
  <c r="M22" i="53"/>
  <c r="N22" i="53"/>
  <c r="N16" i="53"/>
  <c r="M16" i="53"/>
  <c r="L16" i="53"/>
  <c r="K16" i="53"/>
  <c r="J16" i="53"/>
  <c r="H16" i="53"/>
  <c r="G16" i="53"/>
  <c r="F17" i="53"/>
  <c r="F18" i="53"/>
  <c r="F19" i="53"/>
  <c r="F20" i="53"/>
  <c r="F21" i="53"/>
  <c r="F22" i="53"/>
  <c r="F16" i="53"/>
  <c r="D17" i="53"/>
  <c r="D18" i="53"/>
  <c r="D19" i="53"/>
  <c r="D20" i="53"/>
  <c r="D21" i="53"/>
  <c r="D22" i="53"/>
  <c r="D16" i="53"/>
  <c r="B17" i="53"/>
  <c r="B18" i="53"/>
  <c r="B19" i="53"/>
  <c r="B20" i="53"/>
  <c r="B21" i="53"/>
  <c r="B22" i="53"/>
  <c r="B16" i="53"/>
  <c r="C16" i="53"/>
  <c r="C17" i="53"/>
  <c r="C18" i="53"/>
  <c r="C19" i="53"/>
  <c r="C20" i="53"/>
  <c r="C21" i="53"/>
  <c r="C22" i="53"/>
  <c r="AB36" i="53"/>
  <c r="AB35" i="53"/>
  <c r="AB34" i="53"/>
  <c r="AB33" i="53"/>
  <c r="AB32" i="53"/>
  <c r="AB31" i="53"/>
  <c r="AB30" i="53"/>
  <c r="N63" i="53"/>
  <c r="M63" i="53"/>
  <c r="L63" i="53"/>
  <c r="K63" i="53"/>
  <c r="J63" i="53"/>
  <c r="H63" i="53"/>
  <c r="G63" i="53"/>
  <c r="F63" i="53"/>
  <c r="D63" i="53"/>
  <c r="C63" i="53"/>
  <c r="B63" i="53"/>
  <c r="N62" i="53"/>
  <c r="M62" i="53"/>
  <c r="L62" i="53"/>
  <c r="K62" i="53"/>
  <c r="J62" i="53"/>
  <c r="H62" i="53"/>
  <c r="G62" i="53"/>
  <c r="F62" i="53"/>
  <c r="D62" i="53"/>
  <c r="C62" i="53"/>
  <c r="B62" i="53"/>
  <c r="N61" i="53"/>
  <c r="M61" i="53"/>
  <c r="L61" i="53"/>
  <c r="K61" i="53"/>
  <c r="J61" i="53"/>
  <c r="H61" i="53"/>
  <c r="G61" i="53"/>
  <c r="F61" i="53"/>
  <c r="D61" i="53"/>
  <c r="C61" i="53"/>
  <c r="B61" i="53"/>
  <c r="N60" i="53"/>
  <c r="M60" i="53"/>
  <c r="L60" i="53"/>
  <c r="K60" i="53"/>
  <c r="J60" i="53"/>
  <c r="H60" i="53"/>
  <c r="G60" i="53"/>
  <c r="F60" i="53"/>
  <c r="D60" i="53"/>
  <c r="C60" i="53"/>
  <c r="B60" i="53"/>
  <c r="N59" i="53"/>
  <c r="M59" i="53"/>
  <c r="L59" i="53"/>
  <c r="K59" i="53"/>
  <c r="J59" i="53"/>
  <c r="H59" i="53"/>
  <c r="G59" i="53"/>
  <c r="F59" i="53"/>
  <c r="D59" i="53"/>
  <c r="C59" i="53"/>
  <c r="B59" i="53"/>
  <c r="N58" i="53"/>
  <c r="M58" i="53"/>
  <c r="L58" i="53"/>
  <c r="K58" i="53"/>
  <c r="J58" i="53"/>
  <c r="H58" i="53"/>
  <c r="G58" i="53"/>
  <c r="F58" i="53"/>
  <c r="D58" i="53"/>
  <c r="C58" i="53"/>
  <c r="B58" i="53"/>
  <c r="N57" i="53"/>
  <c r="M57" i="53"/>
  <c r="L57" i="53"/>
  <c r="K57" i="53"/>
  <c r="J57" i="53"/>
  <c r="H57" i="53"/>
  <c r="G57" i="53"/>
  <c r="F57" i="53"/>
  <c r="D57" i="53"/>
  <c r="C57" i="53"/>
  <c r="B57" i="53"/>
  <c r="B78" i="53"/>
  <c r="C78" i="53"/>
  <c r="D78" i="53"/>
  <c r="F78" i="53"/>
  <c r="G78" i="53"/>
  <c r="H78" i="53"/>
  <c r="I78" i="53"/>
  <c r="J78" i="53"/>
  <c r="K78" i="53"/>
  <c r="L78" i="53"/>
  <c r="M78" i="53"/>
  <c r="N78" i="53"/>
  <c r="O78" i="53"/>
  <c r="P78" i="53"/>
  <c r="R78" i="53"/>
  <c r="S78" i="53"/>
  <c r="T78" i="53"/>
  <c r="U78" i="53"/>
  <c r="V78" i="53"/>
  <c r="W78" i="53"/>
  <c r="X78" i="53"/>
  <c r="Y78" i="53"/>
  <c r="Z78" i="53"/>
  <c r="AA78" i="53"/>
  <c r="AB77" i="53"/>
  <c r="AB76" i="53"/>
  <c r="AB75" i="53"/>
  <c r="AB74" i="53"/>
  <c r="AB73" i="53"/>
  <c r="AB72" i="53"/>
  <c r="AB71" i="53"/>
  <c r="AB37" i="53" l="1"/>
  <c r="O19" i="53"/>
  <c r="O22" i="53"/>
  <c r="O21" i="53"/>
  <c r="O20" i="53"/>
  <c r="O17" i="53"/>
  <c r="O18" i="53"/>
  <c r="AB78" i="53"/>
  <c r="O16" i="53"/>
  <c r="E14" i="56" l="1"/>
  <c r="D14" i="56" l="1"/>
  <c r="C14" i="56"/>
  <c r="S65" i="60" l="1"/>
  <c r="R31" i="60"/>
  <c r="S31" i="60"/>
  <c r="O20" i="32"/>
  <c r="O19" i="32"/>
  <c r="O18" i="32"/>
  <c r="O17" i="32"/>
  <c r="O22" i="32" s="1"/>
  <c r="O14" i="32"/>
  <c r="G38" i="30"/>
  <c r="F38" i="30"/>
  <c r="E38" i="30"/>
  <c r="D38" i="30"/>
  <c r="C38" i="30"/>
  <c r="B38" i="30"/>
  <c r="H66" i="30"/>
  <c r="C53" i="29"/>
  <c r="C49" i="29"/>
  <c r="P80" i="29"/>
  <c r="C50" i="29" s="1"/>
  <c r="N80" i="29"/>
  <c r="M80" i="29"/>
  <c r="L80" i="29"/>
  <c r="K80" i="29"/>
  <c r="J80" i="29"/>
  <c r="I80" i="29"/>
  <c r="H80" i="29"/>
  <c r="G80" i="29"/>
  <c r="D80" i="29"/>
  <c r="C80" i="29"/>
  <c r="B80" i="29"/>
  <c r="N79" i="29"/>
  <c r="M79" i="29"/>
  <c r="L79" i="29"/>
  <c r="K79" i="29"/>
  <c r="J79" i="29"/>
  <c r="I79" i="29"/>
  <c r="H79" i="29"/>
  <c r="G79" i="29"/>
  <c r="D79" i="29"/>
  <c r="C79" i="29"/>
  <c r="B79" i="29"/>
  <c r="N78" i="29"/>
  <c r="M78" i="29"/>
  <c r="L78" i="29"/>
  <c r="K78" i="29"/>
  <c r="J78" i="29"/>
  <c r="I78" i="29"/>
  <c r="H78" i="29"/>
  <c r="G78" i="29"/>
  <c r="D78" i="29"/>
  <c r="C78" i="29"/>
  <c r="B78" i="29"/>
  <c r="N77" i="29"/>
  <c r="M77" i="29"/>
  <c r="L77" i="29"/>
  <c r="K77" i="29"/>
  <c r="J77" i="29"/>
  <c r="I77" i="29"/>
  <c r="H77" i="29"/>
  <c r="G77" i="29"/>
  <c r="D77" i="29"/>
  <c r="C77" i="29"/>
  <c r="B77" i="29"/>
  <c r="N76" i="29"/>
  <c r="M76" i="29"/>
  <c r="L76" i="29"/>
  <c r="K76" i="29"/>
  <c r="J76" i="29"/>
  <c r="I76" i="29"/>
  <c r="H76" i="29"/>
  <c r="G76" i="29"/>
  <c r="D76" i="29"/>
  <c r="C76" i="29"/>
  <c r="B76" i="29"/>
  <c r="N75" i="29"/>
  <c r="M75" i="29"/>
  <c r="L75" i="29"/>
  <c r="K75" i="29"/>
  <c r="J75" i="29"/>
  <c r="I75" i="29"/>
  <c r="H75" i="29"/>
  <c r="G75" i="29"/>
  <c r="D75" i="29"/>
  <c r="C75" i="29"/>
  <c r="B75" i="29"/>
  <c r="N74" i="29"/>
  <c r="M74" i="29"/>
  <c r="L74" i="29"/>
  <c r="K74" i="29"/>
  <c r="J74" i="29"/>
  <c r="I74" i="29"/>
  <c r="H74" i="29"/>
  <c r="G74" i="29"/>
  <c r="D74" i="29"/>
  <c r="C74" i="29"/>
  <c r="B74" i="29"/>
  <c r="N73" i="29"/>
  <c r="M73" i="29"/>
  <c r="L73" i="29"/>
  <c r="K73" i="29"/>
  <c r="J73" i="29"/>
  <c r="I73" i="29"/>
  <c r="H73" i="29"/>
  <c r="G73" i="29"/>
  <c r="D73" i="29"/>
  <c r="C73" i="29"/>
  <c r="B73" i="29"/>
  <c r="N72" i="29"/>
  <c r="M72" i="29"/>
  <c r="L72" i="29"/>
  <c r="K72" i="29"/>
  <c r="J72" i="29"/>
  <c r="I72" i="29"/>
  <c r="H72" i="29"/>
  <c r="G72" i="29"/>
  <c r="D72" i="29"/>
  <c r="C72" i="29"/>
  <c r="B72" i="29"/>
  <c r="N71" i="29"/>
  <c r="M71" i="29"/>
  <c r="L71" i="29"/>
  <c r="K71" i="29"/>
  <c r="J71" i="29"/>
  <c r="I71" i="29"/>
  <c r="H71" i="29"/>
  <c r="G71" i="29"/>
  <c r="D71" i="29"/>
  <c r="C71" i="29"/>
  <c r="B71" i="29"/>
  <c r="N70" i="29"/>
  <c r="M70" i="29"/>
  <c r="L70" i="29"/>
  <c r="K70" i="29"/>
  <c r="J70" i="29"/>
  <c r="I70" i="29"/>
  <c r="H70" i="29"/>
  <c r="G70" i="29"/>
  <c r="D70" i="29"/>
  <c r="C70" i="29"/>
  <c r="B70" i="29"/>
  <c r="N69" i="29"/>
  <c r="M69" i="29"/>
  <c r="L69" i="29"/>
  <c r="K69" i="29"/>
  <c r="J69" i="29"/>
  <c r="I69" i="29"/>
  <c r="H69" i="29"/>
  <c r="G69" i="29"/>
  <c r="D69" i="29"/>
  <c r="C69" i="29"/>
  <c r="B69" i="29"/>
  <c r="N68" i="29"/>
  <c r="M68" i="29"/>
  <c r="L68" i="29"/>
  <c r="K68" i="29"/>
  <c r="J68" i="29"/>
  <c r="I68" i="29"/>
  <c r="H68" i="29"/>
  <c r="G68" i="29"/>
  <c r="D68" i="29"/>
  <c r="C68" i="29"/>
  <c r="B68" i="29"/>
  <c r="N67" i="29"/>
  <c r="M67" i="29"/>
  <c r="L67" i="29"/>
  <c r="K67" i="29"/>
  <c r="J67" i="29"/>
  <c r="I67" i="29"/>
  <c r="H67" i="29"/>
  <c r="G67" i="29"/>
  <c r="D67" i="29"/>
  <c r="C67" i="29"/>
  <c r="B67" i="29"/>
  <c r="N66" i="29"/>
  <c r="M66" i="29"/>
  <c r="L66" i="29"/>
  <c r="K66" i="29"/>
  <c r="J66" i="29"/>
  <c r="I66" i="29"/>
  <c r="H66" i="29"/>
  <c r="G66" i="29"/>
  <c r="D66" i="29"/>
  <c r="C66" i="29"/>
  <c r="B66" i="29"/>
  <c r="N65" i="29"/>
  <c r="M65" i="29"/>
  <c r="L65" i="29"/>
  <c r="K65" i="29"/>
  <c r="J65" i="29"/>
  <c r="I65" i="29"/>
  <c r="H65" i="29"/>
  <c r="G65" i="29"/>
  <c r="D65" i="29"/>
  <c r="C65" i="29"/>
  <c r="B65" i="29"/>
  <c r="N64" i="29"/>
  <c r="M64" i="29"/>
  <c r="L64" i="29"/>
  <c r="K64" i="29"/>
  <c r="J64" i="29"/>
  <c r="I64" i="29"/>
  <c r="H64" i="29"/>
  <c r="G64" i="29"/>
  <c r="D64" i="29"/>
  <c r="C64" i="29"/>
  <c r="B64" i="29"/>
  <c r="N63" i="29"/>
  <c r="M63" i="29"/>
  <c r="L63" i="29"/>
  <c r="K63" i="29"/>
  <c r="J63" i="29"/>
  <c r="I63" i="29"/>
  <c r="H63" i="29"/>
  <c r="G63" i="29"/>
  <c r="D63" i="29"/>
  <c r="C63" i="29"/>
  <c r="B63" i="29"/>
  <c r="N62" i="29"/>
  <c r="M62" i="29"/>
  <c r="L62" i="29"/>
  <c r="K62" i="29"/>
  <c r="J62" i="29"/>
  <c r="I62" i="29"/>
  <c r="H62" i="29"/>
  <c r="G62" i="29"/>
  <c r="D62" i="29"/>
  <c r="C62" i="29"/>
  <c r="B62" i="29"/>
  <c r="N61" i="29"/>
  <c r="M61" i="29"/>
  <c r="L61" i="29"/>
  <c r="K61" i="29"/>
  <c r="J61" i="29"/>
  <c r="I61" i="29"/>
  <c r="H61" i="29"/>
  <c r="G61" i="29"/>
  <c r="D61" i="29"/>
  <c r="C61" i="29"/>
  <c r="B61" i="29"/>
  <c r="N60" i="29"/>
  <c r="M60" i="29"/>
  <c r="L60" i="29"/>
  <c r="K60" i="29"/>
  <c r="J60" i="29"/>
  <c r="I60" i="29"/>
  <c r="H60" i="29"/>
  <c r="G60" i="29"/>
  <c r="D60" i="29"/>
  <c r="C60" i="29"/>
  <c r="B60" i="29"/>
  <c r="P84" i="29"/>
  <c r="C48" i="28"/>
  <c r="N82" i="28"/>
  <c r="M82" i="28"/>
  <c r="L82" i="28"/>
  <c r="K82" i="28"/>
  <c r="J82" i="28"/>
  <c r="H82" i="28"/>
  <c r="G82" i="28"/>
  <c r="D82" i="28"/>
  <c r="C82" i="28"/>
  <c r="B82" i="28"/>
  <c r="N79" i="28"/>
  <c r="M79" i="28"/>
  <c r="L79" i="28"/>
  <c r="K79" i="28"/>
  <c r="J79" i="28"/>
  <c r="I79" i="28"/>
  <c r="H79" i="28"/>
  <c r="G79" i="28"/>
  <c r="D79" i="28"/>
  <c r="C79" i="28"/>
  <c r="B79" i="28"/>
  <c r="I78" i="28"/>
  <c r="I77" i="28"/>
  <c r="I76" i="28"/>
  <c r="I75" i="28"/>
  <c r="I74" i="28"/>
  <c r="I73" i="28"/>
  <c r="I72" i="28"/>
  <c r="I71" i="28"/>
  <c r="I70" i="28"/>
  <c r="I69" i="28"/>
  <c r="I68" i="28"/>
  <c r="I67" i="28"/>
  <c r="I66" i="28"/>
  <c r="I65" i="28"/>
  <c r="I64" i="28"/>
  <c r="I63" i="28"/>
  <c r="I62" i="28"/>
  <c r="I61" i="28"/>
  <c r="I60" i="28"/>
  <c r="I59" i="28"/>
  <c r="K78" i="28"/>
  <c r="K77" i="28"/>
  <c r="K76" i="28"/>
  <c r="K75" i="28"/>
  <c r="K74" i="28"/>
  <c r="K73" i="28"/>
  <c r="K72" i="28"/>
  <c r="K71" i="28"/>
  <c r="K70" i="28"/>
  <c r="K69" i="28"/>
  <c r="K68" i="28"/>
  <c r="K67" i="28"/>
  <c r="K66" i="28"/>
  <c r="K65" i="28"/>
  <c r="K64" i="28"/>
  <c r="K63" i="28"/>
  <c r="K62" i="28"/>
  <c r="K61" i="28"/>
  <c r="K60" i="28"/>
  <c r="K59" i="28"/>
  <c r="N78" i="28"/>
  <c r="M78" i="28"/>
  <c r="L78" i="28"/>
  <c r="J78" i="28"/>
  <c r="H78" i="28"/>
  <c r="G78" i="28"/>
  <c r="D78" i="28"/>
  <c r="C78" i="28"/>
  <c r="B78" i="28"/>
  <c r="N77" i="28"/>
  <c r="M77" i="28"/>
  <c r="L77" i="28"/>
  <c r="J77" i="28"/>
  <c r="H77" i="28"/>
  <c r="G77" i="28"/>
  <c r="D77" i="28"/>
  <c r="C77" i="28"/>
  <c r="B77" i="28"/>
  <c r="N76" i="28"/>
  <c r="M76" i="28"/>
  <c r="L76" i="28"/>
  <c r="J76" i="28"/>
  <c r="H76" i="28"/>
  <c r="G76" i="28"/>
  <c r="D76" i="28"/>
  <c r="C76" i="28"/>
  <c r="B76" i="28"/>
  <c r="N75" i="28"/>
  <c r="M75" i="28"/>
  <c r="L75" i="28"/>
  <c r="J75" i="28"/>
  <c r="H75" i="28"/>
  <c r="G75" i="28"/>
  <c r="D75" i="28"/>
  <c r="C75" i="28"/>
  <c r="B75" i="28"/>
  <c r="N74" i="28"/>
  <c r="M74" i="28"/>
  <c r="L74" i="28"/>
  <c r="J74" i="28"/>
  <c r="H74" i="28"/>
  <c r="G74" i="28"/>
  <c r="D74" i="28"/>
  <c r="C74" i="28"/>
  <c r="B74" i="28"/>
  <c r="N73" i="28"/>
  <c r="M73" i="28"/>
  <c r="L73" i="28"/>
  <c r="J73" i="28"/>
  <c r="H73" i="28"/>
  <c r="G73" i="28"/>
  <c r="D73" i="28"/>
  <c r="C73" i="28"/>
  <c r="B73" i="28"/>
  <c r="N72" i="28"/>
  <c r="M72" i="28"/>
  <c r="L72" i="28"/>
  <c r="J72" i="28"/>
  <c r="H72" i="28"/>
  <c r="G72" i="28"/>
  <c r="D72" i="28"/>
  <c r="C72" i="28"/>
  <c r="B72" i="28"/>
  <c r="N71" i="28"/>
  <c r="M71" i="28"/>
  <c r="L71" i="28"/>
  <c r="J71" i="28"/>
  <c r="H71" i="28"/>
  <c r="G71" i="28"/>
  <c r="D71" i="28"/>
  <c r="C71" i="28"/>
  <c r="B71" i="28"/>
  <c r="N70" i="28"/>
  <c r="M70" i="28"/>
  <c r="L70" i="28"/>
  <c r="J70" i="28"/>
  <c r="H70" i="28"/>
  <c r="G70" i="28"/>
  <c r="D70" i="28"/>
  <c r="C70" i="28"/>
  <c r="B70" i="28"/>
  <c r="N69" i="28"/>
  <c r="M69" i="28"/>
  <c r="L69" i="28"/>
  <c r="J69" i="28"/>
  <c r="H69" i="28"/>
  <c r="G69" i="28"/>
  <c r="D69" i="28"/>
  <c r="C69" i="28"/>
  <c r="B69" i="28"/>
  <c r="N68" i="28"/>
  <c r="M68" i="28"/>
  <c r="L68" i="28"/>
  <c r="J68" i="28"/>
  <c r="H68" i="28"/>
  <c r="G68" i="28"/>
  <c r="D68" i="28"/>
  <c r="C68" i="28"/>
  <c r="B68" i="28"/>
  <c r="N67" i="28"/>
  <c r="M67" i="28"/>
  <c r="L67" i="28"/>
  <c r="J67" i="28"/>
  <c r="H67" i="28"/>
  <c r="G67" i="28"/>
  <c r="D67" i="28"/>
  <c r="C67" i="28"/>
  <c r="B67" i="28"/>
  <c r="N66" i="28"/>
  <c r="M66" i="28"/>
  <c r="L66" i="28"/>
  <c r="J66" i="28"/>
  <c r="H66" i="28"/>
  <c r="G66" i="28"/>
  <c r="D66" i="28"/>
  <c r="C66" i="28"/>
  <c r="B66" i="28"/>
  <c r="N65" i="28"/>
  <c r="M65" i="28"/>
  <c r="L65" i="28"/>
  <c r="J65" i="28"/>
  <c r="H65" i="28"/>
  <c r="G65" i="28"/>
  <c r="D65" i="28"/>
  <c r="C65" i="28"/>
  <c r="B65" i="28"/>
  <c r="N64" i="28"/>
  <c r="M64" i="28"/>
  <c r="L64" i="28"/>
  <c r="J64" i="28"/>
  <c r="H64" i="28"/>
  <c r="G64" i="28"/>
  <c r="D64" i="28"/>
  <c r="C64" i="28"/>
  <c r="B64" i="28"/>
  <c r="N63" i="28"/>
  <c r="M63" i="28"/>
  <c r="L63" i="28"/>
  <c r="J63" i="28"/>
  <c r="H63" i="28"/>
  <c r="G63" i="28"/>
  <c r="D63" i="28"/>
  <c r="C63" i="28"/>
  <c r="B63" i="28"/>
  <c r="N62" i="28"/>
  <c r="M62" i="28"/>
  <c r="L62" i="28"/>
  <c r="J62" i="28"/>
  <c r="H62" i="28"/>
  <c r="G62" i="28"/>
  <c r="D62" i="28"/>
  <c r="C62" i="28"/>
  <c r="B62" i="28"/>
  <c r="N61" i="28"/>
  <c r="M61" i="28"/>
  <c r="L61" i="28"/>
  <c r="J61" i="28"/>
  <c r="H61" i="28"/>
  <c r="G61" i="28"/>
  <c r="D61" i="28"/>
  <c r="C61" i="28"/>
  <c r="B61" i="28"/>
  <c r="N60" i="28"/>
  <c r="M60" i="28"/>
  <c r="L60" i="28"/>
  <c r="J60" i="28"/>
  <c r="H60" i="28"/>
  <c r="G60" i="28"/>
  <c r="D60" i="28"/>
  <c r="C60" i="28"/>
  <c r="B60" i="28"/>
  <c r="N59" i="28"/>
  <c r="M59" i="28"/>
  <c r="L59" i="28"/>
  <c r="J59" i="28"/>
  <c r="H59" i="28"/>
  <c r="G59" i="28"/>
  <c r="D59" i="28"/>
  <c r="C59" i="28"/>
  <c r="B59" i="28"/>
  <c r="AJ112" i="28"/>
  <c r="AI112" i="28"/>
  <c r="AH112" i="28"/>
  <c r="AG112" i="28"/>
  <c r="AF112" i="28"/>
  <c r="AE112" i="28"/>
  <c r="AD112" i="28"/>
  <c r="AC112" i="28"/>
  <c r="AB112" i="28"/>
  <c r="AA112" i="28"/>
  <c r="Z112" i="28"/>
  <c r="Y112" i="28"/>
  <c r="X112" i="28"/>
  <c r="W112" i="28"/>
  <c r="V112" i="28"/>
  <c r="U112" i="28"/>
  <c r="T112" i="28"/>
  <c r="S112" i="28"/>
  <c r="R112" i="28"/>
  <c r="Q112" i="28"/>
  <c r="P112" i="28"/>
  <c r="O112" i="28"/>
  <c r="N112" i="28"/>
  <c r="L112" i="28"/>
  <c r="K112" i="28"/>
  <c r="I112" i="28"/>
  <c r="H112" i="28"/>
  <c r="G112" i="28"/>
  <c r="F112" i="28"/>
  <c r="D112" i="28"/>
  <c r="C112" i="28"/>
  <c r="B112" i="28"/>
  <c r="B86" i="27"/>
  <c r="L57" i="27"/>
  <c r="O82" i="28" l="1"/>
  <c r="O74" i="29"/>
  <c r="O66" i="29"/>
  <c r="O63" i="29"/>
  <c r="O71" i="29"/>
  <c r="O79" i="29"/>
  <c r="O61" i="29"/>
  <c r="O69" i="29"/>
  <c r="O77" i="29"/>
  <c r="O64" i="29"/>
  <c r="O72" i="29"/>
  <c r="O80" i="29"/>
  <c r="O67" i="29"/>
  <c r="O75" i="29"/>
  <c r="O62" i="29"/>
  <c r="O70" i="29"/>
  <c r="O78" i="29"/>
  <c r="O65" i="29"/>
  <c r="O73" i="29"/>
  <c r="O60" i="29"/>
  <c r="O68" i="29"/>
  <c r="O76" i="29"/>
  <c r="B51" i="29"/>
  <c r="D51" i="29" s="1"/>
  <c r="AJ113" i="29"/>
  <c r="H38" i="30"/>
  <c r="O79" i="28"/>
  <c r="B48" i="28" s="1"/>
  <c r="D84" i="29"/>
  <c r="B50" i="29"/>
  <c r="B53" i="29"/>
  <c r="F53" i="29" s="1"/>
  <c r="K84" i="29"/>
  <c r="G84" i="29"/>
  <c r="C84" i="29"/>
  <c r="L84" i="29"/>
  <c r="B113" i="29"/>
  <c r="M84" i="29"/>
  <c r="N84" i="29"/>
  <c r="J84" i="29"/>
  <c r="F84" i="29"/>
  <c r="H84" i="29"/>
  <c r="I84" i="29"/>
  <c r="D50" i="29" l="1"/>
  <c r="B49" i="29"/>
  <c r="B84" i="29"/>
  <c r="O84" i="29" l="1"/>
  <c r="AA37" i="53" l="1"/>
  <c r="Z37" i="53"/>
  <c r="Y37" i="53"/>
  <c r="X37" i="53"/>
  <c r="W37" i="53"/>
  <c r="V37" i="53"/>
  <c r="U37" i="53"/>
  <c r="T37" i="53"/>
  <c r="C61" i="9" l="1"/>
  <c r="D36" i="8"/>
  <c r="H64" i="8" l="1"/>
  <c r="I64" i="8"/>
  <c r="I65" i="7" l="1"/>
  <c r="H65" i="7"/>
  <c r="D36" i="7"/>
  <c r="D35" i="7"/>
  <c r="D34" i="7"/>
  <c r="D33" i="7"/>
  <c r="D32" i="7"/>
  <c r="D31" i="7"/>
  <c r="D30" i="7"/>
  <c r="D29" i="7"/>
  <c r="D28" i="7"/>
  <c r="D27" i="7"/>
  <c r="D26" i="7"/>
  <c r="D25" i="7"/>
  <c r="C25" i="7"/>
  <c r="C36" i="7"/>
  <c r="C35" i="7"/>
  <c r="C34" i="7"/>
  <c r="C33" i="7"/>
  <c r="C32" i="7"/>
  <c r="C31" i="7"/>
  <c r="C30" i="7"/>
  <c r="C29" i="7"/>
  <c r="C28" i="7"/>
  <c r="C27" i="7"/>
  <c r="C26" i="7"/>
  <c r="D65" i="7"/>
  <c r="C65" i="7"/>
  <c r="R14" i="32" l="1"/>
  <c r="N20" i="32"/>
  <c r="N19" i="32"/>
  <c r="N18" i="32"/>
  <c r="N17" i="32"/>
  <c r="N22" i="32" s="1"/>
  <c r="N14" i="32"/>
  <c r="G37" i="30"/>
  <c r="F37" i="30"/>
  <c r="E37" i="30"/>
  <c r="D37" i="30"/>
  <c r="C37" i="30"/>
  <c r="B37" i="30"/>
  <c r="H65" i="30" l="1"/>
  <c r="H37" i="30"/>
  <c r="C47" i="28" l="1"/>
  <c r="C25" i="24"/>
  <c r="D24" i="24" l="1"/>
  <c r="D22" i="24"/>
  <c r="D21" i="24"/>
  <c r="D20" i="24"/>
  <c r="D19" i="24"/>
  <c r="D18" i="24"/>
  <c r="D17" i="24"/>
  <c r="D16" i="24"/>
  <c r="D15" i="24"/>
  <c r="D14" i="24"/>
  <c r="D12" i="24"/>
  <c r="D11" i="24"/>
  <c r="D10" i="24"/>
  <c r="B25" i="24"/>
  <c r="O60" i="53"/>
  <c r="O59" i="53"/>
  <c r="G64" i="53"/>
  <c r="G50" i="53" s="1"/>
  <c r="M64" i="53"/>
  <c r="M50" i="53" s="1"/>
  <c r="K64" i="53"/>
  <c r="K50" i="53" s="1"/>
  <c r="D64" i="53"/>
  <c r="D50" i="53" s="1"/>
  <c r="C64" i="53"/>
  <c r="C50" i="53" s="1"/>
  <c r="O57" i="53"/>
  <c r="R37" i="53"/>
  <c r="P37" i="53"/>
  <c r="O37" i="53"/>
  <c r="N37" i="53"/>
  <c r="M37" i="53"/>
  <c r="L37" i="53"/>
  <c r="K37" i="53"/>
  <c r="J37" i="53"/>
  <c r="I37" i="53"/>
  <c r="H37" i="53"/>
  <c r="G37" i="53"/>
  <c r="F37" i="53"/>
  <c r="D37" i="53"/>
  <c r="C37" i="53"/>
  <c r="B37" i="53"/>
  <c r="S37" i="53"/>
  <c r="K23" i="53"/>
  <c r="K9" i="53" s="1"/>
  <c r="N23" i="53"/>
  <c r="N9" i="53" s="1"/>
  <c r="M23" i="53"/>
  <c r="M9" i="53" s="1"/>
  <c r="H23" i="53"/>
  <c r="H9" i="53" s="1"/>
  <c r="G23" i="53"/>
  <c r="G9" i="53" s="1"/>
  <c r="D23" i="53"/>
  <c r="D9" i="53" s="1"/>
  <c r="O11" i="53"/>
  <c r="D25" i="24" l="1"/>
  <c r="O61" i="53"/>
  <c r="F64" i="53"/>
  <c r="F50" i="53" s="1"/>
  <c r="N64" i="53"/>
  <c r="N50" i="53" s="1"/>
  <c r="O62" i="53"/>
  <c r="O58" i="53"/>
  <c r="H64" i="53"/>
  <c r="H50" i="53" s="1"/>
  <c r="I64" i="53"/>
  <c r="I50" i="53" s="1"/>
  <c r="J64" i="53"/>
  <c r="J50" i="53" s="1"/>
  <c r="O63" i="53"/>
  <c r="L64" i="53"/>
  <c r="L50" i="53" s="1"/>
  <c r="I23" i="53"/>
  <c r="I9" i="53" s="1"/>
  <c r="J23" i="53"/>
  <c r="J9" i="53" s="1"/>
  <c r="L23" i="53"/>
  <c r="L9" i="53" s="1"/>
  <c r="F23" i="53"/>
  <c r="F9" i="53" s="1"/>
  <c r="C23" i="53"/>
  <c r="C9" i="53" s="1"/>
  <c r="B23" i="53"/>
  <c r="B9" i="53" s="1"/>
  <c r="B64" i="53"/>
  <c r="B50" i="53" s="1"/>
  <c r="O64" i="53" l="1"/>
  <c r="O50" i="53" s="1"/>
  <c r="O23" i="53"/>
  <c r="O9" i="53"/>
  <c r="B29" i="27" l="1"/>
  <c r="B88" i="27" s="1"/>
  <c r="C36" i="8"/>
  <c r="C64" i="8"/>
  <c r="D64" i="8"/>
  <c r="C29" i="27" l="1"/>
  <c r="E28" i="24" l="1"/>
  <c r="B25" i="27" l="1"/>
  <c r="B24" i="27"/>
  <c r="C37" i="8" l="1"/>
  <c r="D37" i="8"/>
  <c r="D37" i="7"/>
  <c r="D36" i="9"/>
  <c r="C36" i="9"/>
  <c r="C37" i="7"/>
  <c r="R17" i="32" l="1"/>
  <c r="R22" i="32" s="1"/>
  <c r="C25" i="27"/>
  <c r="L56" i="27" l="1"/>
  <c r="B85" i="27"/>
  <c r="G36" i="30" l="1"/>
  <c r="F36" i="30"/>
  <c r="E36" i="30"/>
  <c r="D36" i="30"/>
  <c r="C36" i="30"/>
  <c r="B36" i="30"/>
  <c r="H64" i="30"/>
  <c r="C51" i="28"/>
  <c r="P83" i="28"/>
  <c r="H36" i="30" l="1"/>
  <c r="D53" i="29"/>
  <c r="B51" i="28" l="1"/>
  <c r="D51" i="28" s="1"/>
  <c r="H14" i="32"/>
  <c r="G14" i="32"/>
  <c r="F14" i="32"/>
  <c r="E14" i="32"/>
  <c r="D14" i="32"/>
  <c r="C14" i="32"/>
  <c r="B14" i="32"/>
  <c r="B21" i="27" l="1"/>
  <c r="C17" i="9" l="1"/>
  <c r="B17" i="9"/>
  <c r="C16" i="9"/>
  <c r="B16" i="9"/>
  <c r="B15" i="9"/>
  <c r="B14" i="9"/>
  <c r="B13" i="9"/>
  <c r="C12" i="9"/>
  <c r="B12" i="9"/>
  <c r="B11" i="9"/>
  <c r="B10" i="9"/>
  <c r="C9" i="9"/>
  <c r="B9" i="9"/>
  <c r="C7" i="9"/>
  <c r="B7" i="9"/>
  <c r="C6" i="9"/>
  <c r="B6" i="9"/>
  <c r="B5" i="9"/>
  <c r="C15" i="9"/>
  <c r="C14" i="9"/>
  <c r="C13" i="9"/>
  <c r="C11" i="9"/>
  <c r="C10" i="9"/>
  <c r="C5" i="9"/>
  <c r="C17" i="8"/>
  <c r="B17" i="8"/>
  <c r="C16" i="8"/>
  <c r="B16" i="8"/>
  <c r="C14" i="8"/>
  <c r="B14" i="8"/>
  <c r="B13" i="8"/>
  <c r="C12" i="8"/>
  <c r="B12" i="8"/>
  <c r="B11" i="8"/>
  <c r="C10" i="8"/>
  <c r="B10" i="8"/>
  <c r="B8" i="8"/>
  <c r="C7" i="8"/>
  <c r="B7" i="8"/>
  <c r="B6" i="8"/>
  <c r="C18" i="8"/>
  <c r="B18" i="8"/>
  <c r="C15" i="8"/>
  <c r="B15" i="8"/>
  <c r="C13" i="8"/>
  <c r="C11" i="8"/>
  <c r="C6" i="8"/>
  <c r="C18" i="7"/>
  <c r="B18" i="7"/>
  <c r="C17" i="7"/>
  <c r="B17" i="7"/>
  <c r="C16" i="7"/>
  <c r="B16" i="7"/>
  <c r="C13" i="7"/>
  <c r="B13" i="7"/>
  <c r="C12" i="7"/>
  <c r="B12" i="7"/>
  <c r="C11" i="7"/>
  <c r="B11" i="7"/>
  <c r="C10" i="7"/>
  <c r="B10" i="7"/>
  <c r="C9" i="7"/>
  <c r="B9" i="7"/>
  <c r="B8" i="7"/>
  <c r="C7" i="7"/>
  <c r="C15" i="7"/>
  <c r="B15" i="7"/>
  <c r="C14" i="7"/>
  <c r="B14" i="7"/>
  <c r="C18" i="9" l="1"/>
  <c r="C19" i="8"/>
  <c r="C20" i="8" s="1"/>
  <c r="B7" i="7"/>
  <c r="B19" i="7" s="1"/>
  <c r="B20" i="7" s="1"/>
  <c r="C8" i="7"/>
  <c r="C19" i="7" s="1"/>
  <c r="C20" i="7" s="1"/>
  <c r="B18" i="9"/>
  <c r="B19" i="9" s="1"/>
  <c r="B19" i="8"/>
  <c r="B20" i="8" s="1"/>
  <c r="C24" i="27" l="1"/>
  <c r="B84" i="27" l="1"/>
  <c r="L55" i="27"/>
  <c r="M20" i="32" l="1"/>
  <c r="M19" i="32"/>
  <c r="M18" i="32"/>
  <c r="M17" i="32"/>
  <c r="M22" i="32" s="1"/>
  <c r="M14" i="32"/>
  <c r="C46" i="28"/>
  <c r="G70" i="30"/>
  <c r="F70" i="30"/>
  <c r="E70" i="30"/>
  <c r="D70" i="30"/>
  <c r="C70" i="30"/>
  <c r="B70" i="30"/>
  <c r="C48" i="29"/>
  <c r="O78" i="28" l="1"/>
  <c r="B47" i="28" s="1"/>
  <c r="B48" i="29" l="1"/>
  <c r="D48" i="29" s="1"/>
  <c r="L20" i="32" l="1"/>
  <c r="L19" i="32"/>
  <c r="L18" i="32"/>
  <c r="L17" i="32"/>
  <c r="L22" i="32" s="1"/>
  <c r="L14" i="32"/>
  <c r="G35" i="30" l="1"/>
  <c r="F35" i="30"/>
  <c r="E35" i="30"/>
  <c r="D35" i="30"/>
  <c r="C35" i="30"/>
  <c r="B35" i="30"/>
  <c r="H63" i="30"/>
  <c r="H35" i="30" l="1"/>
  <c r="C47" i="29" l="1"/>
  <c r="B47" i="29" l="1"/>
  <c r="D47" i="29" s="1"/>
  <c r="C45" i="28" l="1"/>
  <c r="O77" i="28"/>
  <c r="B46" i="28" s="1"/>
  <c r="D24" i="32" l="1"/>
  <c r="K20" i="32"/>
  <c r="K19" i="32"/>
  <c r="J19" i="32"/>
  <c r="I19" i="32"/>
  <c r="H19" i="32"/>
  <c r="G19" i="32"/>
  <c r="F19" i="32"/>
  <c r="E19" i="32"/>
  <c r="D19" i="32"/>
  <c r="C19" i="32"/>
  <c r="B19" i="32"/>
  <c r="K18" i="32"/>
  <c r="J18" i="32"/>
  <c r="I18" i="32"/>
  <c r="H18" i="32"/>
  <c r="G18" i="32"/>
  <c r="F18" i="32"/>
  <c r="E18" i="32"/>
  <c r="D18" i="32"/>
  <c r="C18" i="32"/>
  <c r="B18" i="32"/>
  <c r="K17" i="32"/>
  <c r="K22" i="32" s="1"/>
  <c r="K14" i="32"/>
  <c r="J14" i="32"/>
  <c r="I14" i="32"/>
  <c r="H62" i="30"/>
  <c r="H61" i="30"/>
  <c r="H60" i="30"/>
  <c r="H59" i="30"/>
  <c r="H58" i="30"/>
  <c r="H57" i="30"/>
  <c r="H56" i="30"/>
  <c r="H55" i="30"/>
  <c r="H54" i="30"/>
  <c r="H53" i="30"/>
  <c r="H52" i="30"/>
  <c r="H51" i="30"/>
  <c r="H50" i="30"/>
  <c r="H49" i="30"/>
  <c r="H48" i="30"/>
  <c r="H47" i="30"/>
  <c r="H46" i="30"/>
  <c r="G34" i="30"/>
  <c r="F34" i="30"/>
  <c r="E34" i="30"/>
  <c r="D34" i="30"/>
  <c r="C34" i="30"/>
  <c r="B34" i="30"/>
  <c r="G33"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D19" i="30"/>
  <c r="C19" i="30"/>
  <c r="B19" i="30"/>
  <c r="G18" i="30"/>
  <c r="F18" i="30"/>
  <c r="E18" i="30"/>
  <c r="D18" i="30"/>
  <c r="C18" i="30"/>
  <c r="B18" i="30"/>
  <c r="C46" i="29"/>
  <c r="C45" i="29"/>
  <c r="P118" i="28"/>
  <c r="O76" i="28"/>
  <c r="B45" i="28" s="1"/>
  <c r="C44" i="28"/>
  <c r="C43" i="28"/>
  <c r="C42" i="28"/>
  <c r="C41" i="28"/>
  <c r="C40" i="28"/>
  <c r="C39" i="28"/>
  <c r="C38" i="28"/>
  <c r="L53" i="27"/>
  <c r="L52" i="27"/>
  <c r="L51" i="27"/>
  <c r="B22" i="27"/>
  <c r="B82" i="27" s="1"/>
  <c r="L50" i="27"/>
  <c r="L49" i="27"/>
  <c r="B18" i="27" s="1"/>
  <c r="L48" i="27"/>
  <c r="B17" i="27" s="1"/>
  <c r="L47" i="27"/>
  <c r="B16" i="27" s="1"/>
  <c r="L46" i="27"/>
  <c r="B15" i="27" s="1"/>
  <c r="L44" i="27"/>
  <c r="B14" i="27" s="1"/>
  <c r="H43" i="27"/>
  <c r="L43" i="27" s="1"/>
  <c r="B13" i="27" s="1"/>
  <c r="J42" i="27"/>
  <c r="I42" i="27"/>
  <c r="I41" i="27"/>
  <c r="H41" i="27" s="1"/>
  <c r="L41" i="27" s="1"/>
  <c r="B11" i="27" s="1"/>
  <c r="I40" i="27"/>
  <c r="H40" i="27" s="1"/>
  <c r="L40" i="27" s="1"/>
  <c r="B10" i="27" s="1"/>
  <c r="D38" i="27"/>
  <c r="L38" i="27" s="1"/>
  <c r="B8" i="27" s="1"/>
  <c r="L37" i="27"/>
  <c r="B7" i="27" s="1"/>
  <c r="E37" i="27"/>
  <c r="F37" i="27" s="1"/>
  <c r="L36" i="27"/>
  <c r="B6" i="27" s="1"/>
  <c r="E36" i="27"/>
  <c r="F36" i="27" s="1"/>
  <c r="L35" i="27"/>
  <c r="F35" i="27"/>
  <c r="B81" i="27"/>
  <c r="B20" i="27"/>
  <c r="B80" i="27" s="1"/>
  <c r="B19" i="27"/>
  <c r="B79" i="27" s="1"/>
  <c r="J83" i="28" l="1"/>
  <c r="O69" i="28"/>
  <c r="B38" i="28" s="1"/>
  <c r="D42" i="30"/>
  <c r="E42" i="30"/>
  <c r="K83" i="28"/>
  <c r="C83" i="28"/>
  <c r="F42" i="30"/>
  <c r="D83" i="28"/>
  <c r="M83" i="28"/>
  <c r="G42" i="30"/>
  <c r="F83" i="28"/>
  <c r="N83" i="28"/>
  <c r="B83" i="28"/>
  <c r="C52" i="28"/>
  <c r="L83" i="28"/>
  <c r="G83" i="28"/>
  <c r="H83" i="28"/>
  <c r="B42" i="30"/>
  <c r="I83" i="28"/>
  <c r="C54" i="29"/>
  <c r="C42" i="30"/>
  <c r="E38" i="27"/>
  <c r="E39" i="27" s="1"/>
  <c r="O60" i="28"/>
  <c r="B29" i="28" s="1"/>
  <c r="H42" i="27"/>
  <c r="L42" i="27" s="1"/>
  <c r="B12" i="27" s="1"/>
  <c r="D39" i="27"/>
  <c r="B41" i="29"/>
  <c r="H20" i="30"/>
  <c r="H28" i="30"/>
  <c r="O63" i="28"/>
  <c r="B32" i="28" s="1"/>
  <c r="O61" i="28"/>
  <c r="B30" i="28" s="1"/>
  <c r="O67" i="28"/>
  <c r="B36" i="28" s="1"/>
  <c r="O71" i="28"/>
  <c r="B40" i="28" s="1"/>
  <c r="O73" i="28"/>
  <c r="B42" i="28" s="1"/>
  <c r="O75" i="28"/>
  <c r="B44" i="28" s="1"/>
  <c r="H18" i="30"/>
  <c r="O68" i="28"/>
  <c r="B37" i="28" s="1"/>
  <c r="B32" i="29"/>
  <c r="B42" i="29"/>
  <c r="O62" i="28"/>
  <c r="B31" i="28" s="1"/>
  <c r="O64" i="28"/>
  <c r="B33" i="28" s="1"/>
  <c r="O65" i="28"/>
  <c r="B34" i="28" s="1"/>
  <c r="O66" i="28"/>
  <c r="B35" i="28" s="1"/>
  <c r="O70" i="28"/>
  <c r="B39" i="28" s="1"/>
  <c r="O72" i="28"/>
  <c r="B41" i="28" s="1"/>
  <c r="O74" i="28"/>
  <c r="B43" i="28" s="1"/>
  <c r="B44" i="29"/>
  <c r="H70" i="30"/>
  <c r="B35" i="29"/>
  <c r="B37" i="29"/>
  <c r="B40" i="29"/>
  <c r="B39" i="29"/>
  <c r="B45" i="29"/>
  <c r="B43" i="29"/>
  <c r="B33" i="29"/>
  <c r="B34" i="29"/>
  <c r="B36" i="29"/>
  <c r="B38" i="29"/>
  <c r="B46" i="29"/>
  <c r="D46" i="29" s="1"/>
  <c r="B31" i="29"/>
  <c r="H21" i="30"/>
  <c r="H26" i="30"/>
  <c r="H29" i="30"/>
  <c r="H33" i="30"/>
  <c r="H25" i="30"/>
  <c r="H24" i="30"/>
  <c r="H32" i="30"/>
  <c r="H22" i="30"/>
  <c r="H30" i="30"/>
  <c r="H19" i="30"/>
  <c r="H23" i="30"/>
  <c r="H27" i="30"/>
  <c r="H31" i="30"/>
  <c r="H34" i="30"/>
  <c r="O59" i="28"/>
  <c r="H42" i="30" l="1"/>
  <c r="O83" i="28"/>
  <c r="F38" i="27"/>
  <c r="L39" i="27"/>
  <c r="B9" i="27" s="1"/>
  <c r="F39" i="27"/>
  <c r="B30" i="29"/>
  <c r="B54" i="29" s="1"/>
  <c r="B28" i="28"/>
  <c r="B52" i="28" l="1"/>
  <c r="L54" i="27"/>
  <c r="B23" i="27"/>
  <c r="C23" i="27" s="1"/>
  <c r="B83"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4" authorId="0" shapeId="0" xr:uid="{76243A0D-3DD3-5744-99A0-2523A89B6680}">
      <text>
        <r>
          <rPr>
            <b/>
            <sz val="10"/>
            <color rgb="FF000000"/>
            <rFont val="Tahoma"/>
            <family val="2"/>
          </rPr>
          <t>Microsoft Office User:</t>
        </r>
        <r>
          <rPr>
            <sz val="10"/>
            <color rgb="FF000000"/>
            <rFont val="Tahoma"/>
            <family val="2"/>
          </rPr>
          <t xml:space="preserve">
</t>
        </r>
        <r>
          <rPr>
            <sz val="10"/>
            <color rgb="FF000000"/>
            <rFont val="Tahoma"/>
            <family val="2"/>
          </rPr>
          <t xml:space="preserve">look into this
</t>
        </r>
      </text>
    </comment>
  </commentList>
</comments>
</file>

<file path=xl/sharedStrings.xml><?xml version="1.0" encoding="utf-8"?>
<sst xmlns="http://schemas.openxmlformats.org/spreadsheetml/2006/main" count="77219" uniqueCount="1305">
  <si>
    <t>Preface</t>
    <phoneticPr fontId="0" type="noConversion"/>
  </si>
  <si>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</si>
  <si>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</si>
  <si>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</si>
  <si>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</si>
  <si>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</si>
  <si>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</si>
  <si>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Average Archive Growth</t>
    <phoneticPr fontId="0" type="noConversion"/>
  </si>
  <si>
    <t>End User Distribution Products</t>
  </si>
  <si>
    <t>End User Average Distribution Volume</t>
    <phoneticPr fontId="0" type="noConversion"/>
  </si>
  <si>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</si>
  <si>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</si>
  <si>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</si>
  <si>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</si>
  <si>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</si>
  <si>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</si>
  <si>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</si>
  <si>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</si>
  <si>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</si>
  <si>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</si>
  <si>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</si>
  <si>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</si>
  <si>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</si>
  <si>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</si>
  <si>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</si>
  <si>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 xml:space="preserve">Web Activity </t>
  </si>
  <si>
    <t>Web Activity by DAAC</t>
  </si>
  <si>
    <t>Web Visitor Character
-ization</t>
    <phoneticPr fontId="0" type="noConversion"/>
  </si>
  <si>
    <t>Web Activity by Domain</t>
  </si>
  <si>
    <t>Web Activity by Country</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</si>
  <si>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</si>
  <si>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</si>
  <si>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</si>
  <si>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</si>
  <si>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</si>
  <si>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</si>
  <si>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</si>
  <si>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</si>
  <si>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</si>
  <si>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</si>
  <si>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</si>
  <si>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</si>
  <si>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</si>
  <si>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</si>
  <si>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</si>
  <si>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</si>
  <si>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</si>
  <si>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</si>
  <si>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</si>
  <si>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</si>
  <si>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</si>
  <si>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</si>
  <si>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</si>
  <si>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</si>
  <si>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</si>
  <si>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</si>
  <si>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</si>
  <si>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</si>
  <si>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</si>
  <si>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</si>
  <si>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</si>
  <si>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</si>
  <si>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Stage 1</t>
  </si>
  <si>
    <t>(include ancillary data)</t>
  </si>
  <si>
    <t>Data Provider</t>
  </si>
  <si>
    <t>Date</t>
  </si>
  <si>
    <t>LARCANGE</t>
  </si>
  <si>
    <t>LARCECS</t>
  </si>
  <si>
    <t>PODAACDS</t>
  </si>
  <si>
    <t>Stage 3</t>
  </si>
  <si>
    <t>Volume  (TBs)</t>
  </si>
  <si>
    <t xml:space="preserve"> </t>
  </si>
  <si>
    <t>(includes ancillary data)</t>
  </si>
  <si>
    <t>(includes data deleted from archive)</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</si>
  <si>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</si>
  <si>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</si>
  <si>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</si>
  <si>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</si>
  <si>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</si>
  <si>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</si>
  <si>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</si>
  <si>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</si>
  <si>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</si>
  <si>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</si>
  <si>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</si>
  <si>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</si>
  <si>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</si>
  <si>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</si>
  <si>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</si>
  <si>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</si>
  <si>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LPDAAC
DEM</t>
  </si>
  <si>
    <t>LPDAAC
LTA</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</si>
  <si>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</si>
  <si>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</si>
  <si>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</si>
  <si>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</si>
  <si>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</si>
  <si>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</si>
  <si>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</si>
  <si>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</si>
  <si>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</si>
  <si>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</si>
  <si>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</si>
  <si>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</si>
  <si>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</si>
  <si>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</si>
  <si>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</si>
  <si>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</si>
  <si>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</si>
  <si>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</si>
  <si>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</si>
  <si>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</si>
  <si>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</si>
  <si>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</si>
  <si>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</si>
  <si>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</si>
  <si>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</si>
  <si>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</si>
  <si>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</si>
  <si>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</si>
  <si>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</si>
  <si>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</si>
  <si>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</si>
  <si>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</si>
  <si>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</si>
  <si>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</si>
  <si>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</si>
  <si>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</si>
  <si>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</si>
  <si>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</si>
  <si>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</si>
  <si>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</si>
  <si>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</si>
  <si>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</si>
  <si>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</si>
  <si>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</si>
  <si>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</si>
  <si>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</si>
  <si>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</si>
  <si>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</si>
  <si>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</si>
  <si>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</si>
  <si>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</si>
  <si>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</si>
  <si>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</si>
  <si>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</si>
  <si>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</si>
  <si>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</si>
  <si>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</si>
  <si>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</si>
  <si>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</si>
  <si>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</si>
  <si>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</si>
  <si>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</si>
  <si>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</si>
  <si>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</si>
  <si>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</si>
  <si>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</si>
  <si>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</si>
  <si>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</si>
  <si>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</si>
  <si>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</si>
  <si>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</si>
  <si>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</si>
  <si>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</si>
  <si>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</si>
  <si>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</si>
  <si>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</si>
  <si>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</si>
  <si>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</si>
  <si>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</si>
  <si>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</si>
  <si>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</si>
  <si>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</si>
  <si>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</si>
  <si>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</si>
  <si>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</si>
  <si>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</si>
  <si>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</si>
  <si>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</si>
  <si>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</si>
  <si>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</si>
  <si>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</si>
  <si>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</si>
  <si>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</si>
  <si>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</si>
  <si>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</si>
  <si>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</si>
  <si>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</si>
  <si>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</si>
  <si>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</si>
  <si>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Canada</t>
  </si>
  <si>
    <t>Denmark</t>
  </si>
  <si>
    <t>Italy</t>
  </si>
  <si>
    <t>Spain</t>
  </si>
  <si>
    <t>Germany</t>
  </si>
  <si>
    <t>Brazil</t>
  </si>
  <si>
    <t>Top 10 NRT Products Distributed to Unregistered Users By Volume*</t>
  </si>
  <si>
    <t>Description</t>
    <phoneticPr fontId="0" type="noConversion"/>
  </si>
  <si>
    <t>GBs</t>
    <phoneticPr fontId="0" type="noConversion"/>
  </si>
  <si>
    <t>Files **</t>
  </si>
  <si>
    <t>Top 10 NRT Products Distributed to Unregistered Users By File Count **</t>
  </si>
  <si>
    <t>Product</t>
  </si>
  <si>
    <t>Files**</t>
  </si>
  <si>
    <t>* Some products are inherently larger than other files in size and therefore may skew the results.</t>
  </si>
  <si>
    <t>** Excluding metadata</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</si>
  <si>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</si>
  <si>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</si>
  <si>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</si>
  <si>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</si>
  <si>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</si>
  <si>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</si>
  <si>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</si>
  <si>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</si>
  <si>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</si>
  <si>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</si>
  <si>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</si>
  <si>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</si>
  <si>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</si>
  <si>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Australia</t>
  </si>
  <si>
    <t>France</t>
  </si>
  <si>
    <t>Indonesia</t>
  </si>
  <si>
    <t>Netherlands</t>
  </si>
  <si>
    <t>Colombia</t>
  </si>
  <si>
    <t>Unknown*</t>
  </si>
  <si>
    <t>* These are the users whose countries are unknown</t>
  </si>
  <si>
    <t>Foreign Country</t>
  </si>
  <si>
    <t># of Products (1000s)</t>
  </si>
  <si>
    <t>Vol (TBs)</t>
  </si>
  <si>
    <t>Other Foreign Countries</t>
  </si>
  <si>
    <t>3. This represents the data users whose countries are unknown</t>
  </si>
  <si>
    <t xml:space="preserve">4. These represent the user counts across all DAACs and may be fewer than the sum of users from individual DAAC due to multi-DAAC users </t>
  </si>
  <si>
    <t>Earthdata</t>
  </si>
  <si>
    <t>Domain</t>
  </si>
  <si>
    <t>Other</t>
  </si>
  <si>
    <t>Finland</t>
  </si>
  <si>
    <t>Peru</t>
  </si>
  <si>
    <t>FY15</t>
  </si>
  <si>
    <t>Greece</t>
  </si>
  <si>
    <t>Poland</t>
  </si>
  <si>
    <t>Chile</t>
  </si>
  <si>
    <t>LANCE</t>
  </si>
  <si>
    <t>FY2015</t>
  </si>
  <si>
    <t>Portugal</t>
  </si>
  <si>
    <t>Romania</t>
  </si>
  <si>
    <t>Distinct Data User</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</si>
  <si>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</si>
  <si>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</si>
  <si>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</si>
  <si>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</si>
  <si>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</si>
  <si>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</si>
  <si>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</si>
  <si>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</si>
  <si>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</si>
  <si>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</si>
  <si>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</si>
  <si>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</si>
  <si>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</si>
  <si>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</si>
  <si>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</si>
  <si>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</si>
  <si>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</si>
  <si>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</si>
  <si>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</si>
  <si>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</si>
  <si>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</si>
  <si>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</si>
  <si>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</si>
  <si>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</si>
  <si>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</si>
  <si>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</si>
  <si>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</si>
  <si>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</si>
  <si>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</si>
  <si>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</si>
  <si>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</si>
  <si>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</si>
  <si>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</si>
  <si>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</si>
  <si>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</si>
  <si>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</si>
  <si>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</si>
  <si>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</si>
  <si>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</si>
  <si>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</si>
  <si>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</si>
  <si>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</si>
  <si>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</si>
  <si>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</si>
  <si>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</si>
  <si>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</si>
  <si>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</si>
  <si>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</si>
  <si>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</si>
  <si>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</si>
  <si>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</si>
  <si>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Belgium</t>
  </si>
  <si>
    <t>Switzerland</t>
  </si>
  <si>
    <t>Ireland</t>
  </si>
  <si>
    <r>
      <t>Unknown</t>
    </r>
    <r>
      <rPr>
        <vertAlign val="superscript"/>
        <sz val="10"/>
        <rFont val="Arial"/>
        <family val="2"/>
      </rPr>
      <t>+</t>
    </r>
  </si>
  <si>
    <t>*  Some products are inherently larger than other files in size and therefore may skew the results.</t>
  </si>
  <si>
    <t>** When counting # of products, metadata files are not included.</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</si>
  <si>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</si>
  <si>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</si>
  <si>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</si>
  <si>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</si>
  <si>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</si>
  <si>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</si>
  <si>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</si>
  <si>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</si>
  <si>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</si>
  <si>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</si>
  <si>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</si>
  <si>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</si>
  <si>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</si>
  <si>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</si>
  <si>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</si>
  <si>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</si>
  <si>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</si>
  <si>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</si>
  <si>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</si>
  <si>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</si>
  <si>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</si>
  <si>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</si>
  <si>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</si>
  <si>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</si>
  <si>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</si>
  <si>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</si>
  <si>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</si>
  <si>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</si>
  <si>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</si>
  <si>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</si>
  <si>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</si>
  <si>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</si>
  <si>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</si>
  <si>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</si>
  <si>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</si>
  <si>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</si>
  <si>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</si>
  <si>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</si>
  <si>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</si>
  <si>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</si>
  <si>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</si>
  <si>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</si>
  <si>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</si>
  <si>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</si>
  <si>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</si>
  <si>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</si>
  <si>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</si>
  <si>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</si>
  <si>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</si>
  <si>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</si>
  <si>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</si>
  <si>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</si>
  <si>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</si>
  <si>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</si>
  <si>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</si>
  <si>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</si>
  <si>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</si>
  <si>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</si>
  <si>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</si>
  <si>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</si>
  <si>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</si>
  <si>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</si>
  <si>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</si>
  <si>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</si>
  <si>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</si>
  <si>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</si>
  <si>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</si>
  <si>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</si>
  <si>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</si>
  <si>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</si>
  <si>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</si>
  <si>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</si>
  <si>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</si>
  <si>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</si>
  <si>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</si>
  <si>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</si>
  <si>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</si>
  <si>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</si>
  <si>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</si>
  <si>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</si>
  <si>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</si>
  <si>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</si>
  <si>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</si>
  <si>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</si>
  <si>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</si>
  <si>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</si>
  <si>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</si>
  <si>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</si>
  <si>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</si>
  <si>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</si>
  <si>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</si>
  <si>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</si>
  <si>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</si>
  <si>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</si>
  <si>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</si>
  <si>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</si>
  <si>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</si>
  <si>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</si>
  <si>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</si>
  <si>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</si>
  <si>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</si>
  <si>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</si>
  <si>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</si>
  <si>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</si>
  <si>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</si>
  <si>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</si>
  <si>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</si>
  <si>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</si>
  <si>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</si>
  <si>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</si>
  <si>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</si>
  <si>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</si>
  <si>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</si>
  <si>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</si>
  <si>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</si>
  <si>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</si>
  <si>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</si>
  <si>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</si>
  <si>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</si>
  <si>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</si>
  <si>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</si>
  <si>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</si>
  <si>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</si>
  <si>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</si>
  <si>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</si>
  <si>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</si>
  <si>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</si>
  <si>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</si>
  <si>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</si>
  <si>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</si>
  <si>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</si>
  <si>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</si>
  <si>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</si>
  <si>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</si>
  <si>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</si>
  <si>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</si>
  <si>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</si>
  <si>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</si>
  <si>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</si>
  <si>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</si>
  <si>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</si>
  <si>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</si>
  <si>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</si>
  <si>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</si>
  <si>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</si>
  <si>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</si>
  <si>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</si>
  <si>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</si>
  <si>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</si>
  <si>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</si>
  <si>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</si>
  <si>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</si>
  <si>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</si>
  <si>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</si>
  <si>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</si>
  <si>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</si>
  <si>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</si>
  <si>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</si>
  <si>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</si>
  <si>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</si>
  <si>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</si>
  <si>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</si>
  <si>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</si>
  <si>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</si>
  <si>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</si>
  <si>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</si>
  <si>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</si>
  <si>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</si>
  <si>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</si>
  <si>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</si>
  <si>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</si>
  <si>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</si>
  <si>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</si>
  <si>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</si>
  <si>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</si>
  <si>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</si>
  <si>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</si>
  <si>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</si>
  <si>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</si>
  <si>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</si>
  <si>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</si>
  <si>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</si>
  <si>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</si>
  <si>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</si>
  <si>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</si>
  <si>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</si>
  <si>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</si>
  <si>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</si>
  <si>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</si>
  <si>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</si>
  <si>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</si>
  <si>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</si>
  <si>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</si>
  <si>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</si>
  <si>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</si>
  <si>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</si>
  <si>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</si>
  <si>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</si>
  <si>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</si>
  <si>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</si>
  <si>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</si>
  <si>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</si>
  <si>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</si>
  <si>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</si>
  <si>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</si>
  <si>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</si>
  <si>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</si>
  <si>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</si>
  <si>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</si>
  <si>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</si>
  <si>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</si>
  <si>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</si>
  <si>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</si>
  <si>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</si>
  <si>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</si>
  <si>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</si>
  <si>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</si>
  <si>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</si>
  <si>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</si>
  <si>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</si>
  <si>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</si>
  <si>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</si>
  <si>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</si>
  <si>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Repeat Visitors</t>
  </si>
  <si>
    <t>Legend</t>
  </si>
  <si>
    <t>EMPTY</t>
  </si>
  <si>
    <t>MISSING</t>
  </si>
  <si>
    <t>Data Provider was supposed to provide data files but did not provide</t>
  </si>
  <si>
    <t>GESDISCNRT</t>
  </si>
  <si>
    <t>MODAPSNRT</t>
  </si>
  <si>
    <t>OMINRT</t>
  </si>
  <si>
    <t>EMS Term</t>
  </si>
  <si>
    <t>Definition</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</si>
  <si>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</si>
  <si>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</si>
  <si>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</si>
  <si>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</si>
  <si>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</si>
  <si>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</si>
  <si>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</si>
  <si>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</si>
  <si>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</si>
  <si>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</si>
  <si>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</si>
  <si>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</si>
  <si>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</si>
  <si>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</si>
  <si>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</si>
  <si>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</si>
  <si>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</si>
  <si>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</si>
  <si>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</si>
  <si>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</si>
  <si>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</si>
  <si>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</si>
  <si>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</si>
  <si>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</si>
  <si>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</si>
  <si>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</si>
  <si>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</si>
  <si>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</si>
  <si>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</si>
  <si>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</si>
  <si>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</si>
  <si>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</si>
  <si>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</si>
  <si>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</si>
  <si>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</si>
  <si>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</si>
  <si>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</si>
  <si>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</si>
  <si>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</si>
  <si>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</si>
  <si>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</si>
  <si>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</si>
  <si>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EMS Web Views</t>
  </si>
  <si>
    <t xml:space="preserve">The number of page views to a provider's web pages over the time period. </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</si>
  <si>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</si>
  <si>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</si>
  <si>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</si>
  <si>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</si>
  <si>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</si>
  <si>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 xml:space="preserve">Metrics data presented by the major contributing DAACs, often accompanied by a graphic. </t>
  </si>
  <si>
    <t>Total Volume Distributed (TB)</t>
  </si>
  <si>
    <t>Total Volume Distributed (GB)</t>
  </si>
  <si>
    <t>OB.DAAC</t>
  </si>
  <si>
    <t>Mission</t>
  </si>
  <si>
    <t># Users</t>
  </si>
  <si>
    <r>
      <t>Unknown</t>
    </r>
    <r>
      <rPr>
        <vertAlign val="superscript"/>
        <sz val="10"/>
        <rFont val="Arial"/>
        <family val="2"/>
      </rPr>
      <t>***</t>
    </r>
  </si>
  <si>
    <r>
      <t>***</t>
    </r>
    <r>
      <rPr>
        <sz val="10"/>
        <rFont val="Arial"/>
        <family val="2"/>
      </rPr>
      <t xml:space="preserve">  no country information is given</t>
    </r>
  </si>
  <si>
    <t xml:space="preserve">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</si>
  <si>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</si>
  <si>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Volume By Month</t>
  </si>
  <si>
    <t>User By Month</t>
  </si>
  <si>
    <t>Distributed Volume (TB)</t>
  </si>
  <si>
    <t># of Users</t>
  </si>
  <si>
    <t>User by Instrument*</t>
  </si>
  <si>
    <t>AIRS</t>
  </si>
  <si>
    <t>AMSR-E</t>
  </si>
  <si>
    <t>LARCNRT</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</si>
  <si>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</si>
  <si>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</si>
  <si>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Austria</t>
  </si>
  <si>
    <t>Bulgaria</t>
  </si>
  <si>
    <t>Croatia</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</si>
  <si>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</si>
  <si>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</si>
  <si>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</si>
  <si>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</si>
  <si>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</si>
  <si>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</si>
  <si>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</si>
  <si>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</si>
  <si>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</si>
  <si>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</si>
  <si>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</si>
  <si>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</si>
  <si>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</si>
  <si>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User By Domain</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</si>
  <si>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</si>
  <si>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</si>
  <si>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</si>
  <si>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</si>
  <si>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</si>
  <si>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</si>
  <si>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</si>
  <si>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Land Atmosphere Near real-time Capability
 for EOS (LANCE) Summary</t>
  </si>
  <si>
    <t>FY16</t>
  </si>
  <si>
    <t>FY2016</t>
  </si>
  <si>
    <t>AMSR2NRT</t>
  </si>
  <si>
    <t>OBDAAC</t>
  </si>
  <si>
    <t>EOSDIS Annual Report for FY16</t>
  </si>
  <si>
    <t>FY16AnnualReport_V1.xlsx</t>
  </si>
  <si>
    <t>Products (Millions)</t>
    <phoneticPr fontId="0" type="noConversion"/>
  </si>
  <si>
    <t>Total Products Distributed (Millions)</t>
  </si>
  <si>
    <t xml:space="preserve">Total Products Distributed </t>
  </si>
  <si>
    <t>AMSR2</t>
  </si>
  <si>
    <t>VIIRS</t>
  </si>
  <si>
    <t>Description</t>
    <phoneticPr fontId="0" type="noConversion"/>
  </si>
  <si>
    <t>GBs</t>
    <phoneticPr fontId="0" type="noConversion"/>
  </si>
  <si>
    <t>GHRC NRT/NRT2</t>
  </si>
  <si>
    <t>LARC NRT/NRT2</t>
  </si>
  <si>
    <t>MISR-Terra</t>
  </si>
  <si>
    <t>VIIRS-SNPP</t>
  </si>
  <si>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</si>
  <si>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</si>
  <si>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</si>
  <si>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</si>
  <si>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</si>
  <si>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</si>
  <si>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</si>
  <si>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</si>
  <si>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</si>
  <si>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 by Volume Distributed*</t>
    <phoneticPr fontId="0" type="noConversion"/>
  </si>
  <si>
    <t>Country</t>
    <phoneticPr fontId="0" type="noConversion"/>
  </si>
  <si>
    <t>Volume Distributed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</si>
  <si>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</si>
  <si>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</si>
  <si>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</si>
  <si>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</si>
  <si>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</si>
  <si>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</si>
  <si>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</si>
  <si>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</si>
  <si>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</si>
  <si>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FY2016 Top 10 Products Distributed By Volume*</t>
  </si>
  <si>
    <t>Description</t>
    <phoneticPr fontId="0" type="noConversion"/>
  </si>
  <si>
    <t>GPM</t>
  </si>
  <si>
    <t>ATMS</t>
  </si>
  <si>
    <t>DPR</t>
  </si>
  <si>
    <t>GMI</t>
  </si>
  <si>
    <t>IMERG</t>
  </si>
  <si>
    <t>KAPR</t>
  </si>
  <si>
    <t>KUPR</t>
  </si>
  <si>
    <t>MHS</t>
  </si>
  <si>
    <t>SAPHIR</t>
  </si>
  <si>
    <t>SSM/I</t>
  </si>
  <si>
    <t>SSMIS</t>
  </si>
  <si>
    <t>TMI</t>
  </si>
  <si>
    <t>Aquarius</t>
  </si>
  <si>
    <t># Files (Millions)</t>
  </si>
  <si>
    <t># of Files (Millions)</t>
  </si>
  <si>
    <t>FY17</t>
  </si>
  <si>
    <t>MODAPS NRT3/NRT4</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</si>
  <si>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</si>
  <si>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</si>
  <si>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</si>
  <si>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</si>
  <si>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</si>
  <si>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</si>
  <si>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</si>
  <si>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</si>
  <si>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</si>
  <si>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 Affiliations of the users who downloaded data from foreign countries are not known.</t>
  </si>
  <si>
    <t>FY2017</t>
  </si>
  <si>
    <t>FY2017 Top 10 Products Distributed By #Files**</t>
  </si>
  <si>
    <t>FY2017 Top 10 Products Distributed By Volume*</t>
  </si>
  <si>
    <t>FY17AnnualReport_V1.xlsx</t>
  </si>
  <si>
    <t>EOSDIS Annual Report for FY17</t>
  </si>
  <si>
    <t>Russia</t>
  </si>
  <si>
    <t>Rest of World</t>
  </si>
  <si>
    <t>USA</t>
  </si>
  <si>
    <t>Not Tracked</t>
  </si>
  <si>
    <t>Turkey</t>
  </si>
  <si>
    <t>AMSR2NRT2</t>
  </si>
  <si>
    <t>GESDISCNRT2</t>
  </si>
  <si>
    <t>LARCNRT2</t>
  </si>
  <si>
    <t>MODAPSNRT3</t>
  </si>
  <si>
    <t>MODAPSNRT4</t>
  </si>
  <si>
    <t>OMINRT2</t>
  </si>
  <si>
    <t>Ball size</t>
  </si>
  <si>
    <t>MODIS-A</t>
  </si>
  <si>
    <t>MODIS-T</t>
  </si>
  <si>
    <t>* The distinct users by instrument are distinct users for the whole fiscal year and therefore are lower than the sum of monthly users in row 127.</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</si>
  <si>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</si>
  <si>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</si>
  <si>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</si>
  <si>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</si>
  <si>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Korea, South</t>
  </si>
  <si>
    <t>Norway</t>
  </si>
  <si>
    <t>FY18</t>
  </si>
  <si>
    <t>FY2018</t>
  </si>
  <si>
    <t>FY18AnnualReport_V1.xlsx</t>
  </si>
  <si>
    <t>EOSDIS Annual Report for FY18</t>
  </si>
  <si>
    <t>LIS</t>
  </si>
  <si>
    <t>MODAPS NRT3,NRT4</t>
  </si>
  <si>
    <t>MOPITT NRT/NRT2</t>
  </si>
  <si>
    <t>OMPS</t>
  </si>
  <si>
    <t>Other1</t>
  </si>
  <si>
    <t>MCD14CSV</t>
  </si>
  <si>
    <t>RA_FIRE_M6</t>
  </si>
  <si>
    <t>SENTINEL-1A_SLC</t>
  </si>
  <si>
    <t>SENTINEL-1B_SLC</t>
  </si>
  <si>
    <t>CERES_SYN1DEG-1HOUR_TERRA-AQUA-MODIS_EDITION4A</t>
  </si>
  <si>
    <t>CERES and GEO-Enhanced Hourly TOA, Within-Atmosphere and Surface Fluxes, Clouds and Aerosols Edition4A</t>
  </si>
  <si>
    <t>MYD09GQ</t>
  </si>
  <si>
    <t>MODIS/Aqua Surface Reflectance Daily L2G Global 250m SIN Grid</t>
  </si>
  <si>
    <t>Sentinel-1A Slant-Range Product</t>
  </si>
  <si>
    <t>Sentinel-1B Slant-Range Product</t>
  </si>
  <si>
    <t>MODLM_QA</t>
  </si>
  <si>
    <t>MODIS Land MODAPS Quality Assurance</t>
  </si>
  <si>
    <t>FY2018 Top 10 Products Distributed By #Files**</t>
  </si>
  <si>
    <t>FY2018 Top 10 Products Distributed By Volume*</t>
  </si>
  <si>
    <t>GOES-8/10</t>
  </si>
  <si>
    <t>MT1</t>
  </si>
  <si>
    <t>Sum</t>
  </si>
  <si>
    <t>Near Real-Time (NRT) production represents the amount of data generated by the Land Atmosphere Near Real-time Capability for EOS (LANCE) data providers, including the two identical processing systems, NRT and NRT2, or NRT3 and NRT4 (for MODAPS).</t>
  </si>
  <si>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</si>
  <si>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r>
      <t>Other</t>
    </r>
    <r>
      <rPr>
        <b/>
        <vertAlign val="superscript"/>
        <sz val="10"/>
        <rFont val="Arial"/>
        <family val="2"/>
      </rPr>
      <t>1</t>
    </r>
  </si>
  <si>
    <t>Note: Beginning in FY2017, both partial (emsstatus='206') and  succesful  (emsstatus='200') transmission are counted for Volume.</t>
  </si>
  <si>
    <r>
      <t xml:space="preserve">Any individual requesting data as defined by username (for Eearthdata longin user) or </t>
    </r>
    <r>
      <rPr>
        <sz val="10"/>
        <rFont val="Arial"/>
        <family val="2"/>
      </rPr>
      <t>an IP address plus email (for unregistered user), within the time period.</t>
    </r>
  </si>
  <si>
    <t>The volume of data successfully and partially delivered to Public users.  This includes all file types, including METADATA.</t>
  </si>
  <si>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</si>
  <si>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MOPITTNRT</t>
  </si>
  <si>
    <t>MOPITTNRT2</t>
  </si>
  <si>
    <t>Distribution to Top 20 countries. NRT data is not included.</t>
  </si>
  <si>
    <t>Distribution metrics for foreign public users are compared. Statistics are based on country information provided to EMS by the 12 data distributing EOSDIS DAACs. NRT data is not included.</t>
  </si>
  <si>
    <t>General Observations</t>
  </si>
  <si>
    <t>Number of Users</t>
  </si>
  <si>
    <t>Bangladesh</t>
  </si>
  <si>
    <t>FY19</t>
  </si>
  <si>
    <t>Sentinel-1A slant-range product</t>
  </si>
  <si>
    <t>MODIS/Aqua Clouds 5-Min L2 Swath 1km and 5km</t>
  </si>
  <si>
    <t>Sentinel-1B slant-range product</t>
  </si>
  <si>
    <t>MYDLM_QA</t>
  </si>
  <si>
    <t>MSUTTP</t>
  </si>
  <si>
    <t>AMSU/MSU Tropopause Day/Month Temperature Anomalies and Annual Cycle V6</t>
  </si>
  <si>
    <t>FY2019</t>
  </si>
  <si>
    <t>FY19AnnualReport_V1.xlsx</t>
  </si>
  <si>
    <t>EOSDIS Annual Report for FY19</t>
  </si>
  <si>
    <t>FY2019 Top 10 Products Distributed By Volume*</t>
  </si>
  <si>
    <t>FY2019 Top 10 Products Distributed By #Files**</t>
  </si>
  <si>
    <t>FOREIGN</t>
  </si>
  <si>
    <t>US OTHER</t>
  </si>
  <si>
    <t>UNKNOWN</t>
  </si>
  <si>
    <t>Grand Total</t>
  </si>
  <si>
    <t>Z_UNKNOWN</t>
  </si>
  <si>
    <t>MOD16A2</t>
  </si>
  <si>
    <t>MODIS/Terra Net Evapotranspiration 8-Day L4 Global 500m SIN Grid</t>
  </si>
  <si>
    <t>SENTINEL-1A_DUAL_POL_GRD_HIGH_RES</t>
  </si>
  <si>
    <t>Sentinel-1A Dual-pol ground projected high and full resolution images</t>
  </si>
  <si>
    <t>AIRS2SUP</t>
  </si>
  <si>
    <t>AIRS/Aqua Level-2 Support Product (AIRS Only)</t>
  </si>
  <si>
    <t>GPM_3IMERGHH</t>
  </si>
  <si>
    <t>I-MERG 30-minute</t>
  </si>
  <si>
    <t>DAYMET_V3_CFMOSAICS_1328</t>
  </si>
  <si>
    <t>Daymet: Daily Surface Weather Data on a 1-km Grid for North America, Version 3</t>
  </si>
  <si>
    <t>LAADS DAAC</t>
  </si>
  <si>
    <t>VIIRS-JPSS1</t>
  </si>
  <si>
    <t>MCD14KML</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</si>
  <si>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</si>
  <si>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Distinct Users of EOSDIS Data and Services (Google Analytics)</t>
  </si>
  <si>
    <r>
      <rPr>
        <vertAlign val="superscript"/>
        <sz val="10"/>
        <rFont val="Arial"/>
        <family val="2"/>
      </rPr>
      <t xml:space="preserve">1 </t>
    </r>
    <r>
      <rPr>
        <sz val="10"/>
        <rFont val="Arial"/>
        <family val="2"/>
      </rPr>
      <t>These products do not have any mission or instrument mapping but have been archived, such as ancillary data.</t>
    </r>
  </si>
  <si>
    <t>VIIRS Instrument inclues both VIIRS-SNPP and VIIRS-JPSS1 data.</t>
  </si>
  <si>
    <r>
      <t>Others</t>
    </r>
    <r>
      <rPr>
        <b/>
        <vertAlign val="superscript"/>
        <sz val="12"/>
        <rFont val="Arial"/>
        <family val="2"/>
      </rPr>
      <t>1</t>
    </r>
  </si>
  <si>
    <r>
      <t># of Users</t>
    </r>
    <r>
      <rPr>
        <b/>
        <vertAlign val="superscript"/>
        <sz val="12"/>
        <color theme="1"/>
        <rFont val="Arial"/>
        <family val="2"/>
      </rPr>
      <t xml:space="preserve"> 4</t>
    </r>
  </si>
  <si>
    <r>
      <t xml:space="preserve">EU </t>
    </r>
    <r>
      <rPr>
        <b/>
        <vertAlign val="superscript"/>
        <sz val="12"/>
        <color theme="1"/>
        <rFont val="Arial"/>
        <family val="2"/>
      </rPr>
      <t>1</t>
    </r>
  </si>
  <si>
    <r>
      <t>China</t>
    </r>
    <r>
      <rPr>
        <b/>
        <vertAlign val="superscript"/>
        <sz val="12"/>
        <color theme="1"/>
        <rFont val="Arial"/>
        <family val="2"/>
      </rPr>
      <t xml:space="preserve"> 2</t>
    </r>
  </si>
  <si>
    <r>
      <t xml:space="preserve">Unknown </t>
    </r>
    <r>
      <rPr>
        <b/>
        <vertAlign val="superscript"/>
        <sz val="12"/>
        <color theme="1"/>
        <rFont val="Arial"/>
        <family val="2"/>
      </rPr>
      <t>3</t>
    </r>
  </si>
  <si>
    <r>
      <t>Other</t>
    </r>
    <r>
      <rPr>
        <b/>
        <vertAlign val="superscript"/>
        <sz val="12"/>
        <rFont val="Arial"/>
        <family val="2"/>
      </rPr>
      <t>1</t>
    </r>
  </si>
  <si>
    <t>Google Analytics Distinct Web Visitor (1 min+)</t>
  </si>
  <si>
    <t>NSIDCNRT</t>
  </si>
  <si>
    <t>FY2020</t>
  </si>
  <si>
    <t>FY20</t>
  </si>
  <si>
    <t>EOSDIS Annual Report for FY20</t>
  </si>
  <si>
    <t>ASIPSNRT</t>
  </si>
  <si>
    <t>VIIRS-SUOMI NPP</t>
  </si>
  <si>
    <t>PB</t>
  </si>
  <si>
    <t>TB/day</t>
  </si>
  <si>
    <t>Volume (TBs)           By Month</t>
  </si>
  <si>
    <r>
      <t xml:space="preserve">List of </t>
    </r>
    <r>
      <rPr>
        <b/>
        <sz val="10"/>
        <color theme="1"/>
        <rFont val="Arial"/>
        <family val="2"/>
      </rPr>
      <t>EU countries</t>
    </r>
    <r>
      <rPr>
        <sz val="10"/>
        <color theme="1"/>
        <rFont val="Arial"/>
        <family val="2"/>
      </rPr>
      <t xml:space="preserve"> and territories under EU countries' sovereignty</t>
    </r>
  </si>
  <si>
    <t>Cyprus</t>
  </si>
  <si>
    <t>Aland Islands</t>
  </si>
  <si>
    <t>Anguilla</t>
  </si>
  <si>
    <t>Aruba</t>
  </si>
  <si>
    <t>Bermuda</t>
  </si>
  <si>
    <t>British Indian Ocean Territory</t>
  </si>
  <si>
    <t>British Virgin Islands</t>
  </si>
  <si>
    <t>Cayman Islands</t>
  </si>
  <si>
    <t>Falkland Islands</t>
  </si>
  <si>
    <t>Faroe Islands</t>
  </si>
  <si>
    <t>French Guiana</t>
  </si>
  <si>
    <t>French Polynesia</t>
  </si>
  <si>
    <t>Gibraltar</t>
  </si>
  <si>
    <t>Greenland</t>
  </si>
  <si>
    <t>Guadeloupe</t>
  </si>
  <si>
    <t>Isle Of Man</t>
  </si>
  <si>
    <t>Jersey</t>
  </si>
  <si>
    <t>Martinique</t>
  </si>
  <si>
    <t>Mayotte</t>
  </si>
  <si>
    <t>Montserrat</t>
  </si>
  <si>
    <t>New Caledonia</t>
  </si>
  <si>
    <t>Reunion</t>
  </si>
  <si>
    <t>Saint Martin</t>
  </si>
  <si>
    <t>Sint Maarten</t>
  </si>
  <si>
    <t>Turks And Caicos Islands</t>
  </si>
  <si>
    <t xml:space="preserve">* GPM SAPHIR includes SAPHIR-DPR </t>
  </si>
  <si>
    <t>SENTINEL-1A_DP_GRD_HIGH</t>
  </si>
  <si>
    <t>MOD06_L2</t>
  </si>
  <si>
    <t>MODIS/Terra Clouds 5-Min L2 Swath 1km and 5km</t>
  </si>
  <si>
    <t>SENTINEL-1B_DP_GRD_HIGH</t>
  </si>
  <si>
    <t>Sentinel-1B Dual-pol ground projected high and full resolution images</t>
  </si>
  <si>
    <t>MODISA_L1</t>
  </si>
  <si>
    <t>MODIS-Aqua Level 1 Data</t>
  </si>
  <si>
    <t>GNSS_DAILY_B</t>
  </si>
  <si>
    <t>GNSS Daily Combined GPS Broadcast Ephemeris Data</t>
  </si>
  <si>
    <t>NA</t>
  </si>
  <si>
    <t>NA= Not Applicable as the users who downloaded data and also visited web can not be determined due to non-availability of IPaddress from GA.</t>
  </si>
  <si>
    <t>To minimize the undercount, the final Total Users value includes the total Web Visitors  plus the distinct Data Users .</t>
  </si>
  <si>
    <t xml:space="preserve">
Various levels within a product level where grouped into one level, e.g., Levels 1, IA, IB were grouped to Level 1, Level 2, 2G, 2A where grouped to Level 2.</t>
  </si>
  <si>
    <t>FY2020 Top 10 Products Distributed By Volume*</t>
  </si>
  <si>
    <t>FY2020 Top 10 Products Distributed By #Files**</t>
  </si>
  <si>
    <t>Not LANCE</t>
  </si>
  <si>
    <t>The primary source of Web Metrics is EMS using the Google Analytics  as the NetInsight was decommissioned on 1 Oct 2019.</t>
  </si>
  <si>
    <t>EOSDIS web activity is collected via the EMS Google Analytics tool, collecting selected metrics for each DAAC, or combining the NRT metrics into the LANCE Web Sites profile.</t>
  </si>
  <si>
    <t>GHRCCLOUD</t>
  </si>
  <si>
    <t>LPDAACCLOUD</t>
  </si>
  <si>
    <t>Session (Visit)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</si>
  <si>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session (visit).</t>
    </r>
  </si>
  <si>
    <t>EMS Web Sessions (Visits)</t>
  </si>
  <si>
    <t>The number of sessions (visits) over the time period.</t>
  </si>
  <si>
    <t>* CALIPSO products have been included since FY2012.</t>
  </si>
  <si>
    <t xml:space="preserve">For "Repeat Visitors" adjust the Visitor Duration filter to remove the two lowest session durations.  Export the data to collect the histogram of the number of visitors by number of sessionas; Google Analytics provides the number of sessions groupings. 
</t>
  </si>
  <si>
    <t>Google Analytics do not provide IP host resolution as such this report is not generated.</t>
  </si>
  <si>
    <t>Web Site Sessions (Google Analytics)</t>
  </si>
  <si>
    <t xml:space="preserve">In Google Ananlytics, Data Studio was used to generate reports to  get the period (fiscal year) totals; adjust Session Duration filter for sessions of one minute or more.
</t>
  </si>
  <si>
    <t xml:space="preserve">Used ESDIS All data Studio data nd adjust the Session Duration  for sessions &gt;= 1 minute and sorted by the # of Visitors.  </t>
  </si>
  <si>
    <t>Submitted</t>
  </si>
  <si>
    <t>Registered</t>
  </si>
  <si>
    <t>Registered: Created by ESDIS and also registered with the Datacite</t>
  </si>
  <si>
    <t>Reserved:   Created by ESDIS but not registered with the Datacite</t>
  </si>
  <si>
    <t>Total DOIs</t>
  </si>
  <si>
    <t>LAADS</t>
  </si>
  <si>
    <t>LANCE AMSR2</t>
  </si>
  <si>
    <t>LANCE FIRMS</t>
  </si>
  <si>
    <t>LANCE MODIS</t>
  </si>
  <si>
    <t>LPVS</t>
  </si>
  <si>
    <t>NSIDC DAAC</t>
  </si>
  <si>
    <t>Ozone PEATE</t>
  </si>
  <si>
    <t>PPS</t>
  </si>
  <si>
    <t>VIIRS ATM SIPS</t>
  </si>
  <si>
    <t>Month-Year</t>
  </si>
  <si>
    <t># of DOIs</t>
  </si>
  <si>
    <t>Cumulative # of DOIs</t>
  </si>
  <si>
    <t>FY</t>
  </si>
  <si>
    <t>Total Users is an estimate formed by combining the distinct Data Users and distinct Web Visitors. Web Visitors included in the count are for those visitors with sessions of one minute or longer.</t>
  </si>
  <si>
    <t>SAR</t>
  </si>
  <si>
    <t>OLCI</t>
  </si>
  <si>
    <t>SLSTR</t>
  </si>
  <si>
    <t>SENTINEL-1A/1B</t>
  </si>
  <si>
    <t>SENTINEL-3A/3B</t>
  </si>
  <si>
    <t>SENTINEL-5P</t>
  </si>
  <si>
    <t>TROPOMI</t>
  </si>
  <si>
    <t>Files Distributed Excluding Metadata Files (Million)</t>
  </si>
  <si>
    <t>Sentinel-1A/1B</t>
  </si>
  <si>
    <t>Sentinel-3A/3B</t>
  </si>
  <si>
    <t>Sentinel-5P</t>
  </si>
  <si>
    <r>
      <rPr>
        <vertAlign val="superscript"/>
        <sz val="10"/>
        <rFont val="Arial"/>
        <family val="2"/>
      </rPr>
      <t>2</t>
    </r>
    <r>
      <rPr>
        <sz val="10"/>
        <rFont val="Arial"/>
        <family val="2"/>
      </rPr>
      <t xml:space="preserve"> CDDIS number of files distributed were normalized over a 24 hour period for each product.</t>
    </r>
  </si>
  <si>
    <t>ASFCLOUD</t>
  </si>
  <si>
    <t>GESDISCCLOUD</t>
  </si>
  <si>
    <t>NSIDCCLOUD</t>
  </si>
  <si>
    <t>ORNLCLOUD</t>
  </si>
  <si>
    <t>PODAACCLOUD</t>
  </si>
  <si>
    <t>Stage 1 (EMS and DAAC Corrected)</t>
  </si>
  <si>
    <t>Stage 1(EMS )</t>
  </si>
  <si>
    <t>Stage 1(EMS and DAAC Corrected)</t>
  </si>
  <si>
    <t>Czech Republic</t>
  </si>
  <si>
    <t>Taiwan</t>
  </si>
  <si>
    <t>These distribution tables provide the amount of data successfully distributed to Public Users during FY 2021 and include LANCE data. These distribution metrics are presented in Products and Volumes and Number of users broken out by selected missions and instruments. NRT data is included.</t>
  </si>
  <si>
    <t>Sentinel-2A/2B</t>
  </si>
  <si>
    <t>MSI</t>
  </si>
  <si>
    <t>Sentinel-6/6A</t>
  </si>
  <si>
    <t>AMR</t>
  </si>
  <si>
    <t>DORIS</t>
  </si>
  <si>
    <t>GNSS RECEIVER</t>
  </si>
  <si>
    <t>GNSS-RO RECEIVER</t>
  </si>
  <si>
    <t>SENTINEL-2A/2B</t>
  </si>
  <si>
    <t>SENTINEL-6/6A</t>
  </si>
  <si>
    <t>POSEIDON-4 RADAR ALTIMETER</t>
  </si>
  <si>
    <t>RO</t>
  </si>
  <si>
    <t>STAR TRACKER</t>
  </si>
  <si>
    <t>SENTINEL-2</t>
  </si>
  <si>
    <t>Product Level</t>
  </si>
  <si>
    <t>Other*</t>
  </si>
  <si>
    <t>* Other: Product level not applpicable or not available</t>
  </si>
  <si>
    <t>Products by Level</t>
  </si>
  <si>
    <t>User By Level</t>
  </si>
  <si>
    <t>SENTINEL-2 MSI</t>
  </si>
  <si>
    <t>Volume by Level</t>
  </si>
  <si>
    <t>Level 1B Calibrated Radiances - 1km</t>
  </si>
  <si>
    <t>Geolocation - 1km</t>
  </si>
  <si>
    <t>Level 2 Active Fire - MODIS 1km CSV file for FIRMS</t>
  </si>
  <si>
    <t>Regional Active Fire - C6 MODIS NRT</t>
  </si>
  <si>
    <t>Level 2 Active Fire - MODIS 1km KML file for FIRMS</t>
  </si>
  <si>
    <t>Level 2 Active Fire - VIIRS CSV file for FIRMS</t>
  </si>
  <si>
    <t>NPP_IMFTS_L1</t>
  </si>
  <si>
    <t>VIIRS/NPP Imagery Resolution Terrain-Corrected Geolocation 6-Min L1 Swath IP 375m</t>
  </si>
  <si>
    <t>GLDAS_NOAH025_3H</t>
  </si>
  <si>
    <t>GLDAS Noah Land Surface Model L4 3 Hourly 0.25 x 0.25 degree</t>
  </si>
  <si>
    <t>MODIS_WEB_SERVICE_C6_V2_1600</t>
  </si>
  <si>
    <t>MODIS and VIIRS Land Product Subsets RESTful Web Service</t>
  </si>
  <si>
    <t>DAYMET_DAILY_V4_1840</t>
  </si>
  <si>
    <t>Daymet: Daily Surface Weather Data on a 1-km Grid for North America, Version 4</t>
  </si>
  <si>
    <t>FY21</t>
  </si>
  <si>
    <t>FY2021</t>
  </si>
  <si>
    <t>EOSDIS Annual Report for FY21</t>
  </si>
  <si>
    <t>FY2021 Top 10 Products Distributed By Volume*</t>
  </si>
  <si>
    <t>FY2021 Top 10 Products Distributed By #Files**</t>
  </si>
  <si>
    <t xml:space="preserve">EOSDIS element serving as a source of metrics information for describing the ingest, archive and distribution of EOSDIS science data; web activity metrics are also collected. For the EOSDIS annual reporting, metrics from individual data providers at a single site include cloud are combined (e.g., ASDC= LARC ANGE + LARC ECS + LARC ORDERS + LARC SVC. </t>
  </si>
  <si>
    <t>ESDIS Monthly Submitted Includes  ORNL and SEDAC</t>
  </si>
  <si>
    <t>Earth Science Project Office, NASA Ames Research Center</t>
  </si>
  <si>
    <t>Land Product Validation Subgroup (Working Group on Calibration and Validation, Committee on Earth Observation Satellites)</t>
  </si>
  <si>
    <t>NASA Alaska Satellite Facility DAAC</t>
  </si>
  <si>
    <t>NASA Crustal Dynamics Data Information System</t>
  </si>
  <si>
    <t>NASA Earth Science Data and Information System Standards Office</t>
  </si>
  <si>
    <t>NASA EOSDIS Land Processes DAAC</t>
  </si>
  <si>
    <t>NASA Global Hydrometeorology Resource Center DAAC</t>
  </si>
  <si>
    <t>NASA Goddard Earth Sciences Data and Information Services Center</t>
  </si>
  <si>
    <t>NASA LANCE AMSR2 at the GHRC DAAC</t>
  </si>
  <si>
    <t>NASA LANCE MODIS at the MODAPS</t>
  </si>
  <si>
    <t>NASA Land Atmosphere Near real-time Capability for EOS Fire Information for Resource Management System</t>
  </si>
  <si>
    <t>NASA Langley Atmospheric Science Data Center DAAC</t>
  </si>
  <si>
    <t>NASA Level 1 and Atmosphere Archive and Distribution System</t>
  </si>
  <si>
    <t>NASA National Snow and Ice Data Center DAAC</t>
  </si>
  <si>
    <t>NASA Ocean Biology DAAC</t>
  </si>
  <si>
    <t>NASA Ozone PEATE</t>
  </si>
  <si>
    <t>NASA Physical Oceanography DAAC</t>
  </si>
  <si>
    <t>NASA Precipitation Processing System</t>
  </si>
  <si>
    <t>NASA VIIRS Atmosphere SIPS</t>
  </si>
  <si>
    <t>ORNL Distributed Active Archive Center</t>
  </si>
  <si>
    <t>ESPO-AMES</t>
  </si>
  <si>
    <t>CCDIS</t>
  </si>
  <si>
    <t>ESDIS-SO</t>
  </si>
  <si>
    <t>ORNL DAAC</t>
  </si>
  <si>
    <t>Data Files provided but had no data (Standard Procedure)</t>
  </si>
  <si>
    <t>NO DATA</t>
  </si>
  <si>
    <t>Total Records &gt; 0, Failed Records &lt; 10</t>
  </si>
  <si>
    <t>DATA ERROR</t>
  </si>
  <si>
    <t>Total Records &gt; 0, Failed Records &gt;= 10</t>
  </si>
  <si>
    <t>PROVIDERS</t>
  </si>
  <si>
    <t>ROOTFILES</t>
  </si>
  <si>
    <t>ARCH_OPS</t>
  </si>
  <si>
    <t>ING_OPS</t>
  </si>
  <si>
    <t>DISTCUSTOM_OPSHTTPS</t>
  </si>
  <si>
    <t>DISTHTTP_OPS</t>
  </si>
  <si>
    <t>ARCH_ASFDAAC</t>
  </si>
  <si>
    <t>ING_ASFDAAC</t>
  </si>
  <si>
    <t>DISTCUSTOM_GRFNBETA</t>
  </si>
  <si>
    <t>DISTCUSTOM_SONAS</t>
  </si>
  <si>
    <t>DISTCUSTOM_NGAP</t>
  </si>
  <si>
    <t>ARCH_INVENTORY</t>
  </si>
  <si>
    <t>DISTHTTP_DOWNLOADS</t>
  </si>
  <si>
    <t>ARCH_CDDIS32</t>
  </si>
  <si>
    <t>ING_CDDIS32</t>
  </si>
  <si>
    <t>DISTFTP_CDDIS32</t>
  </si>
  <si>
    <t>DISTHTTP_CDDIS32</t>
  </si>
  <si>
    <t>ARCH_S4PA</t>
  </si>
  <si>
    <t>ING_S4PA</t>
  </si>
  <si>
    <t>DISTCUSTOM_PUSH</t>
  </si>
  <si>
    <t>DISTHTTP_HTTPAIRS</t>
  </si>
  <si>
    <t>DISTHTTP_HTTPAURA</t>
  </si>
  <si>
    <t>DISTHTTP_HTTPDISC</t>
  </si>
  <si>
    <t>DISTHTTP_HTTPREASON</t>
  </si>
  <si>
    <t>ARCH_PROD</t>
  </si>
  <si>
    <t>ING_PROD</t>
  </si>
  <si>
    <t>DISTCUSTOM_PROD</t>
  </si>
  <si>
    <t>ARCH_NRT</t>
  </si>
  <si>
    <t>ING_NRT</t>
  </si>
  <si>
    <t>DISTHTTP_HTTPURS</t>
  </si>
  <si>
    <t>DISTCUSTOM_OPSOPENDAP</t>
  </si>
  <si>
    <t>ARCH_ASDC</t>
  </si>
  <si>
    <t>ING_ASDC</t>
  </si>
  <si>
    <t>DISTFTP_ASDCFTPPULL</t>
  </si>
  <si>
    <t>DISTFTP_OPSDATAPOOL</t>
  </si>
  <si>
    <t>DISTFTP_OPSFTPPUSH</t>
  </si>
  <si>
    <t>DISTFTP_OPSSCP</t>
  </si>
  <si>
    <t>DISTHTTP_OPSDATAPOOL</t>
  </si>
  <si>
    <t>DISTHTTP_OPSHTTPS</t>
  </si>
  <si>
    <t>DISTHTTP_OPSTRANSFER</t>
  </si>
  <si>
    <t>DISTFTP_URS</t>
  </si>
  <si>
    <t>DISTCUSTOM_OPENDAP</t>
  </si>
  <si>
    <t>DISTMEDIA_OPSHARDDRIVE</t>
  </si>
  <si>
    <t>ARCH_FILE</t>
  </si>
  <si>
    <t>ING_FILE</t>
  </si>
  <si>
    <t>DISTCUSTOM_LAADS</t>
  </si>
  <si>
    <t>DISTFTPSUBSCRIPT_LAADS</t>
  </si>
  <si>
    <t>DISTHTTP_ESA</t>
  </si>
  <si>
    <t>DISTHTTP_LAADS</t>
  </si>
  <si>
    <t>DISTFTPSUBSCRIPT_NRTPS3</t>
  </si>
  <si>
    <t>DISTFTPSUBSCRIPT_NRTPS4</t>
  </si>
  <si>
    <t>DISTHTTP_FIRMS</t>
  </si>
  <si>
    <t>DISTHTTP_FIRMS2</t>
  </si>
  <si>
    <t>DISTHTTP_NRT3</t>
  </si>
  <si>
    <t>DISTHTTP_NRTPS3</t>
  </si>
  <si>
    <t>DISTHTTP_NRTPS4</t>
  </si>
  <si>
    <t>ARCH_V0</t>
  </si>
  <si>
    <t>DISTFTP_V0</t>
  </si>
  <si>
    <t>DISTHTTP_V0</t>
  </si>
  <si>
    <t>ARCH_OBDAAC</t>
  </si>
  <si>
    <t>ING_OBDAAC</t>
  </si>
  <si>
    <t>DISTHTTP_OBDAAC</t>
  </si>
  <si>
    <t>DISTHTTP_NRT</t>
  </si>
  <si>
    <t>DISTSCP_NRT</t>
  </si>
  <si>
    <t>ING_DATASET</t>
  </si>
  <si>
    <t>DISTCUSTOM_AIRBORNE</t>
  </si>
  <si>
    <t>DISTCUSTOM_AIRMOSS</t>
  </si>
  <si>
    <t>DISTCUSTOM_CART</t>
  </si>
  <si>
    <t>DISTCUSTOM_CARVE</t>
  </si>
  <si>
    <t>DISTCUSTOM_CMR</t>
  </si>
  <si>
    <t>DISTCUSTOM_FIXEDSITESMODISC6</t>
  </si>
  <si>
    <t>DISTCUSTOM_QUICK</t>
  </si>
  <si>
    <t>DISTHTTP_C6GLOBALMODIS</t>
  </si>
  <si>
    <t>DISTHTTP_C6WEBSERVICEMODIS</t>
  </si>
  <si>
    <t>DISTHTTP_DAYMET</t>
  </si>
  <si>
    <t>DISTHTTP_DAYMETNOUID</t>
  </si>
  <si>
    <t>DISTHTTP_OGCSDAT</t>
  </si>
  <si>
    <t>DISTHTTP_THREDDS</t>
  </si>
  <si>
    <t>ARCH_DMAS</t>
  </si>
  <si>
    <t>ING_DMAS</t>
  </si>
  <si>
    <t>DISTCUSTOM_CWS</t>
  </si>
  <si>
    <t>DISTCUSTOM_DRIVE</t>
  </si>
  <si>
    <t>DISTCUSTOM_HITIDE</t>
  </si>
  <si>
    <t>DISTCUSTOM_LAS</t>
  </si>
  <si>
    <t>DISTCUSTOM_THREDDS</t>
  </si>
  <si>
    <t>DISTFTP_SANDBOX</t>
  </si>
  <si>
    <t>DISTFTP_SFTP</t>
  </si>
  <si>
    <t>ARCH_ARCHIVE</t>
  </si>
  <si>
    <t>ING_INGEST</t>
  </si>
  <si>
    <t>DISTCUSTOM_MEDIA</t>
  </si>
  <si>
    <t>DISTFTP_CIESINFTP</t>
  </si>
  <si>
    <t>DISTHTTP_CIESINBETA</t>
  </si>
  <si>
    <t>DISTHTTP_CIESINPROD</t>
  </si>
  <si>
    <t>DISTHTTP_PERNBETA</t>
  </si>
  <si>
    <t>DISTHTTP_PERNPROD</t>
  </si>
  <si>
    <t>DISTHTTP_SEDACBETA</t>
  </si>
  <si>
    <t>DISTHTTP_SEDACPROD</t>
  </si>
  <si>
    <t>DISTHTTP_SRESBETA</t>
  </si>
  <si>
    <t>DISTHTTP_SRESPROD</t>
  </si>
  <si>
    <t>DISTOPENDAP_SEDACBETA</t>
  </si>
  <si>
    <t>DISTOPENDAP_SEDACPROD</t>
  </si>
  <si>
    <t>x</t>
  </si>
  <si>
    <t>Metric</t>
  </si>
  <si>
    <t>Unique Users</t>
  </si>
  <si>
    <t>Bytes Distributed</t>
  </si>
  <si>
    <t>TBs Distributed</t>
  </si>
  <si>
    <t>Storage TBs</t>
  </si>
  <si>
    <t>Data from Cloud - EED-3</t>
  </si>
  <si>
    <t>ASF high number of users are due to download of Thumbnails and Browse images for unrestricted products that do not require registration with Earthdata Login and are determined using IPaddress of the user downloading the data.</t>
  </si>
  <si>
    <t>Total Archive Volume Including in Cloud</t>
  </si>
  <si>
    <t>Total Archive Volume in Cloud Only</t>
  </si>
  <si>
    <t>End User Distribution Products including from Cloud</t>
  </si>
  <si>
    <t>End User Distribution Products from Cloud only</t>
  </si>
  <si>
    <t>End User Average Distribution Volume</t>
  </si>
  <si>
    <r>
      <t>Average Archive Growth Including in Cloud:</t>
    </r>
    <r>
      <rPr>
        <b/>
        <sz val="12"/>
        <color theme="1"/>
        <rFont val="Calibri"/>
        <family val="2"/>
        <scheme val="minor"/>
      </rPr>
      <t xml:space="preserve"> </t>
    </r>
    <r>
      <rPr>
        <sz val="10"/>
        <rFont val="Arial"/>
        <family val="2"/>
      </rPr>
      <t xml:space="preserve"> Sum across reporting DAACs of the data volume added to the individual archives on-prem and in the cloud divided by the days in the year (does not include NRT products)
</t>
    </r>
    <r>
      <rPr>
        <b/>
        <sz val="12"/>
        <color theme="1"/>
        <rFont val="Calibri"/>
        <family val="2"/>
        <scheme val="minor"/>
      </rPr>
      <t xml:space="preserve">Total Archive Volume Including in Cloud: </t>
    </r>
    <r>
      <rPr>
        <sz val="10"/>
        <rFont val="Arial"/>
        <family val="2"/>
      </rPr>
      <t xml:space="preserve">Sum across reporting DAACs of the data volumes in the archive on-prem and in the cloud as of end of the fiscal year (does not include NRT products)
</t>
    </r>
    <r>
      <rPr>
        <b/>
        <sz val="10"/>
        <rFont val="Arial"/>
        <family val="2"/>
      </rPr>
      <t xml:space="preserve">Total Archive Volume in Cloud only: </t>
    </r>
    <r>
      <rPr>
        <sz val="10"/>
        <rFont val="Arial"/>
        <family val="2"/>
      </rPr>
      <t>Sum across reporting DAACs of the data volumes in the cloud archive only as of end of the fiscal year (does not include NRT products)</t>
    </r>
  </si>
  <si>
    <r>
      <t>End User Distribution Products Including from Cloud:</t>
    </r>
    <r>
      <rPr>
        <sz val="10"/>
        <rFont val="Arial"/>
        <family val="2"/>
      </rPr>
      <t xml:space="preserve"> Total number of products distributed from all reporting DAACs and LANCE data providers including from Cloud
</t>
    </r>
    <r>
      <rPr>
        <b/>
        <sz val="12"/>
        <color theme="1"/>
        <rFont val="Calibri"/>
        <family val="2"/>
        <scheme val="minor"/>
      </rPr>
      <t xml:space="preserve">End User Distribution Products from Cloud Only: </t>
    </r>
    <r>
      <rPr>
        <sz val="10"/>
        <rFont val="Arial"/>
        <family val="2"/>
      </rPr>
      <t xml:space="preserve">Total number of products distributed from all reporting DAACs from Cloud only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</si>
  <si>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VIIRS-NOAA 20</t>
  </si>
  <si>
    <t>The Total Archive Trend is based on data and reports produced during individual fiscal years, rather than on EMS. Reporting since FY2008 depends on the current year's Total Archive Size, which is based on EMS augmented with inputs directly from some of the DAACs.</t>
  </si>
  <si>
    <t>Data Availability for FY 2022 is the summary of the daily ingest, archive, and distribution received by the EMS and this data was used in generating FY 2020 reports.</t>
  </si>
  <si>
    <t>1. Summary for FY 2022</t>
  </si>
  <si>
    <t>2. Distribution and User Trends (Oct 2018 - Sep 2022)</t>
  </si>
  <si>
    <t>A summary of Earthdata cloud archive and distribution includes selected DAACs (ASF, GESDISC, GHRC, LPDAAC, NSIDC, PO.DAAC, and ORNL) that have been migrated to the cloud during FY 2021-FY 2022 except ASF whose cloud metrics have been included in earliier annual reports.</t>
  </si>
  <si>
    <t>LARCATLAS</t>
  </si>
  <si>
    <t>GESDISCCLOUDGIOVANNI</t>
  </si>
  <si>
    <t>2021-10</t>
  </si>
  <si>
    <t>2021-11</t>
  </si>
  <si>
    <t>2021-12</t>
  </si>
  <si>
    <t>2022-01</t>
  </si>
  <si>
    <t>2022-02</t>
  </si>
  <si>
    <t>2022-03</t>
  </si>
  <si>
    <t>2022-04</t>
  </si>
  <si>
    <t>2022-05</t>
  </si>
  <si>
    <t>2022-06</t>
  </si>
  <si>
    <t>2022-07</t>
  </si>
  <si>
    <t>2022-08</t>
  </si>
  <si>
    <t>2022-09</t>
  </si>
  <si>
    <t>LARC NRT/NRT3</t>
  </si>
  <si>
    <t>VIIRSJ100SSCI</t>
  </si>
  <si>
    <t>VIIRS/JPSS1 Level 0 Raw Instrument Packets Science APIDs (1 session)</t>
  </si>
  <si>
    <t>N20V14CSV</t>
  </si>
  <si>
    <t>VIIRSNP00SSCI</t>
  </si>
  <si>
    <t>VIIRS/NPP Level 0 Raw Instrument Packets Science APIDs (1 session)</t>
  </si>
  <si>
    <t>SNPV14CSV</t>
  </si>
  <si>
    <t>VNZ46A1G_LHN_DNB</t>
  </si>
  <si>
    <t>VIIRS/NPP Daily Gridded Day Night Band 500m Linear Lat Lon Grid Night NRT</t>
  </si>
  <si>
    <t>V1Z02_LQD_I5</t>
  </si>
  <si>
    <t>VIIRS/JPSS1 Imagery Thermal Band I5 250m Geographic -day (.tgz)</t>
  </si>
  <si>
    <t>V1Z02_LQN_I5</t>
  </si>
  <si>
    <t>VIIRS/JPSS1 Imagery Thermal Band I5 250m Geographic -night (.tgz)</t>
  </si>
  <si>
    <t>N20V14KML</t>
  </si>
  <si>
    <t>Level 2 Active Fire - VIIRS KML file for FIRMS</t>
  </si>
  <si>
    <t>SNPV14SHP</t>
  </si>
  <si>
    <t>Level 2 Active Fire - VIIRS Shape file for FIRMS</t>
  </si>
  <si>
    <t>Distribution of the Near-Real Time (NRT) Products to Unregisterd Users during FY2022</t>
  </si>
  <si>
    <t>Distribution of the Near-Real Time (NRT) Products by Level during FY2022</t>
  </si>
  <si>
    <t>Hong Kong</t>
  </si>
  <si>
    <t>Top Ten Countries other than USA</t>
  </si>
  <si>
    <t>PODAAC-GHMDT-2PJ19</t>
  </si>
  <si>
    <t>GHRSST Level 2P Global Sea Surface Skin Temperature from the Moderate Resolution Imaging Spectroradiometer (MODIS) on the NASA Terra satellite (GDS2)</t>
  </si>
  <si>
    <t>HLSS30</t>
  </si>
  <si>
    <t>HLS Sentinel-2 Multi-spectral Instrument Surface Reflectance Daily Global 30m v2.0</t>
  </si>
  <si>
    <t>HLSL30</t>
  </si>
  <si>
    <t>HLS Landsat Operational Land Imager Surface Reflectance and TOA Brightness Daily Global 30m v2.0</t>
  </si>
  <si>
    <t>PODAAC-GHVRS-2PO28</t>
  </si>
  <si>
    <t>GHRSST Level 2P STAR SST v2.80 from VIIRS on S-NPP Satellite</t>
  </si>
  <si>
    <t>PODAAC-GHV20-2PO28</t>
  </si>
  <si>
    <t>GHRSST Level 2P STAR SST  v2.80 from VIIRS on NOAA-20 Satellite</t>
  </si>
  <si>
    <t>CSDA</t>
  </si>
  <si>
    <t>PO DAAC</t>
  </si>
  <si>
    <t>FY22</t>
  </si>
  <si>
    <t>GESDISCGIOVANNI</t>
  </si>
  <si>
    <t xml:space="preserve">The volume distribution data for FY2022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</si>
  <si>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  </t>
  </si>
  <si>
    <t>FY2022 Top 10 Products Distributed By #Files**</t>
  </si>
  <si>
    <t>FY2022</t>
  </si>
  <si>
    <t>DISTCUSTOM_APPEEARSPROD</t>
  </si>
  <si>
    <t>DISTHTTP_NRT4</t>
  </si>
  <si>
    <t>DISTCUSTOM_GLIMS</t>
  </si>
  <si>
    <t>CSDAP</t>
  </si>
  <si>
    <t>NASA Commercial Smallsat Data Acquisition Program</t>
  </si>
  <si>
    <t>non-serachable</t>
  </si>
  <si>
    <t>Web Trend metrics are determined in the same manner as the Web Activity by DAAC worksheet above, performed for  FY2007 -  FY2022. Insufficient web activity metrics exists for years before FY2007.</t>
  </si>
  <si>
    <t>FY23</t>
  </si>
  <si>
    <r>
      <t xml:space="preserve">
</t>
    </r>
    <r>
      <rPr>
        <sz val="36"/>
        <rFont val="Arial"/>
        <family val="2"/>
      </rPr>
      <t xml:space="preserve">
EOSDIS 
FY2023
Annual Metrics Report</t>
    </r>
    <r>
      <rPr>
        <sz val="10"/>
        <rFont val="Arial"/>
        <family val="2"/>
      </rPr>
      <t xml:space="preserve">
</t>
    </r>
  </si>
  <si>
    <t>Prepared By:
Lalit Wanchoo, Adnet Systems, Inc.
Dany Turcios, Adnet Systems, Inc
Yan Hao, Adnet Systems, Inc
Heather Weir, Adnet Systems, Inc
November 2023</t>
  </si>
  <si>
    <t>This report presents statistics on data metrics and web activities at the EOSDIS DAACs during Fiscal Year 2023 (October 1, 2022 through September 30, 2023) from the Earth Science Data and Information System (ESDIS) Metrics System (EMS).</t>
  </si>
  <si>
    <t>Distribution for various missions/instruments were calculated for both products (as files) and volumes successfully sent to Public users, per instrument and summed for missions irrespective of DAACs. 
Subsetted Oracle Table: 
- JS_SPSO_REVISED_FY23
Query: 
- FY23_annual_mission_instrument_by_month
- FY23_annual_mission_instrument_user
- FY23_annual_mission_instrument_by_domain
- FY23_annual_mission_instrument_by_level</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</si>
  <si>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FY23_annual_NRT_Distribution_by_month, FY23_annual_NRT_distinct_Products, FY23_annual_NRT_Distribution_by_Level
- FY23_annual_registered_NRT_Users, - FY23_annual_registered_NRT_Users_by_Month (used in DAAC profile)
- FY23_annual_NRT_distribution_unregistered_users, FY23_annual_NRT_distribution_unregistered_users_by_domain, 
  FY23_annual_NRT_distribution_unregistered_users_by_country, FY23_annual_NRT_distribution_unregistered_users_by_product
- FY23_annual_NRT_Archive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</si>
  <si>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FY23_annual_distribution_by_domain
- FY23_annual_repeat_users_by_domain
- FY23_annual_users_by_datacenter</t>
  </si>
  <si>
    <t>EMS data users include those who retrieved either science or metadata and include registered NRT users.
Using Google Analytics, per DAAC, run the visitor  report for the FY23 date range.   Adjust the session duration  so that the values represent visitors for sessions of one minute or more. 
Comparing the set of data user host names and web visitor host names was not performed as the IPhost data was not available in Google Analytics. Thereofe no dual user numbers were computed as such the sum the values across all DAACs to get totals number of users. 
For the Total User count, added web Visitors to the data users</t>
  </si>
  <si>
    <t xml:space="preserve">Public-Science User Trend metrics show the numbers of distinct users for all user types for  FY2007 -  FY2022.
Query name: FY23_annual_users_by_usertype
</t>
  </si>
  <si>
    <t xml:space="preserve">     a. A summary of the FY23 key metrics per DAAC compared to the EOSDIS Total</t>
  </si>
  <si>
    <t>Ingest is calculated from those data providers reporting Ingest (CDDIS, GES DISC, GHRC, ASDC, LP DAAC, MODAPS, NSIDC, PO.DAAC, SEDAC) combining across all of these DAACs. ORNL is not providing ingest metrics to EMS. Note that NRT are excluded.
Oracle Table Used:
- IngestProductSummary
Query:  FY23_annual_ingest_summary</t>
  </si>
  <si>
    <t>Archive is calculated by counting all data added to the archive during the Fiscal Year (not adjusting for deletion) across all EOSDIS data providers. Archive data for NRT were excluded. 
Oracle Table Used:
- ArchiveInstProduct
Query:  
- FY23_annual_archive_summary</t>
  </si>
  <si>
    <t>Total archive size is calculated by counting all data volume added to the archive (less the data products marked for deletion) since the archive began. For description of NRT archive size, see Row 9.
Oracle Table Used:
- ArchiveInstProduct
Query:  FY23_annual_total_archive_summary</t>
  </si>
  <si>
    <t>LAADSCLOUD</t>
  </si>
  <si>
    <t>Singapore</t>
  </si>
  <si>
    <t>Dates:  Oct 1, 2022 through Sep 30, 2023</t>
  </si>
  <si>
    <t>Distinct Data Users presents the number of distinct Public users who received data product files exluding NRT. Repeat users are those users who received data on more than one day in the FY23. Data users are presented by data center, domain and Top 20 countries.   NRT data is excluded.</t>
  </si>
  <si>
    <t>10/01/2022 to 09/30/2023</t>
  </si>
  <si>
    <t>2022-10</t>
  </si>
  <si>
    <t>2022-11</t>
  </si>
  <si>
    <t>2022-12</t>
  </si>
  <si>
    <t>2023-01</t>
  </si>
  <si>
    <t>2023-02</t>
  </si>
  <si>
    <t>2023-03</t>
  </si>
  <si>
    <t>2023-04</t>
  </si>
  <si>
    <t>2023-05</t>
  </si>
  <si>
    <t>2023-06</t>
  </si>
  <si>
    <t>2023-07</t>
  </si>
  <si>
    <t>2023-08</t>
  </si>
  <si>
    <t>2023-09</t>
  </si>
  <si>
    <t>Products By Month (Millions)</t>
  </si>
  <si>
    <t>Distribution provides the amount of data successfully distributed to Public Users during FY 2023 from on-prem and cloud systems. Distribution metrics are presented in Products and Volumes:  by DAAC, by domain, and by level.  NRT data providers are excluded.</t>
  </si>
  <si>
    <t>1. EU includes 26 European Union member countries</t>
  </si>
  <si>
    <t>2. China includes only People's Republic of China and does not include Hong Kong Macao and Taiwan</t>
  </si>
  <si>
    <t>95.5% of Total Distribution</t>
  </si>
  <si>
    <t>94.9% of Total Distribution</t>
  </si>
  <si>
    <t>As of 09/30/2023</t>
  </si>
  <si>
    <t>FY2023 Number of Data Products Distributed by Country</t>
  </si>
  <si>
    <t>Global Distribution of Number of Data Products for FY2023</t>
  </si>
  <si>
    <t>FY23 # of Files distirbution</t>
  </si>
  <si>
    <t>The Total Archive Size describes the EOSDIS archive at the end of FY2023. This includes all data (including ancillary) but not data marked for deletion and excludes NRT data.</t>
  </si>
  <si>
    <r>
      <t>CDDIS</t>
    </r>
    <r>
      <rPr>
        <vertAlign val="superscript"/>
        <sz val="10"/>
        <rFont val="Arial"/>
        <family val="2"/>
      </rPr>
      <t>1</t>
    </r>
  </si>
  <si>
    <r>
      <t>PODAACCLOUD</t>
    </r>
    <r>
      <rPr>
        <vertAlign val="superscript"/>
        <sz val="10"/>
        <rFont val="Arial"/>
        <family val="2"/>
      </rPr>
      <t>2</t>
    </r>
  </si>
  <si>
    <r>
      <rPr>
        <vertAlign val="superscript"/>
        <sz val="10"/>
        <rFont val="Arial"/>
        <family val="2"/>
      </rPr>
      <t xml:space="preserve">*1 </t>
    </r>
    <r>
      <rPr>
        <sz val="10"/>
        <rFont val="Arial"/>
        <family val="2"/>
      </rPr>
      <t>Provided by Ross Bagwell on Oct 23, 2023 ross.bagwell@nasa.gov</t>
    </r>
  </si>
  <si>
    <r>
      <rPr>
        <vertAlign val="superscript"/>
        <sz val="10"/>
        <rFont val="Arial"/>
        <family val="2"/>
      </rPr>
      <t>*2</t>
    </r>
    <r>
      <rPr>
        <sz val="10"/>
        <rFont val="Arial"/>
        <family val="2"/>
      </rPr>
      <t xml:space="preserve"> Provided by Suresh Vannan on Oct 25, 2023 suresh.vannan@jpl.nasa.gov</t>
    </r>
  </si>
  <si>
    <r>
      <t>NSIDC</t>
    </r>
    <r>
      <rPr>
        <vertAlign val="superscript"/>
        <sz val="10"/>
        <rFont val="Arial"/>
        <family val="2"/>
      </rPr>
      <t>2</t>
    </r>
  </si>
  <si>
    <r>
      <t>NSIDCCLOUD</t>
    </r>
    <r>
      <rPr>
        <vertAlign val="superscript"/>
        <sz val="10"/>
        <rFont val="Arial"/>
        <family val="2"/>
      </rPr>
      <t>2</t>
    </r>
  </si>
  <si>
    <r>
      <rPr>
        <vertAlign val="superscript"/>
        <sz val="10"/>
        <rFont val="Arial"/>
        <family val="2"/>
      </rPr>
      <t>*2</t>
    </r>
    <r>
      <rPr>
        <sz val="10"/>
        <rFont val="Arial"/>
        <family val="2"/>
      </rPr>
      <t xml:space="preserve"> Provided by Amanda M. Leon Oct 23, 2023 amanda.leon@colorado.edu</t>
    </r>
  </si>
  <si>
    <r>
      <t>ORNL</t>
    </r>
    <r>
      <rPr>
        <vertAlign val="superscript"/>
        <sz val="10"/>
        <rFont val="Arial"/>
        <family val="2"/>
      </rPr>
      <t>3</t>
    </r>
  </si>
  <si>
    <r>
      <rPr>
        <vertAlign val="superscript"/>
        <sz val="10"/>
        <rFont val="Arial"/>
        <family val="2"/>
      </rPr>
      <t>*3</t>
    </r>
    <r>
      <rPr>
        <sz val="10"/>
        <rFont val="Arial"/>
        <family val="2"/>
      </rPr>
      <t xml:space="preserve"> Provided by Tammy Rena Walker on Nov 6, 2023 (beatytw@ornl.gov)</t>
    </r>
  </si>
  <si>
    <t>Production of the Near-Real Time (NRT) Products during FY2023</t>
  </si>
  <si>
    <t>Distribution of the Near-Real Time (NRT) Products during FY2023</t>
  </si>
  <si>
    <t>Total for FY23</t>
  </si>
  <si>
    <t>Total for FY2023</t>
  </si>
  <si>
    <t>Argentina</t>
  </si>
  <si>
    <t>VNZ02_LQD_I5</t>
  </si>
  <si>
    <t>VIIRS/SNPP Imagery Thermal Band I5 250m Geographic -day (.tgz)</t>
  </si>
  <si>
    <t>N20V14SHP</t>
  </si>
  <si>
    <t>MCDWD_L3_F2_NRT</t>
  </si>
  <si>
    <t>NRT Combined Terra Aqua MODIS Daily L3 Global 2-Day Aggregate Water and Flood Map Linear Lat Lon Grid</t>
  </si>
  <si>
    <t>SNPV14KML</t>
  </si>
  <si>
    <t>Other/Aqua</t>
  </si>
  <si>
    <t>Other/Terra</t>
  </si>
  <si>
    <t>Other/Aura</t>
  </si>
  <si>
    <t>OTHER</t>
  </si>
  <si>
    <t>These distribution tables provide the amount of data successfully distributed to Public Users during FY 2023. These distribution metrics are presented in Products and Volumes and Number of users broken out by selected missions and instruments. NRT data is included.</t>
  </si>
  <si>
    <t>These distribution tables provide the amount of data successfully distributed to Public Users during FY 2023. These distribution metrics are presented in Products and Volumes and Number of users broken out by selected missions and instruments.  NRT data is included.</t>
  </si>
  <si>
    <t>Data in Cloud</t>
  </si>
  <si>
    <t>cloud file</t>
  </si>
  <si>
    <t>5.01 M</t>
  </si>
  <si>
    <t>91.64 TB/day</t>
  </si>
  <si>
    <t>102.5 PB</t>
  </si>
  <si>
    <t>44.25 PB</t>
  </si>
  <si>
    <t>526 M</t>
  </si>
  <si>
    <t>315.4 TB/day</t>
  </si>
  <si>
    <t xml:space="preserve"> EOSDIS FY2023 Metrics </t>
  </si>
  <si>
    <t xml:space="preserve"> (Oct. 1, 2022 to Sept. 30, 2023)</t>
  </si>
  <si>
    <t>2.23 M</t>
  </si>
  <si>
    <t>2.6 M</t>
  </si>
  <si>
    <t>7.2 TB/day</t>
  </si>
  <si>
    <t>2.6 PB</t>
  </si>
  <si>
    <t xml:space="preserve">LANCE FY2023 Metrics </t>
  </si>
  <si>
    <t>NCCS</t>
  </si>
  <si>
    <t>ESCO</t>
  </si>
  <si>
    <t>FY23AnnualReport_V1.xlsx</t>
  </si>
  <si>
    <t>FY21AnnualReport_V1.xlsx</t>
  </si>
  <si>
    <t>FY22AnnualReport_V1.xlsx</t>
  </si>
  <si>
    <t>MOD09</t>
  </si>
  <si>
    <t>MODIS/Terra Atmospherically Corrected Surface Reflectance 5-Min L2 Swath 250m, 500m, 1km</t>
  </si>
  <si>
    <t>The top 10 products including LANCE data for Oct 1, 2022 through Sep 30, 2023</t>
  </si>
  <si>
    <t>GPM IMERG Final Precipitation L3 Half Hourly 0.1 degree x 0.1 degree</t>
  </si>
  <si>
    <t>MYD02SSH</t>
  </si>
  <si>
    <t>MODIS/Aqua Level 1B Subsampled Calibrated Radiances 5km</t>
  </si>
  <si>
    <t>The Product Distribution data for FY2023 is based on the data captured in EMS and NRT data is included</t>
  </si>
  <si>
    <t>FY2023 Top 10 Products Distributed By Volume*</t>
  </si>
  <si>
    <t>FY2022 Top 10 Products Distributed By Volume*</t>
  </si>
  <si>
    <t>FY2023 Top 10 Products Distributed By #Files**</t>
  </si>
  <si>
    <t>FY2023</t>
  </si>
  <si>
    <t xml:space="preserve">The Product Distribution data for FY2023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</si>
  <si>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Script ran at Mon Oct 16 19:10:02 2023</t>
  </si>
  <si>
    <t>FY23 Daily Data Avaliability with EMS for Ingest, Archive, and Distribution as provided by the Data Providers</t>
  </si>
  <si>
    <t>DISTHTTP_DDDPROD</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</si>
  <si>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Ted Sobchak (Project Manager) at (301) 614-5356 or ted.c.sobchak@nasa.gov.</t>
  </si>
  <si>
    <t>Total TBs</t>
  </si>
  <si>
    <t xml:space="preserve"> EOSDIS FY2023 Annual Metrics Report presented on December 4, 2023 during the DAAC Managers telecon.</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</si>
  <si>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FY2320 report. The subsetted table includes correction for the country and domain." 
Subsetted Oracle Table: 
- SPSO_TEST_FY23
Filters: 
- excludes Metadata products for product counts 
Query: 
- FY23_annual_distribution_by_month
- FY23_annual_distribution_by_domain
- FY23_annual_distribution_by_level
- FY23_annual_distribution_by_country
- FY23_annual_distribution_by_month_bots
- FY23_annual_top_products</t>
  </si>
  <si>
    <t>This table shows the amount of data added to the archive during FY2023 for all products levels includes the products archived in the cloud and also includes products  that were deleted.  Archive metrics for NSIDC V0 are not available at this time. NRT data are excluded in this table.</t>
  </si>
  <si>
    <t>Iran</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</si>
  <si>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t>
    </r>
    <r>
      <rPr>
        <b/>
        <sz val="10"/>
        <rFont val="Arial"/>
        <family val="2"/>
      </rPr>
      <t>Web Site Sessions:</t>
    </r>
    <r>
      <rPr>
        <sz val="10"/>
        <rFont val="Arial"/>
        <family val="2"/>
      </rPr>
      <t xml:space="preserve"> Sum of web visits for DAACs, Earthdata website, and LANCE data providers where a session represents a user session not broken by more than 30 minutes and a duration of at least one minute
</t>
    </r>
  </si>
  <si>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all processing streams (NRT, NRT2, NRT3, NRT4)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</si>
  <si>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Ingest is the amount of data coming into a DAAC over a period of time and includes all product levels.  For this report, the data are presented as the amount of data entered into each DAAC during FY2023 include cloud but excludes NRT data.  The sum over all data centers is the total ingest for EOSDIS.</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</si>
  <si>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</si>
  <si>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This report contains tables and graphs of FY2023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also includes three worksheets and one workbook that were added in FY2015 Annual Report: i) Distribution_Mission_Instrument, Distribution_Mission_Domain, and Distribution_Mission_Level showing the distribution details for Terra, Aqua, Aura, Sentinel, GPM, and Aquarius instruments by domain and product levels, and ii) Workbook (FY23Annual_DAAC_Profile) that provides the summary of archive, distribution, and web metrics for individual DAACs and LANCE. In FY 2021 a new tab "Earthdata Cloud" was added that provides summary of metrics from Earthdata Cloud provided by. Cloud Metrics Team of EED-3. In FY 2020 a new tab "DOI_Summary" was added that provides details of ESDIS Digital Object Identifiers request processing and status. In FY 2019, web metrics was separated out as another spreadsheet that included metrics from NetInsight and Google Analytics,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EED-3 staff. Worldview_WebMetrics provides the metrics are on the number of  the visits, views, and visitors accessing worldview. In FY 20, NetInsight was decommissioned and web metrics are now from Google Analytics only.</t>
  </si>
  <si>
    <t>Total Products (TBs)</t>
  </si>
  <si>
    <t>Tables below show the number of unique data products distributed to public users during FY2023. 
In counting unique products, metadata were excluded. NRT products are not included. Number of products may not match with the Common Metadata Repository (CMR) collection holdings as some of the products distributed by the DAACs may not be in the CMR.</t>
  </si>
  <si>
    <t>ASF DAAC</t>
  </si>
  <si>
    <t>GHRC DAAC</t>
  </si>
  <si>
    <t>LAADS DAAc</t>
  </si>
  <si>
    <t>89.1% of Total Distribution</t>
  </si>
  <si>
    <t>94.8% of Total Distribution</t>
  </si>
  <si>
    <t>94.5% of Total Distribution</t>
  </si>
  <si>
    <t>91.9% of Total Distribution</t>
  </si>
  <si>
    <t>93.7% of Total Distribution</t>
  </si>
  <si>
    <t xml:space="preserve">** In FY 23 CDDIS number of files shows significant increase due to the change in the approach of how the number of files were computed for the CDDIS only.  Prior to FY23, number of files distributed by CDDIS were normalized but FY 23 and onwards no normlaization has been applied . </t>
  </si>
  <si>
    <t xml:space="preserve">** In FY 23 Level 1 number of files shows significant increase and this is due to the change in the approach of how the number of files were computed for the CDDIS only.  Prior to FY23, number of files distributed by CDDIS were normalized but FY 23 and onwards no normlaization has been applied . </t>
  </si>
  <si>
    <t>GNSS_HIGHRATE_D</t>
  </si>
  <si>
    <t>GNSS_HOURLY_D</t>
  </si>
  <si>
    <t>GNSS_HOURLY_P</t>
  </si>
  <si>
    <t>GNSS_HOURLY_N</t>
  </si>
  <si>
    <t>203.3 M</t>
  </si>
  <si>
    <t>3,504.9 M</t>
  </si>
  <si>
    <t>GNSS High-Rate Compact Observation Data</t>
  </si>
  <si>
    <t>GNSS Hourly Compact Observation Data</t>
  </si>
  <si>
    <t>GNSS Hourly Combined Broadcast Ephemeris Data</t>
  </si>
  <si>
    <t>GNSS Hourly GPS Broadcast Ephemeris Data</t>
  </si>
  <si>
    <t>CDDIS (Normalized)</t>
  </si>
  <si>
    <t>CDDIS Normalized</t>
  </si>
  <si>
    <t xml:space="preserve"> Total (CDDIS Normalized)</t>
  </si>
  <si>
    <t>Total (CDDIS Normalized)</t>
  </si>
  <si>
    <t>Top 20 Countries byProducts Distributed**</t>
  </si>
  <si>
    <t>CDDIS number of files distributed in FY23 show significant increase which is due to the change in the approach for the computation of number of files distributed by CDDIS.  Prior to FY23, number of files distributed by CDDIS were normalized but for FY23 normalization has not been applied. For comparison purposes detailed tables have both normalized and not-normalized files distributed by CDDIS while as Summary and long-term trend tables have not-normalized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</si>
</sst>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_(* #,##0.0_);_(* \(#,##0.0\);_(* &quot;-&quot;??_);_(@_)"/>
    <numFmt numFmtId="173" formatCode="#,##0.0000"/>
    <numFmt numFmtId="174" formatCode="_(* #,##0.000_);_(* \(#,##0.000\);_(* &quot;-&quot;??_);_(@_)"/>
  </numFmts>
  <fonts count="65" x14ac:knownFonts="1">
    <font>
      <sz val="10"/>
      <name val="Arial"/>
      <family val="2"/>
    </font>
    <font>
      <sz val="12"/>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1"/>
      <color theme="1"/>
      <name val="Times New Roman"/>
      <family val="2"/>
    </font>
    <font>
      <sz val="9"/>
      <color theme="1"/>
      <name val="Arial"/>
      <family val="2"/>
    </font>
    <font>
      <sz val="8"/>
      <name val="Arial"/>
      <family val="2"/>
    </font>
    <font>
      <strike/>
      <sz val="10"/>
      <color rgb="FF00B0F0"/>
      <name val="Arial"/>
      <family val="2"/>
    </font>
    <font>
      <strike/>
      <sz val="10"/>
      <color rgb="FFFF0000"/>
      <name val="Arial"/>
      <family val="2"/>
    </font>
    <font>
      <b/>
      <sz val="10"/>
      <name val="Arial Unicode MS"/>
      <family val="2"/>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0"/>
      <name val="Calibri"/>
      <family val="2"/>
    </font>
    <font>
      <sz val="11"/>
      <color rgb="FF9C6500"/>
      <name val="Times New Roman"/>
      <family val="2"/>
    </font>
    <font>
      <b/>
      <vertAlign val="superscript"/>
      <sz val="10"/>
      <name val="Arial"/>
      <family val="2"/>
    </font>
    <font>
      <sz val="10"/>
      <color rgb="FF000000"/>
      <name val="Arial"/>
      <family val="2"/>
    </font>
    <font>
      <sz val="11"/>
      <color rgb="FF006100"/>
      <name val="Calibri"/>
      <family val="2"/>
      <scheme val="minor"/>
    </font>
    <font>
      <b/>
      <sz val="12"/>
      <color theme="1"/>
      <name val="Calibri"/>
      <family val="2"/>
      <scheme val="minor"/>
    </font>
    <font>
      <b/>
      <vertAlign val="superscript"/>
      <sz val="12"/>
      <name val="Arial"/>
      <family val="2"/>
    </font>
    <font>
      <b/>
      <vertAlign val="superscript"/>
      <sz val="12"/>
      <color theme="1"/>
      <name val="Arial"/>
      <family val="2"/>
    </font>
    <font>
      <sz val="11"/>
      <color rgb="FF333333"/>
      <name val="Arial"/>
      <family val="2"/>
    </font>
    <font>
      <b/>
      <sz val="26"/>
      <color rgb="FFFF0000"/>
      <name val="Calibri"/>
      <family val="2"/>
      <scheme val="minor"/>
    </font>
    <font>
      <sz val="12"/>
      <color rgb="FF000000"/>
      <name val="Calibri"/>
      <family val="2"/>
      <scheme val="minor"/>
    </font>
    <font>
      <b/>
      <sz val="12"/>
      <color rgb="FF000000"/>
      <name val="Calibri"/>
      <family val="2"/>
      <scheme val="minor"/>
    </font>
    <font>
      <b/>
      <sz val="14"/>
      <color rgb="FF000000"/>
      <name val="Calibri"/>
      <family val="2"/>
      <scheme val="minor"/>
    </font>
    <font>
      <b/>
      <sz val="12"/>
      <color rgb="FF000000"/>
      <name val="Arial"/>
      <family val="2"/>
    </font>
    <font>
      <sz val="12"/>
      <name val="Calibri"/>
      <family val="2"/>
      <scheme val="minor"/>
    </font>
    <font>
      <b/>
      <sz val="14"/>
      <color theme="1"/>
      <name val="Calibri"/>
      <family val="2"/>
      <scheme val="minor"/>
    </font>
    <font>
      <b/>
      <sz val="10"/>
      <color rgb="FF000000"/>
      <name val="Tahoma"/>
      <family val="2"/>
    </font>
    <font>
      <sz val="10"/>
      <color rgb="FF000000"/>
      <name val="Tahoma"/>
      <family val="2"/>
    </font>
    <font>
      <sz val="12"/>
      <color rgb="FF000000"/>
      <name val="Calibri"/>
      <family val="2"/>
    </font>
    <font>
      <b/>
      <sz val="12"/>
      <name val="Calibri"/>
      <family val="2"/>
      <scheme val="minor"/>
    </font>
    <font>
      <sz val="12"/>
      <color theme="1"/>
      <name val="Arial"/>
      <family val="2"/>
    </font>
    <font>
      <sz val="10"/>
      <color rgb="FF006100"/>
      <name val="Arial"/>
      <family val="2"/>
    </font>
  </fonts>
  <fills count="17">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EB9C"/>
      </patternFill>
    </fill>
    <fill>
      <patternFill patternType="solid">
        <fgColor rgb="FFC6EFCE"/>
      </patternFill>
    </fill>
    <fill>
      <patternFill patternType="solid">
        <fgColor rgb="FFFFFFFF"/>
        <bgColor indexed="64"/>
      </patternFill>
    </fill>
    <fill>
      <patternFill patternType="solid">
        <fgColor rgb="FFFF0000"/>
        <bgColor indexed="64"/>
      </patternFill>
    </fill>
    <fill>
      <patternFill patternType="solid">
        <fgColor theme="0"/>
        <bgColor rgb="FF000000"/>
      </patternFill>
    </fill>
    <fill>
      <patternFill patternType="solid">
        <fgColor theme="9" tint="0.59999389629810485"/>
        <bgColor indexed="64"/>
      </patternFill>
    </fill>
    <fill>
      <patternFill patternType="solid">
        <fgColor theme="7" tint="0.79998168889431442"/>
        <bgColor indexed="64"/>
      </patternFill>
    </fill>
  </fills>
  <borders count="4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style="thin">
        <color theme="4" tint="0.39997558519241921"/>
      </top>
      <bottom/>
      <diagonal/>
    </border>
    <border>
      <left/>
      <right/>
      <top/>
      <bottom style="medium">
        <color indexed="64"/>
      </bottom>
      <diagonal/>
    </border>
    <border>
      <left/>
      <right/>
      <top/>
      <bottom style="thin">
        <color theme="4" tint="0.39997558519241921"/>
      </bottom>
      <diagonal/>
    </border>
  </borders>
  <cellStyleXfs count="18">
    <xf numFmtId="0" fontId="0" fillId="0" borderId="0"/>
    <xf numFmtId="0" fontId="9" fillId="0" borderId="0"/>
    <xf numFmtId="43" fontId="9" fillId="0" borderId="0" applyFont="0" applyFill="0" applyBorder="0" applyAlignment="0" applyProtection="0"/>
    <xf numFmtId="0" fontId="9" fillId="0" borderId="0"/>
    <xf numFmtId="0" fontId="25" fillId="0" borderId="0"/>
    <xf numFmtId="9" fontId="9"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27" fillId="0" borderId="0"/>
    <xf numFmtId="0" fontId="44" fillId="10" borderId="0" applyNumberFormat="0" applyBorder="0" applyAlignment="0" applyProtection="0"/>
    <xf numFmtId="0" fontId="3" fillId="0" borderId="0"/>
    <xf numFmtId="0" fontId="4" fillId="0" borderId="0"/>
    <xf numFmtId="43" fontId="4" fillId="0" borderId="0" applyFont="0" applyFill="0" applyBorder="0" applyAlignment="0" applyProtection="0"/>
    <xf numFmtId="0" fontId="47" fillId="11" borderId="0" applyNumberFormat="0" applyBorder="0" applyAlignment="0" applyProtection="0"/>
    <xf numFmtId="0" fontId="2" fillId="0" borderId="0"/>
    <xf numFmtId="43" fontId="2" fillId="0" borderId="0" applyFont="0" applyFill="0" applyBorder="0" applyAlignment="0" applyProtection="0"/>
    <xf numFmtId="0" fontId="1" fillId="0" borderId="0"/>
  </cellStyleXfs>
  <cellXfs count="908">
    <xf numFmtId="0" fontId="0" fillId="0" borderId="0" xfId="0"/>
    <xf numFmtId="0" fontId="9" fillId="0" borderId="0" xfId="0" applyFont="1" applyAlignment="1">
      <alignment horizontal="center" vertical="center" wrapText="1"/>
    </xf>
    <xf numFmtId="0" fontId="0" fillId="0" borderId="0" xfId="0" applyAlignment="1">
      <alignment horizontal="center" wrapText="1"/>
    </xf>
    <xf numFmtId="17" fontId="0" fillId="0" borderId="0" xfId="0" applyNumberFormat="1"/>
    <xf numFmtId="0" fontId="12" fillId="0" borderId="0" xfId="0" applyFont="1" applyAlignment="1">
      <alignment horizontal="center" wrapText="1"/>
    </xf>
    <xf numFmtId="0" fontId="0" fillId="0" borderId="0" xfId="0" applyAlignment="1">
      <alignment wrapText="1"/>
    </xf>
    <xf numFmtId="0" fontId="13" fillId="0" borderId="0" xfId="0" applyFont="1" applyAlignment="1">
      <alignment horizontal="left" wrapText="1"/>
    </xf>
    <xf numFmtId="0" fontId="9"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9" fillId="0" borderId="0" xfId="0" applyFont="1"/>
    <xf numFmtId="0" fontId="9" fillId="0" borderId="8" xfId="0" applyFont="1" applyBorder="1" applyAlignment="1">
      <alignment vertical="top" wrapText="1"/>
    </xf>
    <xf numFmtId="0" fontId="9" fillId="0" borderId="0" xfId="0" applyFont="1" applyAlignment="1">
      <alignment vertical="top"/>
    </xf>
    <xf numFmtId="0" fontId="9" fillId="0" borderId="8" xfId="0" applyFont="1" applyBorder="1" applyAlignment="1">
      <alignment vertical="top"/>
    </xf>
    <xf numFmtId="0" fontId="9" fillId="0" borderId="8" xfId="0" applyFont="1" applyBorder="1" applyAlignment="1">
      <alignment vertical="center" wrapText="1"/>
    </xf>
    <xf numFmtId="0" fontId="9" fillId="0" borderId="0" xfId="0" applyFont="1" applyAlignment="1">
      <alignment vertical="center"/>
    </xf>
    <xf numFmtId="0" fontId="0" fillId="0" borderId="8" xfId="0" applyBorder="1" applyAlignment="1">
      <alignment vertical="center" wrapText="1"/>
    </xf>
    <xf numFmtId="0" fontId="9" fillId="0" borderId="8" xfId="0" applyFont="1" applyBorder="1" applyAlignment="1">
      <alignment vertical="center"/>
    </xf>
    <xf numFmtId="0" fontId="9" fillId="0" borderId="8" xfId="0" applyFont="1" applyBorder="1" applyAlignment="1">
      <alignment horizontal="left" vertical="center" wrapText="1"/>
    </xf>
    <xf numFmtId="0" fontId="0" fillId="0" borderId="5" xfId="0" applyBorder="1" applyAlignment="1">
      <alignment vertical="top" wrapText="1"/>
    </xf>
    <xf numFmtId="0" fontId="21" fillId="0" borderId="0" xfId="0" applyFont="1"/>
    <xf numFmtId="0" fontId="9" fillId="0" borderId="8" xfId="0" applyFont="1" applyBorder="1" applyAlignment="1">
      <alignment horizontal="center" vertical="center" wrapText="1"/>
    </xf>
    <xf numFmtId="0" fontId="9" fillId="0" borderId="8" xfId="0" applyFont="1" applyBorder="1" applyAlignment="1">
      <alignment horizontal="center" wrapText="1"/>
    </xf>
    <xf numFmtId="0" fontId="20" fillId="0" borderId="0" xfId="0" applyFont="1" applyAlignment="1">
      <alignment horizontal="center"/>
    </xf>
    <xf numFmtId="0" fontId="9" fillId="0" borderId="8" xfId="0" applyFont="1" applyBorder="1"/>
    <xf numFmtId="0" fontId="22" fillId="0" borderId="0" xfId="0" applyFont="1"/>
    <xf numFmtId="4" fontId="21" fillId="0" borderId="0" xfId="0" applyNumberFormat="1" applyFont="1"/>
    <xf numFmtId="0" fontId="9" fillId="0" borderId="8" xfId="0" applyFont="1" applyBorder="1" applyAlignment="1">
      <alignment horizontal="left"/>
    </xf>
    <xf numFmtId="0" fontId="9" fillId="0" borderId="8" xfId="0" applyFont="1" applyBorder="1" applyAlignment="1">
      <alignment horizontal="center" vertical="center"/>
    </xf>
    <xf numFmtId="0" fontId="9" fillId="0" borderId="8" xfId="0" applyFont="1" applyBorder="1" applyAlignment="1">
      <alignment wrapText="1"/>
    </xf>
    <xf numFmtId="4" fontId="9" fillId="0" borderId="8" xfId="0" applyNumberFormat="1" applyFont="1" applyBorder="1"/>
    <xf numFmtId="3" fontId="9" fillId="0" borderId="8" xfId="0" applyNumberFormat="1" applyFont="1" applyBorder="1"/>
    <xf numFmtId="4" fontId="9" fillId="0" borderId="8" xfId="0" applyNumberFormat="1" applyFont="1" applyBorder="1" applyAlignment="1">
      <alignment horizontal="right"/>
    </xf>
    <xf numFmtId="0" fontId="0" fillId="0" borderId="8" xfId="0" applyBorder="1"/>
    <xf numFmtId="4" fontId="0" fillId="0" borderId="0" xfId="0" applyNumberFormat="1"/>
    <xf numFmtId="0" fontId="0" fillId="0" borderId="8" xfId="0" applyBorder="1" applyAlignment="1">
      <alignment wrapText="1"/>
    </xf>
    <xf numFmtId="4" fontId="0" fillId="0" borderId="8" xfId="0" applyNumberFormat="1" applyBorder="1"/>
    <xf numFmtId="3" fontId="0" fillId="0" borderId="8" xfId="0" applyNumberFormat="1" applyBorder="1"/>
    <xf numFmtId="0" fontId="0" fillId="0" borderId="8" xfId="0" applyBorder="1" applyAlignment="1">
      <alignment horizontal="center"/>
    </xf>
    <xf numFmtId="0" fontId="9" fillId="0" borderId="0" xfId="0" applyFont="1" applyAlignment="1">
      <alignment vertical="center" wrapText="1"/>
    </xf>
    <xf numFmtId="0" fontId="20" fillId="0" borderId="0" xfId="0" applyFont="1" applyAlignment="1">
      <alignment horizontal="center" wrapText="1"/>
    </xf>
    <xf numFmtId="4" fontId="9" fillId="0" borderId="0" xfId="0" applyNumberFormat="1" applyFont="1"/>
    <xf numFmtId="0" fontId="9" fillId="0" borderId="0" xfId="0" applyFont="1" applyAlignment="1">
      <alignment wrapText="1"/>
    </xf>
    <xf numFmtId="4" fontId="9" fillId="0" borderId="10" xfId="0" applyNumberFormat="1" applyFont="1" applyBorder="1"/>
    <xf numFmtId="3" fontId="9" fillId="0" borderId="8" xfId="0" applyNumberFormat="1" applyFont="1" applyBorder="1" applyAlignment="1">
      <alignment horizontal="center" vertical="center"/>
    </xf>
    <xf numFmtId="4" fontId="0" fillId="0" borderId="8" xfId="0" applyNumberFormat="1" applyBorder="1" applyAlignment="1">
      <alignment horizontal="right"/>
    </xf>
    <xf numFmtId="0" fontId="0" fillId="0" borderId="8" xfId="0" applyBorder="1" applyAlignment="1">
      <alignment horizontal="left"/>
    </xf>
    <xf numFmtId="0" fontId="0" fillId="0" borderId="0" xfId="0" applyAlignment="1">
      <alignment horizontal="right"/>
    </xf>
    <xf numFmtId="3" fontId="0" fillId="0" borderId="0" xfId="0" applyNumberFormat="1"/>
    <xf numFmtId="0" fontId="0" fillId="0" borderId="8" xfId="0" applyBorder="1" applyAlignment="1">
      <alignment horizontal="center" vertical="center"/>
    </xf>
    <xf numFmtId="3" fontId="0" fillId="0" borderId="0" xfId="0" applyNumberFormat="1" applyAlignment="1">
      <alignment wrapText="1"/>
    </xf>
    <xf numFmtId="0" fontId="21" fillId="0" borderId="0" xfId="0" applyFont="1" applyAlignment="1">
      <alignment wrapText="1"/>
    </xf>
    <xf numFmtId="0" fontId="9" fillId="0" borderId="8" xfId="0" applyFont="1" applyBorder="1" applyAlignment="1">
      <alignment horizontal="left" vertical="top" wrapText="1"/>
    </xf>
    <xf numFmtId="3" fontId="9" fillId="0" borderId="0" xfId="0" applyNumberFormat="1" applyFont="1"/>
    <xf numFmtId="0" fontId="9" fillId="0" borderId="0" xfId="0" applyFont="1" applyAlignment="1">
      <alignment horizontal="center" wrapText="1"/>
    </xf>
    <xf numFmtId="4" fontId="0" fillId="0" borderId="0" xfId="0" applyNumberFormat="1" applyAlignment="1">
      <alignment horizontal="right" vertical="center"/>
    </xf>
    <xf numFmtId="164" fontId="21" fillId="0" borderId="0" xfId="0" applyNumberFormat="1" applyFont="1"/>
    <xf numFmtId="0" fontId="0" fillId="0" borderId="8" xfId="0" applyBorder="1" applyAlignment="1">
      <alignment horizontal="left" vertical="top" wrapText="1"/>
    </xf>
    <xf numFmtId="3" fontId="0" fillId="0" borderId="0" xfId="0" applyNumberFormat="1" applyAlignment="1">
      <alignment vertical="center"/>
    </xf>
    <xf numFmtId="167" fontId="9" fillId="0" borderId="8" xfId="0" applyNumberFormat="1" applyFont="1" applyBorder="1" applyAlignment="1">
      <alignment vertical="center" wrapText="1"/>
    </xf>
    <xf numFmtId="167" fontId="9" fillId="0" borderId="8" xfId="0" applyNumberFormat="1" applyFont="1" applyBorder="1" applyAlignment="1">
      <alignment horizontal="center" vertical="center"/>
    </xf>
    <xf numFmtId="167" fontId="9" fillId="0" borderId="8" xfId="0" applyNumberFormat="1" applyFont="1" applyBorder="1" applyAlignment="1">
      <alignment horizontal="center" vertical="center" wrapText="1"/>
    </xf>
    <xf numFmtId="4" fontId="9" fillId="0" borderId="8" xfId="0" applyNumberFormat="1" applyFont="1" applyBorder="1" applyAlignment="1">
      <alignment horizontal="left" vertical="center" wrapText="1"/>
    </xf>
    <xf numFmtId="4" fontId="9" fillId="0" borderId="8" xfId="0" applyNumberFormat="1" applyFont="1" applyBorder="1" applyAlignment="1">
      <alignment vertical="center"/>
    </xf>
    <xf numFmtId="4" fontId="0" fillId="0" borderId="0" xfId="0" applyNumberFormat="1" applyAlignment="1">
      <alignment vertical="center"/>
    </xf>
    <xf numFmtId="4" fontId="0" fillId="0" borderId="8" xfId="0" applyNumberFormat="1" applyBorder="1" applyAlignment="1">
      <alignment vertical="center"/>
    </xf>
    <xf numFmtId="3" fontId="9" fillId="0" borderId="8" xfId="0" applyNumberFormat="1" applyFont="1" applyBorder="1" applyAlignment="1">
      <alignment vertical="center"/>
    </xf>
    <xf numFmtId="0" fontId="0" fillId="0" borderId="8" xfId="0" applyBorder="1" applyAlignment="1">
      <alignment horizontal="center" vertical="center" wrapText="1"/>
    </xf>
    <xf numFmtId="3" fontId="0" fillId="0" borderId="8" xfId="0" applyNumberFormat="1" applyBorder="1" applyAlignment="1">
      <alignment horizontal="center" vertical="center" wrapText="1"/>
    </xf>
    <xf numFmtId="168" fontId="0" fillId="0" borderId="0" xfId="5" applyNumberFormat="1" applyFont="1" applyAlignment="1">
      <alignment vertical="center"/>
    </xf>
    <xf numFmtId="3" fontId="0" fillId="0" borderId="0" xfId="0" applyNumberFormat="1" applyAlignment="1">
      <alignment vertical="center" wrapText="1"/>
    </xf>
    <xf numFmtId="0" fontId="0" fillId="0" borderId="0" xfId="0" applyAlignment="1">
      <alignment vertical="center" wrapText="1"/>
    </xf>
    <xf numFmtId="3" fontId="9" fillId="0" borderId="0" xfId="0" applyNumberFormat="1" applyFont="1" applyAlignment="1">
      <alignment vertical="center"/>
    </xf>
    <xf numFmtId="3" fontId="0" fillId="0" borderId="8" xfId="0" applyNumberFormat="1" applyBorder="1" applyAlignment="1">
      <alignment vertical="center"/>
    </xf>
    <xf numFmtId="4" fontId="0" fillId="0" borderId="5" xfId="0" applyNumberFormat="1" applyBorder="1" applyAlignment="1">
      <alignment vertical="center"/>
    </xf>
    <xf numFmtId="1" fontId="0" fillId="0" borderId="8" xfId="0" applyNumberFormat="1" applyBorder="1" applyAlignment="1">
      <alignment vertical="center" wrapText="1"/>
    </xf>
    <xf numFmtId="43" fontId="0" fillId="0" borderId="8" xfId="2" applyFont="1" applyBorder="1" applyAlignment="1">
      <alignment vertical="center"/>
    </xf>
    <xf numFmtId="43" fontId="0" fillId="0" borderId="5" xfId="2" applyFont="1" applyBorder="1" applyAlignment="1">
      <alignment vertical="center"/>
    </xf>
    <xf numFmtId="0" fontId="9" fillId="0" borderId="0" xfId="1"/>
    <xf numFmtId="0" fontId="9" fillId="0" borderId="0" xfId="1" applyAlignment="1">
      <alignment horizontal="center"/>
    </xf>
    <xf numFmtId="165" fontId="0" fillId="0" borderId="8" xfId="2" applyNumberFormat="1" applyFont="1" applyBorder="1"/>
    <xf numFmtId="165" fontId="9" fillId="0" borderId="8" xfId="2" applyNumberFormat="1" applyFont="1" applyFill="1" applyBorder="1" applyAlignment="1">
      <alignmen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9" fillId="0" borderId="0" xfId="0" applyFont="1" applyAlignment="1">
      <alignment horizontal="left" vertical="top" wrapText="1"/>
    </xf>
    <xf numFmtId="3" fontId="0" fillId="0" borderId="8" xfId="0" applyNumberFormat="1" applyBorder="1" applyAlignment="1">
      <alignment vertical="center" wrapText="1"/>
    </xf>
    <xf numFmtId="3" fontId="0" fillId="0" borderId="0" xfId="0" applyNumberFormat="1" applyAlignment="1">
      <alignment horizontal="left" vertical="top" wrapText="1"/>
    </xf>
    <xf numFmtId="165" fontId="0" fillId="0" borderId="0" xfId="2" applyNumberFormat="1" applyFont="1"/>
    <xf numFmtId="0" fontId="7" fillId="0" borderId="0" xfId="0" applyFont="1"/>
    <xf numFmtId="0" fontId="20" fillId="0" borderId="0" xfId="0" applyFont="1"/>
    <xf numFmtId="0" fontId="9" fillId="0" borderId="8" xfId="0" applyFont="1" applyBorder="1" applyAlignment="1">
      <alignment horizontal="center"/>
    </xf>
    <xf numFmtId="0" fontId="9" fillId="0" borderId="0" xfId="0" applyFont="1" applyAlignment="1">
      <alignment vertical="top" wrapText="1"/>
    </xf>
    <xf numFmtId="0" fontId="20" fillId="0" borderId="8" xfId="0" applyFont="1" applyBorder="1" applyAlignment="1">
      <alignment horizontal="center" vertical="center" wrapText="1"/>
    </xf>
    <xf numFmtId="0" fontId="20" fillId="0" borderId="0" xfId="0"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vertical="center" wrapText="1"/>
    </xf>
    <xf numFmtId="0" fontId="0" fillId="0" borderId="0" xfId="0" applyAlignment="1">
      <alignment horizontal="left" vertical="center" wrapText="1"/>
    </xf>
    <xf numFmtId="4" fontId="0" fillId="0" borderId="8" xfId="0" applyNumberFormat="1" applyBorder="1" applyAlignment="1">
      <alignment vertical="center" wrapText="1"/>
    </xf>
    <xf numFmtId="4" fontId="0" fillId="0" borderId="0" xfId="0" applyNumberFormat="1" applyAlignment="1">
      <alignment vertical="center" wrapText="1"/>
    </xf>
    <xf numFmtId="3" fontId="9" fillId="0" borderId="8" xfId="0" applyNumberFormat="1" applyFont="1" applyBorder="1" applyAlignment="1">
      <alignment vertical="center" wrapText="1"/>
    </xf>
    <xf numFmtId="166" fontId="0" fillId="0" borderId="0" xfId="0" applyNumberFormat="1"/>
    <xf numFmtId="4" fontId="0" fillId="0" borderId="0" xfId="0" applyNumberFormat="1" applyAlignment="1">
      <alignment horizontal="center"/>
    </xf>
    <xf numFmtId="0" fontId="33" fillId="0" borderId="0" xfId="0" applyFont="1"/>
    <xf numFmtId="166" fontId="9" fillId="0" borderId="0" xfId="0" applyNumberFormat="1" applyFont="1"/>
    <xf numFmtId="0" fontId="8" fillId="7" borderId="14" xfId="0"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wrapText="1"/>
    </xf>
    <xf numFmtId="0" fontId="7" fillId="7" borderId="11" xfId="0" applyFont="1" applyFill="1" applyBorder="1" applyAlignment="1">
      <alignment horizontal="center" vertical="center" wrapText="1"/>
    </xf>
    <xf numFmtId="0" fontId="7" fillId="7" borderId="0" xfId="0" applyFont="1" applyFill="1" applyAlignment="1">
      <alignment horizontal="center" vertical="center"/>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xf>
    <xf numFmtId="0" fontId="7" fillId="7" borderId="10" xfId="0" applyFont="1" applyFill="1" applyBorder="1" applyAlignment="1">
      <alignment horizontal="center" vertical="center"/>
    </xf>
    <xf numFmtId="0" fontId="8" fillId="7" borderId="17" xfId="0" applyFont="1" applyFill="1" applyBorder="1" applyAlignment="1">
      <alignment horizontal="center" vertical="top"/>
    </xf>
    <xf numFmtId="0" fontId="7" fillId="0" borderId="0" xfId="0" applyFont="1" applyAlignment="1">
      <alignment horizontal="center"/>
    </xf>
    <xf numFmtId="4" fontId="7" fillId="7" borderId="11" xfId="0" applyNumberFormat="1" applyFont="1" applyFill="1" applyBorder="1" applyAlignment="1">
      <alignment horizontal="center"/>
    </xf>
    <xf numFmtId="0" fontId="7" fillId="7" borderId="0" xfId="0" applyFont="1" applyFill="1" applyAlignment="1">
      <alignment horizontal="center"/>
    </xf>
    <xf numFmtId="4" fontId="7" fillId="7" borderId="10" xfId="0" applyNumberFormat="1" applyFont="1" applyFill="1" applyBorder="1" applyAlignment="1">
      <alignment horizontal="center"/>
    </xf>
    <xf numFmtId="0" fontId="7" fillId="7" borderId="11" xfId="0" applyFont="1" applyFill="1" applyBorder="1"/>
    <xf numFmtId="0" fontId="7" fillId="7" borderId="0" xfId="0" applyFont="1" applyFill="1"/>
    <xf numFmtId="0" fontId="7" fillId="7" borderId="10" xfId="0" applyFont="1" applyFill="1" applyBorder="1"/>
    <xf numFmtId="4" fontId="7" fillId="7" borderId="17" xfId="0" applyNumberFormat="1" applyFont="1" applyFill="1" applyBorder="1" applyAlignment="1">
      <alignment horizontal="center"/>
    </xf>
    <xf numFmtId="2" fontId="7" fillId="0" borderId="0" xfId="0" applyNumberFormat="1" applyFont="1" applyAlignment="1">
      <alignment horizontal="center"/>
    </xf>
    <xf numFmtId="4" fontId="7" fillId="7" borderId="0" xfId="0" applyNumberFormat="1" applyFont="1" applyFill="1" applyAlignment="1">
      <alignment horizontal="center"/>
    </xf>
    <xf numFmtId="4" fontId="7" fillId="7" borderId="18" xfId="0" applyNumberFormat="1" applyFont="1" applyFill="1" applyBorder="1" applyAlignment="1">
      <alignment horizontal="center"/>
    </xf>
    <xf numFmtId="4" fontId="7" fillId="7" borderId="13" xfId="0" applyNumberFormat="1" applyFont="1" applyFill="1" applyBorder="1" applyAlignment="1">
      <alignment horizontal="center"/>
    </xf>
    <xf numFmtId="4" fontId="7" fillId="7" borderId="19" xfId="0" applyNumberFormat="1" applyFont="1" applyFill="1" applyBorder="1" applyAlignment="1">
      <alignment horizontal="center"/>
    </xf>
    <xf numFmtId="4" fontId="9" fillId="7" borderId="0" xfId="0" applyNumberFormat="1" applyFont="1" applyFill="1" applyAlignment="1">
      <alignment horizontal="center"/>
    </xf>
    <xf numFmtId="4" fontId="9" fillId="7" borderId="10" xfId="0" applyNumberFormat="1" applyFont="1" applyFill="1" applyBorder="1" applyAlignment="1">
      <alignment horizontal="center"/>
    </xf>
    <xf numFmtId="4" fontId="7" fillId="0" borderId="0" xfId="0" applyNumberFormat="1" applyFont="1" applyAlignment="1">
      <alignment horizontal="center"/>
    </xf>
    <xf numFmtId="4" fontId="7" fillId="7" borderId="9" xfId="0" applyNumberFormat="1" applyFont="1" applyFill="1" applyBorder="1" applyAlignment="1">
      <alignment horizontal="center"/>
    </xf>
    <xf numFmtId="0" fontId="34" fillId="0" borderId="0" xfId="0" applyFont="1" applyAlignment="1">
      <alignment horizontal="center" vertical="top"/>
    </xf>
    <xf numFmtId="0" fontId="34" fillId="0" borderId="0" xfId="0" applyFont="1"/>
    <xf numFmtId="0" fontId="35" fillId="0" borderId="0" xfId="0" applyFont="1" applyAlignment="1">
      <alignment horizontal="right"/>
    </xf>
    <xf numFmtId="0" fontId="8" fillId="0" borderId="8" xfId="0" applyFont="1" applyBorder="1" applyAlignment="1">
      <alignment horizontal="center"/>
    </xf>
    <xf numFmtId="0" fontId="8" fillId="0" borderId="8" xfId="0" applyFont="1" applyBorder="1" applyAlignment="1">
      <alignment horizontal="center" vertical="center" wrapText="1"/>
    </xf>
    <xf numFmtId="0" fontId="8" fillId="0" borderId="0" xfId="0" applyFont="1"/>
    <xf numFmtId="0" fontId="7" fillId="0" borderId="8" xfId="0" applyFont="1" applyBorder="1" applyAlignment="1">
      <alignment horizontal="center" vertical="center"/>
    </xf>
    <xf numFmtId="2" fontId="7" fillId="0" borderId="8" xfId="0" applyNumberFormat="1" applyFont="1" applyBorder="1" applyAlignment="1">
      <alignment horizontal="center" vertical="center"/>
    </xf>
    <xf numFmtId="0" fontId="36" fillId="0" borderId="0" xfId="0" applyFont="1" applyAlignment="1">
      <alignment vertical="center"/>
    </xf>
    <xf numFmtId="0" fontId="36" fillId="0" borderId="0" xfId="0" applyFont="1" applyAlignment="1">
      <alignment vertical="center" wrapText="1"/>
    </xf>
    <xf numFmtId="0" fontId="37" fillId="0" borderId="0" xfId="0" applyFont="1" applyAlignment="1">
      <alignment horizontal="left"/>
    </xf>
    <xf numFmtId="0" fontId="0" fillId="0" borderId="8" xfId="0" applyBorder="1" applyAlignment="1">
      <alignment horizontal="left" wrapText="1"/>
    </xf>
    <xf numFmtId="0" fontId="0" fillId="0" borderId="8" xfId="0" applyBorder="1" applyAlignment="1">
      <alignment horizontal="center" wrapText="1"/>
    </xf>
    <xf numFmtId="171" fontId="0" fillId="0" borderId="0" xfId="0" applyNumberFormat="1"/>
    <xf numFmtId="171" fontId="0" fillId="0" borderId="0" xfId="0" applyNumberFormat="1" applyAlignment="1">
      <alignment horizontal="center"/>
    </xf>
    <xf numFmtId="3" fontId="0" fillId="0" borderId="8" xfId="0" applyNumberFormat="1" applyBorder="1" applyAlignment="1">
      <alignment horizontal="center" wrapText="1"/>
    </xf>
    <xf numFmtId="4" fontId="0" fillId="0" borderId="0" xfId="0" applyNumberFormat="1" applyAlignment="1">
      <alignment wrapText="1"/>
    </xf>
    <xf numFmtId="4" fontId="0" fillId="0" borderId="8" xfId="0" applyNumberFormat="1" applyBorder="1" applyAlignment="1">
      <alignment wrapText="1"/>
    </xf>
    <xf numFmtId="4" fontId="25" fillId="0" borderId="0" xfId="4" applyNumberFormat="1"/>
    <xf numFmtId="0" fontId="9" fillId="0" borderId="0" xfId="0" applyFont="1" applyAlignment="1">
      <alignment horizontal="left"/>
    </xf>
    <xf numFmtId="165" fontId="0" fillId="0" borderId="8" xfId="2" applyNumberFormat="1" applyFont="1" applyBorder="1" applyAlignment="1">
      <alignment horizontal="center" vertical="center"/>
    </xf>
    <xf numFmtId="165" fontId="9" fillId="0" borderId="8" xfId="2" applyNumberFormat="1" applyFont="1" applyBorder="1" applyAlignment="1">
      <alignment horizontal="center" vertical="center" wrapText="1"/>
    </xf>
    <xf numFmtId="172" fontId="0" fillId="0" borderId="8" xfId="2" applyNumberFormat="1" applyFont="1" applyBorder="1"/>
    <xf numFmtId="0" fontId="0" fillId="0" borderId="17" xfId="0" applyBorder="1" applyAlignment="1">
      <alignment horizontal="left"/>
    </xf>
    <xf numFmtId="165" fontId="0" fillId="0" borderId="0" xfId="0" applyNumberFormat="1"/>
    <xf numFmtId="3" fontId="9" fillId="0" borderId="8" xfId="0" applyNumberFormat="1" applyFont="1" applyBorder="1" applyAlignment="1">
      <alignment horizontal="center"/>
    </xf>
    <xf numFmtId="3" fontId="0" fillId="0" borderId="8" xfId="0" applyNumberFormat="1" applyBorder="1" applyAlignment="1">
      <alignment wrapText="1"/>
    </xf>
    <xf numFmtId="0" fontId="9" fillId="0" borderId="8" xfId="0" applyFont="1" applyBorder="1" applyAlignment="1">
      <alignment horizontal="left" wrapText="1"/>
    </xf>
    <xf numFmtId="0" fontId="13" fillId="0" borderId="0" xfId="0" applyFont="1" applyAlignment="1">
      <alignment horizontal="left"/>
    </xf>
    <xf numFmtId="0" fontId="9" fillId="0" borderId="0" xfId="0" applyFont="1" applyAlignment="1">
      <alignment horizontal="center"/>
    </xf>
    <xf numFmtId="0" fontId="0" fillId="6" borderId="0" xfId="0" applyFill="1"/>
    <xf numFmtId="3" fontId="0" fillId="6" borderId="0" xfId="0" applyNumberFormat="1" applyFill="1"/>
    <xf numFmtId="0" fontId="0" fillId="0" borderId="8" xfId="0" applyBorder="1" applyAlignment="1">
      <alignment vertical="top" wrapText="1"/>
    </xf>
    <xf numFmtId="164" fontId="0" fillId="0" borderId="8" xfId="0" applyNumberFormat="1" applyBorder="1"/>
    <xf numFmtId="164" fontId="9" fillId="0" borderId="8" xfId="1" applyNumberFormat="1" applyBorder="1"/>
    <xf numFmtId="167" fontId="0" fillId="0" borderId="0" xfId="0" applyNumberFormat="1"/>
    <xf numFmtId="0" fontId="39" fillId="0" borderId="0" xfId="0" applyFont="1" applyAlignment="1">
      <alignment horizontal="left"/>
    </xf>
    <xf numFmtId="0" fontId="40" fillId="0" borderId="0" xfId="0" applyFont="1" applyAlignment="1">
      <alignment horizontal="left"/>
    </xf>
    <xf numFmtId="0" fontId="20" fillId="5" borderId="8" xfId="0" applyFont="1" applyFill="1" applyBorder="1" applyAlignment="1">
      <alignment horizontal="center" vertical="center" wrapText="1"/>
    </xf>
    <xf numFmtId="0" fontId="20" fillId="0" borderId="8" xfId="0" applyFont="1" applyBorder="1" applyAlignment="1">
      <alignment vertical="center" wrapText="1"/>
    </xf>
    <xf numFmtId="0" fontId="20" fillId="0" borderId="8" xfId="0" applyFont="1" applyBorder="1" applyAlignment="1">
      <alignment horizontal="left" vertical="center"/>
    </xf>
    <xf numFmtId="0" fontId="20" fillId="0" borderId="8" xfId="0" applyFont="1" applyBorder="1" applyAlignment="1">
      <alignment horizontal="left" vertical="center" wrapText="1"/>
    </xf>
    <xf numFmtId="0" fontId="20" fillId="0" borderId="8" xfId="0" applyFont="1" applyBorder="1" applyAlignment="1">
      <alignment vertical="center"/>
    </xf>
    <xf numFmtId="43" fontId="9" fillId="0" borderId="8" xfId="8" applyBorder="1"/>
    <xf numFmtId="165" fontId="0" fillId="0" borderId="8" xfId="8" applyNumberFormat="1" applyFont="1" applyBorder="1"/>
    <xf numFmtId="0" fontId="18" fillId="3" borderId="20" xfId="0" applyFont="1" applyFill="1" applyBorder="1" applyAlignment="1">
      <alignment horizontal="left" wrapText="1"/>
    </xf>
    <xf numFmtId="3" fontId="18" fillId="4" borderId="20" xfId="0" applyNumberFormat="1" applyFont="1" applyFill="1" applyBorder="1" applyAlignment="1">
      <alignment horizontal="center" vertical="center" wrapText="1"/>
    </xf>
    <xf numFmtId="0" fontId="18" fillId="3" borderId="21" xfId="0" applyFont="1" applyFill="1" applyBorder="1" applyAlignment="1">
      <alignment horizontal="left" wrapText="1"/>
    </xf>
    <xf numFmtId="0" fontId="18" fillId="4" borderId="21" xfId="0" applyFont="1" applyFill="1" applyBorder="1" applyAlignment="1">
      <alignment horizontal="center" vertical="center" wrapText="1"/>
    </xf>
    <xf numFmtId="3" fontId="18" fillId="4" borderId="21" xfId="0" applyNumberFormat="1" applyFont="1" applyFill="1" applyBorder="1" applyAlignment="1">
      <alignment horizontal="center" vertical="center" wrapText="1"/>
    </xf>
    <xf numFmtId="0" fontId="19" fillId="4" borderId="21" xfId="0" applyFont="1" applyFill="1" applyBorder="1" applyAlignment="1">
      <alignment horizontal="center" vertical="center" wrapText="1"/>
    </xf>
    <xf numFmtId="10" fontId="0" fillId="0" borderId="0" xfId="0" applyNumberFormat="1" applyAlignment="1">
      <alignment vertical="center"/>
    </xf>
    <xf numFmtId="0" fontId="0" fillId="0" borderId="8" xfId="0" applyBorder="1" applyAlignment="1">
      <alignment vertical="top"/>
    </xf>
    <xf numFmtId="0" fontId="9" fillId="0" borderId="14" xfId="0" applyFont="1" applyBorder="1" applyAlignment="1">
      <alignment vertical="top"/>
    </xf>
    <xf numFmtId="0" fontId="9" fillId="0" borderId="17" xfId="0" applyFont="1" applyBorder="1" applyAlignment="1">
      <alignment vertical="top"/>
    </xf>
    <xf numFmtId="0" fontId="9" fillId="0" borderId="9" xfId="0" applyFont="1" applyBorder="1" applyAlignment="1">
      <alignment vertical="top"/>
    </xf>
    <xf numFmtId="0" fontId="0" fillId="0" borderId="8" xfId="0" applyBorder="1" applyAlignment="1">
      <alignment vertical="center"/>
    </xf>
    <xf numFmtId="172" fontId="0" fillId="0" borderId="8" xfId="8" applyNumberFormat="1" applyFont="1" applyBorder="1"/>
    <xf numFmtId="172" fontId="0" fillId="0" borderId="8" xfId="8" applyNumberFormat="1" applyFont="1" applyBorder="1" applyAlignment="1">
      <alignment horizontal="center"/>
    </xf>
    <xf numFmtId="0" fontId="0" fillId="0" borderId="0" xfId="0" applyAlignment="1">
      <alignment horizontal="center" vertical="center" wrapText="1"/>
    </xf>
    <xf numFmtId="0" fontId="0" fillId="0" borderId="8" xfId="1" applyFont="1" applyBorder="1" applyAlignment="1">
      <alignment horizontal="center"/>
    </xf>
    <xf numFmtId="43" fontId="0" fillId="0" borderId="8" xfId="8" applyFont="1" applyBorder="1"/>
    <xf numFmtId="0" fontId="6" fillId="0" borderId="8" xfId="0" applyFont="1" applyBorder="1" applyAlignment="1">
      <alignment horizontal="center" vertical="center"/>
    </xf>
    <xf numFmtId="0" fontId="0" fillId="0" borderId="8" xfId="0" applyBorder="1" applyAlignment="1">
      <alignment horizontal="left" vertical="center" wrapText="1"/>
    </xf>
    <xf numFmtId="0" fontId="5" fillId="0" borderId="0" xfId="0" applyFont="1" applyAlignment="1">
      <alignment horizontal="left"/>
    </xf>
    <xf numFmtId="0" fontId="9" fillId="0" borderId="0" xfId="0" applyFont="1" applyAlignment="1">
      <alignment horizontal="left" vertical="center" wrapText="1"/>
    </xf>
    <xf numFmtId="0" fontId="9" fillId="0" borderId="5" xfId="0" applyFont="1" applyBorder="1" applyAlignment="1">
      <alignment horizontal="left" vertical="top" wrapText="1"/>
    </xf>
    <xf numFmtId="0" fontId="16" fillId="0" borderId="0" xfId="0" applyFont="1" applyAlignment="1">
      <alignment horizontal="left" vertical="top" wrapText="1"/>
    </xf>
    <xf numFmtId="0" fontId="4" fillId="0" borderId="8" xfId="0" applyFont="1" applyBorder="1" applyAlignment="1">
      <alignment horizontal="center" vertical="center"/>
    </xf>
    <xf numFmtId="0" fontId="0" fillId="0" borderId="17" xfId="0" applyBorder="1"/>
    <xf numFmtId="43" fontId="9" fillId="0" borderId="8" xfId="8" applyFont="1" applyBorder="1"/>
    <xf numFmtId="0" fontId="16" fillId="0" borderId="0" xfId="0" applyFont="1" applyAlignment="1">
      <alignment horizontal="left" vertical="center" wrapText="1"/>
    </xf>
    <xf numFmtId="165" fontId="9" fillId="0" borderId="8" xfId="8" applyNumberFormat="1" applyFont="1" applyBorder="1"/>
    <xf numFmtId="0" fontId="2" fillId="0" borderId="8" xfId="0" applyFont="1" applyBorder="1" applyAlignment="1">
      <alignment horizontal="center" vertical="center"/>
    </xf>
    <xf numFmtId="0" fontId="9" fillId="0" borderId="19" xfId="0" applyFont="1" applyBorder="1" applyAlignment="1">
      <alignment horizontal="center" vertical="center" wrapText="1"/>
    </xf>
    <xf numFmtId="0" fontId="0" fillId="0" borderId="9" xfId="0" applyBorder="1" applyAlignment="1">
      <alignment vertical="center" wrapText="1"/>
    </xf>
    <xf numFmtId="0" fontId="9" fillId="0" borderId="9" xfId="0" applyFont="1" applyBorder="1" applyAlignment="1">
      <alignment horizontal="left" vertical="center" wrapText="1"/>
    </xf>
    <xf numFmtId="4" fontId="0" fillId="0" borderId="9" xfId="0" applyNumberFormat="1" applyBorder="1" applyAlignment="1">
      <alignment vertical="center" wrapText="1"/>
    </xf>
    <xf numFmtId="3" fontId="0" fillId="0" borderId="18" xfId="0" applyNumberFormat="1" applyBorder="1" applyAlignment="1">
      <alignment vertical="center" wrapText="1"/>
    </xf>
    <xf numFmtId="0" fontId="41" fillId="0" borderId="0" xfId="1" applyFont="1" applyAlignment="1">
      <alignment horizontal="left" vertical="top"/>
    </xf>
    <xf numFmtId="0" fontId="0" fillId="0" borderId="0" xfId="0" applyAlignment="1">
      <alignment vertical="top"/>
    </xf>
    <xf numFmtId="0" fontId="0" fillId="0" borderId="14" xfId="0" applyBorder="1" applyAlignment="1">
      <alignment vertical="top"/>
    </xf>
    <xf numFmtId="0" fontId="0" fillId="0" borderId="17" xfId="0" applyBorder="1" applyAlignment="1">
      <alignment vertical="top"/>
    </xf>
    <xf numFmtId="0" fontId="0" fillId="0" borderId="9" xfId="0" applyBorder="1"/>
    <xf numFmtId="173" fontId="0" fillId="0" borderId="0" xfId="0" applyNumberFormat="1" applyAlignment="1">
      <alignment vertical="center"/>
    </xf>
    <xf numFmtId="173" fontId="0" fillId="0" borderId="0" xfId="8" applyNumberFormat="1" applyFont="1" applyAlignment="1">
      <alignment vertical="center"/>
    </xf>
    <xf numFmtId="173" fontId="0" fillId="0" borderId="0" xfId="8" applyNumberFormat="1" applyFont="1" applyBorder="1" applyAlignment="1">
      <alignment vertical="center"/>
    </xf>
    <xf numFmtId="173" fontId="0" fillId="0" borderId="0" xfId="8" applyNumberFormat="1" applyFont="1" applyFill="1" applyBorder="1" applyAlignment="1">
      <alignment vertical="center"/>
    </xf>
    <xf numFmtId="173" fontId="26" fillId="0" borderId="0" xfId="8" applyNumberFormat="1" applyFont="1" applyFill="1" applyBorder="1" applyAlignment="1">
      <alignment horizontal="center" vertical="center"/>
    </xf>
    <xf numFmtId="0" fontId="11" fillId="0" borderId="0" xfId="0" applyFont="1" applyAlignment="1">
      <alignment horizontal="center" vertical="top" wrapText="1"/>
    </xf>
    <xf numFmtId="0" fontId="0" fillId="0" borderId="0" xfId="1" applyFont="1"/>
    <xf numFmtId="0" fontId="8" fillId="0" borderId="0" xfId="0" applyFont="1" applyAlignment="1">
      <alignment vertical="top"/>
    </xf>
    <xf numFmtId="2" fontId="8" fillId="0" borderId="0" xfId="0" applyNumberFormat="1" applyFont="1" applyAlignment="1">
      <alignment vertical="top"/>
    </xf>
    <xf numFmtId="0" fontId="20" fillId="0" borderId="8" xfId="0" applyFont="1" applyBorder="1" applyAlignment="1">
      <alignment horizontal="center" vertical="center"/>
    </xf>
    <xf numFmtId="167" fontId="24" fillId="0" borderId="8" xfId="0" applyNumberFormat="1" applyFont="1" applyBorder="1" applyAlignment="1">
      <alignment horizontal="center" vertical="center"/>
    </xf>
    <xf numFmtId="0" fontId="24" fillId="0" borderId="8" xfId="0" applyFont="1" applyBorder="1" applyAlignment="1">
      <alignment horizontal="center" vertical="center"/>
    </xf>
    <xf numFmtId="4" fontId="24" fillId="0" borderId="8" xfId="0" applyNumberFormat="1" applyFont="1" applyBorder="1" applyAlignment="1">
      <alignment horizontal="left" vertical="center" wrapText="1"/>
    </xf>
    <xf numFmtId="4" fontId="24" fillId="0" borderId="8" xfId="0" applyNumberFormat="1" applyFont="1" applyBorder="1" applyAlignment="1">
      <alignment vertical="center"/>
    </xf>
    <xf numFmtId="43" fontId="24" fillId="0" borderId="8" xfId="8" applyFont="1" applyBorder="1" applyAlignment="1">
      <alignment vertical="center"/>
    </xf>
    <xf numFmtId="1" fontId="24" fillId="0" borderId="8" xfId="0" applyNumberFormat="1" applyFont="1" applyBorder="1" applyAlignment="1">
      <alignment vertical="top" wrapText="1"/>
    </xf>
    <xf numFmtId="1" fontId="24" fillId="0" borderId="8" xfId="0" applyNumberFormat="1" applyFont="1" applyBorder="1" applyAlignment="1">
      <alignment horizontal="center" vertical="center" wrapText="1"/>
    </xf>
    <xf numFmtId="0" fontId="24" fillId="0" borderId="8" xfId="0" applyFont="1" applyBorder="1" applyAlignment="1">
      <alignment horizontal="center" vertical="center" wrapText="1"/>
    </xf>
    <xf numFmtId="0" fontId="24" fillId="0" borderId="8" xfId="0" applyFont="1" applyBorder="1" applyAlignment="1">
      <alignment vertical="center"/>
    </xf>
    <xf numFmtId="2" fontId="24" fillId="0" borderId="8" xfId="0" applyNumberFormat="1" applyFont="1" applyBorder="1" applyAlignment="1">
      <alignment vertical="center"/>
    </xf>
    <xf numFmtId="0" fontId="24" fillId="0" borderId="8" xfId="0" applyFont="1" applyBorder="1" applyAlignment="1">
      <alignment vertical="center" wrapText="1"/>
    </xf>
    <xf numFmtId="169" fontId="24" fillId="0" borderId="8" xfId="0" applyNumberFormat="1" applyFont="1" applyBorder="1" applyAlignment="1">
      <alignment vertical="center" wrapText="1"/>
    </xf>
    <xf numFmtId="169" fontId="24" fillId="0" borderId="8" xfId="0" applyNumberFormat="1" applyFont="1" applyBorder="1" applyAlignment="1">
      <alignment horizontal="center" vertical="center"/>
    </xf>
    <xf numFmtId="169" fontId="24" fillId="0" borderId="8" xfId="0" applyNumberFormat="1" applyFont="1" applyBorder="1" applyAlignment="1">
      <alignment vertical="center"/>
    </xf>
    <xf numFmtId="0" fontId="24" fillId="0" borderId="8" xfId="0" applyFont="1" applyBorder="1" applyAlignment="1">
      <alignment horizontal="left" vertical="center"/>
    </xf>
    <xf numFmtId="3" fontId="20" fillId="0" borderId="8" xfId="0" applyNumberFormat="1" applyFont="1" applyBorder="1" applyAlignment="1">
      <alignment horizontal="center" vertical="center" wrapText="1"/>
    </xf>
    <xf numFmtId="3" fontId="20" fillId="0" borderId="8" xfId="0" applyNumberFormat="1" applyFont="1" applyBorder="1" applyAlignment="1">
      <alignment vertical="center" wrapText="1"/>
    </xf>
    <xf numFmtId="3" fontId="24" fillId="0" borderId="8" xfId="0" applyNumberFormat="1" applyFont="1" applyBorder="1" applyAlignment="1">
      <alignment horizontal="center" vertical="center" wrapText="1"/>
    </xf>
    <xf numFmtId="3" fontId="24" fillId="0" borderId="8" xfId="0" applyNumberFormat="1" applyFont="1" applyBorder="1" applyAlignment="1">
      <alignment vertical="center" wrapText="1"/>
    </xf>
    <xf numFmtId="3" fontId="24" fillId="0" borderId="8" xfId="0" applyNumberFormat="1" applyFont="1" applyBorder="1"/>
    <xf numFmtId="0" fontId="20" fillId="0" borderId="8" xfId="0" applyFont="1" applyBorder="1" applyAlignment="1">
      <alignment horizontal="center"/>
    </xf>
    <xf numFmtId="0" fontId="24" fillId="0" borderId="8" xfId="0" applyFont="1" applyBorder="1" applyAlignment="1">
      <alignment horizontal="center"/>
    </xf>
    <xf numFmtId="3" fontId="24" fillId="0" borderId="8" xfId="0" applyNumberFormat="1" applyFont="1" applyBorder="1" applyAlignment="1">
      <alignment horizontal="center"/>
    </xf>
    <xf numFmtId="0" fontId="24" fillId="0" borderId="8" xfId="0" applyFont="1" applyBorder="1" applyAlignment="1">
      <alignment horizontal="left" vertical="top" wrapText="1"/>
    </xf>
    <xf numFmtId="0" fontId="24" fillId="0" borderId="8" xfId="0" applyFont="1" applyBorder="1" applyAlignment="1">
      <alignment horizontal="center" vertical="top"/>
    </xf>
    <xf numFmtId="3" fontId="24" fillId="0" borderId="8" xfId="0" applyNumberFormat="1" applyFont="1" applyBorder="1" applyAlignment="1">
      <alignment horizontal="left" vertical="center" wrapText="1"/>
    </xf>
    <xf numFmtId="4" fontId="42" fillId="0" borderId="8" xfId="0" applyNumberFormat="1" applyFont="1" applyBorder="1" applyAlignment="1">
      <alignment horizontal="center"/>
    </xf>
    <xf numFmtId="172" fontId="24" fillId="0" borderId="0" xfId="2" applyNumberFormat="1" applyFont="1"/>
    <xf numFmtId="0" fontId="24" fillId="0" borderId="8" xfId="1" applyFont="1" applyBorder="1"/>
    <xf numFmtId="3" fontId="42" fillId="0" borderId="8" xfId="1" applyNumberFormat="1" applyFont="1" applyBorder="1" applyAlignment="1">
      <alignment horizontal="center" vertical="top" wrapText="1"/>
    </xf>
    <xf numFmtId="3" fontId="24" fillId="0" borderId="8" xfId="1" applyNumberFormat="1" applyFont="1" applyBorder="1" applyAlignment="1">
      <alignment horizontal="center" vertical="top" wrapText="1"/>
    </xf>
    <xf numFmtId="168" fontId="24" fillId="0" borderId="8" xfId="1" applyNumberFormat="1" applyFont="1" applyBorder="1" applyAlignment="1">
      <alignment horizontal="center" vertical="top" wrapText="1"/>
    </xf>
    <xf numFmtId="3" fontId="48" fillId="0" borderId="8" xfId="0" applyNumberFormat="1" applyFont="1" applyBorder="1" applyAlignment="1">
      <alignment horizontal="center" vertical="top" wrapText="1"/>
    </xf>
    <xf numFmtId="3" fontId="24" fillId="0" borderId="0" xfId="0" applyNumberFormat="1" applyFont="1" applyAlignment="1">
      <alignment horizontal="left" vertical="top" wrapText="1"/>
    </xf>
    <xf numFmtId="3" fontId="42" fillId="0" borderId="8" xfId="0" applyNumberFormat="1" applyFont="1" applyBorder="1" applyAlignment="1">
      <alignment horizontal="center" wrapText="1"/>
    </xf>
    <xf numFmtId="0" fontId="48" fillId="0" borderId="8" xfId="11" quotePrefix="1" applyFont="1" applyBorder="1"/>
    <xf numFmtId="4" fontId="24" fillId="0" borderId="8" xfId="0" applyNumberFormat="1" applyFont="1" applyBorder="1"/>
    <xf numFmtId="0" fontId="24" fillId="0" borderId="8" xfId="0" applyFont="1" applyBorder="1" applyAlignment="1">
      <alignment horizontal="center" wrapText="1"/>
    </xf>
    <xf numFmtId="0" fontId="24" fillId="0" borderId="8" xfId="0" applyFont="1" applyBorder="1" applyAlignment="1">
      <alignment horizontal="center" vertical="top" wrapText="1"/>
    </xf>
    <xf numFmtId="4" fontId="24" fillId="0" borderId="8" xfId="0" applyNumberFormat="1" applyFont="1" applyBorder="1" applyAlignment="1">
      <alignment vertical="top"/>
    </xf>
    <xf numFmtId="0" fontId="24" fillId="0" borderId="8" xfId="0" applyFont="1" applyBorder="1" applyAlignment="1">
      <alignment horizontal="left" vertical="center" wrapText="1"/>
    </xf>
    <xf numFmtId="0" fontId="24" fillId="0" borderId="8" xfId="0" applyFont="1" applyBorder="1" applyAlignment="1">
      <alignment vertical="top" wrapText="1"/>
    </xf>
    <xf numFmtId="0" fontId="24" fillId="0" borderId="8" xfId="0" applyFont="1" applyBorder="1" applyAlignment="1">
      <alignment horizontal="left"/>
    </xf>
    <xf numFmtId="172" fontId="24" fillId="0" borderId="8" xfId="2" applyNumberFormat="1" applyFont="1" applyBorder="1"/>
    <xf numFmtId="0" fontId="24" fillId="0" borderId="17" xfId="0" applyFont="1" applyBorder="1" applyAlignment="1">
      <alignment horizontal="left"/>
    </xf>
    <xf numFmtId="4" fontId="20" fillId="0" borderId="8" xfId="0" applyNumberFormat="1" applyFont="1" applyBorder="1" applyAlignment="1">
      <alignment vertical="center" wrapText="1"/>
    </xf>
    <xf numFmtId="4" fontId="24" fillId="0" borderId="8" xfId="0" applyNumberFormat="1" applyFont="1" applyBorder="1" applyAlignment="1">
      <alignment vertical="center" wrapText="1"/>
    </xf>
    <xf numFmtId="0" fontId="20" fillId="0" borderId="8" xfId="0" applyFont="1" applyBorder="1"/>
    <xf numFmtId="0" fontId="20" fillId="0" borderId="0" xfId="0" applyFont="1" applyAlignment="1">
      <alignment wrapText="1"/>
    </xf>
    <xf numFmtId="3" fontId="20" fillId="0" borderId="0" xfId="0" applyNumberFormat="1" applyFont="1"/>
    <xf numFmtId="0" fontId="24" fillId="0" borderId="8" xfId="0" applyFont="1" applyBorder="1"/>
    <xf numFmtId="165" fontId="24" fillId="0" borderId="8" xfId="2" applyNumberFormat="1" applyFont="1" applyBorder="1"/>
    <xf numFmtId="0" fontId="0" fillId="0" borderId="0" xfId="0" applyAlignment="1">
      <alignment vertical="top" wrapText="1"/>
    </xf>
    <xf numFmtId="0" fontId="24" fillId="0" borderId="0" xfId="0" applyFont="1" applyAlignment="1">
      <alignment horizontal="left" vertical="center"/>
    </xf>
    <xf numFmtId="166" fontId="21" fillId="0" borderId="0" xfId="0" applyNumberFormat="1" applyFont="1" applyAlignment="1">
      <alignment vertical="center"/>
    </xf>
    <xf numFmtId="166" fontId="9" fillId="0" borderId="0" xfId="0" applyNumberFormat="1" applyFont="1" applyAlignment="1">
      <alignment vertical="center"/>
    </xf>
    <xf numFmtId="166" fontId="16" fillId="0" borderId="0" xfId="0" applyNumberFormat="1" applyFont="1" applyAlignment="1">
      <alignment vertical="center" wrapText="1"/>
    </xf>
    <xf numFmtId="0" fontId="9" fillId="0" borderId="0" xfId="0" applyFont="1" applyAlignment="1">
      <alignment horizontal="center" vertical="center"/>
    </xf>
    <xf numFmtId="3" fontId="9" fillId="0" borderId="0" xfId="0" applyNumberFormat="1" applyFont="1" applyAlignment="1">
      <alignment horizontal="center" vertical="center"/>
    </xf>
    <xf numFmtId="4" fontId="0" fillId="0" borderId="0" xfId="0" applyNumberFormat="1" applyAlignment="1">
      <alignment horizontal="left" vertical="center" wrapText="1"/>
    </xf>
    <xf numFmtId="4" fontId="9" fillId="0" borderId="0" xfId="0" applyNumberFormat="1" applyFont="1" applyAlignment="1">
      <alignment vertical="center"/>
    </xf>
    <xf numFmtId="0" fontId="9" fillId="0" borderId="0" xfId="0" applyFont="1" applyAlignment="1">
      <alignment horizontal="right" vertical="center"/>
    </xf>
    <xf numFmtId="166" fontId="0" fillId="0" borderId="0" xfId="0" applyNumberFormat="1" applyAlignment="1">
      <alignment vertical="center"/>
    </xf>
    <xf numFmtId="3" fontId="21" fillId="0" borderId="0" xfId="0" applyNumberFormat="1" applyFont="1" applyAlignment="1">
      <alignment vertical="center"/>
    </xf>
    <xf numFmtId="3" fontId="26" fillId="0" borderId="0" xfId="0" applyNumberFormat="1" applyFont="1" applyAlignment="1">
      <alignment horizontal="center" vertical="center"/>
    </xf>
    <xf numFmtId="3" fontId="0" fillId="0" borderId="0" xfId="0" applyNumberFormat="1" applyAlignment="1">
      <alignment horizontal="left" vertical="center"/>
    </xf>
    <xf numFmtId="4" fontId="0" fillId="0" borderId="8" xfId="0" applyNumberFormat="1" applyBorder="1" applyAlignment="1">
      <alignment horizontal="left" vertical="center" wrapText="1"/>
    </xf>
    <xf numFmtId="173" fontId="26" fillId="0" borderId="0" xfId="0" applyNumberFormat="1" applyFont="1" applyAlignment="1">
      <alignment horizontal="center" vertical="center"/>
    </xf>
    <xf numFmtId="3" fontId="9" fillId="0" borderId="0" xfId="0" applyNumberFormat="1" applyFont="1" applyAlignment="1">
      <alignment horizontal="left" vertical="center"/>
    </xf>
    <xf numFmtId="3" fontId="9" fillId="0" borderId="0" xfId="0" applyNumberFormat="1" applyFont="1" applyAlignment="1">
      <alignment horizontal="right" vertical="center"/>
    </xf>
    <xf numFmtId="4" fontId="0" fillId="0" borderId="0" xfId="0" applyNumberFormat="1" applyAlignment="1">
      <alignment horizontal="center" vertical="center"/>
    </xf>
    <xf numFmtId="2" fontId="0" fillId="0" borderId="0" xfId="0" applyNumberFormat="1" applyAlignment="1">
      <alignment vertical="center"/>
    </xf>
    <xf numFmtId="2" fontId="9" fillId="0" borderId="0" xfId="0" applyNumberFormat="1" applyFont="1" applyAlignment="1">
      <alignment vertical="center"/>
    </xf>
    <xf numFmtId="43" fontId="9" fillId="0" borderId="0" xfId="0" applyNumberFormat="1" applyFont="1" applyAlignment="1">
      <alignment vertical="center"/>
    </xf>
    <xf numFmtId="0" fontId="2" fillId="0" borderId="0" xfId="0" applyFont="1"/>
    <xf numFmtId="3" fontId="2" fillId="0" borderId="0" xfId="0" applyNumberFormat="1" applyFont="1"/>
    <xf numFmtId="172" fontId="2" fillId="0" borderId="0" xfId="0" applyNumberFormat="1" applyFont="1"/>
    <xf numFmtId="4" fontId="2" fillId="0" borderId="0" xfId="0" applyNumberFormat="1" applyFont="1"/>
    <xf numFmtId="0" fontId="2" fillId="0" borderId="0" xfId="0" applyFont="1" applyAlignment="1">
      <alignment horizontal="left" indent="1"/>
    </xf>
    <xf numFmtId="43" fontId="0" fillId="0" borderId="0" xfId="0" applyNumberFormat="1" applyAlignment="1">
      <alignment horizontal="left" indent="1"/>
    </xf>
    <xf numFmtId="49" fontId="0" fillId="0" borderId="0" xfId="0" applyNumberFormat="1" applyAlignment="1">
      <alignment horizontal="left" indent="1"/>
    </xf>
    <xf numFmtId="49" fontId="2" fillId="0" borderId="0" xfId="0" applyNumberFormat="1" applyFont="1" applyAlignment="1">
      <alignment horizontal="left" indent="1"/>
    </xf>
    <xf numFmtId="4" fontId="24" fillId="0" borderId="8" xfId="0" applyNumberFormat="1" applyFont="1" applyBorder="1" applyAlignment="1">
      <alignment vertical="top" wrapText="1"/>
    </xf>
    <xf numFmtId="3" fontId="24" fillId="0" borderId="8" xfId="0" applyNumberFormat="1" applyFont="1" applyBorder="1" applyAlignment="1">
      <alignment vertical="top" wrapText="1"/>
    </xf>
    <xf numFmtId="0" fontId="9" fillId="12" borderId="22" xfId="1" applyFill="1" applyBorder="1" applyAlignment="1">
      <alignment vertical="center" wrapText="1"/>
    </xf>
    <xf numFmtId="0" fontId="51" fillId="12" borderId="23" xfId="1" applyFont="1" applyFill="1" applyBorder="1" applyAlignment="1">
      <alignment vertical="top" wrapText="1"/>
    </xf>
    <xf numFmtId="0" fontId="9" fillId="12" borderId="24" xfId="1" applyFill="1" applyBorder="1" applyAlignment="1">
      <alignment vertical="center" wrapText="1"/>
    </xf>
    <xf numFmtId="166" fontId="16" fillId="0" borderId="0" xfId="0" applyNumberFormat="1" applyFont="1" applyAlignment="1">
      <alignment horizontal="left" vertical="center" wrapText="1"/>
    </xf>
    <xf numFmtId="166" fontId="16" fillId="0" borderId="0" xfId="0" applyNumberFormat="1" applyFont="1" applyAlignment="1">
      <alignment horizontal="left" vertical="center"/>
    </xf>
    <xf numFmtId="0" fontId="0" fillId="0" borderId="0" xfId="0" applyAlignment="1">
      <alignment horizontal="left" vertical="center"/>
    </xf>
    <xf numFmtId="43" fontId="0" fillId="0" borderId="8" xfId="0" applyNumberFormat="1" applyBorder="1"/>
    <xf numFmtId="165" fontId="0" fillId="0" borderId="8" xfId="0" applyNumberFormat="1" applyBorder="1"/>
    <xf numFmtId="43" fontId="9" fillId="0" borderId="8" xfId="0" applyNumberFormat="1" applyFont="1" applyBorder="1"/>
    <xf numFmtId="0" fontId="52" fillId="0" borderId="0" xfId="0" applyFont="1" applyAlignment="1">
      <alignment vertical="center"/>
    </xf>
    <xf numFmtId="0" fontId="53" fillId="0" borderId="0" xfId="0" applyFont="1" applyAlignment="1">
      <alignment vertical="center"/>
    </xf>
    <xf numFmtId="165" fontId="0" fillId="0" borderId="0" xfId="2" applyNumberFormat="1" applyFont="1" applyFill="1"/>
    <xf numFmtId="0" fontId="46" fillId="0" borderId="0" xfId="0" applyFont="1"/>
    <xf numFmtId="0" fontId="55" fillId="0" borderId="0" xfId="0" applyFont="1"/>
    <xf numFmtId="0" fontId="46" fillId="0" borderId="0" xfId="0" applyFont="1" applyAlignment="1">
      <alignment horizontal="center" vertical="center"/>
    </xf>
    <xf numFmtId="43" fontId="0" fillId="0" borderId="0" xfId="8" applyFont="1" applyFill="1" applyBorder="1"/>
    <xf numFmtId="43" fontId="9" fillId="0" borderId="0" xfId="0" applyNumberFormat="1" applyFont="1" applyAlignment="1">
      <alignment horizontal="center"/>
    </xf>
    <xf numFmtId="0" fontId="46" fillId="0" borderId="8" xfId="0" applyFont="1" applyBorder="1" applyAlignment="1">
      <alignment horizontal="center" vertical="center"/>
    </xf>
    <xf numFmtId="43" fontId="9" fillId="0" borderId="8" xfId="0" applyNumberFormat="1" applyFont="1" applyBorder="1" applyAlignment="1">
      <alignment horizontal="center"/>
    </xf>
    <xf numFmtId="43" fontId="9" fillId="0" borderId="8" xfId="2" applyFill="1" applyBorder="1"/>
    <xf numFmtId="165" fontId="9" fillId="0" borderId="8" xfId="2" applyNumberFormat="1" applyFill="1" applyBorder="1"/>
    <xf numFmtId="43" fontId="9" fillId="0" borderId="0" xfId="2" applyFill="1"/>
    <xf numFmtId="165" fontId="9" fillId="0" borderId="0" xfId="2" applyNumberFormat="1" applyFill="1"/>
    <xf numFmtId="43" fontId="0" fillId="0" borderId="8" xfId="2" applyFont="1" applyFill="1" applyBorder="1"/>
    <xf numFmtId="165" fontId="0" fillId="0" borderId="8" xfId="2" applyNumberFormat="1" applyFont="1" applyFill="1" applyBorder="1"/>
    <xf numFmtId="165" fontId="9" fillId="0" borderId="8" xfId="8" applyNumberFormat="1" applyFont="1" applyFill="1" applyBorder="1"/>
    <xf numFmtId="172" fontId="9" fillId="0" borderId="8" xfId="2" applyNumberFormat="1" applyFill="1" applyBorder="1"/>
    <xf numFmtId="43" fontId="0" fillId="0" borderId="8" xfId="8" applyFont="1" applyFill="1" applyBorder="1"/>
    <xf numFmtId="43" fontId="9" fillId="0" borderId="8" xfId="8" applyFont="1" applyFill="1" applyBorder="1"/>
    <xf numFmtId="172" fontId="9" fillId="0" borderId="12" xfId="2" applyNumberFormat="1" applyFill="1" applyBorder="1"/>
    <xf numFmtId="165" fontId="9" fillId="0" borderId="0" xfId="2" applyNumberFormat="1" applyFont="1" applyFill="1"/>
    <xf numFmtId="165" fontId="9" fillId="0" borderId="8" xfId="2" applyNumberFormat="1" applyFont="1" applyFill="1" applyBorder="1"/>
    <xf numFmtId="43" fontId="9" fillId="0" borderId="8" xfId="2" applyFill="1" applyBorder="1" applyAlignment="1">
      <alignment horizontal="right" indent="1"/>
    </xf>
    <xf numFmtId="165" fontId="0" fillId="0" borderId="8" xfId="2" applyNumberFormat="1" applyFont="1" applyFill="1" applyBorder="1" applyAlignment="1">
      <alignment vertical="top"/>
    </xf>
    <xf numFmtId="43" fontId="9" fillId="0" borderId="0" xfId="2" applyFill="1" applyBorder="1" applyAlignment="1">
      <alignment horizontal="right" indent="1"/>
    </xf>
    <xf numFmtId="43" fontId="9" fillId="0" borderId="0" xfId="2" applyFill="1" applyAlignment="1">
      <alignment horizontal="right" indent="1"/>
    </xf>
    <xf numFmtId="165" fontId="0" fillId="0" borderId="8" xfId="8" applyNumberFormat="1" applyFont="1" applyFill="1" applyBorder="1"/>
    <xf numFmtId="43" fontId="9" fillId="0" borderId="12" xfId="2" applyFill="1" applyBorder="1"/>
    <xf numFmtId="165" fontId="9" fillId="0" borderId="0" xfId="2" applyNumberFormat="1" applyFill="1" applyBorder="1"/>
    <xf numFmtId="172" fontId="9" fillId="0" borderId="0" xfId="2" applyNumberFormat="1" applyFill="1" applyBorder="1"/>
    <xf numFmtId="165" fontId="9" fillId="0" borderId="12" xfId="2" applyNumberFormat="1" applyFill="1" applyBorder="1"/>
    <xf numFmtId="172" fontId="9" fillId="0" borderId="8" xfId="2" applyNumberFormat="1" applyFont="1" applyFill="1" applyBorder="1"/>
    <xf numFmtId="165" fontId="24" fillId="0" borderId="8" xfId="2" applyNumberFormat="1" applyFont="1" applyFill="1" applyBorder="1"/>
    <xf numFmtId="43" fontId="24" fillId="0" borderId="8" xfId="2" applyFont="1" applyFill="1" applyBorder="1"/>
    <xf numFmtId="165" fontId="24" fillId="0" borderId="0" xfId="2" applyNumberFormat="1" applyFont="1" applyFill="1" applyBorder="1"/>
    <xf numFmtId="43" fontId="24" fillId="0" borderId="0" xfId="2" applyFont="1" applyFill="1" applyBorder="1"/>
    <xf numFmtId="43" fontId="9" fillId="0" borderId="0" xfId="2" applyFont="1" applyFill="1" applyBorder="1"/>
    <xf numFmtId="165" fontId="0" fillId="0" borderId="8" xfId="2" applyNumberFormat="1" applyFont="1" applyFill="1" applyBorder="1" applyProtection="1">
      <protection locked="0"/>
    </xf>
    <xf numFmtId="43" fontId="0" fillId="0" borderId="8" xfId="2" applyFont="1" applyFill="1" applyBorder="1" applyProtection="1">
      <protection locked="0"/>
    </xf>
    <xf numFmtId="165" fontId="2" fillId="0" borderId="8" xfId="2" applyNumberFormat="1" applyFont="1" applyFill="1" applyBorder="1"/>
    <xf numFmtId="43" fontId="2" fillId="0" borderId="8" xfId="2" applyFont="1" applyFill="1" applyBorder="1"/>
    <xf numFmtId="43" fontId="2" fillId="0" borderId="0" xfId="2" applyFont="1" applyFill="1" applyBorder="1"/>
    <xf numFmtId="165" fontId="2" fillId="0" borderId="0" xfId="2" applyNumberFormat="1" applyFont="1" applyFill="1" applyBorder="1"/>
    <xf numFmtId="43" fontId="0" fillId="0" borderId="8" xfId="2" applyFont="1" applyFill="1" applyBorder="1" applyAlignment="1">
      <alignment horizontal="left" vertical="top"/>
    </xf>
    <xf numFmtId="165" fontId="0" fillId="0" borderId="8" xfId="2" applyNumberFormat="1" applyFont="1" applyFill="1" applyBorder="1" applyAlignment="1">
      <alignment horizontal="left" vertical="top"/>
    </xf>
    <xf numFmtId="43" fontId="0" fillId="0" borderId="8" xfId="2" applyFont="1" applyFill="1" applyBorder="1" applyAlignment="1">
      <alignment vertical="top"/>
    </xf>
    <xf numFmtId="165" fontId="0" fillId="0" borderId="8" xfId="8" applyNumberFormat="1" applyFont="1" applyBorder="1" applyAlignment="1">
      <alignment vertical="center"/>
    </xf>
    <xf numFmtId="43" fontId="0" fillId="0" borderId="8" xfId="8" applyFont="1" applyBorder="1" applyAlignment="1">
      <alignment horizontal="center" vertical="center" wrapText="1"/>
    </xf>
    <xf numFmtId="49" fontId="34" fillId="0" borderId="0" xfId="0" applyNumberFormat="1" applyFont="1"/>
    <xf numFmtId="0" fontId="0" fillId="0" borderId="0" xfId="0" applyAlignment="1">
      <alignment horizontal="left" vertical="top"/>
    </xf>
    <xf numFmtId="43" fontId="9" fillId="0" borderId="8" xfId="8" applyFill="1" applyBorder="1"/>
    <xf numFmtId="0" fontId="48" fillId="0" borderId="0" xfId="0" applyFont="1" applyAlignment="1">
      <alignment horizontal="center" vertical="center"/>
    </xf>
    <xf numFmtId="165" fontId="0" fillId="0" borderId="0" xfId="8" applyNumberFormat="1" applyFont="1" applyFill="1"/>
    <xf numFmtId="165" fontId="0" fillId="0" borderId="0" xfId="8" applyNumberFormat="1" applyFont="1" applyFill="1" applyAlignment="1">
      <alignment horizontal="center"/>
    </xf>
    <xf numFmtId="4" fontId="24" fillId="0" borderId="8" xfId="0" applyNumberFormat="1" applyFont="1" applyBorder="1" applyAlignment="1">
      <alignment horizontal="right"/>
    </xf>
    <xf numFmtId="43" fontId="18" fillId="0" borderId="8" xfId="2" applyFont="1" applyFill="1" applyBorder="1"/>
    <xf numFmtId="0" fontId="18" fillId="3" borderId="20" xfId="0" applyFont="1" applyFill="1" applyBorder="1" applyAlignment="1">
      <alignment horizontal="left" vertical="top" wrapText="1"/>
    </xf>
    <xf numFmtId="3" fontId="18" fillId="4" borderId="20" xfId="0" applyNumberFormat="1" applyFont="1" applyFill="1" applyBorder="1" applyAlignment="1">
      <alignment horizontal="center" vertical="top" wrapText="1"/>
    </xf>
    <xf numFmtId="0" fontId="18" fillId="3" borderId="21" xfId="0" applyFont="1" applyFill="1" applyBorder="1" applyAlignment="1">
      <alignment horizontal="left" vertical="top" wrapText="1"/>
    </xf>
    <xf numFmtId="0" fontId="18" fillId="4" borderId="21" xfId="0" applyFont="1" applyFill="1" applyBorder="1" applyAlignment="1">
      <alignment horizontal="center" vertical="top" wrapText="1"/>
    </xf>
    <xf numFmtId="3" fontId="18" fillId="4" borderId="21" xfId="0" applyNumberFormat="1" applyFont="1" applyFill="1" applyBorder="1" applyAlignment="1">
      <alignment horizontal="center" vertical="top" wrapText="1"/>
    </xf>
    <xf numFmtId="0" fontId="19" fillId="4" borderId="21" xfId="0" applyFont="1" applyFill="1" applyBorder="1" applyAlignment="1">
      <alignment horizontal="center" vertical="top" wrapText="1"/>
    </xf>
    <xf numFmtId="43" fontId="18" fillId="4" borderId="21" xfId="8" applyFont="1" applyFill="1" applyBorder="1" applyAlignment="1">
      <alignment horizontal="center" vertical="top" wrapText="1"/>
    </xf>
    <xf numFmtId="0" fontId="17"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center" vertical="top" wrapText="1"/>
    </xf>
    <xf numFmtId="0" fontId="24" fillId="0" borderId="8" xfId="1" applyFont="1" applyBorder="1" applyAlignment="1">
      <alignment horizontal="left" vertical="top"/>
    </xf>
    <xf numFmtId="43" fontId="9" fillId="0" borderId="8" xfId="8" applyFont="1" applyBorder="1" applyAlignment="1">
      <alignment vertical="center"/>
    </xf>
    <xf numFmtId="0" fontId="0" fillId="14" borderId="8" xfId="0" applyFill="1" applyBorder="1" applyAlignment="1">
      <alignment vertical="center" wrapText="1"/>
    </xf>
    <xf numFmtId="0" fontId="0" fillId="14" borderId="7" xfId="0" applyFill="1" applyBorder="1" applyAlignment="1">
      <alignment horizontal="center" vertical="center" wrapText="1"/>
    </xf>
    <xf numFmtId="0" fontId="0" fillId="14" borderId="7" xfId="0" applyFill="1" applyBorder="1" applyAlignment="1">
      <alignment vertical="center" wrapText="1"/>
    </xf>
    <xf numFmtId="0" fontId="0" fillId="14" borderId="7" xfId="0" applyFill="1" applyBorder="1" applyAlignment="1">
      <alignment horizontal="center" vertical="center"/>
    </xf>
    <xf numFmtId="0" fontId="0" fillId="14" borderId="7" xfId="0" applyFill="1" applyBorder="1" applyAlignment="1">
      <alignment vertical="center"/>
    </xf>
    <xf numFmtId="3" fontId="0" fillId="14" borderId="7" xfId="0" applyNumberFormat="1" applyFill="1" applyBorder="1" applyAlignment="1">
      <alignment vertical="center"/>
    </xf>
    <xf numFmtId="0" fontId="0" fillId="14" borderId="9" xfId="0" applyFill="1" applyBorder="1" applyAlignment="1">
      <alignment horizontal="center" vertical="center"/>
    </xf>
    <xf numFmtId="1" fontId="0" fillId="6" borderId="8" xfId="0" applyNumberFormat="1" applyFill="1" applyBorder="1" applyAlignment="1">
      <alignment vertical="center" wrapText="1"/>
    </xf>
    <xf numFmtId="0" fontId="0" fillId="6" borderId="8" xfId="0" applyFill="1" applyBorder="1" applyAlignment="1">
      <alignment horizontal="center" vertical="center" wrapText="1"/>
    </xf>
    <xf numFmtId="0" fontId="9" fillId="6" borderId="8" xfId="0" applyFont="1" applyFill="1" applyBorder="1" applyAlignment="1">
      <alignment horizontal="center" vertical="center" wrapText="1"/>
    </xf>
    <xf numFmtId="0" fontId="0" fillId="6" borderId="8" xfId="0" applyFill="1" applyBorder="1" applyAlignment="1">
      <alignment vertical="center" wrapText="1"/>
    </xf>
    <xf numFmtId="0" fontId="0" fillId="6" borderId="8" xfId="0" applyFill="1" applyBorder="1" applyAlignment="1">
      <alignment horizontal="center" vertical="center"/>
    </xf>
    <xf numFmtId="0" fontId="9" fillId="6" borderId="8" xfId="0" applyFont="1" applyFill="1" applyBorder="1" applyAlignment="1">
      <alignment horizontal="center" vertical="center"/>
    </xf>
    <xf numFmtId="3" fontId="0" fillId="6" borderId="8" xfId="0" applyNumberFormat="1" applyFill="1" applyBorder="1" applyAlignment="1">
      <alignment vertical="center" wrapText="1"/>
    </xf>
    <xf numFmtId="0" fontId="0" fillId="6" borderId="8" xfId="0" applyFill="1" applyBorder="1" applyAlignment="1">
      <alignment vertical="center"/>
    </xf>
    <xf numFmtId="0" fontId="0" fillId="6" borderId="8" xfId="0" applyFill="1" applyBorder="1"/>
    <xf numFmtId="0" fontId="9" fillId="6" borderId="8" xfId="0" applyFont="1" applyFill="1" applyBorder="1" applyAlignment="1">
      <alignment vertical="center"/>
    </xf>
    <xf numFmtId="4" fontId="9" fillId="6" borderId="8" xfId="0" applyNumberFormat="1" applyFont="1" applyFill="1" applyBorder="1" applyAlignment="1">
      <alignment vertical="center"/>
    </xf>
    <xf numFmtId="0" fontId="9" fillId="6" borderId="8" xfId="0" applyFont="1" applyFill="1" applyBorder="1" applyAlignment="1">
      <alignment vertical="center" wrapText="1"/>
    </xf>
    <xf numFmtId="3" fontId="9" fillId="6" borderId="8" xfId="0" applyNumberFormat="1" applyFont="1" applyFill="1" applyBorder="1" applyAlignment="1">
      <alignment vertical="center" wrapText="1"/>
    </xf>
    <xf numFmtId="3" fontId="9" fillId="6" borderId="8" xfId="0" applyNumberFormat="1" applyFont="1" applyFill="1" applyBorder="1" applyAlignment="1">
      <alignment vertical="center"/>
    </xf>
    <xf numFmtId="3" fontId="2" fillId="6" borderId="8" xfId="4" applyNumberFormat="1" applyFont="1" applyFill="1" applyBorder="1"/>
    <xf numFmtId="3" fontId="0" fillId="6" borderId="8" xfId="0" applyNumberFormat="1" applyFill="1" applyBorder="1" applyAlignment="1">
      <alignment vertical="center"/>
    </xf>
    <xf numFmtId="166" fontId="0" fillId="6" borderId="8" xfId="0" applyNumberFormat="1" applyFill="1" applyBorder="1" applyAlignment="1">
      <alignment vertical="center" wrapText="1"/>
    </xf>
    <xf numFmtId="0" fontId="0" fillId="6" borderId="8" xfId="0" applyFill="1" applyBorder="1" applyAlignment="1">
      <alignment horizontal="center"/>
    </xf>
    <xf numFmtId="166" fontId="0" fillId="6" borderId="9" xfId="0" applyNumberFormat="1" applyFill="1" applyBorder="1" applyAlignment="1">
      <alignment horizontal="left" vertical="center"/>
    </xf>
    <xf numFmtId="3" fontId="0" fillId="6" borderId="8" xfId="0" applyNumberFormat="1" applyFill="1" applyBorder="1" applyAlignment="1">
      <alignment horizontal="center" vertical="center"/>
    </xf>
    <xf numFmtId="166" fontId="0" fillId="6" borderId="8" xfId="0" applyNumberFormat="1" applyFill="1" applyBorder="1" applyAlignment="1">
      <alignment horizontal="left" vertical="center"/>
    </xf>
    <xf numFmtId="3" fontId="0" fillId="6" borderId="8" xfId="0" applyNumberFormat="1" applyFill="1" applyBorder="1"/>
    <xf numFmtId="165" fontId="2" fillId="6" borderId="8" xfId="6" applyNumberFormat="1" applyFont="1" applyFill="1" applyBorder="1"/>
    <xf numFmtId="0" fontId="0" fillId="0" borderId="0" xfId="0" applyAlignment="1">
      <alignment horizontal="left" wrapText="1"/>
    </xf>
    <xf numFmtId="0" fontId="18" fillId="0" borderId="8" xfId="1" applyFont="1" applyBorder="1" applyAlignment="1">
      <alignment horizontal="center" vertical="top"/>
    </xf>
    <xf numFmtId="0" fontId="20" fillId="0" borderId="8" xfId="1" applyFont="1" applyBorder="1" applyAlignment="1">
      <alignment horizontal="center" vertical="top"/>
    </xf>
    <xf numFmtId="0" fontId="0" fillId="0" borderId="8" xfId="1" applyFont="1" applyBorder="1" applyAlignment="1">
      <alignment horizontal="center" vertical="top"/>
    </xf>
    <xf numFmtId="0" fontId="0" fillId="0" borderId="0" xfId="1" applyFont="1" applyAlignment="1">
      <alignment horizontal="center" vertical="top"/>
    </xf>
    <xf numFmtId="4" fontId="9" fillId="0" borderId="0" xfId="1" applyNumberFormat="1"/>
    <xf numFmtId="3" fontId="9" fillId="0" borderId="0" xfId="1" applyNumberFormat="1"/>
    <xf numFmtId="0" fontId="24" fillId="0" borderId="8" xfId="1" applyFont="1" applyBorder="1" applyAlignment="1">
      <alignment horizontal="center" vertical="center"/>
    </xf>
    <xf numFmtId="0" fontId="24" fillId="0" borderId="8" xfId="1" applyFont="1" applyBorder="1" applyAlignment="1">
      <alignment horizontal="center" vertical="top"/>
    </xf>
    <xf numFmtId="0" fontId="20" fillId="0" borderId="0" xfId="1" applyFont="1" applyAlignment="1">
      <alignment horizontal="center" vertical="top"/>
    </xf>
    <xf numFmtId="3" fontId="9" fillId="0" borderId="8" xfId="1" applyNumberFormat="1" applyBorder="1" applyAlignment="1">
      <alignment vertical="center"/>
    </xf>
    <xf numFmtId="3" fontId="9" fillId="0" borderId="0" xfId="1" applyNumberFormat="1" applyAlignment="1">
      <alignment vertical="center"/>
    </xf>
    <xf numFmtId="0" fontId="9" fillId="0" borderId="0" xfId="1" applyAlignment="1">
      <alignment vertical="center" wrapText="1"/>
    </xf>
    <xf numFmtId="0" fontId="24" fillId="0" borderId="0" xfId="1" applyFont="1"/>
    <xf numFmtId="0" fontId="20" fillId="0" borderId="0" xfId="1" applyFont="1"/>
    <xf numFmtId="174" fontId="20" fillId="0" borderId="8" xfId="1" applyNumberFormat="1" applyFont="1" applyBorder="1" applyAlignment="1">
      <alignment vertical="center" wrapText="1"/>
    </xf>
    <xf numFmtId="165" fontId="9" fillId="0" borderId="8" xfId="1" applyNumberFormat="1" applyBorder="1" applyAlignment="1">
      <alignment vertical="center" wrapText="1"/>
    </xf>
    <xf numFmtId="4" fontId="9" fillId="0" borderId="8" xfId="1" applyNumberFormat="1" applyBorder="1" applyAlignment="1">
      <alignment horizontal="center" vertical="center"/>
    </xf>
    <xf numFmtId="0" fontId="9" fillId="0" borderId="0" xfId="1" applyAlignment="1">
      <alignment vertical="center"/>
    </xf>
    <xf numFmtId="0" fontId="9" fillId="0" borderId="8" xfId="1" applyBorder="1" applyAlignment="1">
      <alignment horizontal="center" vertical="center" wrapText="1"/>
    </xf>
    <xf numFmtId="0" fontId="9" fillId="0" borderId="8" xfId="1" applyBorder="1" applyAlignment="1">
      <alignment vertical="center" wrapText="1"/>
    </xf>
    <xf numFmtId="0" fontId="9" fillId="0" borderId="8" xfId="1" applyBorder="1" applyAlignment="1">
      <alignment horizontal="center"/>
    </xf>
    <xf numFmtId="4" fontId="9" fillId="0" borderId="8" xfId="1" applyNumberFormat="1" applyBorder="1"/>
    <xf numFmtId="0" fontId="9" fillId="0" borderId="8" xfId="1" applyBorder="1"/>
    <xf numFmtId="0" fontId="9" fillId="0" borderId="12" xfId="1" applyBorder="1" applyAlignment="1">
      <alignment horizontal="center"/>
    </xf>
    <xf numFmtId="4" fontId="9" fillId="0" borderId="12" xfId="1" applyNumberFormat="1" applyBorder="1"/>
    <xf numFmtId="43" fontId="0" fillId="0" borderId="0" xfId="0" applyNumberFormat="1"/>
    <xf numFmtId="0" fontId="9" fillId="0" borderId="8" xfId="1" applyBorder="1" applyAlignment="1">
      <alignment horizontal="center" vertical="top"/>
    </xf>
    <xf numFmtId="0" fontId="9" fillId="0" borderId="8" xfId="1" applyBorder="1" applyAlignment="1">
      <alignment horizontal="center" vertical="top" wrapText="1"/>
    </xf>
    <xf numFmtId="0" fontId="9" fillId="0" borderId="8" xfId="1" applyBorder="1" applyAlignment="1">
      <alignment vertical="top" wrapText="1"/>
    </xf>
    <xf numFmtId="3" fontId="9" fillId="0" borderId="8" xfId="1" applyNumberFormat="1" applyBorder="1"/>
    <xf numFmtId="43" fontId="9" fillId="0" borderId="0" xfId="1" applyNumberFormat="1"/>
    <xf numFmtId="3" fontId="9" fillId="0" borderId="12" xfId="1" applyNumberFormat="1" applyBorder="1"/>
    <xf numFmtId="4" fontId="9" fillId="0" borderId="8" xfId="1" applyNumberFormat="1" applyBorder="1" applyAlignment="1">
      <alignment vertical="center"/>
    </xf>
    <xf numFmtId="174" fontId="9" fillId="0" borderId="8" xfId="1" applyNumberFormat="1" applyBorder="1"/>
    <xf numFmtId="174" fontId="9" fillId="0" borderId="0" xfId="1" applyNumberFormat="1"/>
    <xf numFmtId="164" fontId="9" fillId="0" borderId="0" xfId="1" applyNumberFormat="1"/>
    <xf numFmtId="164" fontId="9" fillId="0" borderId="12" xfId="1" applyNumberFormat="1" applyBorder="1"/>
    <xf numFmtId="0" fontId="9" fillId="0" borderId="0" xfId="1" applyAlignment="1">
      <alignment wrapText="1"/>
    </xf>
    <xf numFmtId="4" fontId="9" fillId="0" borderId="8" xfId="1" applyNumberFormat="1" applyBorder="1" applyAlignment="1">
      <alignment horizontal="center"/>
    </xf>
    <xf numFmtId="0" fontId="9" fillId="0" borderId="12" xfId="1" applyBorder="1"/>
    <xf numFmtId="0" fontId="0" fillId="0" borderId="0" xfId="1" applyFont="1" applyAlignment="1">
      <alignment horizontal="left" vertical="top" wrapText="1"/>
    </xf>
    <xf numFmtId="0" fontId="9" fillId="0" borderId="0" xfId="1" applyAlignment="1">
      <alignment horizontal="left"/>
    </xf>
    <xf numFmtId="0" fontId="9" fillId="0" borderId="0" xfId="1" applyAlignment="1">
      <alignment horizontal="left" vertical="center" wrapText="1"/>
    </xf>
    <xf numFmtId="0" fontId="20" fillId="0" borderId="8" xfId="1" applyFont="1" applyBorder="1" applyAlignment="1">
      <alignment horizontal="center" vertical="center"/>
    </xf>
    <xf numFmtId="0" fontId="20" fillId="0" borderId="9" xfId="1" applyFont="1" applyBorder="1" applyAlignment="1">
      <alignment horizontal="center" vertical="top"/>
    </xf>
    <xf numFmtId="0" fontId="0" fillId="0" borderId="0" xfId="1" applyFont="1" applyAlignment="1">
      <alignment horizontal="center"/>
    </xf>
    <xf numFmtId="0" fontId="9" fillId="0" borderId="8" xfId="1" applyBorder="1" applyAlignment="1">
      <alignment horizontal="center" vertical="center"/>
    </xf>
    <xf numFmtId="0" fontId="0" fillId="0" borderId="0" xfId="1" applyFont="1" applyAlignment="1">
      <alignment horizontal="left" vertical="top"/>
    </xf>
    <xf numFmtId="49" fontId="28" fillId="0" borderId="5" xfId="0" applyNumberFormat="1" applyFont="1" applyBorder="1" applyAlignment="1">
      <alignment horizontal="center" vertical="center"/>
    </xf>
    <xf numFmtId="49" fontId="28" fillId="0" borderId="7" xfId="0" applyNumberFormat="1" applyFont="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49" fontId="28" fillId="0" borderId="5" xfId="0" applyNumberFormat="1" applyFont="1" applyBorder="1" applyAlignment="1">
      <alignment horizontal="center" vertical="center" wrapText="1"/>
    </xf>
    <xf numFmtId="49" fontId="28" fillId="0" borderId="7" xfId="0" applyNumberFormat="1" applyFont="1" applyBorder="1" applyAlignment="1">
      <alignment horizontal="center" vertical="center" wrapText="1"/>
    </xf>
    <xf numFmtId="0" fontId="9" fillId="0" borderId="0" xfId="1" applyAlignment="1">
      <alignment vertical="top" wrapText="1"/>
    </xf>
    <xf numFmtId="0" fontId="9" fillId="0" borderId="0" xfId="1" applyAlignment="1">
      <alignment horizontal="left" vertical="top"/>
    </xf>
    <xf numFmtId="0" fontId="9" fillId="0" borderId="0" xfId="1" applyAlignment="1">
      <alignment horizontal="left" vertical="top" wrapText="1"/>
    </xf>
    <xf numFmtId="0" fontId="9" fillId="0" borderId="0" xfId="1" applyAlignment="1">
      <alignment horizontal="right"/>
    </xf>
    <xf numFmtId="0" fontId="24" fillId="0" borderId="8" xfId="1" applyFont="1" applyBorder="1" applyAlignment="1">
      <alignment horizontal="center" vertical="center" wrapText="1"/>
    </xf>
    <xf numFmtId="0" fontId="24" fillId="0" borderId="8" xfId="1" applyFont="1" applyBorder="1" applyAlignment="1">
      <alignment horizontal="left" vertical="top" wrapText="1"/>
    </xf>
    <xf numFmtId="43" fontId="24" fillId="0" borderId="8" xfId="8" applyFont="1" applyFill="1" applyBorder="1" applyAlignment="1">
      <alignment horizontal="center" vertical="top"/>
    </xf>
    <xf numFmtId="4" fontId="24" fillId="0" borderId="8" xfId="1" applyNumberFormat="1" applyFont="1" applyBorder="1" applyAlignment="1">
      <alignment horizontal="left" vertical="top"/>
    </xf>
    <xf numFmtId="4" fontId="24" fillId="0" borderId="8" xfId="1" applyNumberFormat="1" applyFont="1" applyBorder="1" applyAlignment="1">
      <alignment horizontal="right" vertical="top"/>
    </xf>
    <xf numFmtId="0" fontId="24" fillId="0" borderId="0" xfId="0" applyFont="1"/>
    <xf numFmtId="43" fontId="20" fillId="0" borderId="0" xfId="8" applyFont="1" applyFill="1" applyAlignment="1">
      <alignment horizontal="center" vertical="top"/>
    </xf>
    <xf numFmtId="43" fontId="20" fillId="0" borderId="0" xfId="8" applyFont="1" applyFill="1" applyAlignment="1">
      <alignment horizontal="right" vertical="top"/>
    </xf>
    <xf numFmtId="43" fontId="9" fillId="0" borderId="0" xfId="8" applyFont="1" applyFill="1" applyAlignment="1">
      <alignment horizontal="right" vertical="top"/>
    </xf>
    <xf numFmtId="4" fontId="9" fillId="0" borderId="0" xfId="1" applyNumberFormat="1" applyAlignment="1">
      <alignment horizontal="left" vertical="top"/>
    </xf>
    <xf numFmtId="4" fontId="9" fillId="0" borderId="0" xfId="1" applyNumberFormat="1" applyAlignment="1">
      <alignment horizontal="right" vertical="top"/>
    </xf>
    <xf numFmtId="0" fontId="9" fillId="0" borderId="0" xfId="1" applyAlignment="1">
      <alignment vertical="top"/>
    </xf>
    <xf numFmtId="0" fontId="20" fillId="0" borderId="8" xfId="1" applyFont="1" applyBorder="1" applyAlignment="1">
      <alignment horizontal="center"/>
    </xf>
    <xf numFmtId="0" fontId="0" fillId="0" borderId="8" xfId="1" applyFont="1" applyBorder="1" applyAlignment="1">
      <alignment horizontal="center" vertical="center"/>
    </xf>
    <xf numFmtId="0" fontId="9" fillId="0" borderId="0" xfId="1" applyAlignment="1">
      <alignment horizontal="left" vertical="center"/>
    </xf>
    <xf numFmtId="3" fontId="24" fillId="0" borderId="8" xfId="1" applyNumberFormat="1" applyFont="1" applyBorder="1" applyAlignment="1">
      <alignment horizontal="center" vertical="center" wrapText="1"/>
    </xf>
    <xf numFmtId="4" fontId="24" fillId="0" borderId="8" xfId="1" applyNumberFormat="1" applyFont="1" applyBorder="1" applyAlignment="1">
      <alignment horizontal="center" vertical="center"/>
    </xf>
    <xf numFmtId="0" fontId="24" fillId="0" borderId="8" xfId="1" applyFont="1" applyBorder="1" applyAlignment="1">
      <alignment horizontal="left"/>
    </xf>
    <xf numFmtId="0" fontId="9" fillId="0" borderId="11" xfId="1" applyBorder="1"/>
    <xf numFmtId="0" fontId="24" fillId="0" borderId="0" xfId="1" applyFont="1" applyAlignment="1">
      <alignment horizontal="left" vertical="top"/>
    </xf>
    <xf numFmtId="3" fontId="2" fillId="0" borderId="8" xfId="4" applyNumberFormat="1" applyFont="1" applyBorder="1"/>
    <xf numFmtId="0" fontId="18" fillId="0" borderId="0" xfId="1" applyFont="1"/>
    <xf numFmtId="0" fontId="0" fillId="0" borderId="0" xfId="1" applyFont="1" applyAlignment="1">
      <alignment vertical="top"/>
    </xf>
    <xf numFmtId="3" fontId="20" fillId="0" borderId="8" xfId="1" applyNumberFormat="1" applyFont="1" applyBorder="1" applyAlignment="1">
      <alignment horizontal="center" vertical="center" wrapText="1"/>
    </xf>
    <xf numFmtId="4" fontId="20" fillId="0" borderId="8" xfId="1" applyNumberFormat="1" applyFont="1" applyBorder="1" applyAlignment="1">
      <alignment horizontal="center" vertical="center"/>
    </xf>
    <xf numFmtId="0" fontId="20" fillId="0" borderId="8" xfId="1" applyFont="1" applyBorder="1" applyAlignment="1">
      <alignment horizontal="center" vertical="center" wrapText="1"/>
    </xf>
    <xf numFmtId="0" fontId="9" fillId="0" borderId="8" xfId="1" applyBorder="1" applyAlignment="1">
      <alignment horizontal="left"/>
    </xf>
    <xf numFmtId="0" fontId="0" fillId="0" borderId="8" xfId="1" applyFont="1" applyBorder="1"/>
    <xf numFmtId="0" fontId="0" fillId="0" borderId="8" xfId="1" applyFont="1" applyBorder="1" applyAlignment="1">
      <alignment horizontal="left"/>
    </xf>
    <xf numFmtId="3" fontId="2" fillId="0" borderId="0" xfId="4" applyNumberFormat="1" applyFont="1"/>
    <xf numFmtId="3" fontId="16" fillId="0" borderId="13" xfId="1" applyNumberFormat="1" applyFont="1" applyBorder="1" applyAlignment="1">
      <alignment horizontal="center" vertical="center"/>
    </xf>
    <xf numFmtId="0" fontId="32" fillId="0" borderId="8" xfId="1" applyFont="1" applyBorder="1" applyAlignment="1">
      <alignment horizontal="center" vertical="center" wrapText="1"/>
    </xf>
    <xf numFmtId="0" fontId="53" fillId="0" borderId="8" xfId="0" applyFont="1" applyBorder="1" applyAlignment="1">
      <alignment vertical="center"/>
    </xf>
    <xf numFmtId="3" fontId="16" fillId="0" borderId="8" xfId="1" applyNumberFormat="1" applyFont="1" applyBorder="1" applyAlignment="1">
      <alignment horizontal="left" vertical="top"/>
    </xf>
    <xf numFmtId="0" fontId="9" fillId="0" borderId="8" xfId="1" applyBorder="1" applyAlignment="1">
      <alignment horizontal="left" vertical="top"/>
    </xf>
    <xf numFmtId="0" fontId="9" fillId="0" borderId="8" xfId="1" applyBorder="1" applyAlignment="1">
      <alignment horizontal="left" vertical="top" wrapText="1"/>
    </xf>
    <xf numFmtId="3" fontId="9" fillId="0" borderId="0" xfId="1" applyNumberFormat="1" applyAlignment="1">
      <alignment vertical="center" wrapText="1"/>
    </xf>
    <xf numFmtId="3" fontId="16" fillId="0" borderId="8" xfId="1" applyNumberFormat="1" applyFont="1" applyBorder="1" applyAlignment="1">
      <alignment horizontal="left" vertical="top" wrapText="1"/>
    </xf>
    <xf numFmtId="3" fontId="9" fillId="0" borderId="8" xfId="1" applyNumberFormat="1" applyBorder="1" applyAlignment="1">
      <alignment vertical="top" wrapText="1"/>
    </xf>
    <xf numFmtId="0" fontId="13" fillId="0" borderId="0" xfId="1" applyFont="1" applyAlignment="1">
      <alignment horizontal="left" vertical="center"/>
    </xf>
    <xf numFmtId="0" fontId="42" fillId="0" borderId="8" xfId="0" applyFont="1" applyBorder="1" applyAlignment="1">
      <alignment horizontal="center"/>
    </xf>
    <xf numFmtId="0" fontId="42" fillId="0" borderId="5" xfId="0" applyFont="1" applyBorder="1"/>
    <xf numFmtId="4" fontId="24" fillId="0" borderId="8" xfId="2" applyNumberFormat="1" applyFont="1" applyFill="1" applyBorder="1"/>
    <xf numFmtId="4" fontId="42" fillId="0" borderId="8" xfId="0" applyNumberFormat="1" applyFont="1" applyBorder="1"/>
    <xf numFmtId="3" fontId="42" fillId="0" borderId="8" xfId="0" applyNumberFormat="1" applyFont="1" applyBorder="1"/>
    <xf numFmtId="4" fontId="42" fillId="0" borderId="8" xfId="2" applyNumberFormat="1" applyFont="1" applyFill="1" applyBorder="1"/>
    <xf numFmtId="165" fontId="48" fillId="0" borderId="8" xfId="8" applyNumberFormat="1" applyFont="1" applyFill="1" applyBorder="1"/>
    <xf numFmtId="0" fontId="54" fillId="0" borderId="8" xfId="0" applyFont="1" applyBorder="1" applyAlignment="1">
      <alignment horizontal="center" vertical="center"/>
    </xf>
    <xf numFmtId="43" fontId="48" fillId="0" borderId="8" xfId="8" applyFont="1" applyFill="1" applyBorder="1"/>
    <xf numFmtId="0" fontId="22" fillId="0" borderId="0" xfId="0" applyFont="1" applyAlignment="1">
      <alignment vertical="center"/>
    </xf>
    <xf numFmtId="168" fontId="9" fillId="0" borderId="0" xfId="0" applyNumberFormat="1" applyFont="1" applyAlignment="1">
      <alignment horizontal="right" vertical="center" wrapText="1"/>
    </xf>
    <xf numFmtId="3" fontId="20" fillId="0" borderId="0" xfId="0" applyNumberFormat="1" applyFont="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9" fillId="0" borderId="0" xfId="0" applyFont="1" applyAlignment="1">
      <alignment horizontal="right" vertical="center" wrapText="1"/>
    </xf>
    <xf numFmtId="0" fontId="21" fillId="0" borderId="0" xfId="0" applyFont="1" applyAlignment="1">
      <alignment horizontal="left" vertical="center" wrapText="1"/>
    </xf>
    <xf numFmtId="0" fontId="16" fillId="0" borderId="0" xfId="0" applyFont="1" applyAlignment="1">
      <alignment vertical="center" wrapText="1"/>
    </xf>
    <xf numFmtId="3" fontId="24" fillId="0" borderId="8" xfId="0" applyNumberFormat="1" applyFont="1" applyBorder="1" applyAlignment="1">
      <alignment vertical="center"/>
    </xf>
    <xf numFmtId="0" fontId="9" fillId="0" borderId="0" xfId="0" applyFont="1" applyAlignment="1">
      <alignment horizontal="left" vertical="top"/>
    </xf>
    <xf numFmtId="3" fontId="9" fillId="0" borderId="0" xfId="0" applyNumberFormat="1" applyFont="1" applyAlignment="1">
      <alignment horizontal="left" vertical="top"/>
    </xf>
    <xf numFmtId="0" fontId="0" fillId="0" borderId="14" xfId="0"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0" fontId="9" fillId="0" borderId="14" xfId="0" applyFont="1" applyBorder="1" applyAlignment="1">
      <alignment vertical="center"/>
    </xf>
    <xf numFmtId="3" fontId="16" fillId="0" borderId="0" xfId="0" applyNumberFormat="1" applyFont="1" applyAlignment="1">
      <alignment horizontal="left" vertical="center" wrapText="1"/>
    </xf>
    <xf numFmtId="3" fontId="0" fillId="0" borderId="8" xfId="0" applyNumberFormat="1" applyBorder="1" applyAlignment="1">
      <alignment horizontal="left" vertical="center" wrapText="1"/>
    </xf>
    <xf numFmtId="165" fontId="2" fillId="0" borderId="8" xfId="7" applyNumberFormat="1" applyFont="1" applyFill="1" applyBorder="1"/>
    <xf numFmtId="0" fontId="61" fillId="0" borderId="8" xfId="0" applyFont="1" applyBorder="1"/>
    <xf numFmtId="165" fontId="9" fillId="0" borderId="8" xfId="0" applyNumberFormat="1" applyFont="1" applyBorder="1" applyAlignment="1">
      <alignment vertical="center"/>
    </xf>
    <xf numFmtId="165" fontId="28" fillId="0" borderId="8" xfId="7" applyNumberFormat="1" applyFont="1" applyFill="1" applyBorder="1" applyAlignment="1">
      <alignment horizontal="left" vertical="top"/>
    </xf>
    <xf numFmtId="0" fontId="24" fillId="0" borderId="0" xfId="0" applyFont="1" applyAlignment="1">
      <alignment horizontal="center" vertical="center"/>
    </xf>
    <xf numFmtId="0" fontId="29" fillId="0" borderId="0" xfId="0" applyFont="1" applyAlignment="1">
      <alignment vertical="center" wrapText="1"/>
    </xf>
    <xf numFmtId="3" fontId="29" fillId="0" borderId="0" xfId="0" applyNumberFormat="1" applyFont="1" applyAlignment="1">
      <alignment vertical="center" wrapText="1"/>
    </xf>
    <xf numFmtId="0" fontId="24" fillId="0" borderId="9" xfId="0" applyFont="1" applyBorder="1" applyAlignment="1">
      <alignment horizontal="center"/>
    </xf>
    <xf numFmtId="0" fontId="22" fillId="0" borderId="0" xfId="0" applyFont="1" applyAlignment="1">
      <alignment horizontal="left" vertical="top"/>
    </xf>
    <xf numFmtId="3" fontId="22" fillId="0" borderId="0" xfId="0" applyNumberFormat="1" applyFont="1" applyAlignment="1">
      <alignment vertical="center"/>
    </xf>
    <xf numFmtId="3" fontId="22" fillId="0" borderId="0" xfId="0" applyNumberFormat="1" applyFont="1" applyAlignment="1">
      <alignment horizontal="left" vertical="top"/>
    </xf>
    <xf numFmtId="0" fontId="22" fillId="0" borderId="0" xfId="0" applyFont="1" applyAlignment="1">
      <alignment vertical="center" wrapText="1"/>
    </xf>
    <xf numFmtId="3" fontId="30" fillId="0" borderId="0" xfId="0" applyNumberFormat="1" applyFont="1" applyAlignment="1">
      <alignment vertical="center"/>
    </xf>
    <xf numFmtId="0" fontId="31" fillId="0" borderId="0" xfId="0" applyFont="1" applyAlignment="1">
      <alignment vertical="center"/>
    </xf>
    <xf numFmtId="3" fontId="22" fillId="0" borderId="0" xfId="0" applyNumberFormat="1" applyFont="1" applyAlignment="1">
      <alignment vertical="center" wrapText="1"/>
    </xf>
    <xf numFmtId="3" fontId="31" fillId="0" borderId="0" xfId="0" applyNumberFormat="1" applyFont="1" applyAlignment="1">
      <alignment vertical="center"/>
    </xf>
    <xf numFmtId="3" fontId="22" fillId="0" borderId="0" xfId="0" applyNumberFormat="1" applyFont="1" applyAlignment="1">
      <alignment horizontal="right" vertical="center" wrapText="1"/>
    </xf>
    <xf numFmtId="0" fontId="20" fillId="0" borderId="0" xfId="0" applyFont="1" applyAlignment="1">
      <alignment vertical="center" wrapText="1"/>
    </xf>
    <xf numFmtId="0" fontId="46" fillId="0" borderId="8" xfId="0" applyFont="1" applyBorder="1" applyAlignment="1">
      <alignment wrapText="1"/>
    </xf>
    <xf numFmtId="0" fontId="46" fillId="0" borderId="9" xfId="0" applyFont="1" applyBorder="1" applyAlignment="1">
      <alignment horizontal="left" wrapText="1"/>
    </xf>
    <xf numFmtId="0" fontId="55" fillId="0" borderId="0" xfId="0" applyFont="1" applyAlignment="1">
      <alignment wrapText="1"/>
    </xf>
    <xf numFmtId="0" fontId="46" fillId="0" borderId="0" xfId="0" applyFont="1" applyAlignment="1">
      <alignment wrapText="1"/>
    </xf>
    <xf numFmtId="43" fontId="0" fillId="0" borderId="0" xfId="8" applyFont="1" applyFill="1" applyBorder="1" applyAlignment="1">
      <alignment wrapText="1"/>
    </xf>
    <xf numFmtId="0" fontId="56" fillId="0" borderId="0" xfId="0" applyFont="1" applyAlignment="1">
      <alignment wrapText="1"/>
    </xf>
    <xf numFmtId="0" fontId="16" fillId="0" borderId="8" xfId="0" applyFont="1" applyBorder="1" applyAlignment="1">
      <alignment horizontal="left" vertical="top"/>
    </xf>
    <xf numFmtId="4" fontId="24" fillId="0" borderId="8" xfId="0" applyNumberFormat="1" applyFont="1" applyBorder="1" applyAlignment="1">
      <alignment horizontal="right" vertical="center" wrapText="1"/>
    </xf>
    <xf numFmtId="3" fontId="24" fillId="0" borderId="8" xfId="0" applyNumberFormat="1" applyFont="1" applyBorder="1" applyAlignment="1">
      <alignment horizontal="right" vertical="center" wrapText="1"/>
    </xf>
    <xf numFmtId="0" fontId="16" fillId="0" borderId="8" xfId="0" applyFont="1" applyBorder="1" applyAlignment="1">
      <alignment horizontal="left" vertical="top" wrapText="1"/>
    </xf>
    <xf numFmtId="0" fontId="24" fillId="0" borderId="14" xfId="0" applyFont="1" applyBorder="1" applyAlignment="1">
      <alignment horizontal="center" vertical="top" wrapText="1"/>
    </xf>
    <xf numFmtId="0" fontId="24" fillId="0" borderId="8" xfId="0" applyFont="1" applyBorder="1" applyAlignment="1">
      <alignment horizontal="right" vertical="center" wrapText="1"/>
    </xf>
    <xf numFmtId="0" fontId="24" fillId="0" borderId="5" xfId="0" applyFont="1" applyBorder="1" applyAlignment="1">
      <alignment horizontal="left" vertical="top" wrapText="1"/>
    </xf>
    <xf numFmtId="0" fontId="54" fillId="0" borderId="8" xfId="0" applyFont="1" applyBorder="1" applyAlignment="1">
      <alignment horizontal="left" vertical="center" wrapText="1"/>
    </xf>
    <xf numFmtId="0" fontId="54" fillId="0" borderId="8" xfId="0" applyFont="1" applyBorder="1" applyAlignment="1">
      <alignment wrapText="1"/>
    </xf>
    <xf numFmtId="0" fontId="57" fillId="0" borderId="5" xfId="0" applyFont="1" applyBorder="1" applyAlignment="1">
      <alignment horizontal="center" vertical="center"/>
    </xf>
    <xf numFmtId="0" fontId="62" fillId="0" borderId="7" xfId="0" applyFont="1" applyBorder="1" applyAlignment="1">
      <alignment horizontal="center" vertical="center"/>
    </xf>
    <xf numFmtId="17" fontId="62" fillId="0" borderId="6" xfId="0" applyNumberFormat="1" applyFont="1" applyBorder="1" applyAlignment="1">
      <alignment horizontal="center" vertical="center"/>
    </xf>
    <xf numFmtId="0" fontId="57" fillId="0" borderId="11" xfId="0" applyFont="1" applyBorder="1" applyAlignment="1">
      <alignment horizontal="center" vertical="center"/>
    </xf>
    <xf numFmtId="0" fontId="57" fillId="0" borderId="10" xfId="0" applyFont="1" applyBorder="1" applyAlignment="1">
      <alignment horizontal="center"/>
    </xf>
    <xf numFmtId="1" fontId="57" fillId="0" borderId="0" xfId="8" applyNumberFormat="1" applyFont="1" applyFill="1" applyBorder="1" applyAlignment="1">
      <alignment horizontal="right"/>
    </xf>
    <xf numFmtId="1" fontId="57" fillId="0" borderId="10" xfId="0" applyNumberFormat="1" applyFont="1" applyBorder="1" applyAlignment="1">
      <alignment horizontal="right"/>
    </xf>
    <xf numFmtId="1" fontId="57" fillId="0" borderId="10" xfId="8" applyNumberFormat="1" applyFont="1" applyFill="1" applyBorder="1" applyAlignment="1">
      <alignment horizontal="right"/>
    </xf>
    <xf numFmtId="1" fontId="57" fillId="0" borderId="0" xfId="0" applyNumberFormat="1" applyFont="1" applyAlignment="1">
      <alignment horizontal="right"/>
    </xf>
    <xf numFmtId="0" fontId="57" fillId="0" borderId="0" xfId="0" applyFont="1"/>
    <xf numFmtId="0" fontId="57" fillId="0" borderId="10" xfId="0" applyFont="1" applyBorder="1"/>
    <xf numFmtId="165" fontId="57" fillId="0" borderId="10" xfId="8" applyNumberFormat="1" applyFont="1" applyFill="1" applyBorder="1" applyAlignment="1">
      <alignment horizontal="center"/>
    </xf>
    <xf numFmtId="165" fontId="57" fillId="0" borderId="0" xfId="8" applyNumberFormat="1" applyFont="1"/>
    <xf numFmtId="165" fontId="57" fillId="0" borderId="11" xfId="8" applyNumberFormat="1" applyFont="1" applyBorder="1"/>
    <xf numFmtId="165" fontId="57" fillId="0" borderId="17" xfId="8" applyNumberFormat="1" applyFont="1" applyBorder="1"/>
    <xf numFmtId="165" fontId="57" fillId="0" borderId="0" xfId="8" applyNumberFormat="1" applyFont="1" applyFill="1"/>
    <xf numFmtId="165" fontId="57" fillId="0" borderId="0" xfId="8" applyNumberFormat="1" applyFont="1" applyFill="1" applyAlignment="1">
      <alignment horizontal="center"/>
    </xf>
    <xf numFmtId="1" fontId="57" fillId="0" borderId="0" xfId="8" applyNumberFormat="1" applyFont="1" applyFill="1" applyBorder="1"/>
    <xf numFmtId="1" fontId="57" fillId="0" borderId="0" xfId="8" applyNumberFormat="1" applyFont="1" applyFill="1" applyBorder="1" applyAlignment="1">
      <alignment horizontal="center"/>
    </xf>
    <xf numFmtId="0" fontId="57" fillId="0" borderId="0" xfId="0" applyFont="1" applyAlignment="1">
      <alignment horizontal="center"/>
    </xf>
    <xf numFmtId="0" fontId="57" fillId="0" borderId="7" xfId="0" applyFont="1" applyBorder="1" applyAlignment="1">
      <alignment horizontal="center"/>
    </xf>
    <xf numFmtId="1" fontId="57" fillId="0" borderId="6" xfId="0" applyNumberFormat="1" applyFont="1" applyBorder="1"/>
    <xf numFmtId="0" fontId="20" fillId="0" borderId="0" xfId="0" applyFont="1" applyAlignment="1">
      <alignment horizontal="center" vertical="center" wrapText="1"/>
    </xf>
    <xf numFmtId="3" fontId="20" fillId="0" borderId="0" xfId="0" applyNumberFormat="1" applyFont="1" applyAlignment="1">
      <alignment vertical="center" wrapText="1"/>
    </xf>
    <xf numFmtId="4" fontId="20" fillId="0" borderId="0" xfId="0" applyNumberFormat="1" applyFont="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xf>
    <xf numFmtId="0" fontId="24" fillId="0" borderId="0" xfId="0" applyFont="1" applyAlignment="1">
      <alignment horizontal="left" vertical="center" wrapText="1"/>
    </xf>
    <xf numFmtId="4" fontId="24" fillId="0" borderId="0" xfId="0" applyNumberFormat="1" applyFont="1" applyAlignment="1">
      <alignment vertical="center" wrapText="1"/>
    </xf>
    <xf numFmtId="3" fontId="24" fillId="0" borderId="0" xfId="0" applyNumberFormat="1" applyFont="1" applyAlignment="1">
      <alignment vertical="center" wrapText="1"/>
    </xf>
    <xf numFmtId="0" fontId="1" fillId="0" borderId="0" xfId="17"/>
    <xf numFmtId="0" fontId="58" fillId="0" borderId="0" xfId="17" applyFont="1" applyAlignment="1">
      <alignment horizontal="center"/>
    </xf>
    <xf numFmtId="0" fontId="1" fillId="8" borderId="8" xfId="17" applyFill="1" applyBorder="1" applyAlignment="1">
      <alignment horizontal="center" vertical="center"/>
    </xf>
    <xf numFmtId="0" fontId="1" fillId="9" borderId="8" xfId="17" applyFill="1" applyBorder="1" applyAlignment="1">
      <alignment horizontal="center" vertical="center"/>
    </xf>
    <xf numFmtId="0" fontId="1" fillId="13" borderId="14" xfId="17" applyFill="1" applyBorder="1" applyAlignment="1">
      <alignment horizontal="center" vertical="center"/>
    </xf>
    <xf numFmtId="0" fontId="1" fillId="15" borderId="8" xfId="17" applyFill="1" applyBorder="1" applyAlignment="1">
      <alignment horizontal="center" vertical="center"/>
    </xf>
    <xf numFmtId="0" fontId="1" fillId="7" borderId="8" xfId="17" applyFill="1" applyBorder="1" applyAlignment="1">
      <alignment horizontal="center" vertical="center"/>
    </xf>
    <xf numFmtId="15" fontId="1" fillId="7" borderId="8" xfId="17" applyNumberFormat="1" applyFill="1" applyBorder="1" applyAlignment="1">
      <alignment horizontal="center" vertical="center"/>
    </xf>
    <xf numFmtId="0" fontId="1" fillId="0" borderId="8" xfId="17" applyBorder="1" applyAlignment="1">
      <alignment horizontal="center" vertical="center"/>
    </xf>
    <xf numFmtId="0" fontId="0" fillId="0" borderId="0" xfId="0" applyAlignment="1">
      <alignment horizontal="right" vertical="top"/>
    </xf>
    <xf numFmtId="0" fontId="9" fillId="0" borderId="0" xfId="1" applyAlignment="1">
      <alignment horizontal="right" vertical="top"/>
    </xf>
    <xf numFmtId="166" fontId="0" fillId="0" borderId="0" xfId="0" applyNumberFormat="1" applyAlignment="1">
      <alignment horizontal="right" vertical="top"/>
    </xf>
    <xf numFmtId="17" fontId="0" fillId="0" borderId="0" xfId="0" applyNumberFormat="1" applyAlignment="1">
      <alignment horizontal="right" vertical="top"/>
    </xf>
    <xf numFmtId="43" fontId="9" fillId="0" borderId="0" xfId="0" applyNumberFormat="1" applyFont="1"/>
    <xf numFmtId="0" fontId="20" fillId="0" borderId="0" xfId="0" applyFont="1" applyAlignment="1">
      <alignment vertical="center"/>
    </xf>
    <xf numFmtId="0" fontId="24" fillId="0" borderId="14" xfId="0" applyFont="1" applyBorder="1"/>
    <xf numFmtId="43" fontId="48" fillId="0" borderId="14" xfId="8" applyFont="1" applyFill="1" applyBorder="1"/>
    <xf numFmtId="165" fontId="48" fillId="0" borderId="14" xfId="8" applyNumberFormat="1" applyFont="1" applyFill="1" applyBorder="1"/>
    <xf numFmtId="0" fontId="54" fillId="0" borderId="14" xfId="0" applyFont="1" applyBorder="1" applyAlignment="1">
      <alignment horizontal="center" vertical="center"/>
    </xf>
    <xf numFmtId="0" fontId="20" fillId="0" borderId="27" xfId="0" applyFont="1" applyBorder="1" applyAlignment="1">
      <alignment vertical="center"/>
    </xf>
    <xf numFmtId="3" fontId="0" fillId="0" borderId="0" xfId="0" applyNumberFormat="1" applyAlignment="1">
      <alignment horizontal="right" vertical="top"/>
    </xf>
    <xf numFmtId="0" fontId="13" fillId="0" borderId="0" xfId="0" applyFont="1" applyAlignment="1">
      <alignment horizontal="left" vertical="top"/>
    </xf>
    <xf numFmtId="0" fontId="9" fillId="0" borderId="0" xfId="0" applyFont="1" applyAlignment="1">
      <alignment horizontal="right" vertical="top" wrapText="1"/>
    </xf>
    <xf numFmtId="0" fontId="20" fillId="0" borderId="8" xfId="0" applyFont="1" applyBorder="1" applyAlignment="1">
      <alignment vertical="top" wrapText="1"/>
    </xf>
    <xf numFmtId="4" fontId="24" fillId="0" borderId="8" xfId="0" applyNumberFormat="1" applyFont="1" applyBorder="1" applyAlignment="1">
      <alignment horizontal="right" vertical="top" wrapText="1"/>
    </xf>
    <xf numFmtId="3" fontId="24" fillId="0" borderId="8" xfId="0" applyNumberFormat="1" applyFont="1" applyBorder="1" applyAlignment="1">
      <alignment horizontal="right" vertical="top" wrapText="1"/>
    </xf>
    <xf numFmtId="0" fontId="20" fillId="0" borderId="8" xfId="0" applyFont="1" applyBorder="1" applyAlignment="1">
      <alignment vertical="top"/>
    </xf>
    <xf numFmtId="0" fontId="0" fillId="0" borderId="0" xfId="0" applyAlignment="1">
      <alignment horizontal="right" vertical="top" wrapText="1"/>
    </xf>
    <xf numFmtId="3" fontId="0" fillId="0" borderId="0" xfId="0" applyNumberFormat="1" applyAlignment="1">
      <alignment horizontal="right" vertical="top" wrapText="1"/>
    </xf>
    <xf numFmtId="0" fontId="24" fillId="0" borderId="8" xfId="0" applyFont="1" applyBorder="1" applyAlignment="1">
      <alignment horizontal="right" vertical="top" wrapText="1"/>
    </xf>
    <xf numFmtId="0" fontId="54" fillId="0" borderId="8" xfId="0" applyFont="1" applyBorder="1" applyAlignment="1">
      <alignment horizontal="left" vertical="top" wrapText="1"/>
    </xf>
    <xf numFmtId="0" fontId="54" fillId="0" borderId="8" xfId="0" applyFont="1" applyBorder="1" applyAlignment="1">
      <alignment vertical="top" wrapText="1"/>
    </xf>
    <xf numFmtId="0" fontId="9" fillId="0" borderId="0" xfId="0" applyFont="1" applyAlignment="1">
      <alignment horizontal="center" vertical="top" wrapText="1"/>
    </xf>
    <xf numFmtId="4" fontId="0" fillId="0" borderId="0" xfId="0" applyNumberFormat="1" applyAlignment="1">
      <alignment horizontal="right" vertical="top" wrapText="1"/>
    </xf>
    <xf numFmtId="165" fontId="24" fillId="0" borderId="8" xfId="8" applyNumberFormat="1" applyFont="1" applyFill="1" applyBorder="1"/>
    <xf numFmtId="0" fontId="24" fillId="0" borderId="0" xfId="0" applyFont="1" applyAlignment="1">
      <alignment horizontal="center" vertical="top" wrapText="1"/>
    </xf>
    <xf numFmtId="0" fontId="24" fillId="0" borderId="0" xfId="0" applyFont="1" applyAlignment="1">
      <alignment vertical="top" wrapText="1"/>
    </xf>
    <xf numFmtId="0" fontId="24" fillId="0" borderId="0" xfId="0" applyFont="1" applyAlignment="1">
      <alignment horizontal="left" vertical="top" wrapText="1"/>
    </xf>
    <xf numFmtId="4" fontId="24" fillId="0" borderId="0" xfId="0" applyNumberFormat="1" applyFont="1" applyAlignment="1">
      <alignment vertical="top" wrapText="1"/>
    </xf>
    <xf numFmtId="3" fontId="24" fillId="0" borderId="0" xfId="0" applyNumberFormat="1" applyFont="1" applyAlignment="1">
      <alignment vertical="top" wrapText="1"/>
    </xf>
    <xf numFmtId="0" fontId="24" fillId="0" borderId="9" xfId="0" applyFont="1" applyBorder="1" applyAlignment="1">
      <alignment horizontal="center" vertical="center"/>
    </xf>
    <xf numFmtId="3" fontId="0" fillId="0" borderId="17" xfId="0" applyNumberFormat="1" applyBorder="1"/>
    <xf numFmtId="165" fontId="0" fillId="0" borderId="0" xfId="8" applyNumberFormat="1" applyFont="1"/>
    <xf numFmtId="0" fontId="0" fillId="0" borderId="17" xfId="0" applyBorder="1" applyAlignment="1">
      <alignment horizontal="center"/>
    </xf>
    <xf numFmtId="0" fontId="24" fillId="0" borderId="0" xfId="0" applyFont="1" applyAlignment="1">
      <alignment vertical="center"/>
    </xf>
    <xf numFmtId="1" fontId="24" fillId="0" borderId="8" xfId="0" applyNumberFormat="1" applyFont="1" applyBorder="1" applyAlignment="1">
      <alignment vertical="center" wrapText="1"/>
    </xf>
    <xf numFmtId="43" fontId="24" fillId="0" borderId="8" xfId="2" applyFont="1" applyBorder="1" applyAlignment="1">
      <alignment vertical="center"/>
    </xf>
    <xf numFmtId="43" fontId="2" fillId="0" borderId="8" xfId="8" applyFont="1" applyBorder="1"/>
    <xf numFmtId="0" fontId="0" fillId="14" borderId="9" xfId="0" applyFill="1" applyBorder="1" applyAlignment="1">
      <alignment horizontal="center"/>
    </xf>
    <xf numFmtId="166" fontId="0" fillId="14" borderId="9" xfId="0" applyNumberFormat="1" applyFill="1" applyBorder="1" applyAlignment="1">
      <alignment horizontal="left"/>
    </xf>
    <xf numFmtId="165" fontId="0" fillId="14" borderId="19" xfId="8" applyNumberFormat="1" applyFont="1" applyFill="1" applyBorder="1"/>
    <xf numFmtId="165" fontId="0" fillId="14" borderId="19" xfId="8" applyNumberFormat="1" applyFont="1" applyFill="1" applyBorder="1" applyAlignment="1">
      <alignment vertical="center"/>
    </xf>
    <xf numFmtId="165" fontId="46" fillId="14" borderId="19" xfId="8" applyNumberFormat="1" applyFont="1" applyFill="1" applyBorder="1"/>
    <xf numFmtId="167" fontId="0" fillId="0" borderId="8" xfId="0" applyNumberFormat="1" applyBorder="1" applyAlignment="1">
      <alignment horizontal="center" vertical="center"/>
    </xf>
    <xf numFmtId="43" fontId="0" fillId="6" borderId="8" xfId="8" applyFont="1" applyFill="1" applyBorder="1"/>
    <xf numFmtId="43" fontId="0" fillId="6" borderId="8" xfId="8" applyFont="1" applyFill="1" applyBorder="1" applyAlignment="1">
      <alignment vertical="center"/>
    </xf>
    <xf numFmtId="0" fontId="0" fillId="6" borderId="14" xfId="0" applyFill="1" applyBorder="1" applyAlignment="1">
      <alignment vertical="center"/>
    </xf>
    <xf numFmtId="43" fontId="0" fillId="6" borderId="14" xfId="8" applyFont="1" applyFill="1" applyBorder="1"/>
    <xf numFmtId="43" fontId="9" fillId="6" borderId="8" xfId="8" applyFont="1" applyFill="1" applyBorder="1" applyAlignment="1">
      <alignment vertical="center"/>
    </xf>
    <xf numFmtId="166" fontId="20" fillId="0" borderId="8" xfId="0" applyNumberFormat="1" applyFont="1" applyBorder="1" applyAlignment="1">
      <alignment vertical="center" wrapText="1"/>
    </xf>
    <xf numFmtId="167" fontId="20" fillId="0" borderId="8" xfId="0" applyNumberFormat="1" applyFont="1" applyBorder="1" applyAlignment="1">
      <alignment horizontal="center" vertical="center"/>
    </xf>
    <xf numFmtId="4" fontId="20" fillId="0" borderId="8" xfId="0" applyNumberFormat="1" applyFont="1" applyBorder="1" applyAlignment="1">
      <alignment horizontal="left" vertical="center" wrapText="1"/>
    </xf>
    <xf numFmtId="4" fontId="20" fillId="0" borderId="8" xfId="0" applyNumberFormat="1" applyFont="1" applyBorder="1" applyAlignment="1">
      <alignment vertical="center"/>
    </xf>
    <xf numFmtId="166" fontId="24" fillId="0" borderId="0" xfId="0" applyNumberFormat="1" applyFont="1" applyAlignment="1">
      <alignment vertical="center"/>
    </xf>
    <xf numFmtId="3" fontId="24" fillId="0" borderId="0" xfId="0" applyNumberFormat="1" applyFont="1" applyAlignment="1">
      <alignment vertical="center"/>
    </xf>
    <xf numFmtId="166" fontId="24" fillId="0" borderId="8" xfId="0" applyNumberFormat="1" applyFont="1" applyBorder="1" applyAlignment="1">
      <alignment vertical="center" wrapText="1"/>
    </xf>
    <xf numFmtId="166" fontId="24" fillId="0" borderId="8" xfId="0" applyNumberFormat="1" applyFont="1" applyBorder="1" applyAlignment="1">
      <alignment horizontal="left" vertical="center"/>
    </xf>
    <xf numFmtId="43" fontId="0" fillId="6" borderId="0" xfId="8" applyFont="1" applyFill="1"/>
    <xf numFmtId="43" fontId="9" fillId="6" borderId="9" xfId="8" applyFont="1" applyFill="1" applyBorder="1" applyAlignment="1">
      <alignment vertical="center"/>
    </xf>
    <xf numFmtId="43" fontId="0" fillId="0" borderId="0" xfId="8" applyFont="1" applyAlignment="1">
      <alignment vertical="center"/>
    </xf>
    <xf numFmtId="167" fontId="24" fillId="0" borderId="7" xfId="0" applyNumberFormat="1" applyFont="1" applyBorder="1" applyAlignment="1">
      <alignment horizontal="center" vertical="center"/>
    </xf>
    <xf numFmtId="0" fontId="24" fillId="0" borderId="7" xfId="0" applyFont="1" applyBorder="1" applyAlignment="1">
      <alignment horizontal="center" vertical="center"/>
    </xf>
    <xf numFmtId="0" fontId="24" fillId="0" borderId="7" xfId="0" applyFont="1" applyBorder="1" applyAlignment="1">
      <alignment horizontal="center" vertical="center" wrapText="1"/>
    </xf>
    <xf numFmtId="2" fontId="24" fillId="0" borderId="19" xfId="0" applyNumberFormat="1" applyFont="1" applyBorder="1" applyAlignment="1">
      <alignment vertical="center"/>
    </xf>
    <xf numFmtId="4" fontId="24" fillId="0" borderId="19" xfId="0" applyNumberFormat="1" applyFont="1" applyBorder="1" applyAlignment="1">
      <alignment vertical="center"/>
    </xf>
    <xf numFmtId="0" fontId="24" fillId="0" borderId="9" xfId="0" applyFont="1" applyBorder="1" applyAlignment="1">
      <alignment horizontal="left" vertical="center"/>
    </xf>
    <xf numFmtId="167" fontId="20" fillId="0" borderId="8" xfId="0" applyNumberFormat="1" applyFont="1" applyBorder="1" applyAlignment="1">
      <alignment vertical="center" wrapText="1"/>
    </xf>
    <xf numFmtId="167" fontId="20" fillId="0" borderId="8" xfId="0" applyNumberFormat="1" applyFont="1" applyBorder="1" applyAlignment="1">
      <alignment horizontal="center" vertical="center" wrapText="1"/>
    </xf>
    <xf numFmtId="43" fontId="24" fillId="0" borderId="8" xfId="8" applyFont="1" applyBorder="1"/>
    <xf numFmtId="43" fontId="62" fillId="0" borderId="8" xfId="8" applyFont="1" applyBorder="1"/>
    <xf numFmtId="49" fontId="54" fillId="0" borderId="8" xfId="0" applyNumberFormat="1" applyFont="1" applyBorder="1" applyAlignment="1">
      <alignment vertical="center"/>
    </xf>
    <xf numFmtId="49" fontId="54" fillId="0" borderId="14" xfId="0" applyNumberFormat="1" applyFont="1" applyBorder="1" applyAlignment="1">
      <alignment vertical="center"/>
    </xf>
    <xf numFmtId="0" fontId="20" fillId="0" borderId="28" xfId="0" applyFont="1" applyBorder="1" applyAlignment="1">
      <alignment vertical="center"/>
    </xf>
    <xf numFmtId="43" fontId="20" fillId="0" borderId="28" xfId="8" applyFont="1" applyBorder="1" applyAlignment="1">
      <alignment vertical="center"/>
    </xf>
    <xf numFmtId="3" fontId="20" fillId="0" borderId="28" xfId="0" applyNumberFormat="1" applyFont="1" applyBorder="1" applyAlignment="1">
      <alignment vertical="center"/>
    </xf>
    <xf numFmtId="4" fontId="20" fillId="0" borderId="28" xfId="0" applyNumberFormat="1" applyFont="1" applyBorder="1" applyAlignment="1">
      <alignment vertical="center"/>
    </xf>
    <xf numFmtId="168" fontId="20" fillId="0" borderId="28" xfId="0" applyNumberFormat="1" applyFont="1" applyBorder="1" applyAlignment="1">
      <alignment horizontal="right" vertical="center" wrapText="1"/>
    </xf>
    <xf numFmtId="167" fontId="24" fillId="0" borderId="8" xfId="0" applyNumberFormat="1" applyFont="1" applyBorder="1" applyAlignment="1">
      <alignment horizontal="center" vertical="center" wrapText="1"/>
    </xf>
    <xf numFmtId="165" fontId="2" fillId="0" borderId="8" xfId="6" applyNumberFormat="1" applyFont="1" applyFill="1" applyBorder="1"/>
    <xf numFmtId="165" fontId="2" fillId="6" borderId="0" xfId="6" applyNumberFormat="1" applyFont="1" applyFill="1" applyBorder="1"/>
    <xf numFmtId="0" fontId="20" fillId="0" borderId="14" xfId="1" applyFont="1" applyBorder="1" applyAlignment="1">
      <alignment horizontal="center" vertical="center"/>
    </xf>
    <xf numFmtId="43" fontId="63" fillId="0" borderId="8" xfId="0" applyNumberFormat="1" applyFont="1" applyBorder="1" applyAlignment="1">
      <alignment horizontal="center" vertical="center"/>
    </xf>
    <xf numFmtId="165" fontId="63" fillId="0" borderId="8" xfId="2" applyNumberFormat="1" applyFont="1" applyFill="1" applyBorder="1"/>
    <xf numFmtId="43" fontId="63" fillId="0" borderId="8" xfId="2" applyFont="1" applyFill="1" applyBorder="1"/>
    <xf numFmtId="0" fontId="63" fillId="0" borderId="8" xfId="1" applyFont="1" applyBorder="1" applyAlignment="1">
      <alignment horizontal="center" vertical="center"/>
    </xf>
    <xf numFmtId="43" fontId="9" fillId="0" borderId="8" xfId="2" applyFont="1" applyFill="1" applyBorder="1"/>
    <xf numFmtId="0" fontId="9" fillId="0" borderId="5" xfId="1" applyBorder="1" applyAlignment="1">
      <alignment horizontal="center" vertical="center"/>
    </xf>
    <xf numFmtId="169" fontId="20" fillId="0" borderId="15" xfId="1" applyNumberFormat="1" applyFont="1" applyBorder="1" applyAlignment="1">
      <alignment horizontal="center" vertical="center"/>
    </xf>
    <xf numFmtId="0" fontId="20" fillId="0" borderId="32" xfId="1" applyFont="1" applyBorder="1" applyAlignment="1">
      <alignment horizontal="center"/>
    </xf>
    <xf numFmtId="0" fontId="20" fillId="0" borderId="14" xfId="1" applyFont="1" applyBorder="1" applyAlignment="1">
      <alignment horizontal="center"/>
    </xf>
    <xf numFmtId="0" fontId="20" fillId="0" borderId="17" xfId="1" applyFont="1" applyBorder="1" applyAlignment="1">
      <alignment horizontal="center"/>
    </xf>
    <xf numFmtId="0" fontId="20" fillId="0" borderId="33" xfId="1" applyFont="1" applyBorder="1" applyAlignment="1">
      <alignment horizontal="center"/>
    </xf>
    <xf numFmtId="0" fontId="20" fillId="0" borderId="16" xfId="1" applyFont="1" applyBorder="1" applyAlignment="1">
      <alignment horizontal="center"/>
    </xf>
    <xf numFmtId="0" fontId="20" fillId="0" borderId="34" xfId="1" applyFont="1" applyBorder="1" applyAlignment="1">
      <alignment horizontal="center"/>
    </xf>
    <xf numFmtId="169" fontId="9" fillId="0" borderId="5" xfId="1" applyNumberFormat="1" applyBorder="1" applyAlignment="1">
      <alignment horizontal="left" vertical="center"/>
    </xf>
    <xf numFmtId="43" fontId="0" fillId="0" borderId="35" xfId="0" applyNumberFormat="1" applyBorder="1"/>
    <xf numFmtId="165" fontId="2" fillId="0" borderId="36" xfId="2" applyNumberFormat="1" applyFont="1" applyFill="1" applyBorder="1"/>
    <xf numFmtId="43" fontId="2" fillId="0" borderId="36" xfId="2" applyFont="1" applyFill="1" applyBorder="1"/>
    <xf numFmtId="43" fontId="0" fillId="0" borderId="7" xfId="0" applyNumberFormat="1" applyBorder="1"/>
    <xf numFmtId="0" fontId="0" fillId="0" borderId="18" xfId="1" applyFont="1" applyBorder="1" applyAlignment="1">
      <alignment horizontal="left" vertical="center"/>
    </xf>
    <xf numFmtId="165" fontId="2" fillId="0" borderId="37" xfId="2" applyNumberFormat="1" applyFont="1" applyFill="1" applyBorder="1"/>
    <xf numFmtId="165" fontId="2" fillId="0" borderId="38" xfId="2" applyNumberFormat="1" applyFont="1" applyFill="1" applyBorder="1"/>
    <xf numFmtId="165" fontId="2" fillId="0" borderId="39" xfId="2" applyNumberFormat="1" applyFont="1" applyFill="1" applyBorder="1"/>
    <xf numFmtId="43" fontId="2" fillId="0" borderId="37" xfId="2" applyFont="1" applyFill="1" applyBorder="1"/>
    <xf numFmtId="43" fontId="2" fillId="0" borderId="38" xfId="2" applyFont="1" applyFill="1" applyBorder="1"/>
    <xf numFmtId="43" fontId="2" fillId="0" borderId="39" xfId="2" applyFont="1" applyFill="1" applyBorder="1"/>
    <xf numFmtId="165" fontId="2" fillId="0" borderId="40" xfId="2" applyNumberFormat="1" applyFont="1" applyFill="1" applyBorder="1"/>
    <xf numFmtId="0" fontId="9" fillId="0" borderId="8" xfId="1" applyBorder="1" applyAlignment="1">
      <alignment vertical="top"/>
    </xf>
    <xf numFmtId="0" fontId="9" fillId="0" borderId="0" xfId="1" applyAlignment="1">
      <alignment horizontal="center" vertical="center"/>
    </xf>
    <xf numFmtId="0" fontId="20" fillId="0" borderId="0" xfId="1" applyFont="1" applyAlignment="1">
      <alignment horizontal="center" vertical="center"/>
    </xf>
    <xf numFmtId="0" fontId="8" fillId="0" borderId="0" xfId="1" applyFont="1"/>
    <xf numFmtId="0" fontId="8" fillId="0" borderId="0" xfId="1" applyFont="1" applyAlignment="1">
      <alignment horizontal="center"/>
    </xf>
    <xf numFmtId="0" fontId="8" fillId="0" borderId="0" xfId="1" applyFont="1" applyAlignment="1">
      <alignment horizontal="center" vertical="center"/>
    </xf>
    <xf numFmtId="0" fontId="20" fillId="0" borderId="0" xfId="1" applyFont="1" applyAlignment="1">
      <alignment horizontal="left" vertical="top"/>
    </xf>
    <xf numFmtId="0" fontId="20" fillId="0" borderId="0" xfId="1" applyFont="1" applyAlignment="1">
      <alignment horizontal="left"/>
    </xf>
    <xf numFmtId="0" fontId="2" fillId="0" borderId="0" xfId="0" applyFont="1" applyAlignment="1">
      <alignment horizontal="left"/>
    </xf>
    <xf numFmtId="165" fontId="2" fillId="0" borderId="0" xfId="2" applyNumberFormat="1" applyFont="1" applyFill="1"/>
    <xf numFmtId="0" fontId="2" fillId="0" borderId="0" xfId="0" applyFont="1" applyAlignment="1">
      <alignment horizontal="center"/>
    </xf>
    <xf numFmtId="0" fontId="2" fillId="0" borderId="0" xfId="0" applyFont="1" applyAlignment="1">
      <alignment horizontal="center" vertical="center"/>
    </xf>
    <xf numFmtId="174" fontId="9" fillId="0" borderId="8" xfId="2" applyNumberFormat="1" applyFont="1" applyFill="1" applyBorder="1"/>
    <xf numFmtId="0" fontId="9" fillId="0" borderId="12" xfId="1" applyBorder="1" applyAlignment="1">
      <alignment horizontal="center" vertical="center"/>
    </xf>
    <xf numFmtId="0" fontId="9" fillId="0" borderId="0" xfId="1" applyAlignment="1">
      <alignment horizontal="center" vertical="top"/>
    </xf>
    <xf numFmtId="174" fontId="9" fillId="0" borderId="0" xfId="2" applyNumberFormat="1" applyFont="1" applyFill="1"/>
    <xf numFmtId="0" fontId="64" fillId="0" borderId="0" xfId="14" applyFont="1" applyFill="1" applyAlignment="1">
      <alignment horizontal="center" vertical="center"/>
    </xf>
    <xf numFmtId="0" fontId="64" fillId="0" borderId="0" xfId="14" applyFont="1" applyFill="1"/>
    <xf numFmtId="0" fontId="20" fillId="0" borderId="0" xfId="1" applyFont="1" applyAlignment="1">
      <alignment horizontal="left" vertical="center"/>
    </xf>
    <xf numFmtId="0" fontId="20" fillId="0" borderId="0" xfId="1" applyFont="1" applyAlignment="1">
      <alignment horizontal="center"/>
    </xf>
    <xf numFmtId="43" fontId="2" fillId="0" borderId="8" xfId="0" applyNumberFormat="1" applyFont="1" applyBorder="1"/>
    <xf numFmtId="165" fontId="9" fillId="0" borderId="0" xfId="1" applyNumberFormat="1"/>
    <xf numFmtId="165" fontId="9" fillId="0" borderId="0" xfId="2" applyNumberFormat="1" applyFont="1" applyFill="1" applyBorder="1"/>
    <xf numFmtId="43" fontId="9" fillId="0" borderId="8" xfId="1" applyNumberFormat="1" applyBorder="1" applyAlignment="1">
      <alignment horizontal="center" vertical="center"/>
    </xf>
    <xf numFmtId="172" fontId="9" fillId="0" borderId="12" xfId="2" applyNumberFormat="1" applyFont="1" applyFill="1" applyBorder="1"/>
    <xf numFmtId="43" fontId="2" fillId="0" borderId="0" xfId="2" applyFont="1" applyFill="1"/>
    <xf numFmtId="43" fontId="2" fillId="0" borderId="0" xfId="2" applyFont="1" applyFill="1" applyAlignment="1">
      <alignment horizontal="center" vertical="center"/>
    </xf>
    <xf numFmtId="43" fontId="9" fillId="0" borderId="0" xfId="2" applyFont="1" applyFill="1"/>
    <xf numFmtId="43" fontId="8" fillId="0" borderId="41" xfId="8" applyFont="1" applyFill="1" applyBorder="1"/>
    <xf numFmtId="43" fontId="2" fillId="0" borderId="42" xfId="0" applyNumberFormat="1" applyFont="1" applyBorder="1"/>
    <xf numFmtId="43" fontId="2" fillId="0" borderId="0" xfId="0" applyNumberFormat="1" applyFont="1"/>
    <xf numFmtId="43" fontId="2" fillId="0" borderId="43" xfId="0" applyNumberFormat="1" applyFont="1" applyBorder="1" applyAlignment="1">
      <alignment horizontal="left"/>
    </xf>
    <xf numFmtId="4" fontId="20" fillId="0" borderId="8" xfId="1" applyNumberFormat="1" applyFont="1" applyBorder="1" applyAlignment="1">
      <alignment horizontal="center"/>
    </xf>
    <xf numFmtId="43" fontId="20" fillId="0" borderId="8" xfId="2" applyFont="1" applyFill="1" applyBorder="1" applyAlignment="1">
      <alignment vertical="center"/>
    </xf>
    <xf numFmtId="0" fontId="20" fillId="0" borderId="17" xfId="1" applyFont="1" applyBorder="1" applyAlignment="1">
      <alignment horizontal="center" vertical="center"/>
    </xf>
    <xf numFmtId="0" fontId="20" fillId="0" borderId="8" xfId="1" applyFont="1" applyBorder="1"/>
    <xf numFmtId="43" fontId="9" fillId="0" borderId="8" xfId="1" applyNumberFormat="1" applyBorder="1"/>
    <xf numFmtId="4" fontId="20" fillId="0" borderId="0" xfId="1" applyNumberFormat="1" applyFont="1"/>
    <xf numFmtId="43" fontId="20" fillId="0" borderId="0" xfId="1" applyNumberFormat="1" applyFont="1"/>
    <xf numFmtId="43" fontId="20" fillId="0" borderId="8" xfId="2" applyFont="1" applyFill="1" applyBorder="1" applyAlignment="1">
      <alignment horizontal="center" vertical="center"/>
    </xf>
    <xf numFmtId="4" fontId="20" fillId="0" borderId="8" xfId="1" applyNumberFormat="1" applyFont="1" applyBorder="1" applyAlignment="1">
      <alignment horizontal="center" wrapText="1"/>
    </xf>
    <xf numFmtId="4" fontId="20" fillId="0" borderId="8" xfId="1" applyNumberFormat="1" applyFont="1" applyBorder="1" applyAlignment="1">
      <alignment horizontal="center" vertical="center" wrapText="1"/>
    </xf>
    <xf numFmtId="3" fontId="2" fillId="0" borderId="8" xfId="1" applyNumberFormat="1" applyFont="1" applyBorder="1" applyAlignment="1">
      <alignment vertical="center"/>
    </xf>
    <xf numFmtId="0" fontId="48" fillId="0" borderId="0" xfId="1" applyFont="1"/>
    <xf numFmtId="4" fontId="9" fillId="0" borderId="0" xfId="1" applyNumberFormat="1" applyAlignment="1">
      <alignment horizontal="center"/>
    </xf>
    <xf numFmtId="0" fontId="48" fillId="0" borderId="0" xfId="1" applyFont="1" applyAlignment="1">
      <alignment horizontal="left"/>
    </xf>
    <xf numFmtId="0" fontId="9" fillId="0" borderId="5" xfId="1" applyBorder="1" applyAlignment="1">
      <alignment horizontal="center" vertical="center" wrapText="1"/>
    </xf>
    <xf numFmtId="3" fontId="9" fillId="0" borderId="8" xfId="1" applyNumberFormat="1" applyBorder="1" applyAlignment="1">
      <alignment horizontal="center"/>
    </xf>
    <xf numFmtId="3" fontId="9" fillId="0" borderId="5" xfId="1" applyNumberFormat="1" applyBorder="1" applyAlignment="1">
      <alignment horizontal="center"/>
    </xf>
    <xf numFmtId="174" fontId="0" fillId="0" borderId="8" xfId="2" applyNumberFormat="1" applyFont="1" applyFill="1" applyBorder="1"/>
    <xf numFmtId="17" fontId="0" fillId="0" borderId="0" xfId="0" applyNumberFormat="1" applyAlignment="1">
      <alignment horizontal="left"/>
    </xf>
    <xf numFmtId="0" fontId="1" fillId="16" borderId="0" xfId="17" applyFill="1"/>
    <xf numFmtId="0" fontId="24" fillId="0" borderId="8" xfId="0" applyFont="1" applyBorder="1" applyAlignment="1">
      <alignment horizontal="left" vertical="top"/>
    </xf>
    <xf numFmtId="1" fontId="57" fillId="0" borderId="6" xfId="0" applyNumberFormat="1" applyFont="1" applyBorder="1" applyAlignment="1">
      <alignment horizontal="right"/>
    </xf>
    <xf numFmtId="165" fontId="57" fillId="0" borderId="7" xfId="8" applyNumberFormat="1" applyFont="1" applyFill="1" applyBorder="1" applyAlignment="1">
      <alignment horizontal="center"/>
    </xf>
    <xf numFmtId="165" fontId="57" fillId="0" borderId="6" xfId="8" applyNumberFormat="1" applyFont="1" applyBorder="1"/>
    <xf numFmtId="167" fontId="0" fillId="0" borderId="8" xfId="0" applyNumberFormat="1" applyBorder="1" applyAlignment="1">
      <alignment horizontal="center" vertical="center" wrapText="1"/>
    </xf>
    <xf numFmtId="167" fontId="24" fillId="0" borderId="7" xfId="0" applyNumberFormat="1" applyFont="1" applyBorder="1" applyAlignment="1">
      <alignment horizontal="center" vertical="center" wrapText="1"/>
    </xf>
    <xf numFmtId="3" fontId="0" fillId="6" borderId="8" xfId="0" applyNumberFormat="1" applyFill="1" applyBorder="1" applyAlignment="1">
      <alignment horizontal="center" vertical="center" wrapText="1"/>
    </xf>
    <xf numFmtId="169" fontId="24" fillId="0" borderId="8" xfId="0" applyNumberFormat="1" applyFont="1" applyBorder="1" applyAlignment="1">
      <alignment horizontal="center" vertical="center" wrapText="1"/>
    </xf>
    <xf numFmtId="3" fontId="0" fillId="14" borderId="7" xfId="0" applyNumberFormat="1" applyFill="1" applyBorder="1" applyAlignment="1">
      <alignment horizontal="center" vertical="center" wrapText="1"/>
    </xf>
    <xf numFmtId="165" fontId="0" fillId="0" borderId="0" xfId="8" applyNumberFormat="1" applyFont="1" applyAlignment="1">
      <alignment vertical="center"/>
    </xf>
    <xf numFmtId="3" fontId="0" fillId="0" borderId="0" xfId="0" applyNumberFormat="1" applyAlignment="1">
      <alignment horizontal="center" vertical="center" wrapText="1"/>
    </xf>
    <xf numFmtId="0" fontId="20" fillId="0" borderId="0" xfId="0" applyFont="1" applyAlignment="1">
      <alignment horizontal="left" vertical="top"/>
    </xf>
    <xf numFmtId="0" fontId="0" fillId="0" borderId="8" xfId="0" applyBorder="1" applyAlignment="1">
      <alignment horizontal="center" vertical="top"/>
    </xf>
    <xf numFmtId="0" fontId="24" fillId="0" borderId="14" xfId="0" applyFont="1" applyBorder="1" applyAlignment="1">
      <alignment horizontal="center" vertical="top"/>
    </xf>
    <xf numFmtId="0" fontId="54" fillId="0" borderId="8" xfId="0" applyFont="1" applyBorder="1" applyAlignment="1">
      <alignment horizontal="left" vertical="top"/>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center" vertical="center" wrapText="1"/>
    </xf>
    <xf numFmtId="0" fontId="16" fillId="0" borderId="0" xfId="0" applyFont="1" applyAlignment="1">
      <alignment horizontal="left" vertical="top" wrapText="1"/>
    </xf>
    <xf numFmtId="0" fontId="0" fillId="0" borderId="0" xfId="0" applyAlignment="1">
      <alignment horizontal="center" vertical="center" wrapText="1"/>
    </xf>
    <xf numFmtId="0" fontId="0" fillId="0" borderId="8" xfId="0" applyBorder="1" applyAlignment="1">
      <alignment horizontal="left" vertical="top"/>
    </xf>
    <xf numFmtId="0" fontId="0" fillId="0" borderId="8" xfId="0" applyBorder="1" applyAlignment="1">
      <alignment horizontal="left" vertical="top" wrapText="1"/>
    </xf>
    <xf numFmtId="0" fontId="46" fillId="0" borderId="8" xfId="0" applyFont="1" applyBorder="1" applyAlignment="1">
      <alignment horizontal="left" vertical="top" wrapText="1"/>
    </xf>
    <xf numFmtId="0" fontId="46" fillId="0" borderId="8" xfId="0" applyFont="1" applyBorder="1" applyAlignment="1">
      <alignment horizontal="left" vertical="top"/>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9" fillId="5" borderId="5" xfId="0" applyFont="1" applyFill="1" applyBorder="1" applyAlignment="1">
      <alignment horizontal="center" vertical="top"/>
    </xf>
    <xf numFmtId="0" fontId="9" fillId="5" borderId="6" xfId="0" applyFont="1" applyFill="1" applyBorder="1" applyAlignment="1">
      <alignment horizontal="center" vertical="top"/>
    </xf>
    <xf numFmtId="0" fontId="9" fillId="5" borderId="7" xfId="0" applyFont="1" applyFill="1" applyBorder="1" applyAlignment="1">
      <alignment horizontal="center"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20" fillId="0" borderId="0" xfId="0" applyFont="1" applyAlignment="1">
      <alignment horizontal="left" vertical="top" wrapText="1"/>
    </xf>
    <xf numFmtId="0" fontId="9" fillId="0" borderId="0" xfId="0" applyFont="1" applyAlignment="1">
      <alignment horizontal="left" vertical="top" wrapText="1"/>
    </xf>
    <xf numFmtId="0" fontId="12" fillId="0" borderId="0" xfId="0" applyFont="1" applyAlignment="1">
      <alignment horizontal="center" vertical="top" wrapText="1"/>
    </xf>
    <xf numFmtId="0" fontId="18" fillId="2" borderId="25" xfId="0" applyFont="1" applyFill="1" applyBorder="1" applyAlignment="1">
      <alignment horizontal="center" vertical="top" wrapText="1"/>
    </xf>
    <xf numFmtId="0" fontId="18" fillId="2" borderId="26" xfId="0" applyFont="1" applyFill="1" applyBorder="1" applyAlignment="1">
      <alignment horizontal="center" vertical="top" wrapText="1"/>
    </xf>
    <xf numFmtId="0" fontId="18" fillId="2" borderId="3" xfId="0" applyFont="1" applyFill="1" applyBorder="1" applyAlignment="1">
      <alignment horizontal="center" vertical="top" wrapText="1"/>
    </xf>
    <xf numFmtId="0" fontId="18" fillId="2" borderId="4" xfId="0" applyFont="1" applyFill="1" applyBorder="1" applyAlignment="1">
      <alignment horizontal="center" vertical="top" wrapText="1"/>
    </xf>
    <xf numFmtId="0" fontId="17" fillId="0" borderId="0" xfId="0" applyFont="1" applyAlignment="1">
      <alignment horizontal="center" vertical="top" wrapText="1"/>
    </xf>
    <xf numFmtId="0" fontId="18" fillId="2" borderId="1" xfId="0" applyFont="1" applyFill="1" applyBorder="1" applyAlignment="1">
      <alignment horizontal="center" wrapText="1"/>
    </xf>
    <xf numFmtId="0" fontId="18" fillId="2" borderId="2" xfId="0" applyFont="1" applyFill="1" applyBorder="1" applyAlignment="1">
      <alignment horizontal="center" wrapText="1"/>
    </xf>
    <xf numFmtId="0" fontId="18" fillId="2" borderId="3" xfId="0" applyFont="1" applyFill="1" applyBorder="1" applyAlignment="1">
      <alignment horizontal="center" wrapText="1"/>
    </xf>
    <xf numFmtId="0" fontId="18" fillId="2" borderId="4" xfId="0" applyFont="1" applyFill="1" applyBorder="1" applyAlignment="1">
      <alignment horizontal="center" wrapText="1"/>
    </xf>
    <xf numFmtId="0" fontId="20" fillId="0" borderId="0" xfId="0" applyFont="1" applyAlignment="1">
      <alignment horizontal="left" vertical="center" wrapText="1"/>
    </xf>
    <xf numFmtId="0" fontId="9"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9" fillId="0" borderId="12" xfId="0" applyFont="1" applyBorder="1" applyAlignment="1">
      <alignment horizontal="left" vertical="top" wrapText="1"/>
    </xf>
    <xf numFmtId="166" fontId="16" fillId="0" borderId="0" xfId="0" applyNumberFormat="1" applyFont="1" applyAlignment="1">
      <alignment horizontal="left" vertical="center" wrapText="1"/>
    </xf>
    <xf numFmtId="166" fontId="16" fillId="0" borderId="0" xfId="0" applyNumberFormat="1" applyFont="1" applyAlignment="1">
      <alignment horizontal="left" vertical="center"/>
    </xf>
    <xf numFmtId="0" fontId="2" fillId="0" borderId="0" xfId="0" applyFont="1" applyAlignment="1">
      <alignment horizontal="left" vertical="center" wrapText="1"/>
    </xf>
    <xf numFmtId="3" fontId="24" fillId="0" borderId="5" xfId="0" applyNumberFormat="1" applyFont="1" applyBorder="1" applyAlignment="1">
      <alignment horizontal="center" vertical="center"/>
    </xf>
    <xf numFmtId="3" fontId="24" fillId="0" borderId="6" xfId="0" applyNumberFormat="1" applyFont="1" applyBorder="1" applyAlignment="1">
      <alignment horizontal="center" vertical="center"/>
    </xf>
    <xf numFmtId="3" fontId="24" fillId="0" borderId="7" xfId="0" applyNumberFormat="1" applyFont="1" applyBorder="1" applyAlignment="1">
      <alignment horizontal="center" vertical="center"/>
    </xf>
    <xf numFmtId="0" fontId="0" fillId="0" borderId="0" xfId="0" applyAlignment="1">
      <alignment horizontal="left" vertical="center"/>
    </xf>
    <xf numFmtId="3" fontId="24" fillId="0" borderId="5" xfId="0" applyNumberFormat="1" applyFont="1" applyBorder="1" applyAlignment="1">
      <alignment horizontal="center" vertical="center" wrapText="1"/>
    </xf>
    <xf numFmtId="3" fontId="24" fillId="0" borderId="6" xfId="0" applyNumberFormat="1" applyFont="1" applyBorder="1" applyAlignment="1">
      <alignment horizontal="center" vertical="center" wrapText="1"/>
    </xf>
    <xf numFmtId="3" fontId="24" fillId="0" borderId="7" xfId="0" applyNumberFormat="1" applyFont="1" applyBorder="1" applyAlignment="1">
      <alignment horizontal="center" vertical="center" wrapText="1"/>
    </xf>
    <xf numFmtId="0" fontId="21" fillId="0" borderId="0" xfId="0" applyFont="1" applyAlignment="1">
      <alignment horizontal="left" vertical="center" wrapText="1"/>
    </xf>
    <xf numFmtId="0" fontId="0" fillId="0" borderId="11" xfId="0" applyBorder="1" applyAlignment="1">
      <alignment horizontal="left" vertical="top" wrapText="1"/>
    </xf>
    <xf numFmtId="0" fontId="0" fillId="0" borderId="0" xfId="0"/>
    <xf numFmtId="0" fontId="0" fillId="0" borderId="0" xfId="0" applyAlignment="1">
      <alignment wrapText="1"/>
    </xf>
    <xf numFmtId="0" fontId="0" fillId="0" borderId="0" xfId="1" applyFont="1" applyAlignment="1">
      <alignment horizontal="left" vertical="center" wrapText="1"/>
    </xf>
    <xf numFmtId="0" fontId="9" fillId="0" borderId="0" xfId="1" applyAlignment="1">
      <alignment horizontal="left" vertical="center" wrapText="1"/>
    </xf>
    <xf numFmtId="0" fontId="0" fillId="0" borderId="0" xfId="1" applyFont="1" applyAlignment="1">
      <alignment horizontal="left" vertical="top" wrapText="1"/>
    </xf>
    <xf numFmtId="0" fontId="20" fillId="0" borderId="14" xfId="1" applyFont="1" applyBorder="1" applyAlignment="1">
      <alignment horizontal="center" vertical="center"/>
    </xf>
    <xf numFmtId="0" fontId="20" fillId="0" borderId="17" xfId="1" applyFont="1" applyBorder="1" applyAlignment="1">
      <alignment horizontal="center" vertical="center"/>
    </xf>
    <xf numFmtId="0" fontId="20" fillId="0" borderId="9" xfId="1" applyFont="1" applyBorder="1" applyAlignment="1">
      <alignment horizontal="center" vertical="center"/>
    </xf>
    <xf numFmtId="0" fontId="9" fillId="0" borderId="9" xfId="1" applyBorder="1" applyAlignment="1">
      <alignment horizontal="center" vertical="center"/>
    </xf>
    <xf numFmtId="0" fontId="20" fillId="0" borderId="8" xfId="1" applyFont="1" applyBorder="1" applyAlignment="1">
      <alignment horizontal="center" vertical="center"/>
    </xf>
    <xf numFmtId="0" fontId="20" fillId="0" borderId="14" xfId="1" applyFont="1" applyBorder="1" applyAlignment="1">
      <alignment horizontal="center" vertical="center" wrapText="1"/>
    </xf>
    <xf numFmtId="0" fontId="9" fillId="0" borderId="9" xfId="1" applyBorder="1" applyAlignment="1">
      <alignment horizontal="center" vertical="center" wrapText="1"/>
    </xf>
    <xf numFmtId="0" fontId="20" fillId="0" borderId="5" xfId="1" applyFont="1" applyBorder="1" applyAlignment="1">
      <alignment horizontal="center" vertical="center"/>
    </xf>
    <xf numFmtId="0" fontId="20" fillId="0" borderId="6" xfId="1" applyFont="1" applyBorder="1" applyAlignment="1">
      <alignment horizontal="center" vertical="center"/>
    </xf>
    <xf numFmtId="0" fontId="20" fillId="0" borderId="7" xfId="1" applyFont="1" applyBorder="1" applyAlignment="1">
      <alignment horizontal="center" vertical="center"/>
    </xf>
    <xf numFmtId="0" fontId="9" fillId="0" borderId="8" xfId="1" applyBorder="1" applyAlignment="1">
      <alignment horizontal="center" vertical="center"/>
    </xf>
    <xf numFmtId="170" fontId="20" fillId="0" borderId="30" xfId="1" applyNumberFormat="1" applyFont="1" applyBorder="1" applyAlignment="1">
      <alignment horizontal="center"/>
    </xf>
    <xf numFmtId="170" fontId="20" fillId="0" borderId="31" xfId="1" applyNumberFormat="1" applyFont="1" applyBorder="1" applyAlignment="1">
      <alignment horizontal="center"/>
    </xf>
    <xf numFmtId="0" fontId="9" fillId="0" borderId="0" xfId="1" applyAlignment="1">
      <alignment horizontal="left" vertical="top" wrapText="1"/>
    </xf>
    <xf numFmtId="0" fontId="20" fillId="0" borderId="5" xfId="1" applyFont="1" applyBorder="1" applyAlignment="1">
      <alignment horizontal="center"/>
    </xf>
    <xf numFmtId="0" fontId="20" fillId="0" borderId="6" xfId="1" applyFont="1" applyBorder="1" applyAlignment="1">
      <alignment horizontal="center"/>
    </xf>
    <xf numFmtId="0" fontId="20" fillId="0" borderId="7" xfId="1" applyFont="1" applyBorder="1" applyAlignment="1">
      <alignment horizontal="center"/>
    </xf>
    <xf numFmtId="170" fontId="20" fillId="0" borderId="5" xfId="1" applyNumberFormat="1" applyFont="1" applyBorder="1" applyAlignment="1">
      <alignment horizontal="center" vertical="center"/>
    </xf>
    <xf numFmtId="170" fontId="20" fillId="0" borderId="6" xfId="1" applyNumberFormat="1" applyFont="1" applyBorder="1" applyAlignment="1">
      <alignment horizontal="center" vertical="center"/>
    </xf>
    <xf numFmtId="170" fontId="20" fillId="0" borderId="7" xfId="1" applyNumberFormat="1" applyFont="1" applyBorder="1" applyAlignment="1">
      <alignment horizontal="center" vertical="center"/>
    </xf>
    <xf numFmtId="0" fontId="20" fillId="0" borderId="29" xfId="1" applyFont="1" applyBorder="1" applyAlignment="1">
      <alignment horizontal="center"/>
    </xf>
    <xf numFmtId="0" fontId="20" fillId="0" borderId="30" xfId="1" applyFont="1" applyBorder="1" applyAlignment="1">
      <alignment horizontal="center"/>
    </xf>
    <xf numFmtId="0" fontId="20" fillId="0" borderId="31" xfId="1" applyFont="1" applyBorder="1" applyAlignment="1">
      <alignment horizontal="center"/>
    </xf>
    <xf numFmtId="0" fontId="20" fillId="0" borderId="0" xfId="0" applyFont="1" applyAlignment="1">
      <alignment horizontal="center" vertical="top" wrapText="1"/>
    </xf>
    <xf numFmtId="3" fontId="24" fillId="0" borderId="8" xfId="0" applyNumberFormat="1" applyFont="1" applyBorder="1" applyAlignment="1">
      <alignment horizontal="center" vertical="top"/>
    </xf>
    <xf numFmtId="3" fontId="24" fillId="0" borderId="5" xfId="0" applyNumberFormat="1" applyFont="1" applyBorder="1" applyAlignment="1">
      <alignment horizontal="center" vertical="top" wrapText="1"/>
    </xf>
    <xf numFmtId="3" fontId="24" fillId="0" borderId="6" xfId="0" applyNumberFormat="1" applyFont="1" applyBorder="1" applyAlignment="1">
      <alignment horizontal="center" vertical="top" wrapText="1"/>
    </xf>
    <xf numFmtId="3" fontId="24" fillId="0" borderId="7" xfId="0" applyNumberFormat="1" applyFont="1" applyBorder="1" applyAlignment="1">
      <alignment horizontal="center" vertical="top" wrapText="1"/>
    </xf>
    <xf numFmtId="0" fontId="28" fillId="0" borderId="8" xfId="0" applyFont="1" applyBorder="1" applyAlignment="1">
      <alignment horizontal="left" vertical="center" wrapText="1"/>
    </xf>
    <xf numFmtId="0" fontId="8" fillId="7" borderId="15" xfId="0" applyFont="1" applyFill="1" applyBorder="1" applyAlignment="1">
      <alignment horizontal="center" wrapText="1"/>
    </xf>
    <xf numFmtId="0" fontId="8" fillId="7" borderId="12" xfId="0" applyFont="1" applyFill="1" applyBorder="1" applyAlignment="1">
      <alignment horizontal="center" wrapText="1"/>
    </xf>
    <xf numFmtId="0" fontId="8" fillId="7" borderId="16" xfId="0" applyFont="1" applyFill="1" applyBorder="1" applyAlignment="1">
      <alignment horizontal="center" wrapText="1"/>
    </xf>
    <xf numFmtId="0" fontId="8" fillId="7" borderId="15" xfId="0" applyFont="1" applyFill="1" applyBorder="1" applyAlignment="1">
      <alignment horizontal="center"/>
    </xf>
    <xf numFmtId="0" fontId="8" fillId="7" borderId="12" xfId="0" applyFont="1" applyFill="1" applyBorder="1" applyAlignment="1">
      <alignment horizontal="center"/>
    </xf>
    <xf numFmtId="0" fontId="8" fillId="7" borderId="16" xfId="0" applyFont="1" applyFill="1" applyBorder="1" applyAlignment="1">
      <alignment horizontal="center"/>
    </xf>
    <xf numFmtId="0" fontId="8" fillId="0" borderId="8" xfId="0" applyFont="1" applyBorder="1" applyAlignment="1">
      <alignment horizontal="center"/>
    </xf>
    <xf numFmtId="49" fontId="28" fillId="0" borderId="8" xfId="0" applyNumberFormat="1" applyFont="1" applyBorder="1" applyAlignment="1">
      <alignment horizontal="left" vertical="center" wrapText="1"/>
    </xf>
    <xf numFmtId="0" fontId="0" fillId="0" borderId="0" xfId="0" applyAlignment="1">
      <alignment horizontal="left" vertical="top"/>
    </xf>
    <xf numFmtId="3" fontId="24" fillId="0" borderId="19" xfId="0" applyNumberFormat="1" applyFont="1" applyBorder="1" applyAlignment="1">
      <alignment horizontal="center"/>
    </xf>
    <xf numFmtId="3" fontId="24" fillId="0" borderId="9" xfId="0" applyNumberFormat="1" applyFont="1" applyBorder="1" applyAlignment="1">
      <alignment horizontal="center"/>
    </xf>
    <xf numFmtId="3" fontId="24" fillId="0" borderId="18" xfId="0" applyNumberFormat="1" applyFont="1" applyBorder="1" applyAlignment="1">
      <alignment horizontal="center"/>
    </xf>
    <xf numFmtId="3" fontId="24" fillId="0" borderId="8" xfId="0" applyNumberFormat="1" applyFont="1" applyBorder="1" applyAlignment="1">
      <alignment horizontal="center" vertical="top" wrapText="1"/>
    </xf>
    <xf numFmtId="3" fontId="24" fillId="0" borderId="19" xfId="0" applyNumberFormat="1" applyFont="1" applyBorder="1" applyAlignment="1">
      <alignment horizontal="center" vertical="top" wrapText="1"/>
    </xf>
    <xf numFmtId="3" fontId="24" fillId="0" borderId="9" xfId="0" applyNumberFormat="1" applyFont="1" applyBorder="1" applyAlignment="1">
      <alignment horizontal="center" vertical="top" wrapText="1"/>
    </xf>
    <xf numFmtId="3" fontId="24" fillId="0" borderId="18" xfId="0" applyNumberFormat="1" applyFont="1" applyBorder="1" applyAlignment="1">
      <alignment horizontal="center" vertical="top" wrapText="1"/>
    </xf>
    <xf numFmtId="3" fontId="16" fillId="0" borderId="19" xfId="0" applyNumberFormat="1" applyFont="1" applyBorder="1" applyAlignment="1">
      <alignment horizontal="center"/>
    </xf>
    <xf numFmtId="3" fontId="16" fillId="0" borderId="9" xfId="0" applyNumberFormat="1" applyFont="1" applyBorder="1" applyAlignment="1">
      <alignment horizontal="center"/>
    </xf>
    <xf numFmtId="3" fontId="16" fillId="0" borderId="18" xfId="0" applyNumberFormat="1" applyFont="1" applyBorder="1" applyAlignment="1">
      <alignment horizontal="center"/>
    </xf>
    <xf numFmtId="3" fontId="16" fillId="0" borderId="8" xfId="0" applyNumberFormat="1" applyFont="1" applyBorder="1" applyAlignment="1">
      <alignment horizontal="center"/>
    </xf>
    <xf numFmtId="0" fontId="1" fillId="15" borderId="8" xfId="17" applyFill="1" applyBorder="1" applyAlignment="1">
      <alignment horizontal="center" vertical="center"/>
    </xf>
    <xf numFmtId="0" fontId="1" fillId="15" borderId="5" xfId="17" applyFill="1" applyBorder="1" applyAlignment="1">
      <alignment horizontal="center" vertical="center"/>
    </xf>
    <xf numFmtId="0" fontId="1" fillId="15" borderId="6" xfId="17" applyFill="1" applyBorder="1" applyAlignment="1">
      <alignment horizontal="center" vertical="center"/>
    </xf>
    <xf numFmtId="0" fontId="1" fillId="15" borderId="7" xfId="17" applyFill="1" applyBorder="1" applyAlignment="1">
      <alignment horizontal="center" vertical="center"/>
    </xf>
  </cellXfs>
  <cellStyles count="18">
    <cellStyle name="Comma" xfId="8" builtinId="3"/>
    <cellStyle name="Comma 2" xfId="2" xr:uid="{00000000-0005-0000-0000-000001000000}"/>
    <cellStyle name="Comma 3" xfId="13" xr:uid="{00000000-0005-0000-0000-000002000000}"/>
    <cellStyle name="Comma 3 2" xfId="16" xr:uid="{75DBF094-74B0-1646-801F-B717EF6607A2}"/>
    <cellStyle name="Comma 6 2" xfId="6" xr:uid="{00000000-0005-0000-0000-000003000000}"/>
    <cellStyle name="Comma 8" xfId="7" xr:uid="{00000000-0005-0000-0000-000004000000}"/>
    <cellStyle name="Good" xfId="14" builtinId="26"/>
    <cellStyle name="Neutral 2" xfId="10" xr:uid="{00000000-0005-0000-0000-000005000000}"/>
    <cellStyle name="Normal" xfId="0" builtinId="0"/>
    <cellStyle name="Normal 2" xfId="1" xr:uid="{00000000-0005-0000-0000-000007000000}"/>
    <cellStyle name="Normal 2 2" xfId="4" xr:uid="{00000000-0005-0000-0000-000008000000}"/>
    <cellStyle name="Normal 2 3" xfId="11" xr:uid="{00000000-0005-0000-0000-000009000000}"/>
    <cellStyle name="Normal 3" xfId="9" xr:uid="{00000000-0005-0000-0000-00000A000000}"/>
    <cellStyle name="Normal 4" xfId="3" xr:uid="{00000000-0005-0000-0000-00000B000000}"/>
    <cellStyle name="Normal 5" xfId="12" xr:uid="{00000000-0005-0000-0000-00000C000000}"/>
    <cellStyle name="Normal 5 2" xfId="15" xr:uid="{BC51E781-8403-6948-B773-533CFE704F44}"/>
    <cellStyle name="Normal 6" xfId="17" xr:uid="{270DFA2A-6454-AA48-B91F-64DD3BCE941C}"/>
    <cellStyle name="Percent 2" xfId="5" xr:uid="{00000000-0005-0000-0000-00000D000000}"/>
  </cellStyles>
  <dxfs count="4">
    <dxf>
      <fill>
        <patternFill>
          <bgColor theme="7" tint="0.59996337778862885"/>
        </patternFill>
      </fill>
    </dxf>
    <dxf>
      <fill>
        <patternFill>
          <bgColor theme="5"/>
        </patternFill>
      </fill>
    </dxf>
    <dxf>
      <fill>
        <patternFill>
          <bgColor theme="5"/>
        </patternFill>
      </fill>
    </dxf>
    <dxf>
      <fill>
        <patternFill>
          <bgColor rgb="FFFF0000"/>
        </patternFill>
      </fill>
    </dxf>
  </dxfs>
  <tableStyles count="0" defaultTableStyle="TableStyleMedium2" defaultPivotStyle="PivotStyleLight16"/>
  <colors>
    <mruColors>
      <color rgb="FF00D0FE"/>
      <color rgb="FFCBAD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27.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charts/_rels/chart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9.png"/><Relationship Id="rId7" Type="http://schemas.openxmlformats.org/officeDocument/2006/relationships/image" Target="../media/image14.gi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1.png"/><Relationship Id="rId11" Type="http://schemas.openxmlformats.org/officeDocument/2006/relationships/image" Target="../media/image12.png"/><Relationship Id="rId5" Type="http://schemas.openxmlformats.org/officeDocument/2006/relationships/image" Target="../media/image8.png"/><Relationship Id="rId10" Type="http://schemas.openxmlformats.org/officeDocument/2006/relationships/image" Target="../media/image10.jpg"/><Relationship Id="rId4" Type="http://schemas.openxmlformats.org/officeDocument/2006/relationships/image" Target="../media/image13.png"/><Relationship Id="rId9" Type="http://schemas.openxmlformats.org/officeDocument/2006/relationships/image" Target="../media/image5.png"/></Relationships>
</file>

<file path=xl/charts/_rels/chart3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(16,420.9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4542-9F49-8DB7-ED88CC21916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542-9F49-8DB7-ED88CC21916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542-9F49-8DB7-ED88CC21916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4542-9F49-8DB7-ED88CC21916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542-9F49-8DB7-ED88CC21916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542-9F49-8DB7-ED88CC219160}"/>
              </c:ext>
            </c:extLst>
          </c:dPt>
          <c:dPt>
            <c:idx val="7"/>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0D-4542-9F49-8DB7-ED88CC219160}"/>
              </c:ext>
            </c:extLst>
          </c:dPt>
          <c:dPt>
            <c:idx val="10"/>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4542-9F49-8DB7-ED88CC219160}"/>
              </c:ext>
            </c:extLst>
          </c:dPt>
          <c:dLbls>
            <c:dLbl>
              <c:idx val="0"/>
              <c:layout>
                <c:manualLayout>
                  <c:x val="0.1106860908687707"/>
                  <c:y val="4.26231719241886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42-9F49-8DB7-ED88CC219160}"/>
                </c:ext>
              </c:extLst>
            </c:dLbl>
            <c:dLbl>
              <c:idx val="6"/>
              <c:layout>
                <c:manualLayout>
                  <c:x val="-8.7879422160375614E-2"/>
                  <c:y val="9.3537911927675577E-2"/>
                </c:manualLayout>
              </c:layout>
              <c:showLegendKey val="0"/>
              <c:showVal val="0"/>
              <c:showCatName val="1"/>
              <c:showSerName val="0"/>
              <c:showPercent val="1"/>
              <c:showBubbleSize val="0"/>
              <c:extLst>
                <c:ext xmlns:c15="http://schemas.microsoft.com/office/drawing/2012/chart" uri="{CE6537A1-D6FC-4f65-9D91-7224C49458BB}">
                  <c15:layout>
                    <c:manualLayout>
                      <c:w val="0.24370510499776382"/>
                      <c:h val="0.14444444444444443"/>
                    </c:manualLayout>
                  </c15:layout>
                </c:ext>
                <c:ext xmlns:c16="http://schemas.microsoft.com/office/drawing/2014/chart" uri="{C3380CC4-5D6E-409C-BE32-E72D297353CC}">
                  <c16:uniqueId val="{00000010-2A93-2B4B-AD52-44C258CAF266}"/>
                </c:ext>
              </c:extLst>
            </c:dLbl>
            <c:dLbl>
              <c:idx val="7"/>
              <c:layout>
                <c:manualLayout>
                  <c:x val="-0.20139132198247381"/>
                  <c:y val="-3.5910469524642753E-2"/>
                </c:manualLayout>
              </c:layout>
              <c:showLegendKey val="0"/>
              <c:showVal val="0"/>
              <c:showCatName val="1"/>
              <c:showSerName val="0"/>
              <c:showPercent val="1"/>
              <c:showBubbleSize val="0"/>
              <c:extLst>
                <c:ext xmlns:c15="http://schemas.microsoft.com/office/drawing/2012/chart" uri="{CE6537A1-D6FC-4f65-9D91-7224C49458BB}">
                  <c15:layout>
                    <c:manualLayout>
                      <c:w val="0.11888492575905675"/>
                      <c:h val="0.10151851851851852"/>
                    </c:manualLayout>
                  </c15:layout>
                </c:ext>
                <c:ext xmlns:c16="http://schemas.microsoft.com/office/drawing/2014/chart" uri="{C3380CC4-5D6E-409C-BE32-E72D297353CC}">
                  <c16:uniqueId val="{0000000D-4542-9F49-8DB7-ED88CC219160}"/>
                </c:ext>
              </c:extLst>
            </c:dLbl>
            <c:dLbl>
              <c:idx val="8"/>
              <c:layout>
                <c:manualLayout>
                  <c:x val="-0.15500464935734587"/>
                  <c:y val="-0.111041374373657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B1F-C34F-9B32-C9D8B2F01B82}"/>
                </c:ext>
              </c:extLst>
            </c:dLbl>
            <c:dLbl>
              <c:idx val="9"/>
              <c:layout>
                <c:manualLayout>
                  <c:x val="-0.1135611570848426"/>
                  <c:y val="-0.180392254122218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B1F-C34F-9B32-C9D8B2F01B82}"/>
                </c:ext>
              </c:extLst>
            </c:dLbl>
            <c:dLbl>
              <c:idx val="10"/>
              <c:layout>
                <c:manualLayout>
                  <c:x val="0.14442624730319598"/>
                  <c:y val="-0.159480134126933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42-9F49-8DB7-ED88CC219160}"/>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 DAAC</c:v>
                </c:pt>
                <c:pt idx="2">
                  <c:v>CDDIS</c:v>
                </c:pt>
                <c:pt idx="3">
                  <c:v>GESDISC</c:v>
                </c:pt>
                <c:pt idx="4">
                  <c:v>GHRC DAAC</c:v>
                </c:pt>
                <c:pt idx="5">
                  <c:v>LP DAAC</c:v>
                </c:pt>
                <c:pt idx="6">
                  <c:v>LAADS DAAC</c:v>
                </c:pt>
                <c:pt idx="7">
                  <c:v>NSIDC DAAC</c:v>
                </c:pt>
                <c:pt idx="8">
                  <c:v>OB.DAAC</c:v>
                </c:pt>
                <c:pt idx="9">
                  <c:v>ORNL DAAC</c:v>
                </c:pt>
                <c:pt idx="10">
                  <c:v>PO.DAAC</c:v>
                </c:pt>
                <c:pt idx="11">
                  <c:v>SEDAC</c:v>
                </c:pt>
              </c:strCache>
            </c:strRef>
          </c:cat>
          <c:val>
            <c:numRef>
              <c:f>Ingest!$B$7:$B$18</c:f>
              <c:numCache>
                <c:formatCode>#,##0.00</c:formatCode>
                <c:ptCount val="12"/>
                <c:pt idx="0">
                  <c:v>106.1408994140625</c:v>
                </c:pt>
                <c:pt idx="1">
                  <c:v>2689.3132001953127</c:v>
                </c:pt>
                <c:pt idx="2">
                  <c:v>15.2135078125</c:v>
                </c:pt>
                <c:pt idx="3">
                  <c:v>2778.5981015625002</c:v>
                </c:pt>
                <c:pt idx="4">
                  <c:v>37.8733076171875</c:v>
                </c:pt>
                <c:pt idx="5">
                  <c:v>5911.8858457031247</c:v>
                </c:pt>
                <c:pt idx="6">
                  <c:v>592.22545410156249</c:v>
                </c:pt>
                <c:pt idx="7">
                  <c:v>2519.0984599609374</c:v>
                </c:pt>
                <c:pt idx="8">
                  <c:v>361.4079912109375</c:v>
                </c:pt>
                <c:pt idx="9">
                  <c:v>514.61622460937497</c:v>
                </c:pt>
                <c:pt idx="10">
                  <c:v>893.06710351562504</c:v>
                </c:pt>
                <c:pt idx="11">
                  <c:v>1.4728447265625</c:v>
                </c:pt>
              </c:numCache>
            </c:numRef>
          </c:val>
          <c:extLst>
            <c:ext xmlns:c16="http://schemas.microsoft.com/office/drawing/2014/chart" uri="{C3380CC4-5D6E-409C-BE32-E72D297353CC}">
              <c16:uniqueId val="{00000013-4542-9F49-8DB7-ED88CC21916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Distribution!$A$123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(Distribution!$B$123:$D$123,Distribution!$F$123:$O$123)</c:f>
              <c:numCache>
                <c:formatCode>0.00</c:formatCode>
                <c:ptCount val="13"/>
                <c:pt idx="0">
                  <c:v>19.441234000000001</c:v>
                </c:pt>
                <c:pt idx="1">
                  <c:v>35.170746999999999</c:v>
                </c:pt>
                <c:pt idx="2">
                  <c:v>773.56452899999999</c:v>
                </c:pt>
                <c:pt idx="3">
                  <c:v>3.2000000000000003E-4</c:v>
                </c:pt>
                <c:pt idx="4">
                  <c:v>327.06503600000002</c:v>
                </c:pt>
                <c:pt idx="5">
                  <c:v>3.8705099999999999</c:v>
                </c:pt>
                <c:pt idx="6">
                  <c:v>244.553121</c:v>
                </c:pt>
                <c:pt idx="7">
                  <c:v>228.55867000000001</c:v>
                </c:pt>
                <c:pt idx="8">
                  <c:v>89.211478</c:v>
                </c:pt>
                <c:pt idx="9">
                  <c:v>43.409503000000001</c:v>
                </c:pt>
                <c:pt idx="10">
                  <c:v>33.249512000000003</c:v>
                </c:pt>
                <c:pt idx="11">
                  <c:v>268.57487600000002</c:v>
                </c:pt>
                <c:pt idx="12">
                  <c:v>0.63848400000000005</c:v>
                </c:pt>
              </c:numCache>
            </c:numRef>
          </c:val>
          <c:extLst>
            <c:ext xmlns:c16="http://schemas.microsoft.com/office/drawing/2014/chart" uri="{C3380CC4-5D6E-409C-BE32-E72D297353CC}">
              <c16:uniqueId val="{00000000-82BC-C040-9CD6-49A07EA11377}"/>
            </c:ext>
          </c:extLst>
        </c:ser>
        <c:ser>
          <c:idx val="1"/>
          <c:order val="1"/>
          <c:tx>
            <c:strRef>
              <c:f>Distribution!$A$124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(Distribution!$B$124:$D$124,Distribution!$F$124:$O$124)</c:f>
              <c:numCache>
                <c:formatCode>0.00</c:formatCode>
                <c:ptCount val="13"/>
                <c:pt idx="0">
                  <c:v>0.31096400000000002</c:v>
                </c:pt>
                <c:pt idx="1">
                  <c:v>3.7763620000000002</c:v>
                </c:pt>
                <c:pt idx="2">
                  <c:v>69.047224</c:v>
                </c:pt>
                <c:pt idx="3">
                  <c:v>9.7490000000000007E-3</c:v>
                </c:pt>
                <c:pt idx="4">
                  <c:v>26.926964999999999</c:v>
                </c:pt>
                <c:pt idx="5">
                  <c:v>0.22243199999999999</c:v>
                </c:pt>
                <c:pt idx="6">
                  <c:v>137.903336</c:v>
                </c:pt>
                <c:pt idx="7">
                  <c:v>45.736387999999998</c:v>
                </c:pt>
                <c:pt idx="8">
                  <c:v>10.626792999999999</c:v>
                </c:pt>
                <c:pt idx="9">
                  <c:v>11.4742</c:v>
                </c:pt>
                <c:pt idx="10">
                  <c:v>12.900854000000001</c:v>
                </c:pt>
                <c:pt idx="11">
                  <c:v>2.7441209999999998</c:v>
                </c:pt>
                <c:pt idx="12">
                  <c:v>0.235793</c:v>
                </c:pt>
              </c:numCache>
            </c:numRef>
          </c:val>
          <c:extLst>
            <c:ext xmlns:c16="http://schemas.microsoft.com/office/drawing/2014/chart" uri="{C3380CC4-5D6E-409C-BE32-E72D297353CC}">
              <c16:uniqueId val="{00000001-82BC-C040-9CD6-49A07EA11377}"/>
            </c:ext>
          </c:extLst>
        </c:ser>
        <c:ser>
          <c:idx val="2"/>
          <c:order val="2"/>
          <c:tx>
            <c:strRef>
              <c:f>Distribution!$A$125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(Distribution!$B$125:$D$125,Distribution!$F$125:$O$125)</c:f>
              <c:numCache>
                <c:formatCode>0.00</c:formatCode>
                <c:ptCount val="13"/>
                <c:pt idx="0">
                  <c:v>4.533061</c:v>
                </c:pt>
                <c:pt idx="1">
                  <c:v>4.4370849999999997</c:v>
                </c:pt>
                <c:pt idx="2">
                  <c:v>40.643524999999997</c:v>
                </c:pt>
                <c:pt idx="3">
                  <c:v>5.4000000000000001E-4</c:v>
                </c:pt>
                <c:pt idx="4">
                  <c:v>112.434354</c:v>
                </c:pt>
                <c:pt idx="5">
                  <c:v>0.118696</c:v>
                </c:pt>
                <c:pt idx="6">
                  <c:v>188.45264399999999</c:v>
                </c:pt>
                <c:pt idx="7">
                  <c:v>36.314090999999998</c:v>
                </c:pt>
                <c:pt idx="8">
                  <c:v>17.580909999999999</c:v>
                </c:pt>
                <c:pt idx="9">
                  <c:v>7.4798830000000001</c:v>
                </c:pt>
                <c:pt idx="10">
                  <c:v>12.494346999999999</c:v>
                </c:pt>
                <c:pt idx="11">
                  <c:v>3.5127419999999998</c:v>
                </c:pt>
                <c:pt idx="12">
                  <c:v>4.2319000000000002E-2</c:v>
                </c:pt>
              </c:numCache>
            </c:numRef>
          </c:val>
          <c:extLst>
            <c:ext xmlns:c16="http://schemas.microsoft.com/office/drawing/2014/chart" uri="{C3380CC4-5D6E-409C-BE32-E72D297353CC}">
              <c16:uniqueId val="{00000002-82BC-C040-9CD6-49A07EA11377}"/>
            </c:ext>
          </c:extLst>
        </c:ser>
        <c:ser>
          <c:idx val="3"/>
          <c:order val="3"/>
          <c:tx>
            <c:strRef>
              <c:f>Distribution!$A$126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(Distribution!$B$126:$D$126,Distribution!$F$126:$O$126)</c:f>
              <c:numCache>
                <c:formatCode>0.00</c:formatCode>
                <c:ptCount val="13"/>
                <c:pt idx="0">
                  <c:v>3.252335</c:v>
                </c:pt>
                <c:pt idx="1">
                  <c:v>4.0979679999999998</c:v>
                </c:pt>
                <c:pt idx="2">
                  <c:v>60.821939999999998</c:v>
                </c:pt>
                <c:pt idx="3">
                  <c:v>1.22E-4</c:v>
                </c:pt>
                <c:pt idx="4">
                  <c:v>31.26417</c:v>
                </c:pt>
                <c:pt idx="5">
                  <c:v>0.194767</c:v>
                </c:pt>
                <c:pt idx="6">
                  <c:v>30.62912</c:v>
                </c:pt>
                <c:pt idx="7">
                  <c:v>80.026118999999994</c:v>
                </c:pt>
                <c:pt idx="8">
                  <c:v>4.5104439999999997</c:v>
                </c:pt>
                <c:pt idx="9">
                  <c:v>2.3497970000000001</c:v>
                </c:pt>
                <c:pt idx="10">
                  <c:v>0.44798399999999999</c:v>
                </c:pt>
                <c:pt idx="11">
                  <c:v>5.2594599999999998</c:v>
                </c:pt>
                <c:pt idx="12">
                  <c:v>6.9699999999999996E-3</c:v>
                </c:pt>
              </c:numCache>
            </c:numRef>
          </c:val>
          <c:extLst>
            <c:ext xmlns:c16="http://schemas.microsoft.com/office/drawing/2014/chart" uri="{C3380CC4-5D6E-409C-BE32-E72D297353CC}">
              <c16:uniqueId val="{00000003-82BC-C040-9CD6-49A07EA11377}"/>
            </c:ext>
          </c:extLst>
        </c:ser>
        <c:ser>
          <c:idx val="4"/>
          <c:order val="4"/>
          <c:tx>
            <c:strRef>
              <c:f>Distribution!$A$127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(Distribution!$B$127:$D$127,Distribution!$F$127:$O$127)</c:f>
              <c:numCache>
                <c:formatCode>0.00</c:formatCode>
                <c:ptCount val="13"/>
                <c:pt idx="0">
                  <c:v>0.293489</c:v>
                </c:pt>
                <c:pt idx="1">
                  <c:v>0.12953300000000001</c:v>
                </c:pt>
                <c:pt idx="2">
                  <c:v>2.0682019999999999</c:v>
                </c:pt>
                <c:pt idx="3">
                  <c:v>0</c:v>
                </c:pt>
                <c:pt idx="4">
                  <c:v>5.1609090000000002</c:v>
                </c:pt>
                <c:pt idx="5">
                  <c:v>1.1124E-2</c:v>
                </c:pt>
                <c:pt idx="6">
                  <c:v>9.9073879999999992</c:v>
                </c:pt>
                <c:pt idx="7">
                  <c:v>2.347305</c:v>
                </c:pt>
                <c:pt idx="8">
                  <c:v>7.7702309999999999</c:v>
                </c:pt>
                <c:pt idx="9">
                  <c:v>0.16439000000000001</c:v>
                </c:pt>
                <c:pt idx="10">
                  <c:v>8.7886000000000006E-2</c:v>
                </c:pt>
                <c:pt idx="11">
                  <c:v>8.5084999999999994E-2</c:v>
                </c:pt>
                <c:pt idx="12">
                  <c:v>1.913E-3</c:v>
                </c:pt>
              </c:numCache>
            </c:numRef>
          </c:val>
          <c:extLst>
            <c:ext xmlns:c16="http://schemas.microsoft.com/office/drawing/2014/chart" uri="{C3380CC4-5D6E-409C-BE32-E72D297353CC}">
              <c16:uniqueId val="{00000004-82BC-C040-9CD6-49A07EA11377}"/>
            </c:ext>
          </c:extLst>
        </c:ser>
        <c:ser>
          <c:idx val="5"/>
          <c:order val="5"/>
          <c:tx>
            <c:strRef>
              <c:f>Distribution!$A$128</c:f>
              <c:strCache>
                <c:ptCount val="1"/>
                <c:pt idx="0">
                  <c:v>US Other</c:v>
                </c:pt>
              </c:strCache>
            </c:strRef>
          </c:tx>
          <c:spPr>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(Distribution!$B$128:$D$128,Distribution!$F$128:$O$128)</c:f>
              <c:numCache>
                <c:formatCode>0.00</c:formatCode>
                <c:ptCount val="13"/>
                <c:pt idx="0">
                  <c:v>9.8300999999999999E-2</c:v>
                </c:pt>
                <c:pt idx="1">
                  <c:v>0.416377</c:v>
                </c:pt>
                <c:pt idx="2">
                  <c:v>150.09806499999999</c:v>
                </c:pt>
                <c:pt idx="3">
                  <c:v>8.2999999999999998E-5</c:v>
                </c:pt>
                <c:pt idx="4">
                  <c:v>50.603749999999998</c:v>
                </c:pt>
                <c:pt idx="5">
                  <c:v>1.1964000000000001E-2</c:v>
                </c:pt>
                <c:pt idx="6">
                  <c:v>1.5628139999999999</c:v>
                </c:pt>
                <c:pt idx="7">
                  <c:v>8.4656169999999999</c:v>
                </c:pt>
                <c:pt idx="8">
                  <c:v>0.31597599999999998</c:v>
                </c:pt>
                <c:pt idx="9">
                  <c:v>4.8259999999999996</c:v>
                </c:pt>
                <c:pt idx="10">
                  <c:v>13.726891</c:v>
                </c:pt>
                <c:pt idx="11">
                  <c:v>2.136584</c:v>
                </c:pt>
                <c:pt idx="12">
                  <c:v>0.107325</c:v>
                </c:pt>
              </c:numCache>
            </c:numRef>
          </c:val>
          <c:extLst>
            <c:ext xmlns:c16="http://schemas.microsoft.com/office/drawing/2014/chart" uri="{C3380CC4-5D6E-409C-BE32-E72D297353CC}">
              <c16:uniqueId val="{00000005-82BC-C040-9CD6-49A07EA11377}"/>
            </c:ext>
          </c:extLst>
        </c:ser>
        <c:ser>
          <c:idx val="6"/>
          <c:order val="6"/>
          <c:tx>
            <c:strRef>
              <c:f>Distribution!$A$129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(Distribution!$B$122:$D$122,Distribution!$F$122:$O$122)</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(Distribution!$B$129:$D$129,Distribution!$F$129:$O$129)</c:f>
              <c:numCache>
                <c:formatCode>0.00</c:formatCode>
                <c:ptCount val="13"/>
                <c:pt idx="0">
                  <c:v>1.3140000000000001E-3</c:v>
                </c:pt>
                <c:pt idx="1">
                  <c:v>3.3620999999999998E-2</c:v>
                </c:pt>
                <c:pt idx="2">
                  <c:v>3.6159999999999999E-3</c:v>
                </c:pt>
                <c:pt idx="3">
                  <c:v>0</c:v>
                </c:pt>
                <c:pt idx="4">
                  <c:v>0.114151</c:v>
                </c:pt>
                <c:pt idx="5">
                  <c:v>0</c:v>
                </c:pt>
                <c:pt idx="6">
                  <c:v>0.61542699999999995</c:v>
                </c:pt>
                <c:pt idx="7">
                  <c:v>3.4988999999999999E-2</c:v>
                </c:pt>
                <c:pt idx="8">
                  <c:v>2.8310000000000002E-3</c:v>
                </c:pt>
                <c:pt idx="9">
                  <c:v>6.7665000000000003E-2</c:v>
                </c:pt>
                <c:pt idx="10">
                  <c:v>0.163691</c:v>
                </c:pt>
                <c:pt idx="11">
                  <c:v>5.79E-3</c:v>
                </c:pt>
                <c:pt idx="12">
                  <c:v>6.8079999999999998E-3</c:v>
                </c:pt>
              </c:numCache>
            </c:numRef>
          </c:val>
          <c:extLst>
            <c:ext xmlns:c16="http://schemas.microsoft.com/office/drawing/2014/chart" uri="{C3380CC4-5D6E-409C-BE32-E72D297353CC}">
              <c16:uniqueId val="{00000006-82BC-C040-9CD6-49A07EA11377}"/>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Distribution!$A$245</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(Distribution!$B$244:$D$244,Distribution!$F$244:$O$244)</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(Distribution!$B$245:$D$245,Distribution!$F$245:$O$245)</c:f>
              <c:numCache>
                <c:formatCode>_(* #,##0.00_);_(* \(#,##0.00\);_(* "-"??_);_(@_)</c:formatCode>
                <c:ptCount val="13"/>
                <c:pt idx="0">
                  <c:v>5.1507718924767652E-2</c:v>
                </c:pt>
                <c:pt idx="1">
                  <c:v>55.00632098195166</c:v>
                </c:pt>
                <c:pt idx="2">
                  <c:v>0</c:v>
                </c:pt>
                <c:pt idx="3">
                  <c:v>0</c:v>
                </c:pt>
                <c:pt idx="4">
                  <c:v>14.416766273415234</c:v>
                </c:pt>
                <c:pt idx="5">
                  <c:v>5.4923503739701075E-4</c:v>
                </c:pt>
                <c:pt idx="6">
                  <c:v>0</c:v>
                </c:pt>
                <c:pt idx="7">
                  <c:v>17.047072435456347</c:v>
                </c:pt>
                <c:pt idx="8">
                  <c:v>61.921130771211132</c:v>
                </c:pt>
                <c:pt idx="9">
                  <c:v>19.329657204095312</c:v>
                </c:pt>
                <c:pt idx="10">
                  <c:v>2.9281090974109182E-4</c:v>
                </c:pt>
                <c:pt idx="11">
                  <c:v>4.1905981707714063E-2</c:v>
                </c:pt>
                <c:pt idx="12">
                  <c:v>0</c:v>
                </c:pt>
              </c:numCache>
            </c:numRef>
          </c:val>
          <c:extLst>
            <c:ext xmlns:c16="http://schemas.microsoft.com/office/drawing/2014/chart" uri="{C3380CC4-5D6E-409C-BE32-E72D297353CC}">
              <c16:uniqueId val="{00000000-575F-5E43-BD3F-B876BFC6B8E9}"/>
            </c:ext>
          </c:extLst>
        </c:ser>
        <c:ser>
          <c:idx val="1"/>
          <c:order val="1"/>
          <c:tx>
            <c:strRef>
              <c:f>Distribution!$A$246</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(Distribution!$B$244:$D$244,Distribution!$F$244:$O$244)</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(Distribution!$B$246:$D$246,Distribution!$F$246:$O$246)</c:f>
              <c:numCache>
                <c:formatCode>_(* #,##0.00_);_(* \(#,##0.00\);_(* "-"??_);_(@_)</c:formatCode>
                <c:ptCount val="13"/>
                <c:pt idx="0">
                  <c:v>363.21083057849501</c:v>
                </c:pt>
                <c:pt idx="1">
                  <c:v>62406.434870136633</c:v>
                </c:pt>
                <c:pt idx="2">
                  <c:v>323.01038121031155</c:v>
                </c:pt>
                <c:pt idx="3">
                  <c:v>9.2705912647943461E-3</c:v>
                </c:pt>
                <c:pt idx="4">
                  <c:v>2624.8579579021525</c:v>
                </c:pt>
                <c:pt idx="5">
                  <c:v>4.1041884121432224</c:v>
                </c:pt>
                <c:pt idx="6">
                  <c:v>745.79702015470718</c:v>
                </c:pt>
                <c:pt idx="7">
                  <c:v>6544.7839924262707</c:v>
                </c:pt>
                <c:pt idx="8">
                  <c:v>80.859202037003328</c:v>
                </c:pt>
                <c:pt idx="9">
                  <c:v>1939.0183479402442</c:v>
                </c:pt>
                <c:pt idx="10">
                  <c:v>39.919101636116437</c:v>
                </c:pt>
                <c:pt idx="11">
                  <c:v>563.31439446917909</c:v>
                </c:pt>
                <c:pt idx="12">
                  <c:v>0</c:v>
                </c:pt>
              </c:numCache>
            </c:numRef>
          </c:val>
          <c:extLst>
            <c:ext xmlns:c16="http://schemas.microsoft.com/office/drawing/2014/chart" uri="{C3380CC4-5D6E-409C-BE32-E72D297353CC}">
              <c16:uniqueId val="{00000001-575F-5E43-BD3F-B876BFC6B8E9}"/>
            </c:ext>
          </c:extLst>
        </c:ser>
        <c:ser>
          <c:idx val="2"/>
          <c:order val="2"/>
          <c:tx>
            <c:strRef>
              <c:f>Distribution!$A$247</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(Distribution!$B$244:$D$244,Distribution!$F$244:$O$244)</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(Distribution!$B$247:$D$247,Distribution!$F$247:$O$247)</c:f>
              <c:numCache>
                <c:formatCode>_(* #,##0.00_);_(* \(#,##0.00\);_(* "-"??_);_(@_)</c:formatCode>
                <c:ptCount val="13"/>
                <c:pt idx="0">
                  <c:v>1108.4100376041129</c:v>
                </c:pt>
                <c:pt idx="1">
                  <c:v>393.81987808103031</c:v>
                </c:pt>
                <c:pt idx="2">
                  <c:v>30.443100001704785</c:v>
                </c:pt>
                <c:pt idx="3">
                  <c:v>0</c:v>
                </c:pt>
                <c:pt idx="4">
                  <c:v>3378.3624778917283</c:v>
                </c:pt>
                <c:pt idx="5">
                  <c:v>10.417183666954687</c:v>
                </c:pt>
                <c:pt idx="6">
                  <c:v>4779.9239717939799</c:v>
                </c:pt>
                <c:pt idx="7">
                  <c:v>3694.5538889546779</c:v>
                </c:pt>
                <c:pt idx="8">
                  <c:v>1686.9625788835165</c:v>
                </c:pt>
                <c:pt idx="9">
                  <c:v>782.50278927916895</c:v>
                </c:pt>
                <c:pt idx="10">
                  <c:v>41.734102635979021</c:v>
                </c:pt>
                <c:pt idx="11">
                  <c:v>793.88251811400687</c:v>
                </c:pt>
                <c:pt idx="12">
                  <c:v>0</c:v>
                </c:pt>
              </c:numCache>
            </c:numRef>
          </c:val>
          <c:extLst>
            <c:ext xmlns:c16="http://schemas.microsoft.com/office/drawing/2014/chart" uri="{C3380CC4-5D6E-409C-BE32-E72D297353CC}">
              <c16:uniqueId val="{00000002-575F-5E43-BD3F-B876BFC6B8E9}"/>
            </c:ext>
          </c:extLst>
        </c:ser>
        <c:ser>
          <c:idx val="3"/>
          <c:order val="3"/>
          <c:tx>
            <c:strRef>
              <c:f>Distribution!$A$248</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(Distribution!$B$244:$D$244,Distribution!$F$244:$O$244)</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(Distribution!$B$248:$D$248,Distribution!$F$248:$O$248)</c:f>
              <c:numCache>
                <c:formatCode>_(* #,##0.00_);_(* \(#,##0.00\);_(* "-"??_);_(@_)</c:formatCode>
                <c:ptCount val="13"/>
                <c:pt idx="0">
                  <c:v>1747.5375766767511</c:v>
                </c:pt>
                <c:pt idx="1">
                  <c:v>6.4570250810902424E-2</c:v>
                </c:pt>
                <c:pt idx="2">
                  <c:v>0.10584103620294531</c:v>
                </c:pt>
                <c:pt idx="3">
                  <c:v>0</c:v>
                </c:pt>
                <c:pt idx="4">
                  <c:v>930.61753466724167</c:v>
                </c:pt>
                <c:pt idx="5">
                  <c:v>0.65577439830940332</c:v>
                </c:pt>
                <c:pt idx="6">
                  <c:v>6481.286419158203</c:v>
                </c:pt>
                <c:pt idx="7">
                  <c:v>2480.7567589495657</c:v>
                </c:pt>
                <c:pt idx="8">
                  <c:v>1427.5133894317614</c:v>
                </c:pt>
                <c:pt idx="9">
                  <c:v>137.3595066347666</c:v>
                </c:pt>
                <c:pt idx="10">
                  <c:v>137.81871815882806</c:v>
                </c:pt>
                <c:pt idx="11">
                  <c:v>13.912762367910519</c:v>
                </c:pt>
                <c:pt idx="12">
                  <c:v>0</c:v>
                </c:pt>
              </c:numCache>
            </c:numRef>
          </c:val>
          <c:extLst>
            <c:ext xmlns:c16="http://schemas.microsoft.com/office/drawing/2014/chart" uri="{C3380CC4-5D6E-409C-BE32-E72D297353CC}">
              <c16:uniqueId val="{00000003-575F-5E43-BD3F-B876BFC6B8E9}"/>
            </c:ext>
          </c:extLst>
        </c:ser>
        <c:ser>
          <c:idx val="4"/>
          <c:order val="4"/>
          <c:tx>
            <c:strRef>
              <c:f>Distribution!$A$249</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(Distribution!$B$244:$D$244,Distribution!$F$244:$O$244)</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(Distribution!$B$249:$D$249,Distribution!$F$249:$O$249)</c:f>
              <c:numCache>
                <c:formatCode>_(* #,##0.00_);_(* \(#,##0.00\);_(* "-"??_);_(@_)</c:formatCode>
                <c:ptCount val="13"/>
                <c:pt idx="0">
                  <c:v>2.4474494993710252</c:v>
                </c:pt>
                <c:pt idx="1">
                  <c:v>0</c:v>
                </c:pt>
                <c:pt idx="2">
                  <c:v>0</c:v>
                </c:pt>
                <c:pt idx="3">
                  <c:v>0</c:v>
                </c:pt>
                <c:pt idx="4">
                  <c:v>3885.0600630908079</c:v>
                </c:pt>
                <c:pt idx="5">
                  <c:v>3.9287603503889748</c:v>
                </c:pt>
                <c:pt idx="6">
                  <c:v>188.4606290961591</c:v>
                </c:pt>
                <c:pt idx="7">
                  <c:v>62.01709696520625</c:v>
                </c:pt>
                <c:pt idx="8">
                  <c:v>341.54969135530274</c:v>
                </c:pt>
                <c:pt idx="9">
                  <c:v>0</c:v>
                </c:pt>
                <c:pt idx="10">
                  <c:v>1086.1792500043994</c:v>
                </c:pt>
                <c:pt idx="11">
                  <c:v>307.49696376581539</c:v>
                </c:pt>
                <c:pt idx="12">
                  <c:v>32.169048184401561</c:v>
                </c:pt>
              </c:numCache>
            </c:numRef>
          </c:val>
          <c:extLst>
            <c:ext xmlns:c16="http://schemas.microsoft.com/office/drawing/2014/chart" uri="{C3380CC4-5D6E-409C-BE32-E72D297353CC}">
              <c16:uniqueId val="{00000004-575F-5E43-BD3F-B876BFC6B8E9}"/>
            </c:ext>
          </c:extLst>
        </c:ser>
        <c:ser>
          <c:idx val="5"/>
          <c:order val="5"/>
          <c:tx>
            <c:strRef>
              <c:f>Distribution!$A$250</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(Distribution!$B$244:$D$244,Distribution!$F$244:$O$244)</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(Distribution!$B$250:$D$250,Distribution!$F$250:$O$250)</c:f>
              <c:numCache>
                <c:formatCode>_(* #,##0.00_);_(* \(#,##0.00\);_(* "-"??_);_(@_)</c:formatCode>
                <c:ptCount val="13"/>
                <c:pt idx="0">
                  <c:v>114.18878286246307</c:v>
                </c:pt>
                <c:pt idx="1">
                  <c:v>256.50856893925936</c:v>
                </c:pt>
                <c:pt idx="2">
                  <c:v>31.765248447559276</c:v>
                </c:pt>
                <c:pt idx="3">
                  <c:v>0</c:v>
                </c:pt>
                <c:pt idx="4">
                  <c:v>81.261534794682987</c:v>
                </c:pt>
                <c:pt idx="5">
                  <c:v>3.2606757031317091E-4</c:v>
                </c:pt>
                <c:pt idx="6">
                  <c:v>113.64474176240441</c:v>
                </c:pt>
                <c:pt idx="7">
                  <c:v>5.2482148781637008</c:v>
                </c:pt>
                <c:pt idx="8">
                  <c:v>63.094057848856195</c:v>
                </c:pt>
                <c:pt idx="9">
                  <c:v>27.071685551755763</c:v>
                </c:pt>
                <c:pt idx="10">
                  <c:v>2.4748261175773206E-3</c:v>
                </c:pt>
                <c:pt idx="11">
                  <c:v>19.872397999978563</c:v>
                </c:pt>
                <c:pt idx="12">
                  <c:v>0.74449022553017086</c:v>
                </c:pt>
              </c:numCache>
            </c:numRef>
          </c:val>
          <c:extLst>
            <c:ext xmlns:c16="http://schemas.microsoft.com/office/drawing/2014/chart" uri="{C3380CC4-5D6E-409C-BE32-E72D297353CC}">
              <c16:uniqueId val="{00000005-575F-5E43-BD3F-B876BFC6B8E9}"/>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Distribution!$A$209</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(Distribution!$B$208:$D$208,Distribution!$F$208:$O$208)</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(Distribution!$B$209:$D$209,Distribution!$F$209:$O$209)</c:f>
              <c:numCache>
                <c:formatCode>_(* #,##0.00_);_(* \(#,##0.00\);_(* "-"??_);_(@_)</c:formatCode>
                <c:ptCount val="13"/>
                <c:pt idx="0">
                  <c:v>3.1144000000000002E-2</c:v>
                </c:pt>
                <c:pt idx="1">
                  <c:v>0.297703</c:v>
                </c:pt>
                <c:pt idx="2">
                  <c:v>0</c:v>
                </c:pt>
                <c:pt idx="3">
                  <c:v>0</c:v>
                </c:pt>
                <c:pt idx="4">
                  <c:v>0.19558800000000001</c:v>
                </c:pt>
                <c:pt idx="5">
                  <c:v>5.5999999999999999E-5</c:v>
                </c:pt>
                <c:pt idx="6">
                  <c:v>0</c:v>
                </c:pt>
                <c:pt idx="7">
                  <c:v>6.3982999999999998E-2</c:v>
                </c:pt>
                <c:pt idx="8">
                  <c:v>6.7219999999999997E-3</c:v>
                </c:pt>
                <c:pt idx="9">
                  <c:v>9.3107999999999996E-2</c:v>
                </c:pt>
                <c:pt idx="10">
                  <c:v>2.4000000000000001E-4</c:v>
                </c:pt>
                <c:pt idx="11">
                  <c:v>1.1023E-2</c:v>
                </c:pt>
                <c:pt idx="12">
                  <c:v>0</c:v>
                </c:pt>
              </c:numCache>
            </c:numRef>
          </c:val>
          <c:extLst>
            <c:ext xmlns:c16="http://schemas.microsoft.com/office/drawing/2014/chart" uri="{C3380CC4-5D6E-409C-BE32-E72D297353CC}">
              <c16:uniqueId val="{00000000-84C5-CD4E-8749-18975BA8FA2B}"/>
            </c:ext>
          </c:extLst>
        </c:ser>
        <c:ser>
          <c:idx val="1"/>
          <c:order val="1"/>
          <c:tx>
            <c:strRef>
              <c:f>Distribution!$A$210</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(Distribution!$B$208:$D$208,Distribution!$F$208:$O$208)</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(Distribution!$B$210:$D$210,Distribution!$F$210:$O$210)</c:f>
              <c:numCache>
                <c:formatCode>_(* #,##0.00_);_(* \(#,##0.00\);_(* "-"??_);_(@_)</c:formatCode>
                <c:ptCount val="13"/>
                <c:pt idx="0">
                  <c:v>1.2882910000000001</c:v>
                </c:pt>
                <c:pt idx="1">
                  <c:v>28.926342000000002</c:v>
                </c:pt>
                <c:pt idx="2">
                  <c:v>973.63263300000006</c:v>
                </c:pt>
                <c:pt idx="3">
                  <c:v>1.0814000000000001E-2</c:v>
                </c:pt>
                <c:pt idx="4">
                  <c:v>51.765459</c:v>
                </c:pt>
                <c:pt idx="5">
                  <c:v>0.68973399999999996</c:v>
                </c:pt>
                <c:pt idx="6">
                  <c:v>8.0460239999999992</c:v>
                </c:pt>
                <c:pt idx="7">
                  <c:v>118.199877</c:v>
                </c:pt>
                <c:pt idx="8">
                  <c:v>2.319712</c:v>
                </c:pt>
                <c:pt idx="9">
                  <c:v>11.494463</c:v>
                </c:pt>
                <c:pt idx="10">
                  <c:v>0.30987700000000001</c:v>
                </c:pt>
                <c:pt idx="11">
                  <c:v>0.69200499999999998</c:v>
                </c:pt>
                <c:pt idx="12">
                  <c:v>0</c:v>
                </c:pt>
              </c:numCache>
            </c:numRef>
          </c:val>
          <c:extLst>
            <c:ext xmlns:c16="http://schemas.microsoft.com/office/drawing/2014/chart" uri="{C3380CC4-5D6E-409C-BE32-E72D297353CC}">
              <c16:uniqueId val="{00000001-84C5-CD4E-8749-18975BA8FA2B}"/>
            </c:ext>
          </c:extLst>
        </c:ser>
        <c:ser>
          <c:idx val="2"/>
          <c:order val="2"/>
          <c:tx>
            <c:strRef>
              <c:f>Distribution!$A$211</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(Distribution!$B$208:$D$208,Distribution!$F$208:$O$208)</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(Distribution!$B$211:$D$211,Distribution!$F$211:$O$211)</c:f>
              <c:numCache>
                <c:formatCode>_(* #,##0.00_);_(* \(#,##0.00\);_(* "-"??_);_(@_)</c:formatCode>
                <c:ptCount val="13"/>
                <c:pt idx="0">
                  <c:v>16.372366</c:v>
                </c:pt>
                <c:pt idx="1">
                  <c:v>18.098752999999999</c:v>
                </c:pt>
                <c:pt idx="2">
                  <c:v>56.339573000000001</c:v>
                </c:pt>
                <c:pt idx="3">
                  <c:v>0</c:v>
                </c:pt>
                <c:pt idx="4">
                  <c:v>57.559662000000003</c:v>
                </c:pt>
                <c:pt idx="5">
                  <c:v>3.6441189999999999</c:v>
                </c:pt>
                <c:pt idx="6">
                  <c:v>104.324017</c:v>
                </c:pt>
                <c:pt idx="7">
                  <c:v>182.46631600000001</c:v>
                </c:pt>
                <c:pt idx="8">
                  <c:v>31.675414</c:v>
                </c:pt>
                <c:pt idx="9">
                  <c:v>29.538245</c:v>
                </c:pt>
                <c:pt idx="10">
                  <c:v>0.47259899999999999</c:v>
                </c:pt>
                <c:pt idx="11">
                  <c:v>271.53599000000003</c:v>
                </c:pt>
                <c:pt idx="12">
                  <c:v>0</c:v>
                </c:pt>
              </c:numCache>
            </c:numRef>
          </c:val>
          <c:extLst>
            <c:ext xmlns:c16="http://schemas.microsoft.com/office/drawing/2014/chart" uri="{C3380CC4-5D6E-409C-BE32-E72D297353CC}">
              <c16:uniqueId val="{00000002-84C5-CD4E-8749-18975BA8FA2B}"/>
            </c:ext>
          </c:extLst>
        </c:ser>
        <c:ser>
          <c:idx val="3"/>
          <c:order val="3"/>
          <c:tx>
            <c:strRef>
              <c:f>Distribution!$A$212</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(Distribution!$B$208:$D$208,Distribution!$F$208:$O$208)</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(Distribution!$B$212:$D$212,Distribution!$F$212:$O$212)</c:f>
              <c:numCache>
                <c:formatCode>_(* #,##0.00_);_(* \(#,##0.00\);_(* "-"??_);_(@_)</c:formatCode>
                <c:ptCount val="13"/>
                <c:pt idx="0">
                  <c:v>6.1208210000000003</c:v>
                </c:pt>
                <c:pt idx="1">
                  <c:v>9.7099999999999997E-4</c:v>
                </c:pt>
                <c:pt idx="2">
                  <c:v>6.097E-3</c:v>
                </c:pt>
                <c:pt idx="3">
                  <c:v>0</c:v>
                </c:pt>
                <c:pt idx="4">
                  <c:v>223.543913</c:v>
                </c:pt>
                <c:pt idx="5">
                  <c:v>6.8697999999999995E-2</c:v>
                </c:pt>
                <c:pt idx="6">
                  <c:v>458.82794699999999</c:v>
                </c:pt>
                <c:pt idx="7">
                  <c:v>92.097684999999998</c:v>
                </c:pt>
                <c:pt idx="8">
                  <c:v>77.200316000000001</c:v>
                </c:pt>
                <c:pt idx="9">
                  <c:v>22.745550000000001</c:v>
                </c:pt>
                <c:pt idx="10">
                  <c:v>29.766651</c:v>
                </c:pt>
                <c:pt idx="11">
                  <c:v>2.381939</c:v>
                </c:pt>
                <c:pt idx="12">
                  <c:v>0</c:v>
                </c:pt>
              </c:numCache>
            </c:numRef>
          </c:val>
          <c:extLst>
            <c:ext xmlns:c16="http://schemas.microsoft.com/office/drawing/2014/chart" uri="{C3380CC4-5D6E-409C-BE32-E72D297353CC}">
              <c16:uniqueId val="{00000003-84C5-CD4E-8749-18975BA8FA2B}"/>
            </c:ext>
          </c:extLst>
        </c:ser>
        <c:ser>
          <c:idx val="4"/>
          <c:order val="4"/>
          <c:tx>
            <c:strRef>
              <c:f>Distribution!$A$213</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(Distribution!$B$208:$D$208,Distribution!$F$208:$O$208)</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(Distribution!$B$213:$D$213,Distribution!$F$213:$O$213)</c:f>
              <c:numCache>
                <c:formatCode>_(* #,##0.00_);_(* \(#,##0.00\);_(* "-"??_);_(@_)</c:formatCode>
                <c:ptCount val="13"/>
                <c:pt idx="0">
                  <c:v>5.0457000000000002E-2</c:v>
                </c:pt>
                <c:pt idx="1">
                  <c:v>0</c:v>
                </c:pt>
                <c:pt idx="2">
                  <c:v>0</c:v>
                </c:pt>
                <c:pt idx="3">
                  <c:v>0</c:v>
                </c:pt>
                <c:pt idx="4">
                  <c:v>217.51657800000001</c:v>
                </c:pt>
                <c:pt idx="5">
                  <c:v>2.6823E-2</c:v>
                </c:pt>
                <c:pt idx="6">
                  <c:v>36.031137000000001</c:v>
                </c:pt>
                <c:pt idx="7">
                  <c:v>8.6189289999999996</c:v>
                </c:pt>
                <c:pt idx="8">
                  <c:v>4.9792079999999999</c:v>
                </c:pt>
                <c:pt idx="9">
                  <c:v>0</c:v>
                </c:pt>
                <c:pt idx="10">
                  <c:v>42.521281000000002</c:v>
                </c:pt>
                <c:pt idx="11">
                  <c:v>5.68492</c:v>
                </c:pt>
                <c:pt idx="12">
                  <c:v>0.29658099999999998</c:v>
                </c:pt>
              </c:numCache>
            </c:numRef>
          </c:val>
          <c:extLst>
            <c:ext xmlns:c16="http://schemas.microsoft.com/office/drawing/2014/chart" uri="{C3380CC4-5D6E-409C-BE32-E72D297353CC}">
              <c16:uniqueId val="{00000004-84C5-CD4E-8749-18975BA8FA2B}"/>
            </c:ext>
          </c:extLst>
        </c:ser>
        <c:ser>
          <c:idx val="5"/>
          <c:order val="5"/>
          <c:tx>
            <c:strRef>
              <c:f>Distribution!$A$214</c:f>
              <c:strCache>
                <c:ptCount val="1"/>
                <c:pt idx="0">
                  <c:v>Others1</c:v>
                </c:pt>
              </c:strCache>
            </c:strRef>
          </c:tx>
          <c:spPr>
            <a:ln w="25400">
              <a:noFill/>
            </a:ln>
            <a:effectLst>
              <a:outerShdw dist="35921" dir="2700000" algn="br">
                <a:srgbClr val="000000"/>
              </a:outerShdw>
            </a:effectLst>
          </c:spPr>
          <c:invertIfNegative val="0"/>
          <c:cat>
            <c:strRef>
              <c:f>(Distribution!$B$208:$D$208,Distribution!$F$208:$O$208)</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(Distribution!$B$214:$D$214,Distribution!$F$214:$O$214)</c:f>
              <c:numCache>
                <c:formatCode>_(* #,##0.00_);_(* \(#,##0.00\);_(* "-"??_);_(@_)</c:formatCode>
                <c:ptCount val="13"/>
                <c:pt idx="0">
                  <c:v>4.0676189999999997</c:v>
                </c:pt>
                <c:pt idx="1">
                  <c:v>0.73792400000000002</c:v>
                </c:pt>
                <c:pt idx="2">
                  <c:v>66.268798000000004</c:v>
                </c:pt>
                <c:pt idx="3">
                  <c:v>0</c:v>
                </c:pt>
                <c:pt idx="4">
                  <c:v>2.9881350000000002</c:v>
                </c:pt>
                <c:pt idx="5">
                  <c:v>6.3E-5</c:v>
                </c:pt>
                <c:pt idx="6">
                  <c:v>6.3947250000000002</c:v>
                </c:pt>
                <c:pt idx="7">
                  <c:v>3.6388999999999998E-2</c:v>
                </c:pt>
                <c:pt idx="8">
                  <c:v>13.837291</c:v>
                </c:pt>
                <c:pt idx="9">
                  <c:v>5.9000719999999998</c:v>
                </c:pt>
                <c:pt idx="10">
                  <c:v>5.1699999999999999E-4</c:v>
                </c:pt>
                <c:pt idx="11">
                  <c:v>2.0127809999999999</c:v>
                </c:pt>
                <c:pt idx="12">
                  <c:v>0.743031</c:v>
                </c:pt>
              </c:numCache>
            </c:numRef>
          </c:val>
          <c:extLst>
            <c:ext xmlns:c16="http://schemas.microsoft.com/office/drawing/2014/chart" uri="{C3380CC4-5D6E-409C-BE32-E72D297353CC}">
              <c16:uniqueId val="{00000005-84C5-CD4E-8749-18975BA8FA2B}"/>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 (CDDIS Normalized) (2.47 Billion)</a:t>
            </a:r>
          </a:p>
        </c:rich>
      </c:tx>
      <c:layout>
        <c:manualLayout>
          <c:xMode val="edge"/>
          <c:yMode val="edge"/>
          <c:x val="0.10951009652019303"/>
          <c:y val="0"/>
        </c:manualLayout>
      </c:layout>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35C5-3B46-A84E-6AB4F95760D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35C5-3B46-A84E-6AB4F95760D0}"/>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35C5-3B46-A84E-6AB4F95760D0}"/>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35C5-3B46-A84E-6AB4F95760D0}"/>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35C5-3B46-A84E-6AB4F95760D0}"/>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35C5-3B46-A84E-6AB4F95760D0}"/>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35C5-3B46-A84E-6AB4F95760D0}"/>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35C5-3B46-A84E-6AB4F95760D0}"/>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35C5-3B46-A84E-6AB4F95760D0}"/>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35C5-3B46-A84E-6AB4F95760D0}"/>
              </c:ext>
            </c:extLst>
          </c:dPt>
          <c:dLbls>
            <c:dLbl>
              <c:idx val="0"/>
              <c:layout>
                <c:manualLayout>
                  <c:x val="7.2642759328996914E-2"/>
                  <c:y val="-0.15377878821485347"/>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6.0565217391304348E-2"/>
                      <c:h val="0.13807511737089201"/>
                    </c:manualLayout>
                  </c15:layout>
                </c:ext>
                <c:ext xmlns:c16="http://schemas.microsoft.com/office/drawing/2014/chart" uri="{C3380CC4-5D6E-409C-BE32-E72D297353CC}">
                  <c16:uniqueId val="{00000001-35C5-3B46-A84E-6AB4F95760D0}"/>
                </c:ext>
              </c:extLst>
            </c:dLbl>
            <c:dLbl>
              <c:idx val="1"/>
              <c:layout>
                <c:manualLayout>
                  <c:x val="0.2269947029348604"/>
                  <c:y val="-0.1416753539610365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C5-3B46-A84E-6AB4F95760D0}"/>
                </c:ext>
              </c:extLst>
            </c:dLbl>
            <c:dLbl>
              <c:idx val="2"/>
              <c:layout>
                <c:manualLayout>
                  <c:x val="0.15597826086956521"/>
                  <c:y val="6.601641344127758E-2"/>
                </c:manualLayout>
              </c:layout>
              <c:showLegendKey val="0"/>
              <c:showVal val="0"/>
              <c:showCatName val="1"/>
              <c:showSerName val="0"/>
              <c:showPercent val="1"/>
              <c:showBubbleSize val="0"/>
              <c:extLst>
                <c:ext xmlns:c15="http://schemas.microsoft.com/office/drawing/2012/chart" uri="{CE6537A1-D6FC-4f65-9D91-7224C49458BB}">
                  <c15:layout>
                    <c:manualLayout>
                      <c:w val="0.14782608695652175"/>
                      <c:h val="0.24295774647887325"/>
                    </c:manualLayout>
                  </c15:layout>
                </c:ext>
                <c:ext xmlns:c16="http://schemas.microsoft.com/office/drawing/2014/chart" uri="{C3380CC4-5D6E-409C-BE32-E72D297353CC}">
                  <c16:uniqueId val="{00000005-35C5-3B46-A84E-6AB4F95760D0}"/>
                </c:ext>
              </c:extLst>
            </c:dLbl>
            <c:dLbl>
              <c:idx val="3"/>
              <c:layout>
                <c:manualLayout>
                  <c:x val="8.7779527559054965E-2"/>
                  <c:y val="9.2856271487190861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6.4913043478260865E-2"/>
                      <c:h val="0.14746478873239435"/>
                    </c:manualLayout>
                  </c15:layout>
                </c:ext>
                <c:ext xmlns:c16="http://schemas.microsoft.com/office/drawing/2014/chart" uri="{C3380CC4-5D6E-409C-BE32-E72D297353CC}">
                  <c16:uniqueId val="{00000007-35C5-3B46-A84E-6AB4F95760D0}"/>
                </c:ext>
              </c:extLst>
            </c:dLbl>
            <c:dLbl>
              <c:idx val="4"/>
              <c:layout>
                <c:manualLayout>
                  <c:x val="0.1397403286545702"/>
                  <c:y val="9.0835828620014047E-2"/>
                </c:manualLayout>
              </c:layout>
              <c:showLegendKey val="0"/>
              <c:showVal val="0"/>
              <c:showCatName val="1"/>
              <c:showSerName val="0"/>
              <c:showPercent val="1"/>
              <c:showBubbleSize val="0"/>
              <c:extLst>
                <c:ext xmlns:c15="http://schemas.microsoft.com/office/drawing/2012/chart" uri="{CE6537A1-D6FC-4f65-9D91-7224C49458BB}">
                  <c15:layout>
                    <c:manualLayout>
                      <c:w val="8.9967305717220128E-2"/>
                      <c:h val="0.12868544600938966"/>
                    </c:manualLayout>
                  </c15:layout>
                </c:ext>
                <c:ext xmlns:c16="http://schemas.microsoft.com/office/drawing/2014/chart" uri="{C3380CC4-5D6E-409C-BE32-E72D297353CC}">
                  <c16:uniqueId val="{00000009-35C5-3B46-A84E-6AB4F95760D0}"/>
                </c:ext>
              </c:extLst>
            </c:dLbl>
            <c:dLbl>
              <c:idx val="5"/>
              <c:layout>
                <c:manualLayout>
                  <c:x val="3.8708661417322758E-2"/>
                  <c:y val="4.1039148275479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C5-3B46-A84E-6AB4F95760D0}"/>
                </c:ext>
              </c:extLst>
            </c:dLbl>
            <c:dLbl>
              <c:idx val="6"/>
              <c:layout>
                <c:manualLayout>
                  <c:x val="-9.902566774989012E-2"/>
                  <c:y val="4.17213433004536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5C5-3B46-A84E-6AB4F95760D0}"/>
                </c:ext>
              </c:extLst>
            </c:dLbl>
            <c:dLbl>
              <c:idx val="7"/>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5C5-3B46-A84E-6AB4F95760D0}"/>
                </c:ext>
              </c:extLst>
            </c:dLbl>
            <c:dLbl>
              <c:idx val="8"/>
              <c:layout>
                <c:manualLayout>
                  <c:x val="-0.29806846970215678"/>
                  <c:y val="7.57716905105180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5C5-3B46-A84E-6AB4F95760D0}"/>
                </c:ext>
              </c:extLst>
            </c:dLbl>
            <c:dLbl>
              <c:idx val="9"/>
              <c:layout>
                <c:manualLayout>
                  <c:x val="-0.14311434440260182"/>
                  <c:y val="-8.08328712432073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5C5-3B46-A84E-6AB4F95760D0}"/>
                </c:ext>
              </c:extLst>
            </c:dLbl>
            <c:dLbl>
              <c:idx val="10"/>
              <c:layout>
                <c:manualLayout>
                  <c:x val="-0.14800650462170489"/>
                  <c:y val="-0.2291161140068759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5C5-3B46-A84E-6AB4F95760D0}"/>
                </c:ext>
              </c:extLst>
            </c:dLbl>
            <c:dLbl>
              <c:idx val="11"/>
              <c:layout>
                <c:manualLayout>
                  <c:x val="-1.4300581992468333E-2"/>
                  <c:y val="-0.231276108092122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5C5-3B46-A84E-6AB4F95760D0}"/>
                </c:ext>
              </c:extLst>
            </c:dLbl>
            <c:dLbl>
              <c:idx val="12"/>
              <c:layout>
                <c:manualLayout>
                  <c:x val="1.6304347826086953E-2"/>
                  <c:y val="-0.18039185242689734"/>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8.5326086956521732E-2"/>
                      <c:h val="0.15375586854460094"/>
                    </c:manualLayout>
                  </c15:layout>
                </c:ext>
                <c:ext xmlns:c16="http://schemas.microsoft.com/office/drawing/2014/chart" uri="{C3380CC4-5D6E-409C-BE32-E72D297353CC}">
                  <c16:uniqueId val="{00000018-35C5-3B46-A84E-6AB4F95760D0}"/>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(Distribution!$B$19:$C$19,Distribution!$E$19:$O$19)</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(Distribution!$B$20:$C$20,Distribution!$E$20:$O$20)</c:f>
              <c:numCache>
                <c:formatCode>#,##0.00</c:formatCode>
                <c:ptCount val="13"/>
                <c:pt idx="0">
                  <c:v>27.930698</c:v>
                </c:pt>
                <c:pt idx="1">
                  <c:v>48.061692999999998</c:v>
                </c:pt>
                <c:pt idx="2">
                  <c:v>265.96448500000002</c:v>
                </c:pt>
                <c:pt idx="3">
                  <c:v>1.0814000000000001E-2</c:v>
                </c:pt>
                <c:pt idx="4">
                  <c:v>553.56933500000002</c:v>
                </c:pt>
                <c:pt idx="5">
                  <c:v>4.4294929999999999</c:v>
                </c:pt>
                <c:pt idx="6">
                  <c:v>613.62384999999995</c:v>
                </c:pt>
                <c:pt idx="7">
                  <c:v>401.48317900000001</c:v>
                </c:pt>
                <c:pt idx="8">
                  <c:v>130.018663</c:v>
                </c:pt>
                <c:pt idx="9">
                  <c:v>69.771438000000003</c:v>
                </c:pt>
                <c:pt idx="10">
                  <c:v>73.071164999999993</c:v>
                </c:pt>
                <c:pt idx="11">
                  <c:v>282.31865800000003</c:v>
                </c:pt>
                <c:pt idx="12">
                  <c:v>1.039612</c:v>
                </c:pt>
              </c:numCache>
            </c:numRef>
          </c:val>
          <c:extLst>
            <c:ext xmlns:c16="http://schemas.microsoft.com/office/drawing/2014/chart" uri="{C3380CC4-5D6E-409C-BE32-E72D297353CC}">
              <c16:uniqueId val="{00000017-35C5-3B46-A84E-6AB4F95760D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 (CDDIS Normalized(109.85 PBs)</a:t>
            </a:r>
          </a:p>
        </c:rich>
      </c:tx>
      <c:layout>
        <c:manualLayout>
          <c:xMode val="edge"/>
          <c:yMode val="edge"/>
          <c:x val="0.14926678235718766"/>
          <c:y val="1.0346745647619735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Distribution!$A$21</c:f>
              <c:strCache>
                <c:ptCount val="1"/>
                <c:pt idx="0">
                  <c:v>Total Volume (TBs)</c:v>
                </c:pt>
              </c:strCache>
            </c:strRef>
          </c:tx>
          <c:dLbls>
            <c:dLbl>
              <c:idx val="1"/>
              <c:layout>
                <c:manualLayout>
                  <c:x val="0.13387504925136376"/>
                  <c:y val="-0.123702593368489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984-F949-932D-EDA57E4F9958}"/>
                </c:ext>
              </c:extLst>
            </c:dLbl>
            <c:dLbl>
              <c:idx val="3"/>
              <c:layout>
                <c:manualLayout>
                  <c:x val="-6.4524789052262707E-2"/>
                  <c:y val="1.40078017770714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84-F949-932D-EDA57E4F9958}"/>
                </c:ext>
              </c:extLst>
            </c:dLbl>
            <c:dLbl>
              <c:idx val="6"/>
              <c:layout>
                <c:manualLayout>
                  <c:x val="-0.22300126291429689"/>
                  <c:y val="-6.5113570042773239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797163622372151"/>
                      <c:h val="0.16143799176708853"/>
                    </c:manualLayout>
                  </c15:layout>
                </c:ext>
                <c:ext xmlns:c16="http://schemas.microsoft.com/office/drawing/2014/chart" uri="{C3380CC4-5D6E-409C-BE32-E72D297353CC}">
                  <c16:uniqueId val="{00000002-5984-F949-932D-EDA57E4F9958}"/>
                </c:ext>
              </c:extLst>
            </c:dLbl>
            <c:dLbl>
              <c:idx val="7"/>
              <c:layout>
                <c:manualLayout>
                  <c:x val="-0.12327487107691715"/>
                  <c:y val="2.8943269556037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84-F949-932D-EDA57E4F995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(Distribution!$B$19:$C$19,Distribution!$E$19:$O$19)</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(Distribution!$B$21:$C$21,Distribution!$E$21:$O$21)</c:f>
              <c:numCache>
                <c:formatCode>#,##0.00</c:formatCode>
                <c:ptCount val="13"/>
                <c:pt idx="0">
                  <c:v>3335.8461849401247</c:v>
                </c:pt>
                <c:pt idx="1">
                  <c:v>63111.83420838965</c:v>
                </c:pt>
                <c:pt idx="2">
                  <c:v>385.32457069577811</c:v>
                </c:pt>
                <c:pt idx="3">
                  <c:v>9.2705912647943357E-3</c:v>
                </c:pt>
                <c:pt idx="4">
                  <c:v>10914.576334620044</c:v>
                </c:pt>
                <c:pt idx="5">
                  <c:v>19.106782130404053</c:v>
                </c:pt>
                <c:pt idx="6">
                  <c:v>12309.112781965452</c:v>
                </c:pt>
                <c:pt idx="7">
                  <c:v>12804.407024609316</c:v>
                </c:pt>
                <c:pt idx="8">
                  <c:v>3661.9000503276598</c:v>
                </c:pt>
                <c:pt idx="9">
                  <c:v>2905.281986610029</c:v>
                </c:pt>
                <c:pt idx="10">
                  <c:v>1305.6539400723505</c:v>
                </c:pt>
                <c:pt idx="11">
                  <c:v>1698.5209426985957</c:v>
                </c:pt>
                <c:pt idx="12">
                  <c:v>32.913538409931732</c:v>
                </c:pt>
              </c:numCache>
            </c:numRef>
          </c:val>
          <c:extLst>
            <c:ext xmlns:c16="http://schemas.microsoft.com/office/drawing/2014/chart" uri="{C3380CC4-5D6E-409C-BE32-E72D297353CC}">
              <c16:uniqueId val="{00000006-F006-D84A-BEBD-42499977BCFD}"/>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 (CDDIS Normalized)</a:t>
            </a:r>
          </a:p>
        </c:rich>
      </c:tx>
      <c:overlay val="0"/>
      <c:spPr>
        <a:noFill/>
        <a:ln w="25400">
          <a:noFill/>
        </a:ln>
      </c:spPr>
    </c:title>
    <c:autoTitleDeleted val="0"/>
    <c:plotArea>
      <c:layout/>
      <c:barChart>
        <c:barDir val="col"/>
        <c:grouping val="stacked"/>
        <c:varyColors val="0"/>
        <c:ser>
          <c:idx val="0"/>
          <c:order val="0"/>
          <c:tx>
            <c:strRef>
              <c:f>Distribution!$A$168</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(Distribution!$B$168:$C$168,Distribution!$E$168:$O$168)</c:f>
              <c:numCache>
                <c:formatCode>_(* #,##0.00_);_(* \(#,##0.00\);_(* "-"??_);_(@_)</c:formatCode>
                <c:ptCount val="13"/>
                <c:pt idx="0">
                  <c:v>2286.1710908141899</c:v>
                </c:pt>
                <c:pt idx="1">
                  <c:v>24352.400539725164</c:v>
                </c:pt>
                <c:pt idx="2">
                  <c:v>307.52780788075779</c:v>
                </c:pt>
                <c:pt idx="3">
                  <c:v>5.4742690736020409E-5</c:v>
                </c:pt>
                <c:pt idx="4">
                  <c:v>6749.1000229528081</c:v>
                </c:pt>
                <c:pt idx="5">
                  <c:v>13.819023214111425</c:v>
                </c:pt>
                <c:pt idx="6">
                  <c:v>6420.3791070028901</c:v>
                </c:pt>
                <c:pt idx="7">
                  <c:v>7621.4281990785348</c:v>
                </c:pt>
                <c:pt idx="8">
                  <c:v>2138.5625652322733</c:v>
                </c:pt>
                <c:pt idx="9">
                  <c:v>1668.4725054755663</c:v>
                </c:pt>
                <c:pt idx="10">
                  <c:v>604.4191324983808</c:v>
                </c:pt>
                <c:pt idx="11">
                  <c:v>1151.0254531506935</c:v>
                </c:pt>
                <c:pt idx="12">
                  <c:v>12.872995782316993</c:v>
                </c:pt>
              </c:numCache>
            </c:numRef>
          </c:val>
          <c:extLst>
            <c:ext xmlns:c16="http://schemas.microsoft.com/office/drawing/2014/chart" uri="{C3380CC4-5D6E-409C-BE32-E72D297353CC}">
              <c16:uniqueId val="{00000000-6B82-134F-BBBC-0CAA833E4DD1}"/>
            </c:ext>
          </c:extLst>
        </c:ser>
        <c:ser>
          <c:idx val="1"/>
          <c:order val="1"/>
          <c:tx>
            <c:strRef>
              <c:f>Distribution!$A$169</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(Distribution!$B$169:$C$169,Distribution!$E$169:$O$169)</c:f>
              <c:numCache>
                <c:formatCode>_(* #,##0.00_);_(* \(#,##0.00\);_(* "-"??_);_(@_)</c:formatCode>
                <c:ptCount val="13"/>
                <c:pt idx="0">
                  <c:v>56.984858866790042</c:v>
                </c:pt>
                <c:pt idx="1">
                  <c:v>12838.21966519649</c:v>
                </c:pt>
                <c:pt idx="2">
                  <c:v>6.1335700447971195</c:v>
                </c:pt>
                <c:pt idx="3">
                  <c:v>1.3461148791975488E-3</c:v>
                </c:pt>
                <c:pt idx="4">
                  <c:v>246.40945615355957</c:v>
                </c:pt>
                <c:pt idx="5">
                  <c:v>0.51072535179446188</c:v>
                </c:pt>
                <c:pt idx="6">
                  <c:v>2108.4400366030382</c:v>
                </c:pt>
                <c:pt idx="7">
                  <c:v>1204.8366585373067</c:v>
                </c:pt>
                <c:pt idx="8">
                  <c:v>108.15231799011197</c:v>
                </c:pt>
                <c:pt idx="9">
                  <c:v>521.956081516415</c:v>
                </c:pt>
                <c:pt idx="10">
                  <c:v>191.26271507658319</c:v>
                </c:pt>
                <c:pt idx="11">
                  <c:v>164.79991216392551</c:v>
                </c:pt>
                <c:pt idx="12">
                  <c:v>1.0563841308503419</c:v>
                </c:pt>
              </c:numCache>
            </c:numRef>
          </c:val>
          <c:extLst>
            <c:ext xmlns:c16="http://schemas.microsoft.com/office/drawing/2014/chart" uri="{C3380CC4-5D6E-409C-BE32-E72D297353CC}">
              <c16:uniqueId val="{00000001-6B82-134F-BBBC-0CAA833E4DD1}"/>
            </c:ext>
          </c:extLst>
        </c:ser>
        <c:ser>
          <c:idx val="2"/>
          <c:order val="2"/>
          <c:tx>
            <c:strRef>
              <c:f>Distribution!$A$170</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(Distribution!$B$170:$C$170,Distribution!$E$170:$O$170)</c:f>
              <c:numCache>
                <c:formatCode>_(* #,##0.00_);_(* \(#,##0.00\);_(* "-"??_);_(@_)</c:formatCode>
                <c:ptCount val="13"/>
                <c:pt idx="0">
                  <c:v>520.96080210276148</c:v>
                </c:pt>
                <c:pt idx="1">
                  <c:v>10509.154540596348</c:v>
                </c:pt>
                <c:pt idx="2">
                  <c:v>9.6035843654717574</c:v>
                </c:pt>
                <c:pt idx="3">
                  <c:v>6.9540946478809859E-3</c:v>
                </c:pt>
                <c:pt idx="4">
                  <c:v>2370.9565119643071</c:v>
                </c:pt>
                <c:pt idx="5">
                  <c:v>1.0019980694878516</c:v>
                </c:pt>
                <c:pt idx="6">
                  <c:v>2845.2568952683787</c:v>
                </c:pt>
                <c:pt idx="7">
                  <c:v>1575.9615616593312</c:v>
                </c:pt>
                <c:pt idx="8">
                  <c:v>1000.2051009025789</c:v>
                </c:pt>
                <c:pt idx="9">
                  <c:v>210.47864324388476</c:v>
                </c:pt>
                <c:pt idx="10">
                  <c:v>421.20058159059442</c:v>
                </c:pt>
                <c:pt idx="11">
                  <c:v>135.84271625924112</c:v>
                </c:pt>
                <c:pt idx="12">
                  <c:v>15.071998589150976</c:v>
                </c:pt>
              </c:numCache>
            </c:numRef>
          </c:val>
          <c:extLst>
            <c:ext xmlns:c16="http://schemas.microsoft.com/office/drawing/2014/chart" uri="{C3380CC4-5D6E-409C-BE32-E72D297353CC}">
              <c16:uniqueId val="{00000002-6B82-134F-BBBC-0CAA833E4DD1}"/>
            </c:ext>
          </c:extLst>
        </c:ser>
        <c:ser>
          <c:idx val="3"/>
          <c:order val="3"/>
          <c:tx>
            <c:strRef>
              <c:f>Distribution!$A$171</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(Distribution!$B$171:$C$171,Distribution!$E$171:$O$171)</c:f>
              <c:numCache>
                <c:formatCode>_(* #,##0.00_);_(* \(#,##0.00\);_(* "-"??_);_(@_)</c:formatCode>
                <c:ptCount val="13"/>
                <c:pt idx="0">
                  <c:v>425.95330041271404</c:v>
                </c:pt>
                <c:pt idx="1">
                  <c:v>15154.379899864914</c:v>
                </c:pt>
                <c:pt idx="2">
                  <c:v>34.263615807654787</c:v>
                </c:pt>
                <c:pt idx="3">
                  <c:v>9.0109513075731153E-4</c:v>
                </c:pt>
                <c:pt idx="4">
                  <c:v>1331.2540619407744</c:v>
                </c:pt>
                <c:pt idx="5">
                  <c:v>3.4806437023398731</c:v>
                </c:pt>
                <c:pt idx="6">
                  <c:v>806.812574847208</c:v>
                </c:pt>
                <c:pt idx="7">
                  <c:v>2290.6942746372806</c:v>
                </c:pt>
                <c:pt idx="8">
                  <c:v>199.63803884423442</c:v>
                </c:pt>
                <c:pt idx="9">
                  <c:v>279.05210721769333</c:v>
                </c:pt>
                <c:pt idx="10">
                  <c:v>43.755944628919046</c:v>
                </c:pt>
                <c:pt idx="11">
                  <c:v>236.67132623525038</c:v>
                </c:pt>
                <c:pt idx="12">
                  <c:v>2.9526627466284472</c:v>
                </c:pt>
              </c:numCache>
            </c:numRef>
          </c:val>
          <c:extLst>
            <c:ext xmlns:c16="http://schemas.microsoft.com/office/drawing/2014/chart" uri="{C3380CC4-5D6E-409C-BE32-E72D297353CC}">
              <c16:uniqueId val="{00000003-6B82-134F-BBBC-0CAA833E4DD1}"/>
            </c:ext>
          </c:extLst>
        </c:ser>
        <c:ser>
          <c:idx val="4"/>
          <c:order val="4"/>
          <c:tx>
            <c:strRef>
              <c:f>Distribution!$A$172</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(Distribution!$B$172:$C$172,Distribution!$E$172:$O$172)</c:f>
              <c:numCache>
                <c:formatCode>_(* #,##0.00_);_(* \(#,##0.00\);_(* "-"??_);_(@_)</c:formatCode>
                <c:ptCount val="13"/>
                <c:pt idx="0">
                  <c:v>38.779292059302833</c:v>
                </c:pt>
                <c:pt idx="1">
                  <c:v>224.72010316625767</c:v>
                </c:pt>
                <c:pt idx="2">
                  <c:v>2.8122507139096289</c:v>
                </c:pt>
                <c:pt idx="3">
                  <c:v>0</c:v>
                </c:pt>
                <c:pt idx="4">
                  <c:v>103.033115269929</c:v>
                </c:pt>
                <c:pt idx="5">
                  <c:v>0.18809953974505272</c:v>
                </c:pt>
                <c:pt idx="6">
                  <c:v>96.345138716241209</c:v>
                </c:pt>
                <c:pt idx="7">
                  <c:v>36.850954638749414</c:v>
                </c:pt>
                <c:pt idx="8">
                  <c:v>44.436658098837093</c:v>
                </c:pt>
                <c:pt idx="9">
                  <c:v>22.50834483154258</c:v>
                </c:pt>
                <c:pt idx="10">
                  <c:v>11.5773947988154</c:v>
                </c:pt>
                <c:pt idx="11">
                  <c:v>8.8144341748929929</c:v>
                </c:pt>
                <c:pt idx="12">
                  <c:v>0.56015843987097458</c:v>
                </c:pt>
              </c:numCache>
            </c:numRef>
          </c:val>
          <c:extLst>
            <c:ext xmlns:c16="http://schemas.microsoft.com/office/drawing/2014/chart" uri="{C3380CC4-5D6E-409C-BE32-E72D297353CC}">
              <c16:uniqueId val="{00000004-6B82-134F-BBBC-0CAA833E4DD1}"/>
            </c:ext>
          </c:extLst>
        </c:ser>
        <c:ser>
          <c:idx val="5"/>
          <c:order val="5"/>
          <c:tx>
            <c:strRef>
              <c:f>Distribution!$A$173</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(Distribution!$B$173:$C$173,Distribution!$E$173:$O$173)</c:f>
              <c:numCache>
                <c:formatCode>_(* #,##0.00_);_(* \(#,##0.00\);_(* "-"??_);_(@_)</c:formatCode>
                <c:ptCount val="13"/>
                <c:pt idx="0">
                  <c:v>6.5644860125694242</c:v>
                </c:pt>
                <c:pt idx="1">
                  <c:v>32.937221937311662</c:v>
                </c:pt>
                <c:pt idx="2">
                  <c:v>24.982357036345995</c:v>
                </c:pt>
                <c:pt idx="3">
                  <c:v>1.4543916222464745E-5</c:v>
                </c:pt>
                <c:pt idx="4">
                  <c:v>113.81124522632295</c:v>
                </c:pt>
                <c:pt idx="5">
                  <c:v>0.10629225292541308</c:v>
                </c:pt>
                <c:pt idx="6">
                  <c:v>31.784105964625198</c:v>
                </c:pt>
                <c:pt idx="7">
                  <c:v>74.617449110777656</c:v>
                </c:pt>
                <c:pt idx="8">
                  <c:v>170.90367088898398</c:v>
                </c:pt>
                <c:pt idx="9">
                  <c:v>196.47960949977443</c:v>
                </c:pt>
                <c:pt idx="10">
                  <c:v>33.435276979633244</c:v>
                </c:pt>
                <c:pt idx="11">
                  <c:v>1.3244767899213907</c:v>
                </c:pt>
                <c:pt idx="12">
                  <c:v>0.19452150067172558</c:v>
                </c:pt>
              </c:numCache>
            </c:numRef>
          </c:val>
          <c:extLst>
            <c:ext xmlns:c16="http://schemas.microsoft.com/office/drawing/2014/chart" uri="{C3380CC4-5D6E-409C-BE32-E72D297353CC}">
              <c16:uniqueId val="{00000005-6B82-134F-BBBC-0CAA833E4DD1}"/>
            </c:ext>
          </c:extLst>
        </c:ser>
        <c:ser>
          <c:idx val="6"/>
          <c:order val="6"/>
          <c:tx>
            <c:strRef>
              <c:f>Distribution!$A$174</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(Distribution!$B$167:$C$167,Distribution!$E$167:$O$167)</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(Distribution!$B$174:$C$174,Distribution!$E$174:$O$174)</c:f>
              <c:numCache>
                <c:formatCode>_(* #,##0.00_);_(* \(#,##0.00\);_(* "-"??_);_(@_)</c:formatCode>
                <c:ptCount val="13"/>
                <c:pt idx="0">
                  <c:v>0.43235467179692871</c:v>
                </c:pt>
                <c:pt idx="1">
                  <c:v>2.2237902959204775E-2</c:v>
                </c:pt>
                <c:pt idx="2">
                  <c:v>1.3848468406649707E-3</c:v>
                </c:pt>
                <c:pt idx="3">
                  <c:v>0</c:v>
                </c:pt>
                <c:pt idx="4">
                  <c:v>1.1921112331037794E-2</c:v>
                </c:pt>
                <c:pt idx="5">
                  <c:v>0</c:v>
                </c:pt>
                <c:pt idx="6">
                  <c:v>9.4923563067823097E-2</c:v>
                </c:pt>
                <c:pt idx="7">
                  <c:v>1.7926947345586034E-2</c:v>
                </c:pt>
                <c:pt idx="8">
                  <c:v>1.6983706409519027E-3</c:v>
                </c:pt>
                <c:pt idx="9">
                  <c:v>6.3346948251501072</c:v>
                </c:pt>
                <c:pt idx="10">
                  <c:v>2.8944994228368112E-3</c:v>
                </c:pt>
                <c:pt idx="11">
                  <c:v>4.262392467353486E-2</c:v>
                </c:pt>
                <c:pt idx="12">
                  <c:v>0.20481722044223633</c:v>
                </c:pt>
              </c:numCache>
            </c:numRef>
          </c:val>
          <c:extLst>
            <c:ext xmlns:c16="http://schemas.microsoft.com/office/drawing/2014/chart" uri="{C3380CC4-5D6E-409C-BE32-E72D297353CC}">
              <c16:uniqueId val="{00000006-6B82-134F-BBBC-0CAA833E4DD1}"/>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0"/>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(CDDIS Normalized) </a:t>
            </a:r>
          </a:p>
        </c:rich>
      </c:tx>
      <c:overlay val="0"/>
      <c:spPr>
        <a:noFill/>
        <a:ln w="25400">
          <a:noFill/>
        </a:ln>
      </c:spPr>
    </c:title>
    <c:autoTitleDeleted val="0"/>
    <c:plotArea>
      <c:layout/>
      <c:barChart>
        <c:barDir val="col"/>
        <c:grouping val="stacked"/>
        <c:varyColors val="0"/>
        <c:ser>
          <c:idx val="0"/>
          <c:order val="0"/>
          <c:tx>
            <c:strRef>
              <c:f>Distribution!$A$123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(Distribution!$B$123:$C$123,Distribution!$E$123:$O$123)</c:f>
              <c:numCache>
                <c:formatCode>0.00</c:formatCode>
                <c:ptCount val="13"/>
                <c:pt idx="0">
                  <c:v>19.441234000000001</c:v>
                </c:pt>
                <c:pt idx="1">
                  <c:v>35.170746999999999</c:v>
                </c:pt>
                <c:pt idx="2">
                  <c:v>202.622716</c:v>
                </c:pt>
                <c:pt idx="3">
                  <c:v>3.2000000000000003E-4</c:v>
                </c:pt>
                <c:pt idx="4">
                  <c:v>327.06503600000002</c:v>
                </c:pt>
                <c:pt idx="5">
                  <c:v>3.8705099999999999</c:v>
                </c:pt>
                <c:pt idx="6">
                  <c:v>244.553121</c:v>
                </c:pt>
                <c:pt idx="7">
                  <c:v>228.55867000000001</c:v>
                </c:pt>
                <c:pt idx="8">
                  <c:v>89.211478</c:v>
                </c:pt>
                <c:pt idx="9">
                  <c:v>43.409503000000001</c:v>
                </c:pt>
                <c:pt idx="10">
                  <c:v>33.249512000000003</c:v>
                </c:pt>
                <c:pt idx="11">
                  <c:v>268.57487600000002</c:v>
                </c:pt>
                <c:pt idx="12">
                  <c:v>0.63848400000000005</c:v>
                </c:pt>
              </c:numCache>
            </c:numRef>
          </c:val>
          <c:extLst>
            <c:ext xmlns:c16="http://schemas.microsoft.com/office/drawing/2014/chart" uri="{C3380CC4-5D6E-409C-BE32-E72D297353CC}">
              <c16:uniqueId val="{00000000-4C12-6946-84DF-9C426DF81321}"/>
            </c:ext>
          </c:extLst>
        </c:ser>
        <c:ser>
          <c:idx val="1"/>
          <c:order val="1"/>
          <c:tx>
            <c:strRef>
              <c:f>Distribution!$A$124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(Distribution!$B$124:$C$124,Distribution!$E$124:$O$124)</c:f>
              <c:numCache>
                <c:formatCode>0.00</c:formatCode>
                <c:ptCount val="13"/>
                <c:pt idx="0">
                  <c:v>0.31096400000000002</c:v>
                </c:pt>
                <c:pt idx="1">
                  <c:v>3.7763620000000002</c:v>
                </c:pt>
                <c:pt idx="2">
                  <c:v>8.8488749999999996</c:v>
                </c:pt>
                <c:pt idx="3">
                  <c:v>9.7490000000000007E-3</c:v>
                </c:pt>
                <c:pt idx="4">
                  <c:v>26.926964999999999</c:v>
                </c:pt>
                <c:pt idx="5">
                  <c:v>0.22243199999999999</c:v>
                </c:pt>
                <c:pt idx="6">
                  <c:v>137.903336</c:v>
                </c:pt>
                <c:pt idx="7">
                  <c:v>45.736387999999998</c:v>
                </c:pt>
                <c:pt idx="8">
                  <c:v>10.626792999999999</c:v>
                </c:pt>
                <c:pt idx="9">
                  <c:v>11.4742</c:v>
                </c:pt>
                <c:pt idx="10">
                  <c:v>12.900854000000001</c:v>
                </c:pt>
                <c:pt idx="11">
                  <c:v>2.7441209999999998</c:v>
                </c:pt>
                <c:pt idx="12">
                  <c:v>0.235793</c:v>
                </c:pt>
              </c:numCache>
            </c:numRef>
          </c:val>
          <c:extLst>
            <c:ext xmlns:c16="http://schemas.microsoft.com/office/drawing/2014/chart" uri="{C3380CC4-5D6E-409C-BE32-E72D297353CC}">
              <c16:uniqueId val="{00000001-4C12-6946-84DF-9C426DF81321}"/>
            </c:ext>
          </c:extLst>
        </c:ser>
        <c:ser>
          <c:idx val="2"/>
          <c:order val="2"/>
          <c:tx>
            <c:strRef>
              <c:f>Distribution!$A$125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(Distribution!$B$125:$C$125,Distribution!$E$125:$O$125)</c:f>
              <c:numCache>
                <c:formatCode>0.00</c:formatCode>
                <c:ptCount val="13"/>
                <c:pt idx="0">
                  <c:v>4.533061</c:v>
                </c:pt>
                <c:pt idx="1">
                  <c:v>4.4370849999999997</c:v>
                </c:pt>
                <c:pt idx="2">
                  <c:v>7.067151</c:v>
                </c:pt>
                <c:pt idx="3">
                  <c:v>5.4000000000000001E-4</c:v>
                </c:pt>
                <c:pt idx="4">
                  <c:v>112.434354</c:v>
                </c:pt>
                <c:pt idx="5">
                  <c:v>0.118696</c:v>
                </c:pt>
                <c:pt idx="6">
                  <c:v>188.45264399999999</c:v>
                </c:pt>
                <c:pt idx="7">
                  <c:v>36.314090999999998</c:v>
                </c:pt>
                <c:pt idx="8">
                  <c:v>17.580909999999999</c:v>
                </c:pt>
                <c:pt idx="9">
                  <c:v>7.4798830000000001</c:v>
                </c:pt>
                <c:pt idx="10">
                  <c:v>12.494346999999999</c:v>
                </c:pt>
                <c:pt idx="11">
                  <c:v>3.5127419999999998</c:v>
                </c:pt>
                <c:pt idx="12">
                  <c:v>4.2319000000000002E-2</c:v>
                </c:pt>
              </c:numCache>
            </c:numRef>
          </c:val>
          <c:extLst>
            <c:ext xmlns:c16="http://schemas.microsoft.com/office/drawing/2014/chart" uri="{C3380CC4-5D6E-409C-BE32-E72D297353CC}">
              <c16:uniqueId val="{00000002-4C12-6946-84DF-9C426DF81321}"/>
            </c:ext>
          </c:extLst>
        </c:ser>
        <c:ser>
          <c:idx val="3"/>
          <c:order val="3"/>
          <c:tx>
            <c:strRef>
              <c:f>Distribution!$A$126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(Distribution!$B$126:$C$126,Distribution!$E$126:$O$126)</c:f>
              <c:numCache>
                <c:formatCode>0.00</c:formatCode>
                <c:ptCount val="13"/>
                <c:pt idx="0">
                  <c:v>3.252335</c:v>
                </c:pt>
                <c:pt idx="1">
                  <c:v>4.0979679999999998</c:v>
                </c:pt>
                <c:pt idx="2">
                  <c:v>25.303353000000001</c:v>
                </c:pt>
                <c:pt idx="3">
                  <c:v>1.22E-4</c:v>
                </c:pt>
                <c:pt idx="4">
                  <c:v>31.26417</c:v>
                </c:pt>
                <c:pt idx="5">
                  <c:v>0.194767</c:v>
                </c:pt>
                <c:pt idx="6">
                  <c:v>30.62912</c:v>
                </c:pt>
                <c:pt idx="7">
                  <c:v>80.026118999999994</c:v>
                </c:pt>
                <c:pt idx="8">
                  <c:v>4.5104439999999997</c:v>
                </c:pt>
                <c:pt idx="9">
                  <c:v>2.3497970000000001</c:v>
                </c:pt>
                <c:pt idx="10">
                  <c:v>0.44798399999999999</c:v>
                </c:pt>
                <c:pt idx="11">
                  <c:v>5.2594599999999998</c:v>
                </c:pt>
                <c:pt idx="12">
                  <c:v>6.9699999999999996E-3</c:v>
                </c:pt>
              </c:numCache>
            </c:numRef>
          </c:val>
          <c:extLst>
            <c:ext xmlns:c16="http://schemas.microsoft.com/office/drawing/2014/chart" uri="{C3380CC4-5D6E-409C-BE32-E72D297353CC}">
              <c16:uniqueId val="{00000003-4C12-6946-84DF-9C426DF81321}"/>
            </c:ext>
          </c:extLst>
        </c:ser>
        <c:ser>
          <c:idx val="4"/>
          <c:order val="4"/>
          <c:tx>
            <c:strRef>
              <c:f>Distribution!$A$127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(Distribution!$B$127:$C$127,Distribution!$E$127:$O$127)</c:f>
              <c:numCache>
                <c:formatCode>0.00</c:formatCode>
                <c:ptCount val="13"/>
                <c:pt idx="0">
                  <c:v>0.293489</c:v>
                </c:pt>
                <c:pt idx="1">
                  <c:v>0.12953300000000001</c:v>
                </c:pt>
                <c:pt idx="2">
                  <c:v>1.586284</c:v>
                </c:pt>
                <c:pt idx="3">
                  <c:v>0</c:v>
                </c:pt>
                <c:pt idx="4">
                  <c:v>5.1609090000000002</c:v>
                </c:pt>
                <c:pt idx="5">
                  <c:v>1.1124E-2</c:v>
                </c:pt>
                <c:pt idx="6">
                  <c:v>9.9073879999999992</c:v>
                </c:pt>
                <c:pt idx="7">
                  <c:v>2.347305</c:v>
                </c:pt>
                <c:pt idx="8">
                  <c:v>7.7702309999999999</c:v>
                </c:pt>
                <c:pt idx="9">
                  <c:v>0.16439000000000001</c:v>
                </c:pt>
                <c:pt idx="10">
                  <c:v>8.7886000000000006E-2</c:v>
                </c:pt>
                <c:pt idx="11">
                  <c:v>8.5084999999999994E-2</c:v>
                </c:pt>
                <c:pt idx="12">
                  <c:v>1.913E-3</c:v>
                </c:pt>
              </c:numCache>
            </c:numRef>
          </c:val>
          <c:extLst>
            <c:ext xmlns:c16="http://schemas.microsoft.com/office/drawing/2014/chart" uri="{C3380CC4-5D6E-409C-BE32-E72D297353CC}">
              <c16:uniqueId val="{00000004-4C12-6946-84DF-9C426DF81321}"/>
            </c:ext>
          </c:extLst>
        </c:ser>
        <c:ser>
          <c:idx val="5"/>
          <c:order val="5"/>
          <c:tx>
            <c:strRef>
              <c:f>Distribution!$A$128</c:f>
              <c:strCache>
                <c:ptCount val="1"/>
                <c:pt idx="0">
                  <c:v>US Other</c:v>
                </c:pt>
              </c:strCache>
            </c:strRef>
          </c:tx>
          <c:spPr>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(Distribution!$B$128:$C$128,Distribution!$E$128:$O$128)</c:f>
              <c:numCache>
                <c:formatCode>0.00</c:formatCode>
                <c:ptCount val="13"/>
                <c:pt idx="0">
                  <c:v>9.8300999999999999E-2</c:v>
                </c:pt>
                <c:pt idx="1">
                  <c:v>0.416377</c:v>
                </c:pt>
                <c:pt idx="2">
                  <c:v>20.532489999999999</c:v>
                </c:pt>
                <c:pt idx="3">
                  <c:v>8.2999999999999998E-5</c:v>
                </c:pt>
                <c:pt idx="4">
                  <c:v>50.603749999999998</c:v>
                </c:pt>
                <c:pt idx="5">
                  <c:v>1.1964000000000001E-2</c:v>
                </c:pt>
                <c:pt idx="6">
                  <c:v>1.5628139999999999</c:v>
                </c:pt>
                <c:pt idx="7">
                  <c:v>8.4656169999999999</c:v>
                </c:pt>
                <c:pt idx="8">
                  <c:v>0.31597599999999998</c:v>
                </c:pt>
                <c:pt idx="9">
                  <c:v>4.8259999999999996</c:v>
                </c:pt>
                <c:pt idx="10">
                  <c:v>13.726891</c:v>
                </c:pt>
                <c:pt idx="11">
                  <c:v>2.136584</c:v>
                </c:pt>
                <c:pt idx="12">
                  <c:v>0.107325</c:v>
                </c:pt>
              </c:numCache>
            </c:numRef>
          </c:val>
          <c:extLst>
            <c:ext xmlns:c16="http://schemas.microsoft.com/office/drawing/2014/chart" uri="{C3380CC4-5D6E-409C-BE32-E72D297353CC}">
              <c16:uniqueId val="{00000005-4C12-6946-84DF-9C426DF81321}"/>
            </c:ext>
          </c:extLst>
        </c:ser>
        <c:ser>
          <c:idx val="6"/>
          <c:order val="6"/>
          <c:tx>
            <c:strRef>
              <c:f>Distribution!$A$129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(Distribution!$B$122:$C$122,Distribution!$E$122:$O$122)</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(Distribution!$B$129:$C$129,Distribution!$E$129:$O$129)</c:f>
              <c:numCache>
                <c:formatCode>0.00</c:formatCode>
                <c:ptCount val="13"/>
                <c:pt idx="0">
                  <c:v>1.3140000000000001E-3</c:v>
                </c:pt>
                <c:pt idx="1">
                  <c:v>3.3620999999999998E-2</c:v>
                </c:pt>
                <c:pt idx="2">
                  <c:v>3.6159999999999999E-3</c:v>
                </c:pt>
                <c:pt idx="3">
                  <c:v>0</c:v>
                </c:pt>
                <c:pt idx="4">
                  <c:v>0.114151</c:v>
                </c:pt>
                <c:pt idx="5">
                  <c:v>0</c:v>
                </c:pt>
                <c:pt idx="6">
                  <c:v>0.61542699999999995</c:v>
                </c:pt>
                <c:pt idx="7">
                  <c:v>3.4988999999999999E-2</c:v>
                </c:pt>
                <c:pt idx="8">
                  <c:v>2.8310000000000002E-3</c:v>
                </c:pt>
                <c:pt idx="9">
                  <c:v>6.7665000000000003E-2</c:v>
                </c:pt>
                <c:pt idx="10">
                  <c:v>0.163691</c:v>
                </c:pt>
                <c:pt idx="11">
                  <c:v>5.79E-3</c:v>
                </c:pt>
                <c:pt idx="12">
                  <c:v>6.8079999999999998E-3</c:v>
                </c:pt>
              </c:numCache>
            </c:numRef>
          </c:val>
          <c:extLst>
            <c:ext xmlns:c16="http://schemas.microsoft.com/office/drawing/2014/chart" uri="{C3380CC4-5D6E-409C-BE32-E72D297353CC}">
              <c16:uniqueId val="{00000006-4C12-6946-84DF-9C426DF81321}"/>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6354150492293902"/>
          <c:y val="0.1317619786951444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 (CDDIS Normalized)</a:t>
            </a:r>
          </a:p>
        </c:rich>
      </c:tx>
      <c:overlay val="0"/>
      <c:spPr>
        <a:noFill/>
        <a:ln w="25400">
          <a:noFill/>
        </a:ln>
      </c:spPr>
    </c:title>
    <c:autoTitleDeleted val="0"/>
    <c:plotArea>
      <c:layout/>
      <c:barChart>
        <c:barDir val="col"/>
        <c:grouping val="stacked"/>
        <c:varyColors val="0"/>
        <c:ser>
          <c:idx val="0"/>
          <c:order val="0"/>
          <c:tx>
            <c:strRef>
              <c:f>Distribution!$A$209</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(Distribution!$B$208:$C$208,Distribution!$E$208:$O$208)</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(Distribution!$B$209:$C$209,Distribution!$E$209:$O$209)</c:f>
              <c:numCache>
                <c:formatCode>_(* #,##0.00_);_(* \(#,##0.00\);_(* "-"??_);_(@_)</c:formatCode>
                <c:ptCount val="13"/>
                <c:pt idx="0">
                  <c:v>3.1144000000000002E-2</c:v>
                </c:pt>
                <c:pt idx="1">
                  <c:v>0.297703</c:v>
                </c:pt>
                <c:pt idx="2">
                  <c:v>0</c:v>
                </c:pt>
                <c:pt idx="3">
                  <c:v>0</c:v>
                </c:pt>
                <c:pt idx="4">
                  <c:v>0.19558800000000001</c:v>
                </c:pt>
                <c:pt idx="5">
                  <c:v>5.5999999999999999E-5</c:v>
                </c:pt>
                <c:pt idx="6">
                  <c:v>0</c:v>
                </c:pt>
                <c:pt idx="7">
                  <c:v>6.3982999999999998E-2</c:v>
                </c:pt>
                <c:pt idx="8">
                  <c:v>6.7219999999999997E-3</c:v>
                </c:pt>
                <c:pt idx="9">
                  <c:v>9.3107999999999996E-2</c:v>
                </c:pt>
                <c:pt idx="10">
                  <c:v>2.4000000000000001E-4</c:v>
                </c:pt>
                <c:pt idx="11">
                  <c:v>1.1023E-2</c:v>
                </c:pt>
                <c:pt idx="12">
                  <c:v>0</c:v>
                </c:pt>
              </c:numCache>
            </c:numRef>
          </c:val>
          <c:extLst>
            <c:ext xmlns:c16="http://schemas.microsoft.com/office/drawing/2014/chart" uri="{C3380CC4-5D6E-409C-BE32-E72D297353CC}">
              <c16:uniqueId val="{00000000-BDCF-7040-A282-628500854DA0}"/>
            </c:ext>
          </c:extLst>
        </c:ser>
        <c:ser>
          <c:idx val="1"/>
          <c:order val="1"/>
          <c:tx>
            <c:strRef>
              <c:f>Distribution!$A$210</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(Distribution!$B$208:$C$208,Distribution!$E$208:$O$208)</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(Distribution!$B$210:$C$210,Distribution!$E$210:$O$210)</c:f>
              <c:numCache>
                <c:formatCode>_(* #,##0.00_);_(* \(#,##0.00\);_(* "-"??_);_(@_)</c:formatCode>
                <c:ptCount val="13"/>
                <c:pt idx="0">
                  <c:v>1.2882910000000001</c:v>
                </c:pt>
                <c:pt idx="1">
                  <c:v>28.926342000000002</c:v>
                </c:pt>
                <c:pt idx="2">
                  <c:v>152.26535999999999</c:v>
                </c:pt>
                <c:pt idx="3">
                  <c:v>1.0814000000000001E-2</c:v>
                </c:pt>
                <c:pt idx="4">
                  <c:v>51.765459</c:v>
                </c:pt>
                <c:pt idx="5">
                  <c:v>0.68973399999999996</c:v>
                </c:pt>
                <c:pt idx="6">
                  <c:v>8.0460239999999992</c:v>
                </c:pt>
                <c:pt idx="7">
                  <c:v>118.199877</c:v>
                </c:pt>
                <c:pt idx="8">
                  <c:v>2.319712</c:v>
                </c:pt>
                <c:pt idx="9">
                  <c:v>11.494463</c:v>
                </c:pt>
                <c:pt idx="10">
                  <c:v>0.30987700000000001</c:v>
                </c:pt>
                <c:pt idx="11">
                  <c:v>0.69200499999999998</c:v>
                </c:pt>
                <c:pt idx="12">
                  <c:v>0</c:v>
                </c:pt>
              </c:numCache>
            </c:numRef>
          </c:val>
          <c:extLst>
            <c:ext xmlns:c16="http://schemas.microsoft.com/office/drawing/2014/chart" uri="{C3380CC4-5D6E-409C-BE32-E72D297353CC}">
              <c16:uniqueId val="{00000001-BDCF-7040-A282-628500854DA0}"/>
            </c:ext>
          </c:extLst>
        </c:ser>
        <c:ser>
          <c:idx val="2"/>
          <c:order val="2"/>
          <c:tx>
            <c:strRef>
              <c:f>Distribution!$A$211</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(Distribution!$B$208:$C$208,Distribution!$E$208:$O$208)</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(Distribution!$B$211:$C$211,Distribution!$E$211:$O$211)</c:f>
              <c:numCache>
                <c:formatCode>_(* #,##0.00_);_(* \(#,##0.00\);_(* "-"??_);_(@_)</c:formatCode>
                <c:ptCount val="13"/>
                <c:pt idx="0">
                  <c:v>16.372366</c:v>
                </c:pt>
                <c:pt idx="1">
                  <c:v>18.098752999999999</c:v>
                </c:pt>
                <c:pt idx="2">
                  <c:v>47.424230000000001</c:v>
                </c:pt>
                <c:pt idx="3">
                  <c:v>0</c:v>
                </c:pt>
                <c:pt idx="4">
                  <c:v>57.559662000000003</c:v>
                </c:pt>
                <c:pt idx="5">
                  <c:v>3.6441189999999999</c:v>
                </c:pt>
                <c:pt idx="6">
                  <c:v>104.324017</c:v>
                </c:pt>
                <c:pt idx="7">
                  <c:v>182.46631600000001</c:v>
                </c:pt>
                <c:pt idx="8">
                  <c:v>31.675414</c:v>
                </c:pt>
                <c:pt idx="9">
                  <c:v>29.538245</c:v>
                </c:pt>
                <c:pt idx="10">
                  <c:v>0.47259899999999999</c:v>
                </c:pt>
                <c:pt idx="11">
                  <c:v>271.53599000000003</c:v>
                </c:pt>
                <c:pt idx="12">
                  <c:v>0</c:v>
                </c:pt>
              </c:numCache>
            </c:numRef>
          </c:val>
          <c:extLst>
            <c:ext xmlns:c16="http://schemas.microsoft.com/office/drawing/2014/chart" uri="{C3380CC4-5D6E-409C-BE32-E72D297353CC}">
              <c16:uniqueId val="{00000002-BDCF-7040-A282-628500854DA0}"/>
            </c:ext>
          </c:extLst>
        </c:ser>
        <c:ser>
          <c:idx val="3"/>
          <c:order val="3"/>
          <c:tx>
            <c:strRef>
              <c:f>Distribution!$A$212</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(Distribution!$B$208:$C$208,Distribution!$E$208:$O$208)</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(Distribution!$B$212:$C$212,Distribution!$E$212:$O$212)</c:f>
              <c:numCache>
                <c:formatCode>_(* #,##0.00_);_(* \(#,##0.00\);_(* "-"??_);_(@_)</c:formatCode>
                <c:ptCount val="13"/>
                <c:pt idx="0">
                  <c:v>6.1208210000000003</c:v>
                </c:pt>
                <c:pt idx="1">
                  <c:v>9.7099999999999997E-4</c:v>
                </c:pt>
                <c:pt idx="2">
                  <c:v>6.097E-3</c:v>
                </c:pt>
                <c:pt idx="3">
                  <c:v>0</c:v>
                </c:pt>
                <c:pt idx="4">
                  <c:v>223.543913</c:v>
                </c:pt>
                <c:pt idx="5">
                  <c:v>6.8697999999999995E-2</c:v>
                </c:pt>
                <c:pt idx="6">
                  <c:v>458.82794699999999</c:v>
                </c:pt>
                <c:pt idx="7">
                  <c:v>92.097684999999998</c:v>
                </c:pt>
                <c:pt idx="8">
                  <c:v>77.200316000000001</c:v>
                </c:pt>
                <c:pt idx="9">
                  <c:v>22.745550000000001</c:v>
                </c:pt>
                <c:pt idx="10">
                  <c:v>29.766651</c:v>
                </c:pt>
                <c:pt idx="11">
                  <c:v>2.381939</c:v>
                </c:pt>
                <c:pt idx="12">
                  <c:v>0</c:v>
                </c:pt>
              </c:numCache>
            </c:numRef>
          </c:val>
          <c:extLst>
            <c:ext xmlns:c16="http://schemas.microsoft.com/office/drawing/2014/chart" uri="{C3380CC4-5D6E-409C-BE32-E72D297353CC}">
              <c16:uniqueId val="{00000003-BDCF-7040-A282-628500854DA0}"/>
            </c:ext>
          </c:extLst>
        </c:ser>
        <c:ser>
          <c:idx val="4"/>
          <c:order val="4"/>
          <c:tx>
            <c:strRef>
              <c:f>Distribution!$A$213</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(Distribution!$B$208:$C$208,Distribution!$E$208:$O$208)</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(Distribution!$B$213:$C$213,Distribution!$E$213:$O$213)</c:f>
              <c:numCache>
                <c:formatCode>_(* #,##0.00_);_(* \(#,##0.00\);_(* "-"??_);_(@_)</c:formatCode>
                <c:ptCount val="13"/>
                <c:pt idx="0">
                  <c:v>5.0457000000000002E-2</c:v>
                </c:pt>
                <c:pt idx="1">
                  <c:v>0</c:v>
                </c:pt>
                <c:pt idx="2">
                  <c:v>0</c:v>
                </c:pt>
                <c:pt idx="3">
                  <c:v>0</c:v>
                </c:pt>
                <c:pt idx="4">
                  <c:v>217.51657800000001</c:v>
                </c:pt>
                <c:pt idx="5">
                  <c:v>2.6823E-2</c:v>
                </c:pt>
                <c:pt idx="6">
                  <c:v>36.031137000000001</c:v>
                </c:pt>
                <c:pt idx="7">
                  <c:v>8.6189289999999996</c:v>
                </c:pt>
                <c:pt idx="8">
                  <c:v>4.9792079999999999</c:v>
                </c:pt>
                <c:pt idx="9">
                  <c:v>0</c:v>
                </c:pt>
                <c:pt idx="10">
                  <c:v>42.521281000000002</c:v>
                </c:pt>
                <c:pt idx="11">
                  <c:v>5.68492</c:v>
                </c:pt>
                <c:pt idx="12">
                  <c:v>0.29658099999999998</c:v>
                </c:pt>
              </c:numCache>
            </c:numRef>
          </c:val>
          <c:extLst>
            <c:ext xmlns:c16="http://schemas.microsoft.com/office/drawing/2014/chart" uri="{C3380CC4-5D6E-409C-BE32-E72D297353CC}">
              <c16:uniqueId val="{00000004-BDCF-7040-A282-628500854DA0}"/>
            </c:ext>
          </c:extLst>
        </c:ser>
        <c:ser>
          <c:idx val="5"/>
          <c:order val="5"/>
          <c:tx>
            <c:strRef>
              <c:f>Distribution!$A$214</c:f>
              <c:strCache>
                <c:ptCount val="1"/>
                <c:pt idx="0">
                  <c:v>Others1</c:v>
                </c:pt>
              </c:strCache>
            </c:strRef>
          </c:tx>
          <c:spPr>
            <a:ln w="25400">
              <a:noFill/>
            </a:ln>
            <a:effectLst>
              <a:outerShdw dist="35921" dir="2700000" algn="br">
                <a:srgbClr val="000000"/>
              </a:outerShdw>
            </a:effectLst>
          </c:spPr>
          <c:invertIfNegative val="0"/>
          <c:cat>
            <c:strRef>
              <c:f>(Distribution!$B$208:$C$208,Distribution!$E$208:$O$208)</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(Distribution!$B$214:$C$214,Distribution!$E$214:$O$214)</c:f>
              <c:numCache>
                <c:formatCode>_(* #,##0.00_);_(* \(#,##0.00\);_(* "-"??_);_(@_)</c:formatCode>
                <c:ptCount val="13"/>
                <c:pt idx="0">
                  <c:v>4.0676189999999997</c:v>
                </c:pt>
                <c:pt idx="1">
                  <c:v>0.73792400000000002</c:v>
                </c:pt>
                <c:pt idx="2">
                  <c:v>66.268798000000004</c:v>
                </c:pt>
                <c:pt idx="3">
                  <c:v>0</c:v>
                </c:pt>
                <c:pt idx="4">
                  <c:v>2.9881350000000002</c:v>
                </c:pt>
                <c:pt idx="5">
                  <c:v>6.3E-5</c:v>
                </c:pt>
                <c:pt idx="6">
                  <c:v>6.3947250000000002</c:v>
                </c:pt>
                <c:pt idx="7">
                  <c:v>3.6388999999999998E-2</c:v>
                </c:pt>
                <c:pt idx="8">
                  <c:v>13.837291</c:v>
                </c:pt>
                <c:pt idx="9">
                  <c:v>5.9000719999999998</c:v>
                </c:pt>
                <c:pt idx="10">
                  <c:v>5.1699999999999999E-4</c:v>
                </c:pt>
                <c:pt idx="11">
                  <c:v>2.0127809999999999</c:v>
                </c:pt>
                <c:pt idx="12">
                  <c:v>0.743031</c:v>
                </c:pt>
              </c:numCache>
            </c:numRef>
          </c:val>
          <c:extLst>
            <c:ext xmlns:c16="http://schemas.microsoft.com/office/drawing/2014/chart" uri="{C3380CC4-5D6E-409C-BE32-E72D297353CC}">
              <c16:uniqueId val="{00000005-BDCF-7040-A282-628500854DA0}"/>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 (CDDIS Normalized)</a:t>
            </a:r>
          </a:p>
        </c:rich>
      </c:tx>
      <c:overlay val="0"/>
      <c:spPr>
        <a:noFill/>
        <a:ln w="25400">
          <a:noFill/>
        </a:ln>
      </c:spPr>
    </c:title>
    <c:autoTitleDeleted val="0"/>
    <c:plotArea>
      <c:layout/>
      <c:barChart>
        <c:barDir val="col"/>
        <c:grouping val="stacked"/>
        <c:varyColors val="0"/>
        <c:ser>
          <c:idx val="0"/>
          <c:order val="0"/>
          <c:tx>
            <c:strRef>
              <c:f>Distribution!$A$245</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(Distribution!$B$244:$C$244,Distribution!$E$244:$O$244)</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(Distribution!$B$245:$C$245,Distribution!$E$245:$O$245)</c:f>
              <c:numCache>
                <c:formatCode>_(* #,##0.00_);_(* \(#,##0.00\);_(* "-"??_);_(@_)</c:formatCode>
                <c:ptCount val="13"/>
                <c:pt idx="0">
                  <c:v>5.1507718924767652E-2</c:v>
                </c:pt>
                <c:pt idx="1">
                  <c:v>55.00632098195166</c:v>
                </c:pt>
                <c:pt idx="2">
                  <c:v>0</c:v>
                </c:pt>
                <c:pt idx="3">
                  <c:v>0</c:v>
                </c:pt>
                <c:pt idx="4">
                  <c:v>14.416766273415234</c:v>
                </c:pt>
                <c:pt idx="5">
                  <c:v>5.4923503739701075E-4</c:v>
                </c:pt>
                <c:pt idx="6">
                  <c:v>0</c:v>
                </c:pt>
                <c:pt idx="7">
                  <c:v>17.047072435456347</c:v>
                </c:pt>
                <c:pt idx="8">
                  <c:v>61.921130771211132</c:v>
                </c:pt>
                <c:pt idx="9">
                  <c:v>19.329657204095312</c:v>
                </c:pt>
                <c:pt idx="10">
                  <c:v>2.9281090974109182E-4</c:v>
                </c:pt>
                <c:pt idx="11">
                  <c:v>4.1905981707714063E-2</c:v>
                </c:pt>
                <c:pt idx="12">
                  <c:v>0</c:v>
                </c:pt>
              </c:numCache>
            </c:numRef>
          </c:val>
          <c:extLst>
            <c:ext xmlns:c16="http://schemas.microsoft.com/office/drawing/2014/chart" uri="{C3380CC4-5D6E-409C-BE32-E72D297353CC}">
              <c16:uniqueId val="{00000000-2B4F-7840-94B7-CD44FF0A3394}"/>
            </c:ext>
          </c:extLst>
        </c:ser>
        <c:ser>
          <c:idx val="1"/>
          <c:order val="1"/>
          <c:tx>
            <c:strRef>
              <c:f>Distribution!$A$246</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(Distribution!$B$244:$C$244,Distribution!$E$244:$O$244)</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(Distribution!$B$246:$C$246,Distribution!$E$246:$O$246)</c:f>
              <c:numCache>
                <c:formatCode>_(* #,##0.00_);_(* \(#,##0.00\);_(* "-"??_);_(@_)</c:formatCode>
                <c:ptCount val="13"/>
                <c:pt idx="0">
                  <c:v>363.21083057849501</c:v>
                </c:pt>
                <c:pt idx="1">
                  <c:v>62406.434870136633</c:v>
                </c:pt>
                <c:pt idx="2">
                  <c:v>323.01038121031155</c:v>
                </c:pt>
                <c:pt idx="3">
                  <c:v>9.2705912647943461E-3</c:v>
                </c:pt>
                <c:pt idx="4">
                  <c:v>2624.8579579021525</c:v>
                </c:pt>
                <c:pt idx="5">
                  <c:v>4.1041884121432224</c:v>
                </c:pt>
                <c:pt idx="6">
                  <c:v>745.79702015470718</c:v>
                </c:pt>
                <c:pt idx="7">
                  <c:v>6544.7839924262707</c:v>
                </c:pt>
                <c:pt idx="8">
                  <c:v>80.859202037003328</c:v>
                </c:pt>
                <c:pt idx="9">
                  <c:v>1939.0183479402442</c:v>
                </c:pt>
                <c:pt idx="10">
                  <c:v>39.919101636116437</c:v>
                </c:pt>
                <c:pt idx="11">
                  <c:v>563.31439446917909</c:v>
                </c:pt>
                <c:pt idx="12">
                  <c:v>0</c:v>
                </c:pt>
              </c:numCache>
            </c:numRef>
          </c:val>
          <c:extLst>
            <c:ext xmlns:c16="http://schemas.microsoft.com/office/drawing/2014/chart" uri="{C3380CC4-5D6E-409C-BE32-E72D297353CC}">
              <c16:uniqueId val="{00000001-2B4F-7840-94B7-CD44FF0A3394}"/>
            </c:ext>
          </c:extLst>
        </c:ser>
        <c:ser>
          <c:idx val="2"/>
          <c:order val="2"/>
          <c:tx>
            <c:strRef>
              <c:f>Distribution!$A$247</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(Distribution!$B$244:$C$244,Distribution!$E$244:$O$244)</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(Distribution!$B$247:$C$247,Distribution!$E$247:$O$247)</c:f>
              <c:numCache>
                <c:formatCode>_(* #,##0.00_);_(* \(#,##0.00\);_(* "-"??_);_(@_)</c:formatCode>
                <c:ptCount val="13"/>
                <c:pt idx="0">
                  <c:v>1108.4100376041129</c:v>
                </c:pt>
                <c:pt idx="1">
                  <c:v>393.81987808103031</c:v>
                </c:pt>
                <c:pt idx="2">
                  <c:v>30.443100001704785</c:v>
                </c:pt>
                <c:pt idx="3">
                  <c:v>0</c:v>
                </c:pt>
                <c:pt idx="4">
                  <c:v>3378.3624778917283</c:v>
                </c:pt>
                <c:pt idx="5">
                  <c:v>10.417183666954687</c:v>
                </c:pt>
                <c:pt idx="6">
                  <c:v>4779.9239717939799</c:v>
                </c:pt>
                <c:pt idx="7">
                  <c:v>3694.5538889546779</c:v>
                </c:pt>
                <c:pt idx="8">
                  <c:v>1686.9625788835165</c:v>
                </c:pt>
                <c:pt idx="9">
                  <c:v>782.50278927916895</c:v>
                </c:pt>
                <c:pt idx="10">
                  <c:v>41.734102635979021</c:v>
                </c:pt>
                <c:pt idx="11">
                  <c:v>793.88251811400687</c:v>
                </c:pt>
                <c:pt idx="12">
                  <c:v>0</c:v>
                </c:pt>
              </c:numCache>
            </c:numRef>
          </c:val>
          <c:extLst>
            <c:ext xmlns:c16="http://schemas.microsoft.com/office/drawing/2014/chart" uri="{C3380CC4-5D6E-409C-BE32-E72D297353CC}">
              <c16:uniqueId val="{00000002-2B4F-7840-94B7-CD44FF0A3394}"/>
            </c:ext>
          </c:extLst>
        </c:ser>
        <c:ser>
          <c:idx val="3"/>
          <c:order val="3"/>
          <c:tx>
            <c:strRef>
              <c:f>Distribution!$A$248</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(Distribution!$B$244:$C$244,Distribution!$E$244:$O$244)</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(Distribution!$B$248:$C$248,Distribution!$E$248:$O$248)</c:f>
              <c:numCache>
                <c:formatCode>_(* #,##0.00_);_(* \(#,##0.00\);_(* "-"??_);_(@_)</c:formatCode>
                <c:ptCount val="13"/>
                <c:pt idx="0">
                  <c:v>1747.5375766767511</c:v>
                </c:pt>
                <c:pt idx="1">
                  <c:v>6.4570250810902424E-2</c:v>
                </c:pt>
                <c:pt idx="2">
                  <c:v>0.10584103620294531</c:v>
                </c:pt>
                <c:pt idx="3">
                  <c:v>0</c:v>
                </c:pt>
                <c:pt idx="4">
                  <c:v>930.61753466724167</c:v>
                </c:pt>
                <c:pt idx="5">
                  <c:v>0.65577439830940332</c:v>
                </c:pt>
                <c:pt idx="6">
                  <c:v>6481.286419158203</c:v>
                </c:pt>
                <c:pt idx="7">
                  <c:v>2480.7567589495657</c:v>
                </c:pt>
                <c:pt idx="8">
                  <c:v>1427.5133894317614</c:v>
                </c:pt>
                <c:pt idx="9">
                  <c:v>137.3595066347666</c:v>
                </c:pt>
                <c:pt idx="10">
                  <c:v>137.81871815882806</c:v>
                </c:pt>
                <c:pt idx="11">
                  <c:v>13.912762367910519</c:v>
                </c:pt>
                <c:pt idx="12">
                  <c:v>0</c:v>
                </c:pt>
              </c:numCache>
            </c:numRef>
          </c:val>
          <c:extLst>
            <c:ext xmlns:c16="http://schemas.microsoft.com/office/drawing/2014/chart" uri="{C3380CC4-5D6E-409C-BE32-E72D297353CC}">
              <c16:uniqueId val="{00000003-2B4F-7840-94B7-CD44FF0A3394}"/>
            </c:ext>
          </c:extLst>
        </c:ser>
        <c:ser>
          <c:idx val="4"/>
          <c:order val="4"/>
          <c:tx>
            <c:strRef>
              <c:f>Distribution!$A$249</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(Distribution!$B$244:$C$244,Distribution!$E$244:$O$244)</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(Distribution!$B$249:$C$249,Distribution!$E$249:$O$249)</c:f>
              <c:numCache>
                <c:formatCode>_(* #,##0.00_);_(* \(#,##0.00\);_(* "-"??_);_(@_)</c:formatCode>
                <c:ptCount val="13"/>
                <c:pt idx="0">
                  <c:v>2.4474494993710252</c:v>
                </c:pt>
                <c:pt idx="1">
                  <c:v>0</c:v>
                </c:pt>
                <c:pt idx="2">
                  <c:v>0</c:v>
                </c:pt>
                <c:pt idx="3">
                  <c:v>0</c:v>
                </c:pt>
                <c:pt idx="4">
                  <c:v>3885.0600630908079</c:v>
                </c:pt>
                <c:pt idx="5">
                  <c:v>3.9287603503889748</c:v>
                </c:pt>
                <c:pt idx="6">
                  <c:v>188.4606290961591</c:v>
                </c:pt>
                <c:pt idx="7">
                  <c:v>62.01709696520625</c:v>
                </c:pt>
                <c:pt idx="8">
                  <c:v>341.54969135530274</c:v>
                </c:pt>
                <c:pt idx="9">
                  <c:v>0</c:v>
                </c:pt>
                <c:pt idx="10">
                  <c:v>1086.1792500043994</c:v>
                </c:pt>
                <c:pt idx="11">
                  <c:v>307.49696376581539</c:v>
                </c:pt>
                <c:pt idx="12">
                  <c:v>32.169048184401561</c:v>
                </c:pt>
              </c:numCache>
            </c:numRef>
          </c:val>
          <c:extLst>
            <c:ext xmlns:c16="http://schemas.microsoft.com/office/drawing/2014/chart" uri="{C3380CC4-5D6E-409C-BE32-E72D297353CC}">
              <c16:uniqueId val="{00000004-2B4F-7840-94B7-CD44FF0A3394}"/>
            </c:ext>
          </c:extLst>
        </c:ser>
        <c:ser>
          <c:idx val="5"/>
          <c:order val="5"/>
          <c:tx>
            <c:strRef>
              <c:f>Distribution!$A$250</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(Distribution!$B$244:$C$244,Distribution!$E$244:$O$244)</c:f>
              <c:strCache>
                <c:ptCount val="13"/>
                <c:pt idx="0">
                  <c:v>ASDC</c:v>
                </c:pt>
                <c:pt idx="1">
                  <c:v>ASF DAAC</c:v>
                </c:pt>
                <c:pt idx="2">
                  <c:v>CDDIS (Normalized)</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(Distribution!$B$250:$C$250,Distribution!$E$250:$O$250)</c:f>
              <c:numCache>
                <c:formatCode>_(* #,##0.00_);_(* \(#,##0.00\);_(* "-"??_);_(@_)</c:formatCode>
                <c:ptCount val="13"/>
                <c:pt idx="0">
                  <c:v>114.18878286246307</c:v>
                </c:pt>
                <c:pt idx="1">
                  <c:v>256.50856893925936</c:v>
                </c:pt>
                <c:pt idx="2">
                  <c:v>31.765248447559276</c:v>
                </c:pt>
                <c:pt idx="3">
                  <c:v>0</c:v>
                </c:pt>
                <c:pt idx="4">
                  <c:v>81.261534794682987</c:v>
                </c:pt>
                <c:pt idx="5">
                  <c:v>3.2606757031317091E-4</c:v>
                </c:pt>
                <c:pt idx="6">
                  <c:v>113.64474176240441</c:v>
                </c:pt>
                <c:pt idx="7">
                  <c:v>5.2482148781637008</c:v>
                </c:pt>
                <c:pt idx="8">
                  <c:v>63.094057848856195</c:v>
                </c:pt>
                <c:pt idx="9">
                  <c:v>27.071685551755763</c:v>
                </c:pt>
                <c:pt idx="10">
                  <c:v>2.4748261175773206E-3</c:v>
                </c:pt>
                <c:pt idx="11">
                  <c:v>19.872397999978563</c:v>
                </c:pt>
                <c:pt idx="12">
                  <c:v>0.74449022553017086</c:v>
                </c:pt>
              </c:numCache>
            </c:numRef>
          </c:val>
          <c:extLst>
            <c:ext xmlns:c16="http://schemas.microsoft.com/office/drawing/2014/chart" uri="{C3380CC4-5D6E-409C-BE32-E72D297353CC}">
              <c16:uniqueId val="{00000005-2B4F-7840-94B7-CD44FF0A3394}"/>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 '!$B$3</c:f>
              <c:strCache>
                <c:ptCount val="1"/>
                <c:pt idx="0">
                  <c:v># of Users 4</c:v>
                </c:pt>
              </c:strCache>
            </c:strRef>
          </c:tx>
          <c:dLbls>
            <c:dLbl>
              <c:idx val="0"/>
              <c:layout>
                <c:manualLayout>
                  <c:x val="-2.8688576653926604E-2"/>
                  <c:y val="-4.4270837925774395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9B5-1642-AB64-2DFFBEE091AF}"/>
                </c:ext>
              </c:extLst>
            </c:dLbl>
            <c:dLbl>
              <c:idx val="1"/>
              <c:layout>
                <c:manualLayout>
                  <c:x val="1.3909300975764678E-3"/>
                  <c:y val="-0.12969782472599659"/>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15105691413051808"/>
                      <c:h val="0.12277715565509519"/>
                    </c:manualLayout>
                  </c15:layout>
                </c:ext>
                <c:ext xmlns:c16="http://schemas.microsoft.com/office/drawing/2014/chart" uri="{C3380CC4-5D6E-409C-BE32-E72D297353CC}">
                  <c16:uniqueId val="{00000001-39B5-1642-AB64-2DFFBEE091AF}"/>
                </c:ext>
              </c:extLst>
            </c:dLbl>
            <c:dLbl>
              <c:idx val="2"/>
              <c:layout>
                <c:manualLayout>
                  <c:x val="-1.8247128010252496E-3"/>
                  <c:y val="-3.4987787780726737E-4"/>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9B5-1642-AB64-2DFFBEE091AF}"/>
                </c:ext>
              </c:extLst>
            </c:dLbl>
            <c:dLbl>
              <c:idx val="3"/>
              <c:layout>
                <c:manualLayout>
                  <c:x val="9.2200672412471291E-2"/>
                  <c:y val="-9.9923287864492859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B5-1642-AB64-2DFFBEE091AF}"/>
                </c:ext>
              </c:extLst>
            </c:dLbl>
            <c:dLbl>
              <c:idx val="4"/>
              <c:layout>
                <c:manualLayout>
                  <c:x val="-9.4219881068413044E-2"/>
                  <c:y val="-6.0452689774360513E-4"/>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B5-1642-AB64-2DFFBEE091AF}"/>
                </c:ext>
              </c:extLst>
            </c:dLbl>
            <c:dLbl>
              <c:idx val="5"/>
              <c:layout>
                <c:manualLayout>
                  <c:x val="0"/>
                  <c:y val="2.3380448104681202E-3"/>
                </c:manualLayout>
              </c:layout>
              <c:spPr>
                <a:noFill/>
                <a:ln>
                  <a:noFill/>
                </a:ln>
                <a:effectLst/>
              </c:spPr>
              <c:txPr>
                <a:bodyPr wrap="square" lIns="38100" tIns="19050" rIns="38100" bIns="19050" anchor="ctr">
                  <a:noAutofit/>
                </a:bodyPr>
                <a:lstStyle/>
                <a:p>
                  <a:pPr>
                    <a:defRPr>
                      <a:solidFill>
                        <a:srgbClr val="FF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920604952197387"/>
                      <c:h val="0.25027801536006206"/>
                    </c:manualLayout>
                  </c15:layout>
                </c:ext>
                <c:ext xmlns:c16="http://schemas.microsoft.com/office/drawing/2014/chart" uri="{C3380CC4-5D6E-409C-BE32-E72D297353CC}">
                  <c16:uniqueId val="{00000005-39B5-1642-AB64-2DFFBEE091AF}"/>
                </c:ext>
              </c:extLst>
            </c:dLbl>
            <c:dLbl>
              <c:idx val="6"/>
              <c:layout>
                <c:manualLayout>
                  <c:x val="6.0972479274583026E-2"/>
                  <c:y val="-8.4718413557767977E-3"/>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39B5-1642-AB64-2DFFBEE091AF}"/>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'!$B$4:$B$10</c:f>
              <c:numCache>
                <c:formatCode>#,##0</c:formatCode>
                <c:ptCount val="7"/>
                <c:pt idx="0">
                  <c:v>219175</c:v>
                </c:pt>
                <c:pt idx="1">
                  <c:v>13428</c:v>
                </c:pt>
                <c:pt idx="2">
                  <c:v>137152</c:v>
                </c:pt>
                <c:pt idx="3">
                  <c:v>19847</c:v>
                </c:pt>
                <c:pt idx="4">
                  <c:v>48922</c:v>
                </c:pt>
                <c:pt idx="5">
                  <c:v>503361</c:v>
                </c:pt>
                <c:pt idx="6">
                  <c:v>51862</c:v>
                </c:pt>
              </c:numCache>
            </c:numRef>
          </c:val>
          <c:extLst>
            <c:ext xmlns:c16="http://schemas.microsoft.com/office/drawing/2014/chart" uri="{C3380CC4-5D6E-409C-BE32-E72D297353CC}">
              <c16:uniqueId val="{00000007-39B5-1642-AB64-2DFFBEE091A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(329 Millions)</a:t>
            </a:r>
          </a:p>
        </c:rich>
      </c:tx>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0"/>
          <c:order val="0"/>
          <c:tx>
            <c:strRef>
              <c:f>Ingest!$C$6</c:f>
              <c:strCache>
                <c:ptCount val="1"/>
                <c:pt idx="0">
                  <c:v>Files (Millions)</c:v>
                </c:pt>
              </c:strCache>
            </c:strRef>
          </c:tx>
          <c:dPt>
            <c:idx val="0"/>
            <c:bubble3D val="0"/>
            <c:spPr>
              <a:solidFill>
                <a:srgbClr val="FFFF00"/>
              </a:solidFill>
            </c:spPr>
            <c:extLst>
              <c:ext xmlns:c16="http://schemas.microsoft.com/office/drawing/2014/chart" uri="{C3380CC4-5D6E-409C-BE32-E72D297353CC}">
                <c16:uniqueId val="{00000001-09E4-7D48-886A-072AECEA78C7}"/>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E4-7D48-886A-072AECEA78C7}"/>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09E4-7D48-886A-072AECEA78C7}"/>
                </c:ext>
              </c:extLst>
            </c:dLbl>
            <c:dLbl>
              <c:idx val="2"/>
              <c:layout>
                <c:manualLayout>
                  <c:x val="0.18511967669733745"/>
                  <c:y val="6.3996442662556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E4-7D48-886A-072AECEA78C7}"/>
                </c:ext>
              </c:extLst>
            </c:dLbl>
            <c:dLbl>
              <c:idx val="5"/>
              <c:layout>
                <c:manualLayout>
                  <c:x val="-8.1259278192848769E-2"/>
                  <c:y val="-9.43984773265928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9E4-7D48-886A-072AECEA78C7}"/>
                </c:ext>
              </c:extLst>
            </c:dLbl>
            <c:dLbl>
              <c:idx val="6"/>
              <c:layout>
                <c:manualLayout>
                  <c:x val="-0.13219528501955835"/>
                  <c:y val="4.9576479858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E4-7D48-886A-072AECEA78C7}"/>
                </c:ext>
              </c:extLst>
            </c:dLbl>
            <c:dLbl>
              <c:idx val="7"/>
              <c:layout>
                <c:manualLayout>
                  <c:x val="-0.21839292778237462"/>
                  <c:y val="-9.50588351168301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9E4-7D48-886A-072AECEA78C7}"/>
                </c:ext>
              </c:extLst>
            </c:dLbl>
            <c:dLbl>
              <c:idx val="8"/>
              <c:layout>
                <c:manualLayout>
                  <c:x val="-7.8286016805598116E-2"/>
                  <c:y val="-9.6861258046013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E4-7D48-886A-072AECEA78C7}"/>
                </c:ext>
              </c:extLst>
            </c:dLbl>
            <c:dLbl>
              <c:idx val="9"/>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E4-7D48-886A-072AECEA78C7}"/>
                </c:ext>
              </c:extLst>
            </c:dLbl>
            <c:dLbl>
              <c:idx val="10"/>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E4-7D48-886A-072AECEA78C7}"/>
                </c:ext>
              </c:extLst>
            </c:dLbl>
            <c:dLbl>
              <c:idx val="11"/>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E4-7D48-886A-072AECEA78C7}"/>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 DAAC</c:v>
                </c:pt>
                <c:pt idx="2">
                  <c:v>CDDIS</c:v>
                </c:pt>
                <c:pt idx="3">
                  <c:v>GESDISC</c:v>
                </c:pt>
                <c:pt idx="4">
                  <c:v>GHRC DAAC</c:v>
                </c:pt>
                <c:pt idx="5">
                  <c:v>LP DAAC</c:v>
                </c:pt>
                <c:pt idx="6">
                  <c:v>LAADS DAAC</c:v>
                </c:pt>
                <c:pt idx="7">
                  <c:v>NSIDC DAAC</c:v>
                </c:pt>
                <c:pt idx="8">
                  <c:v>OB.DAAC</c:v>
                </c:pt>
                <c:pt idx="9">
                  <c:v>ORNL DAAC</c:v>
                </c:pt>
                <c:pt idx="10">
                  <c:v>PO.DAAC</c:v>
                </c:pt>
                <c:pt idx="11">
                  <c:v>SEDAC</c:v>
                </c:pt>
              </c:strCache>
            </c:strRef>
          </c:cat>
          <c:val>
            <c:numRef>
              <c:f>Ingest!$C$7:$C$18</c:f>
              <c:numCache>
                <c:formatCode>#,##0.00</c:formatCode>
                <c:ptCount val="12"/>
                <c:pt idx="0">
                  <c:v>1.8304940000000001</c:v>
                </c:pt>
                <c:pt idx="1">
                  <c:v>4.1412870000000002</c:v>
                </c:pt>
                <c:pt idx="2">
                  <c:v>44.666173000000001</c:v>
                </c:pt>
                <c:pt idx="3">
                  <c:v>46.388997000000003</c:v>
                </c:pt>
                <c:pt idx="4">
                  <c:v>9.5471439999999994</c:v>
                </c:pt>
                <c:pt idx="5">
                  <c:v>165.51907</c:v>
                </c:pt>
                <c:pt idx="6">
                  <c:v>6.2269459999999999</c:v>
                </c:pt>
                <c:pt idx="7">
                  <c:v>36.010862000000003</c:v>
                </c:pt>
                <c:pt idx="8">
                  <c:v>0.92987799999999998</c:v>
                </c:pt>
                <c:pt idx="9">
                  <c:v>1.259007</c:v>
                </c:pt>
                <c:pt idx="10">
                  <c:v>12.473253</c:v>
                </c:pt>
                <c:pt idx="11">
                  <c:v>1.8E-5</c:v>
                </c:pt>
              </c:numCache>
            </c:numRef>
          </c:val>
          <c:extLst>
            <c:ext xmlns:c16="http://schemas.microsoft.com/office/drawing/2014/chart" uri="{C3380CC4-5D6E-409C-BE32-E72D297353CC}">
              <c16:uniqueId val="{00000002-E0D3-2F4B-B3FB-24640D45ECF8}"/>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 '!$C$3</c:f>
              <c:strCache>
                <c:ptCount val="1"/>
                <c:pt idx="0">
                  <c:v># of Products (1000s)</c:v>
                </c:pt>
              </c:strCache>
            </c:strRef>
          </c:tx>
          <c:dLbls>
            <c:dLbl>
              <c:idx val="0"/>
              <c:layout>
                <c:manualLayout>
                  <c:x val="-2.1230624606987315E-3"/>
                  <c:y val="-6.0847694858562007E-2"/>
                </c:manualLayout>
              </c:layout>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576-704E-9506-C8B09429FA73}"/>
                </c:ext>
              </c:extLst>
            </c:dLbl>
            <c:dLbl>
              <c:idx val="1"/>
              <c:layout>
                <c:manualLayout>
                  <c:x val="4.8594338326746755E-3"/>
                  <c:y val="-5.8210419750392456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7382212122813506"/>
                      <c:h val="0.20839142587579687"/>
                    </c:manualLayout>
                  </c15:layout>
                </c:ext>
                <c:ext xmlns:c16="http://schemas.microsoft.com/office/drawing/2014/chart" uri="{C3380CC4-5D6E-409C-BE32-E72D297353CC}">
                  <c16:uniqueId val="{00000001-2576-704E-9506-C8B09429FA73}"/>
                </c:ext>
              </c:extLst>
            </c:dLbl>
            <c:dLbl>
              <c:idx val="2"/>
              <c:layout>
                <c:manualLayout>
                  <c:x val="-5.9336891613380544E-2"/>
                  <c:y val="4.5149059615028526E-3"/>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576-704E-9506-C8B09429FA73}"/>
                </c:ext>
              </c:extLst>
            </c:dLbl>
            <c:dLbl>
              <c:idx val="3"/>
              <c:layout>
                <c:manualLayout>
                  <c:x val="5.9434127781007241E-2"/>
                  <c:y val="1.514879509042332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6861871796226813"/>
                      <c:h val="0.19974711447743165"/>
                    </c:manualLayout>
                  </c15:layout>
                </c:ext>
                <c:ext xmlns:c16="http://schemas.microsoft.com/office/drawing/2014/chart" uri="{C3380CC4-5D6E-409C-BE32-E72D297353CC}">
                  <c16:uniqueId val="{00000003-2576-704E-9506-C8B09429FA73}"/>
                </c:ext>
              </c:extLst>
            </c:dLbl>
            <c:dLbl>
              <c:idx val="5"/>
              <c:layout>
                <c:manualLayout>
                  <c:x val="-1.1677640966020187E-2"/>
                  <c:y val="0.12782146352646567"/>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576-704E-9506-C8B09429FA73}"/>
                </c:ext>
              </c:extLst>
            </c:dLbl>
            <c:dLbl>
              <c:idx val="6"/>
              <c:layout>
                <c:manualLayout>
                  <c:x val="-1.1447916953376257E-2"/>
                  <c:y val="-2.638893474687589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576-704E-9506-C8B09429FA73}"/>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'!$C$4:$C$10</c:f>
              <c:numCache>
                <c:formatCode>#,##0.00</c:formatCode>
                <c:ptCount val="7"/>
                <c:pt idx="0">
                  <c:v>494175.59299999999</c:v>
                </c:pt>
                <c:pt idx="1">
                  <c:v>96701.293999999994</c:v>
                </c:pt>
                <c:pt idx="2">
                  <c:v>611368.12399999995</c:v>
                </c:pt>
                <c:pt idx="3">
                  <c:v>71961.357000000004</c:v>
                </c:pt>
                <c:pt idx="4">
                  <c:v>50228.262999999999</c:v>
                </c:pt>
                <c:pt idx="5">
                  <c:v>742869.86399999994</c:v>
                </c:pt>
                <c:pt idx="6">
                  <c:v>1049.251</c:v>
                </c:pt>
              </c:numCache>
            </c:numRef>
          </c:val>
          <c:extLst>
            <c:ext xmlns:c16="http://schemas.microsoft.com/office/drawing/2014/chart" uri="{C3380CC4-5D6E-409C-BE32-E72D297353CC}">
              <c16:uniqueId val="{00000006-2576-704E-9506-C8B09429FA73}"/>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 '!$D$3</c:f>
              <c:strCache>
                <c:ptCount val="1"/>
                <c:pt idx="0">
                  <c:v>Vol (TBs)</c:v>
                </c:pt>
              </c:strCache>
            </c:strRef>
          </c:tx>
          <c:dLbls>
            <c:dLbl>
              <c:idx val="0"/>
              <c:layout>
                <c:manualLayout>
                  <c:x val="1.9042921892592997E-2"/>
                  <c:y val="-2.4783984955390147E-2"/>
                </c:manualLayout>
              </c:layout>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A80-644B-9633-5F7C3557D635}"/>
                </c:ext>
              </c:extLst>
            </c:dLbl>
            <c:dLbl>
              <c:idx val="1"/>
              <c:layout>
                <c:manualLayout>
                  <c:x val="0"/>
                  <c:y val="2.570826463041504E-3"/>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158403869407497"/>
                      <c:h val="0.1702127659574468"/>
                    </c:manualLayout>
                  </c15:layout>
                </c:ext>
                <c:ext xmlns:c16="http://schemas.microsoft.com/office/drawing/2014/chart" uri="{C3380CC4-5D6E-409C-BE32-E72D297353CC}">
                  <c16:uniqueId val="{00000001-4A80-644B-9633-5F7C3557D635}"/>
                </c:ext>
              </c:extLst>
            </c:dLbl>
            <c:dLbl>
              <c:idx val="2"/>
              <c:layout>
                <c:manualLayout>
                  <c:x val="-1.307289247256329E-2"/>
                  <c:y val="7.4904356189751577E-3"/>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A80-644B-9633-5F7C3557D635}"/>
                </c:ext>
              </c:extLst>
            </c:dLbl>
            <c:dLbl>
              <c:idx val="3"/>
              <c:layout>
                <c:manualLayout>
                  <c:x val="-5.8041112454655382E-2"/>
                  <c:y val="8.3084709596070921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4812575574365175"/>
                      <c:h val="0.20604703247480402"/>
                    </c:manualLayout>
                  </c15:layout>
                </c:ext>
                <c:ext xmlns:c16="http://schemas.microsoft.com/office/drawing/2014/chart" uri="{C3380CC4-5D6E-409C-BE32-E72D297353CC}">
                  <c16:uniqueId val="{00000003-4A80-644B-9633-5F7C3557D635}"/>
                </c:ext>
              </c:extLst>
            </c:dLbl>
            <c:dLbl>
              <c:idx val="5"/>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A80-644B-9633-5F7C3557D635}"/>
                </c:ext>
              </c:extLst>
            </c:dLbl>
            <c:dLbl>
              <c:idx val="6"/>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A80-644B-9633-5F7C3557D635}"/>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'Foreign Distribution '!$A$4:$A$10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'!$D$4:$D$10</c:f>
              <c:numCache>
                <c:formatCode>#,##0.00</c:formatCode>
                <c:ptCount val="7"/>
                <c:pt idx="0">
                  <c:v>16649.913931843959</c:v>
                </c:pt>
                <c:pt idx="1">
                  <c:v>2175.2755327484083</c:v>
                </c:pt>
                <c:pt idx="2">
                  <c:v>21252.812430292186</c:v>
                </c:pt>
                <c:pt idx="3">
                  <c:v>1717.8410044460352</c:v>
                </c:pt>
                <c:pt idx="4">
                  <c:v>2566.9614562635547</c:v>
                </c:pt>
                <c:pt idx="5">
                  <c:v>8963.367869871061</c:v>
                </c:pt>
                <c:pt idx="6">
                  <c:v>7.1668784110406643</c:v>
                </c:pt>
              </c:numCache>
            </c:numRef>
          </c:val>
          <c:extLst>
            <c:ext xmlns:c16="http://schemas.microsoft.com/office/drawing/2014/chart" uri="{C3380CC4-5D6E-409C-BE32-E72D297353CC}">
              <c16:uniqueId val="{00000006-4A80-644B-9633-5F7C3557D635}"/>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 (CDDIS Normalized)</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 '!$K$3</c:f>
              <c:strCache>
                <c:ptCount val="1"/>
                <c:pt idx="0">
                  <c:v># of Users 4</c:v>
                </c:pt>
              </c:strCache>
            </c:strRef>
          </c:tx>
          <c:dLbls>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'!$J$4:$J$10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'!$K$4:$K$10</c:f>
              <c:numCache>
                <c:formatCode>#,##0</c:formatCode>
                <c:ptCount val="7"/>
                <c:pt idx="0">
                  <c:v>219175</c:v>
                </c:pt>
                <c:pt idx="1">
                  <c:v>13428</c:v>
                </c:pt>
                <c:pt idx="2">
                  <c:v>137152</c:v>
                </c:pt>
                <c:pt idx="3">
                  <c:v>19847</c:v>
                </c:pt>
                <c:pt idx="4">
                  <c:v>48922</c:v>
                </c:pt>
                <c:pt idx="5">
                  <c:v>503361</c:v>
                </c:pt>
                <c:pt idx="6">
                  <c:v>51862</c:v>
                </c:pt>
              </c:numCache>
            </c:numRef>
          </c:val>
          <c:extLst>
            <c:ext xmlns:c16="http://schemas.microsoft.com/office/drawing/2014/chart" uri="{C3380CC4-5D6E-409C-BE32-E72D297353CC}">
              <c16:uniqueId val="{00000007-CA29-0340-A622-DF995A3B20D7}"/>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 (CDDIS GNSS Excluded)</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 '!$L$3</c:f>
              <c:strCache>
                <c:ptCount val="1"/>
                <c:pt idx="0">
                  <c:v># of Products (1000s)</c:v>
                </c:pt>
              </c:strCache>
            </c:strRef>
          </c:tx>
          <c:dLbls>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'!$J$4:$J$10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'!$L$4:$L$10</c:f>
              <c:numCache>
                <c:formatCode>#,##0.00</c:formatCode>
                <c:ptCount val="7"/>
                <c:pt idx="0">
                  <c:v>277939.33500000002</c:v>
                </c:pt>
                <c:pt idx="1">
                  <c:v>48881.118999999999</c:v>
                </c:pt>
                <c:pt idx="2">
                  <c:v>497216.51400000002</c:v>
                </c:pt>
                <c:pt idx="3">
                  <c:v>65949.551999999996</c:v>
                </c:pt>
                <c:pt idx="4">
                  <c:v>48699.917000000001</c:v>
                </c:pt>
                <c:pt idx="5">
                  <c:v>557676.35799999989</c:v>
                </c:pt>
                <c:pt idx="6">
                  <c:v>1049.251</c:v>
                </c:pt>
              </c:numCache>
            </c:numRef>
          </c:val>
          <c:extLst>
            <c:ext xmlns:c16="http://schemas.microsoft.com/office/drawing/2014/chart" uri="{C3380CC4-5D6E-409C-BE32-E72D297353CC}">
              <c16:uniqueId val="{00000006-71F2-7E43-B20D-28C93275EFA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 (CDDIS Normalized)</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 '!$M$3</c:f>
              <c:strCache>
                <c:ptCount val="1"/>
                <c:pt idx="0">
                  <c:v>Vol (TBs)</c:v>
                </c:pt>
              </c:strCache>
            </c:strRef>
          </c:tx>
          <c:dLbls>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'!$J$4:$J$10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'!$M$4:$M$10</c:f>
              <c:numCache>
                <c:formatCode>#,##0.00</c:formatCode>
                <c:ptCount val="7"/>
                <c:pt idx="0">
                  <c:v>16649.913931843959</c:v>
                </c:pt>
                <c:pt idx="1">
                  <c:v>2175.2755327484083</c:v>
                </c:pt>
                <c:pt idx="2">
                  <c:v>21252.812430292186</c:v>
                </c:pt>
                <c:pt idx="3">
                  <c:v>1717.8410044460352</c:v>
                </c:pt>
                <c:pt idx="4">
                  <c:v>2566.9614562635547</c:v>
                </c:pt>
                <c:pt idx="5">
                  <c:v>8963.367869871061</c:v>
                </c:pt>
                <c:pt idx="6">
                  <c:v>7.1668784110406643</c:v>
                </c:pt>
              </c:numCache>
            </c:numRef>
          </c:val>
          <c:extLst>
            <c:ext xmlns:c16="http://schemas.microsoft.com/office/drawing/2014/chart" uri="{C3380CC4-5D6E-409C-BE32-E72D297353CC}">
              <c16:uniqueId val="{00000006-A9C7-9F4B-9AB3-AD1D9F9E0847}"/>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Users'!$B$16:$N$16</c:f>
              <c:numCache>
                <c:formatCode>#,##0</c:formatCode>
                <c:ptCount val="13"/>
                <c:pt idx="0">
                  <c:v>3180</c:v>
                </c:pt>
                <c:pt idx="1">
                  <c:v>487007</c:v>
                </c:pt>
                <c:pt idx="2">
                  <c:v>109423</c:v>
                </c:pt>
                <c:pt idx="3">
                  <c:v>53</c:v>
                </c:pt>
                <c:pt idx="4">
                  <c:v>104256</c:v>
                </c:pt>
                <c:pt idx="5">
                  <c:v>958</c:v>
                </c:pt>
                <c:pt idx="6">
                  <c:v>181187</c:v>
                </c:pt>
                <c:pt idx="7">
                  <c:v>28537</c:v>
                </c:pt>
                <c:pt idx="8">
                  <c:v>18028</c:v>
                </c:pt>
                <c:pt idx="9">
                  <c:v>81789</c:v>
                </c:pt>
                <c:pt idx="10">
                  <c:v>19955</c:v>
                </c:pt>
                <c:pt idx="11">
                  <c:v>11311</c:v>
                </c:pt>
                <c:pt idx="12">
                  <c:v>62649</c:v>
                </c:pt>
              </c:numCache>
            </c:numRef>
          </c:val>
          <c:extLst>
            <c:ext xmlns:c16="http://schemas.microsoft.com/office/drawing/2014/chart" uri="{C3380CC4-5D6E-409C-BE32-E72D297353CC}">
              <c16:uniqueId val="{00000000-F76C-FC4B-919A-D6667DDF39D5}"/>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Users'!$B$17:$N$17</c:f>
              <c:numCache>
                <c:formatCode>#,##0</c:formatCode>
                <c:ptCount val="13"/>
                <c:pt idx="0">
                  <c:v>121</c:v>
                </c:pt>
                <c:pt idx="1">
                  <c:v>198905</c:v>
                </c:pt>
                <c:pt idx="2">
                  <c:v>58695</c:v>
                </c:pt>
                <c:pt idx="3">
                  <c:v>8</c:v>
                </c:pt>
                <c:pt idx="4">
                  <c:v>8234</c:v>
                </c:pt>
                <c:pt idx="5">
                  <c:v>246</c:v>
                </c:pt>
                <c:pt idx="6">
                  <c:v>25264</c:v>
                </c:pt>
                <c:pt idx="7">
                  <c:v>2201</c:v>
                </c:pt>
                <c:pt idx="8">
                  <c:v>2974</c:v>
                </c:pt>
                <c:pt idx="9">
                  <c:v>13937</c:v>
                </c:pt>
                <c:pt idx="10">
                  <c:v>4680</c:v>
                </c:pt>
                <c:pt idx="11">
                  <c:v>2789</c:v>
                </c:pt>
                <c:pt idx="12">
                  <c:v>8585</c:v>
                </c:pt>
              </c:numCache>
            </c:numRef>
          </c:val>
          <c:extLst>
            <c:ext xmlns:c16="http://schemas.microsoft.com/office/drawing/2014/chart" uri="{C3380CC4-5D6E-409C-BE32-E72D297353CC}">
              <c16:uniqueId val="{00000001-F76C-FC4B-919A-D6667DDF39D5}"/>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Users'!$B$18:$N$18</c:f>
              <c:numCache>
                <c:formatCode>#,##0</c:formatCode>
                <c:ptCount val="13"/>
                <c:pt idx="0">
                  <c:v>937</c:v>
                </c:pt>
                <c:pt idx="1">
                  <c:v>3710</c:v>
                </c:pt>
                <c:pt idx="2">
                  <c:v>2312</c:v>
                </c:pt>
                <c:pt idx="3">
                  <c:v>14</c:v>
                </c:pt>
                <c:pt idx="4">
                  <c:v>5103</c:v>
                </c:pt>
                <c:pt idx="5">
                  <c:v>212</c:v>
                </c:pt>
                <c:pt idx="6">
                  <c:v>9440</c:v>
                </c:pt>
                <c:pt idx="7">
                  <c:v>1558</c:v>
                </c:pt>
                <c:pt idx="8">
                  <c:v>3110</c:v>
                </c:pt>
                <c:pt idx="9">
                  <c:v>834</c:v>
                </c:pt>
                <c:pt idx="10">
                  <c:v>4615</c:v>
                </c:pt>
                <c:pt idx="11">
                  <c:v>2172</c:v>
                </c:pt>
                <c:pt idx="12">
                  <c:v>5592</c:v>
                </c:pt>
              </c:numCache>
            </c:numRef>
          </c:val>
          <c:extLst>
            <c:ext xmlns:c16="http://schemas.microsoft.com/office/drawing/2014/chart" uri="{C3380CC4-5D6E-409C-BE32-E72D297353CC}">
              <c16:uniqueId val="{00000002-F76C-FC4B-919A-D6667DDF39D5}"/>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Users'!$B$19:$N$19</c:f>
              <c:numCache>
                <c:formatCode>#,##0</c:formatCode>
                <c:ptCount val="13"/>
                <c:pt idx="0">
                  <c:v>418</c:v>
                </c:pt>
                <c:pt idx="1">
                  <c:v>755</c:v>
                </c:pt>
                <c:pt idx="2">
                  <c:v>1196</c:v>
                </c:pt>
                <c:pt idx="3">
                  <c:v>9</c:v>
                </c:pt>
                <c:pt idx="4">
                  <c:v>1735</c:v>
                </c:pt>
                <c:pt idx="5">
                  <c:v>66</c:v>
                </c:pt>
                <c:pt idx="6">
                  <c:v>1868</c:v>
                </c:pt>
                <c:pt idx="7">
                  <c:v>471</c:v>
                </c:pt>
                <c:pt idx="8">
                  <c:v>748</c:v>
                </c:pt>
                <c:pt idx="9">
                  <c:v>527</c:v>
                </c:pt>
                <c:pt idx="10">
                  <c:v>741</c:v>
                </c:pt>
                <c:pt idx="11">
                  <c:v>582</c:v>
                </c:pt>
                <c:pt idx="12">
                  <c:v>597</c:v>
                </c:pt>
              </c:numCache>
            </c:numRef>
          </c:val>
          <c:extLst>
            <c:ext xmlns:c16="http://schemas.microsoft.com/office/drawing/2014/chart" uri="{C3380CC4-5D6E-409C-BE32-E72D297353CC}">
              <c16:uniqueId val="{00000003-F76C-FC4B-919A-D6667DDF39D5}"/>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Users'!$B$20:$N$20</c:f>
              <c:numCache>
                <c:formatCode>#,##0</c:formatCode>
                <c:ptCount val="13"/>
                <c:pt idx="0">
                  <c:v>70</c:v>
                </c:pt>
                <c:pt idx="1">
                  <c:v>405</c:v>
                </c:pt>
                <c:pt idx="2">
                  <c:v>619</c:v>
                </c:pt>
                <c:pt idx="3">
                  <c:v>0</c:v>
                </c:pt>
                <c:pt idx="4">
                  <c:v>346</c:v>
                </c:pt>
                <c:pt idx="5">
                  <c:v>13</c:v>
                </c:pt>
                <c:pt idx="6">
                  <c:v>941</c:v>
                </c:pt>
                <c:pt idx="7">
                  <c:v>133</c:v>
                </c:pt>
                <c:pt idx="8">
                  <c:v>163</c:v>
                </c:pt>
                <c:pt idx="9">
                  <c:v>17</c:v>
                </c:pt>
                <c:pt idx="10">
                  <c:v>298</c:v>
                </c:pt>
                <c:pt idx="11">
                  <c:v>148</c:v>
                </c:pt>
                <c:pt idx="12">
                  <c:v>476</c:v>
                </c:pt>
              </c:numCache>
            </c:numRef>
          </c:val>
          <c:extLst>
            <c:ext xmlns:c16="http://schemas.microsoft.com/office/drawing/2014/chart" uri="{C3380CC4-5D6E-409C-BE32-E72D297353CC}">
              <c16:uniqueId val="{00000004-F76C-FC4B-919A-D6667DDF39D5}"/>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Users'!$B$21:$N$21</c:f>
              <c:numCache>
                <c:formatCode>#,##0</c:formatCode>
                <c:ptCount val="13"/>
                <c:pt idx="0">
                  <c:v>37</c:v>
                </c:pt>
                <c:pt idx="1">
                  <c:v>8794</c:v>
                </c:pt>
                <c:pt idx="2">
                  <c:v>21056</c:v>
                </c:pt>
                <c:pt idx="3">
                  <c:v>12</c:v>
                </c:pt>
                <c:pt idx="4">
                  <c:v>21579</c:v>
                </c:pt>
                <c:pt idx="5">
                  <c:v>20</c:v>
                </c:pt>
                <c:pt idx="6">
                  <c:v>20143</c:v>
                </c:pt>
                <c:pt idx="7">
                  <c:v>4187</c:v>
                </c:pt>
                <c:pt idx="8">
                  <c:v>1441</c:v>
                </c:pt>
                <c:pt idx="9">
                  <c:v>29564</c:v>
                </c:pt>
                <c:pt idx="10">
                  <c:v>3772</c:v>
                </c:pt>
                <c:pt idx="11">
                  <c:v>4460</c:v>
                </c:pt>
                <c:pt idx="12">
                  <c:v>8076</c:v>
                </c:pt>
              </c:numCache>
            </c:numRef>
          </c:val>
          <c:extLst>
            <c:ext xmlns:c16="http://schemas.microsoft.com/office/drawing/2014/chart" uri="{C3380CC4-5D6E-409C-BE32-E72D297353CC}">
              <c16:uniqueId val="{00000005-F76C-FC4B-919A-D6667DDF39D5}"/>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Users'!$B$15:$N$15</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Users'!$B$22:$N$22</c:f>
              <c:numCache>
                <c:formatCode>#,##0</c:formatCode>
                <c:ptCount val="13"/>
                <c:pt idx="0">
                  <c:v>20</c:v>
                </c:pt>
                <c:pt idx="1">
                  <c:v>976</c:v>
                </c:pt>
                <c:pt idx="2">
                  <c:v>47</c:v>
                </c:pt>
                <c:pt idx="3">
                  <c:v>0</c:v>
                </c:pt>
                <c:pt idx="4">
                  <c:v>11837</c:v>
                </c:pt>
                <c:pt idx="5">
                  <c:v>0</c:v>
                </c:pt>
                <c:pt idx="6">
                  <c:v>306</c:v>
                </c:pt>
                <c:pt idx="7">
                  <c:v>2044</c:v>
                </c:pt>
                <c:pt idx="8">
                  <c:v>43</c:v>
                </c:pt>
                <c:pt idx="9">
                  <c:v>34983</c:v>
                </c:pt>
                <c:pt idx="10">
                  <c:v>38</c:v>
                </c:pt>
                <c:pt idx="11">
                  <c:v>48</c:v>
                </c:pt>
                <c:pt idx="12">
                  <c:v>1969</c:v>
                </c:pt>
              </c:numCache>
            </c:numRef>
          </c:val>
          <c:extLst>
            <c:ext xmlns:c16="http://schemas.microsoft.com/office/drawing/2014/chart" uri="{C3380CC4-5D6E-409C-BE32-E72D297353CC}">
              <c16:uniqueId val="{00000006-F76C-FC4B-919A-D6667DDF39D5}"/>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Users'!$B$57:$N$57</c:f>
              <c:numCache>
                <c:formatCode>#,##0</c:formatCode>
                <c:ptCount val="13"/>
                <c:pt idx="0">
                  <c:v>1285</c:v>
                </c:pt>
                <c:pt idx="1">
                  <c:v>107132</c:v>
                </c:pt>
                <c:pt idx="2">
                  <c:v>31018</c:v>
                </c:pt>
                <c:pt idx="3">
                  <c:v>3</c:v>
                </c:pt>
                <c:pt idx="4">
                  <c:v>35502</c:v>
                </c:pt>
                <c:pt idx="5">
                  <c:v>282</c:v>
                </c:pt>
                <c:pt idx="6">
                  <c:v>56913</c:v>
                </c:pt>
                <c:pt idx="7">
                  <c:v>11571</c:v>
                </c:pt>
                <c:pt idx="8">
                  <c:v>6686</c:v>
                </c:pt>
                <c:pt idx="9">
                  <c:v>6108</c:v>
                </c:pt>
                <c:pt idx="10">
                  <c:v>5316</c:v>
                </c:pt>
                <c:pt idx="11">
                  <c:v>3410</c:v>
                </c:pt>
                <c:pt idx="12">
                  <c:v>11962</c:v>
                </c:pt>
              </c:numCache>
            </c:numRef>
          </c:val>
          <c:extLst>
            <c:ext xmlns:c16="http://schemas.microsoft.com/office/drawing/2014/chart" uri="{C3380CC4-5D6E-409C-BE32-E72D297353CC}">
              <c16:uniqueId val="{00000000-CEB1-4249-A659-8E837AC563F8}"/>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Users'!$B$58:$N$58</c:f>
              <c:numCache>
                <c:formatCode>#,##0</c:formatCode>
                <c:ptCount val="13"/>
                <c:pt idx="0">
                  <c:v>45</c:v>
                </c:pt>
                <c:pt idx="1">
                  <c:v>9075</c:v>
                </c:pt>
                <c:pt idx="2">
                  <c:v>2857</c:v>
                </c:pt>
                <c:pt idx="3">
                  <c:v>2</c:v>
                </c:pt>
                <c:pt idx="4">
                  <c:v>1511</c:v>
                </c:pt>
                <c:pt idx="5">
                  <c:v>73</c:v>
                </c:pt>
                <c:pt idx="6">
                  <c:v>4311</c:v>
                </c:pt>
                <c:pt idx="7">
                  <c:v>1201</c:v>
                </c:pt>
                <c:pt idx="8">
                  <c:v>782</c:v>
                </c:pt>
                <c:pt idx="9">
                  <c:v>435</c:v>
                </c:pt>
                <c:pt idx="10">
                  <c:v>1451</c:v>
                </c:pt>
                <c:pt idx="11">
                  <c:v>372</c:v>
                </c:pt>
                <c:pt idx="12">
                  <c:v>1913</c:v>
                </c:pt>
              </c:numCache>
            </c:numRef>
          </c:val>
          <c:extLst>
            <c:ext xmlns:c16="http://schemas.microsoft.com/office/drawing/2014/chart" uri="{C3380CC4-5D6E-409C-BE32-E72D297353CC}">
              <c16:uniqueId val="{00000001-CEB1-4249-A659-8E837AC563F8}"/>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Users'!$B$59:$N$59</c:f>
              <c:numCache>
                <c:formatCode>#,##0</c:formatCode>
                <c:ptCount val="13"/>
                <c:pt idx="0">
                  <c:v>376</c:v>
                </c:pt>
                <c:pt idx="1">
                  <c:v>1449</c:v>
                </c:pt>
                <c:pt idx="2">
                  <c:v>1316</c:v>
                </c:pt>
                <c:pt idx="3">
                  <c:v>8</c:v>
                </c:pt>
                <c:pt idx="4">
                  <c:v>2646</c:v>
                </c:pt>
                <c:pt idx="5">
                  <c:v>74</c:v>
                </c:pt>
                <c:pt idx="6">
                  <c:v>3632</c:v>
                </c:pt>
                <c:pt idx="7">
                  <c:v>769</c:v>
                </c:pt>
                <c:pt idx="8">
                  <c:v>1342</c:v>
                </c:pt>
                <c:pt idx="9">
                  <c:v>329</c:v>
                </c:pt>
                <c:pt idx="10">
                  <c:v>1356</c:v>
                </c:pt>
                <c:pt idx="11">
                  <c:v>649</c:v>
                </c:pt>
                <c:pt idx="12">
                  <c:v>1239</c:v>
                </c:pt>
              </c:numCache>
            </c:numRef>
          </c:val>
          <c:extLst>
            <c:ext xmlns:c16="http://schemas.microsoft.com/office/drawing/2014/chart" uri="{C3380CC4-5D6E-409C-BE32-E72D297353CC}">
              <c16:uniqueId val="{00000002-CEB1-4249-A659-8E837AC563F8}"/>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Users'!$B$60:$N$60</c:f>
              <c:numCache>
                <c:formatCode>#,##0</c:formatCode>
                <c:ptCount val="13"/>
                <c:pt idx="0">
                  <c:v>216</c:v>
                </c:pt>
                <c:pt idx="1">
                  <c:v>303</c:v>
                </c:pt>
                <c:pt idx="2">
                  <c:v>700</c:v>
                </c:pt>
                <c:pt idx="3">
                  <c:v>1</c:v>
                </c:pt>
                <c:pt idx="4">
                  <c:v>788</c:v>
                </c:pt>
                <c:pt idx="5">
                  <c:v>25</c:v>
                </c:pt>
                <c:pt idx="6">
                  <c:v>658</c:v>
                </c:pt>
                <c:pt idx="7">
                  <c:v>278</c:v>
                </c:pt>
                <c:pt idx="8">
                  <c:v>301</c:v>
                </c:pt>
                <c:pt idx="9">
                  <c:v>107</c:v>
                </c:pt>
                <c:pt idx="10">
                  <c:v>250</c:v>
                </c:pt>
                <c:pt idx="11">
                  <c:v>313</c:v>
                </c:pt>
                <c:pt idx="12">
                  <c:v>129</c:v>
                </c:pt>
              </c:numCache>
            </c:numRef>
          </c:val>
          <c:extLst>
            <c:ext xmlns:c16="http://schemas.microsoft.com/office/drawing/2014/chart" uri="{C3380CC4-5D6E-409C-BE32-E72D297353CC}">
              <c16:uniqueId val="{00000003-CEB1-4249-A659-8E837AC563F8}"/>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Users'!$B$61:$N$61</c:f>
              <c:numCache>
                <c:formatCode>#,##0</c:formatCode>
                <c:ptCount val="13"/>
                <c:pt idx="0">
                  <c:v>22</c:v>
                </c:pt>
                <c:pt idx="1">
                  <c:v>154</c:v>
                </c:pt>
                <c:pt idx="2">
                  <c:v>435</c:v>
                </c:pt>
                <c:pt idx="3">
                  <c:v>0</c:v>
                </c:pt>
                <c:pt idx="4">
                  <c:v>182</c:v>
                </c:pt>
                <c:pt idx="5">
                  <c:v>5</c:v>
                </c:pt>
                <c:pt idx="6">
                  <c:v>359</c:v>
                </c:pt>
                <c:pt idx="7">
                  <c:v>71</c:v>
                </c:pt>
                <c:pt idx="8">
                  <c:v>69</c:v>
                </c:pt>
                <c:pt idx="9">
                  <c:v>9</c:v>
                </c:pt>
                <c:pt idx="10">
                  <c:v>125</c:v>
                </c:pt>
                <c:pt idx="11">
                  <c:v>60</c:v>
                </c:pt>
                <c:pt idx="12">
                  <c:v>114</c:v>
                </c:pt>
              </c:numCache>
            </c:numRef>
          </c:val>
          <c:extLst>
            <c:ext xmlns:c16="http://schemas.microsoft.com/office/drawing/2014/chart" uri="{C3380CC4-5D6E-409C-BE32-E72D297353CC}">
              <c16:uniqueId val="{00000004-CEB1-4249-A659-8E837AC563F8}"/>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Users'!$B$62:$N$62</c:f>
              <c:numCache>
                <c:formatCode>#,##0</c:formatCode>
                <c:ptCount val="13"/>
                <c:pt idx="0">
                  <c:v>11</c:v>
                </c:pt>
                <c:pt idx="1">
                  <c:v>1796</c:v>
                </c:pt>
                <c:pt idx="2">
                  <c:v>7627</c:v>
                </c:pt>
                <c:pt idx="3">
                  <c:v>1</c:v>
                </c:pt>
                <c:pt idx="4">
                  <c:v>12490</c:v>
                </c:pt>
                <c:pt idx="5">
                  <c:v>6</c:v>
                </c:pt>
                <c:pt idx="6">
                  <c:v>3446</c:v>
                </c:pt>
                <c:pt idx="7">
                  <c:v>1089</c:v>
                </c:pt>
                <c:pt idx="8">
                  <c:v>317</c:v>
                </c:pt>
                <c:pt idx="9">
                  <c:v>474</c:v>
                </c:pt>
                <c:pt idx="10">
                  <c:v>939</c:v>
                </c:pt>
                <c:pt idx="11">
                  <c:v>1119</c:v>
                </c:pt>
                <c:pt idx="12">
                  <c:v>1371</c:v>
                </c:pt>
              </c:numCache>
            </c:numRef>
          </c:val>
          <c:extLst>
            <c:ext xmlns:c16="http://schemas.microsoft.com/office/drawing/2014/chart" uri="{C3380CC4-5D6E-409C-BE32-E72D297353CC}">
              <c16:uniqueId val="{00000005-CEB1-4249-A659-8E837AC563F8}"/>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Users'!$B$56:$N$56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'Data Users'!$B$63:$N$63</c:f>
              <c:numCache>
                <c:formatCode>#,##0</c:formatCode>
                <c:ptCount val="13"/>
                <c:pt idx="0">
                  <c:v>4</c:v>
                </c:pt>
                <c:pt idx="1">
                  <c:v>129</c:v>
                </c:pt>
                <c:pt idx="2">
                  <c:v>12</c:v>
                </c:pt>
                <c:pt idx="3">
                  <c:v>0</c:v>
                </c:pt>
                <c:pt idx="4">
                  <c:v>1850</c:v>
                </c:pt>
                <c:pt idx="5">
                  <c:v>0</c:v>
                </c:pt>
                <c:pt idx="6">
                  <c:v>31</c:v>
                </c:pt>
                <c:pt idx="7">
                  <c:v>193</c:v>
                </c:pt>
                <c:pt idx="8">
                  <c:v>5</c:v>
                </c:pt>
                <c:pt idx="9">
                  <c:v>29</c:v>
                </c:pt>
                <c:pt idx="10">
                  <c:v>2</c:v>
                </c:pt>
                <c:pt idx="11">
                  <c:v>10</c:v>
                </c:pt>
                <c:pt idx="12">
                  <c:v>152</c:v>
                </c:pt>
              </c:numCache>
            </c:numRef>
          </c:val>
          <c:extLst>
            <c:ext xmlns:c16="http://schemas.microsoft.com/office/drawing/2014/chart" uri="{C3380CC4-5D6E-409C-BE32-E72D297353CC}">
              <c16:uniqueId val="{00000006-CEB1-4249-A659-8E837AC563F8}"/>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noFill/>
        <a:ln w="25400">
          <a:no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Top_10_country_with_NRT!$C$82</c:f>
              <c:strCache>
                <c:ptCount val="1"/>
                <c:pt idx="0">
                  <c:v>Rest of World</c:v>
                </c:pt>
              </c:strCache>
            </c:strRef>
          </c:tx>
          <c:spPr>
            <a:solidFill>
              <a:schemeClr val="accent1"/>
            </a:solidFill>
          </c:spPr>
          <c:invertIfNegative val="0"/>
          <c:dLbls>
            <c:dLbl>
              <c:idx val="0"/>
              <c:layout>
                <c:manualLayout>
                  <c:x val="2.3999999999999952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Top_10_country_with_NRT!$C$83:$C$85</c:f>
              <c:numCache>
                <c:formatCode>_(* #,##0.00_);_(* \(#,##0.00\);_(* "-"??_);_(@_)</c:formatCode>
                <c:ptCount val="3"/>
                <c:pt idx="0">
                  <c:v>452.63337900000033</c:v>
                </c:pt>
              </c:numCache>
            </c:numRef>
          </c:val>
          <c:extLst>
            <c:ext xmlns:c16="http://schemas.microsoft.com/office/drawing/2014/chart" uri="{C3380CC4-5D6E-409C-BE32-E72D297353CC}">
              <c16:uniqueId val="{00000001-43BE-A34B-AEDA-9A0B45CB2B6F}"/>
            </c:ext>
          </c:extLst>
        </c:ser>
        <c:ser>
          <c:idx val="1"/>
          <c:order val="1"/>
          <c:tx>
            <c:strRef>
              <c:f>Top_10_country_with_NRT!$D$82</c:f>
              <c:strCache>
                <c:ptCount val="1"/>
                <c:pt idx="0">
                  <c:v>Unknown</c:v>
                </c:pt>
              </c:strCache>
            </c:strRef>
          </c:tx>
          <c:invertIfNegative val="0"/>
          <c:cat>
            <c:strRef>
              <c:f>Top_10_country_with_NRT!$B$83:$B$85</c:f>
              <c:strCache>
                <c:ptCount val="3"/>
                <c:pt idx="0">
                  <c:v>Rest of World</c:v>
                </c:pt>
                <c:pt idx="1">
                  <c:v>Top Ten Countries other than USA</c:v>
                </c:pt>
                <c:pt idx="2">
                  <c:v>USA</c:v>
                </c:pt>
              </c:strCache>
            </c:strRef>
          </c:cat>
          <c:val>
            <c:numRef>
              <c:f>Top_10_country_with_NRT!$D$83:$D$85</c:f>
              <c:numCache>
                <c:formatCode>_(* #,##0.00_);_(* \(#,##0.00\);_(* "-"??_);_(@_)</c:formatCode>
                <c:ptCount val="3"/>
                <c:pt idx="0">
                  <c:v>1.0877570000000001</c:v>
                </c:pt>
              </c:numCache>
            </c:numRef>
          </c:val>
          <c:extLst>
            <c:ext xmlns:c16="http://schemas.microsoft.com/office/drawing/2014/chart" uri="{C3380CC4-5D6E-409C-BE32-E72D297353CC}">
              <c16:uniqueId val="{00000002-43BE-A34B-AEDA-9A0B45CB2B6F}"/>
            </c:ext>
          </c:extLst>
        </c:ser>
        <c:ser>
          <c:idx val="2"/>
          <c:order val="2"/>
          <c:tx>
            <c:strRef>
              <c:f>Top_10_country_with_NRT!$E$82</c:f>
              <c:strCache>
                <c:ptCount val="1"/>
                <c:pt idx="0">
                  <c:v>China</c:v>
                </c:pt>
              </c:strCache>
            </c:strRef>
          </c:tx>
          <c:spPr>
            <a:blipFill>
              <a:blip xmlns:r="http://schemas.openxmlformats.org/officeDocument/2006/relationships" r:embed="rId1"/>
              <a:stretch>
                <a:fillRect/>
              </a:stretch>
            </a:blipFill>
          </c:spPr>
          <c:invertIfNegative val="0"/>
          <c:dPt>
            <c:idx val="1"/>
            <c:invertIfNegative val="0"/>
            <c:bubble3D val="0"/>
            <c:spPr>
              <a:blipFill dpi="0" rotWithShape="1">
                <a:blip xmlns:r="http://schemas.openxmlformats.org/officeDocument/2006/relationships" r:embed="rId1"/>
                <a:srcRect/>
                <a:stretch>
                  <a:fillRect/>
                </a:stretch>
              </a:blipFill>
            </c:spPr>
            <c:extLst>
              <c:ext xmlns:c16="http://schemas.microsoft.com/office/drawing/2014/chart" uri="{C3380CC4-5D6E-409C-BE32-E72D297353CC}">
                <c16:uniqueId val="{00000004-43BE-A34B-AEDA-9A0B45CB2B6F}"/>
              </c:ext>
            </c:extLst>
          </c:dPt>
          <c:dLbls>
            <c:dLbl>
              <c:idx val="1"/>
              <c:layout>
                <c:manualLayout>
                  <c:x val="-7.5999999999999998E-2"/>
                  <c:y val="-2.8199566160520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Top_10_country_with_NRT!$E$83:$E$85</c:f>
              <c:numCache>
                <c:formatCode>_(* #,##0.00_);_(* \(#,##0.00\);_(* "-"??_);_(@_)</c:formatCode>
                <c:ptCount val="3"/>
                <c:pt idx="1">
                  <c:v>631.30875800000001</c:v>
                </c:pt>
              </c:numCache>
            </c:numRef>
          </c:val>
          <c:extLst>
            <c:ext xmlns:c16="http://schemas.microsoft.com/office/drawing/2014/chart" uri="{C3380CC4-5D6E-409C-BE32-E72D297353CC}">
              <c16:uniqueId val="{00000005-43BE-A34B-AEDA-9A0B45CB2B6F}"/>
            </c:ext>
          </c:extLst>
        </c:ser>
        <c:ser>
          <c:idx val="3"/>
          <c:order val="3"/>
          <c:tx>
            <c:strRef>
              <c:f>Top_10_country_with_NRT!$F$82</c:f>
              <c:strCache>
                <c:ptCount val="1"/>
                <c:pt idx="0">
                  <c:v>Korea, South</c:v>
                </c:pt>
              </c:strCache>
            </c:strRef>
          </c:tx>
          <c:spPr>
            <a:blipFill>
              <a:blip xmlns:r="http://schemas.openxmlformats.org/officeDocument/2006/relationships" r:embed="rId2"/>
              <a:stretch>
                <a:fillRect/>
              </a:stretch>
            </a:blipFill>
          </c:spPr>
          <c:invertIfNegative val="0"/>
          <c:dPt>
            <c:idx val="1"/>
            <c:invertIfNegative val="0"/>
            <c:bubble3D val="0"/>
            <c:spPr>
              <a:blipFill dpi="0" rotWithShape="1">
                <a:blip xmlns:r="http://schemas.openxmlformats.org/officeDocument/2006/relationships" r:embed="rId2"/>
                <a:srcRect/>
                <a:stretch>
                  <a:fillRect/>
                </a:stretch>
              </a:blipFill>
            </c:spPr>
            <c:extLst>
              <c:ext xmlns:c16="http://schemas.microsoft.com/office/drawing/2014/chart" uri="{C3380CC4-5D6E-409C-BE32-E72D297353CC}">
                <c16:uniqueId val="{00000007-43BE-A34B-AEDA-9A0B45CB2B6F}"/>
              </c:ext>
            </c:extLst>
          </c:dPt>
          <c:dLbls>
            <c:dLbl>
              <c:idx val="1"/>
              <c:layout>
                <c:manualLayout>
                  <c:x val="-7.4666666666666673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Top_10_country_with_NRT!$F$83:$F$85</c:f>
              <c:numCache>
                <c:formatCode>_(* #,##0.00_);_(* \(#,##0.00\);_(* "-"??_);_(@_)</c:formatCode>
                <c:ptCount val="3"/>
                <c:pt idx="1">
                  <c:v>288.89862199999999</c:v>
                </c:pt>
              </c:numCache>
            </c:numRef>
          </c:val>
          <c:extLst>
            <c:ext xmlns:c16="http://schemas.microsoft.com/office/drawing/2014/chart" uri="{C3380CC4-5D6E-409C-BE32-E72D297353CC}">
              <c16:uniqueId val="{00000008-43BE-A34B-AEDA-9A0B45CB2B6F}"/>
            </c:ext>
          </c:extLst>
        </c:ser>
        <c:ser>
          <c:idx val="4"/>
          <c:order val="4"/>
          <c:tx>
            <c:strRef>
              <c:f>Top_10_country_with_NRT!$G$82</c:f>
              <c:strCache>
                <c:ptCount val="1"/>
                <c:pt idx="0">
                  <c:v>Spain</c:v>
                </c:pt>
              </c:strCache>
            </c:strRef>
          </c:tx>
          <c:spPr>
            <a:blipFill dpi="0" rotWithShape="1">
              <a:blip xmlns:r="http://schemas.openxmlformats.org/officeDocument/2006/relationships" r:embed="rId3"/>
              <a:srcRect/>
              <a:stretch>
                <a:fillRect/>
              </a:stretch>
            </a:blipFill>
          </c:spPr>
          <c:invertIfNegative val="0"/>
          <c:dLbls>
            <c:dLbl>
              <c:idx val="1"/>
              <c:layout>
                <c:manualLayout>
                  <c:x val="-7.6000000000000054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Top_10_country_with_NRT!$G$83:$G$85</c:f>
              <c:numCache>
                <c:formatCode>_(* #,##0.00_);_(* \(#,##0.00\);_(* "-"??_);_(@_)</c:formatCode>
                <c:ptCount val="3"/>
                <c:pt idx="1">
                  <c:v>147.024753</c:v>
                </c:pt>
              </c:numCache>
            </c:numRef>
          </c:val>
          <c:extLst>
            <c:ext xmlns:c16="http://schemas.microsoft.com/office/drawing/2014/chart" uri="{C3380CC4-5D6E-409C-BE32-E72D297353CC}">
              <c16:uniqueId val="{0000000A-43BE-A34B-AEDA-9A0B45CB2B6F}"/>
            </c:ext>
          </c:extLst>
        </c:ser>
        <c:ser>
          <c:idx val="6"/>
          <c:order val="5"/>
          <c:tx>
            <c:strRef>
              <c:f>Top_10_country_with_NRT!$I$82</c:f>
              <c:strCache>
                <c:ptCount val="1"/>
                <c:pt idx="0">
                  <c:v>Canada</c:v>
                </c:pt>
              </c:strCache>
            </c:strRef>
          </c:tx>
          <c:spPr>
            <a:blipFill dpi="0" rotWithShape="1">
              <a:blip xmlns:r="http://schemas.openxmlformats.org/officeDocument/2006/relationships" r:embed="rId4"/>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Top_10_country_with_NRT!$I$83:$I$85</c:f>
              <c:numCache>
                <c:formatCode>_(* #,##0.00_);_(* \(#,##0.00\);_(* "-"??_);_(@_)</c:formatCode>
                <c:ptCount val="3"/>
                <c:pt idx="1">
                  <c:v>118.052785</c:v>
                </c:pt>
              </c:numCache>
            </c:numRef>
          </c:val>
          <c:extLst>
            <c:ext xmlns:c16="http://schemas.microsoft.com/office/drawing/2014/chart" uri="{C3380CC4-5D6E-409C-BE32-E72D297353CC}">
              <c16:uniqueId val="{0000000E-43BE-A34B-AEDA-9A0B45CB2B6F}"/>
            </c:ext>
          </c:extLst>
        </c:ser>
        <c:ser>
          <c:idx val="7"/>
          <c:order val="6"/>
          <c:tx>
            <c:strRef>
              <c:f>Top_10_country_with_NRT!$J$82</c:f>
              <c:strCache>
                <c:ptCount val="1"/>
                <c:pt idx="0">
                  <c:v>Russia</c:v>
                </c:pt>
              </c:strCache>
            </c:strRef>
          </c:tx>
          <c:spPr>
            <a:blipFill dpi="0" rotWithShape="1">
              <a:blip xmlns:r="http://schemas.openxmlformats.org/officeDocument/2006/relationships" r:embed="rId5"/>
              <a:srcRect/>
              <a:stretch>
                <a:fillRect/>
              </a:stretch>
            </a:blipFill>
          </c:spPr>
          <c:invertIfNegative val="0"/>
          <c:dLbls>
            <c:dLbl>
              <c:idx val="1"/>
              <c:layout>
                <c:manualLayout>
                  <c:x val="-7.1999999999999995E-2"/>
                  <c:y val="2.169197396963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Top_10_country_with_NRT!$J$83:$J$85</c:f>
              <c:numCache>
                <c:formatCode>_(* #,##0.00_);_(* \(#,##0.00\);_(* "-"??_);_(@_)</c:formatCode>
                <c:ptCount val="3"/>
                <c:pt idx="1">
                  <c:v>102.568596</c:v>
                </c:pt>
              </c:numCache>
            </c:numRef>
          </c:val>
          <c:extLst>
            <c:ext xmlns:c16="http://schemas.microsoft.com/office/drawing/2014/chart" uri="{C3380CC4-5D6E-409C-BE32-E72D297353CC}">
              <c16:uniqueId val="{00000010-43BE-A34B-AEDA-9A0B45CB2B6F}"/>
            </c:ext>
          </c:extLst>
        </c:ser>
        <c:ser>
          <c:idx val="8"/>
          <c:order val="7"/>
          <c:tx>
            <c:strRef>
              <c:f>Top_10_country_with_NRT!$K$82</c:f>
              <c:strCache>
                <c:ptCount val="1"/>
                <c:pt idx="0">
                  <c:v>France</c:v>
                </c:pt>
              </c:strCache>
            </c:strRef>
          </c:tx>
          <c:spPr>
            <a:blipFill dpi="0" rotWithShape="1">
              <a:blip xmlns:r="http://schemas.openxmlformats.org/officeDocument/2006/relationships" r:embed="rId6"/>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Top_10_country_with_NRT!$K$83:$K$85</c:f>
              <c:numCache>
                <c:formatCode>_(* #,##0.00_);_(* \(#,##0.00\);_(* "-"??_);_(@_)</c:formatCode>
                <c:ptCount val="3"/>
                <c:pt idx="1">
                  <c:v>95.374325999999996</c:v>
                </c:pt>
              </c:numCache>
            </c:numRef>
          </c:val>
          <c:extLst>
            <c:ext xmlns:c16="http://schemas.microsoft.com/office/drawing/2014/chart" uri="{C3380CC4-5D6E-409C-BE32-E72D297353CC}">
              <c16:uniqueId val="{00000012-43BE-A34B-AEDA-9A0B45CB2B6F}"/>
            </c:ext>
          </c:extLst>
        </c:ser>
        <c:ser>
          <c:idx val="9"/>
          <c:order val="8"/>
          <c:tx>
            <c:strRef>
              <c:f>Top_10_country_with_NRT!$L$82</c:f>
              <c:strCache>
                <c:ptCount val="1"/>
                <c:pt idx="0">
                  <c:v>Japan</c:v>
                </c:pt>
              </c:strCache>
            </c:strRef>
          </c:tx>
          <c:spPr>
            <a:blipFill dpi="0" rotWithShape="1">
              <a:blip xmlns:r="http://schemas.openxmlformats.org/officeDocument/2006/relationships" r:embed="rId7"/>
              <a:srcRect/>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Top_10_country_with_NRT!$L$83:$L$85</c:f>
              <c:numCache>
                <c:formatCode>_(* #,##0.00_);_(* \(#,##0.00\);_(* "-"??_);_(@_)</c:formatCode>
                <c:ptCount val="3"/>
                <c:pt idx="1">
                  <c:v>80.527894000000003</c:v>
                </c:pt>
              </c:numCache>
            </c:numRef>
          </c:val>
          <c:extLst>
            <c:ext xmlns:c16="http://schemas.microsoft.com/office/drawing/2014/chart" uri="{C3380CC4-5D6E-409C-BE32-E72D297353CC}">
              <c16:uniqueId val="{00000014-43BE-A34B-AEDA-9A0B45CB2B6F}"/>
            </c:ext>
          </c:extLst>
        </c:ser>
        <c:ser>
          <c:idx val="10"/>
          <c:order val="9"/>
          <c:tx>
            <c:strRef>
              <c:f>Top_10_country_with_NRT!$M$82</c:f>
              <c:strCache>
                <c:ptCount val="1"/>
                <c:pt idx="0">
                  <c:v>Hong Kong</c:v>
                </c:pt>
              </c:strCache>
            </c:strRef>
          </c:tx>
          <c:spPr>
            <a:blipFill dpi="0" rotWithShape="1">
              <a:blip xmlns:r="http://schemas.openxmlformats.org/officeDocument/2006/relationships" r:embed="rId8"/>
              <a:srcRect/>
              <a:stretch>
                <a:fillRect/>
              </a:stretch>
            </a:blipFill>
          </c:spPr>
          <c:invertIfNegative val="0"/>
          <c:dLbls>
            <c:dLbl>
              <c:idx val="1"/>
              <c:layout>
                <c:manualLayout>
                  <c:x val="-6.80000000000000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Top_10_country_with_NRT!$M$83:$M$85</c:f>
              <c:numCache>
                <c:formatCode>_(* #,##0.00_);_(* \(#,##0.00\);_(* "-"??_);_(@_)</c:formatCode>
                <c:ptCount val="3"/>
                <c:pt idx="1">
                  <c:v>70.962937999999994</c:v>
                </c:pt>
              </c:numCache>
            </c:numRef>
          </c:val>
          <c:extLst>
            <c:ext xmlns:c16="http://schemas.microsoft.com/office/drawing/2014/chart" uri="{C3380CC4-5D6E-409C-BE32-E72D297353CC}">
              <c16:uniqueId val="{00000016-43BE-A34B-AEDA-9A0B45CB2B6F}"/>
            </c:ext>
          </c:extLst>
        </c:ser>
        <c:ser>
          <c:idx val="11"/>
          <c:order val="10"/>
          <c:tx>
            <c:strRef>
              <c:f>Top_10_country_with_NRT!$N$82</c:f>
              <c:strCache>
                <c:ptCount val="1"/>
                <c:pt idx="0">
                  <c:v>United Kingdom</c:v>
                </c:pt>
              </c:strCache>
            </c:strRef>
          </c:tx>
          <c:spPr>
            <a:blipFill dpi="0" rotWithShape="1">
              <a:blip xmlns:r="http://schemas.openxmlformats.org/officeDocument/2006/relationships" r:embed="rId9"/>
              <a:srcRect/>
              <a:stretch>
                <a:fillRect/>
              </a:stretch>
            </a:blip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Top_10_country_with_NRT!$N$83:$N$85</c:f>
              <c:numCache>
                <c:formatCode>_(* #,##0.00_);_(* \(#,##0.00\);_(* "-"??_);_(@_)</c:formatCode>
                <c:ptCount val="3"/>
                <c:pt idx="1">
                  <c:v>68.322416000000004</c:v>
                </c:pt>
              </c:numCache>
            </c:numRef>
          </c:val>
          <c:extLst>
            <c:ext xmlns:c16="http://schemas.microsoft.com/office/drawing/2014/chart" uri="{C3380CC4-5D6E-409C-BE32-E72D297353CC}">
              <c16:uniqueId val="{00000018-43BE-A34B-AEDA-9A0B45CB2B6F}"/>
            </c:ext>
          </c:extLst>
        </c:ser>
        <c:ser>
          <c:idx val="12"/>
          <c:order val="11"/>
          <c:tx>
            <c:strRef>
              <c:f>Top_10_country_with_NRT!$O$82</c:f>
              <c:strCache>
                <c:ptCount val="1"/>
                <c:pt idx="0">
                  <c:v>United States</c:v>
                </c:pt>
              </c:strCache>
            </c:strRef>
          </c:tx>
          <c:spPr>
            <a:blipFill>
              <a:blip xmlns:r="http://schemas.openxmlformats.org/officeDocument/2006/relationships" r:embed="rId10"/>
              <a:stretch>
                <a:fillRect/>
              </a:stretch>
            </a:blipFill>
          </c:spPr>
          <c:invertIfNegative val="0"/>
          <c:dLbls>
            <c:dLbl>
              <c:idx val="2"/>
              <c:layout>
                <c:manualLayout>
                  <c:x val="0.11066666666666666"/>
                  <c:y val="-0.121475054229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Top_10_country_with_NRT!$O$83:$O$85</c:f>
              <c:numCache>
                <c:formatCode>_(* #,##0.00_);_(* \(#,##0.00\);_(* "-"??_);_(@_)</c:formatCode>
                <c:ptCount val="3"/>
                <c:pt idx="2">
                  <c:v>1305.941462</c:v>
                </c:pt>
              </c:numCache>
            </c:numRef>
          </c:val>
          <c:extLst>
            <c:ext xmlns:c16="http://schemas.microsoft.com/office/drawing/2014/chart" uri="{C3380CC4-5D6E-409C-BE32-E72D297353CC}">
              <c16:uniqueId val="{0000001A-43BE-A34B-AEDA-9A0B45CB2B6F}"/>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0"/>
        <c:delete val="1"/>
      </c:legendEntry>
      <c:legendEntry>
        <c:idx val="11"/>
        <c:delete val="1"/>
      </c:legendEntry>
      <c:layout>
        <c:manualLayout>
          <c:xMode val="edge"/>
          <c:yMode val="edge"/>
          <c:x val="0.61500661417322833"/>
          <c:y val="0.11542880079252568"/>
          <c:w val="0.1183427557768032"/>
          <c:h val="0.7813860658957760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Top_10_country_with_NRT!$R$82</c:f>
              <c:strCache>
                <c:ptCount val="1"/>
                <c:pt idx="0">
                  <c:v>Rest of World</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Top_10_country_with_NRT!$R$83:$R$85</c:f>
              <c:numCache>
                <c:formatCode>_(* #,##0.00_);_(* \(#,##0.00\);_(* "-"??_);_(@_)</c:formatCode>
                <c:ptCount val="3"/>
                <c:pt idx="0">
                  <c:v>313.72640400000046</c:v>
                </c:pt>
              </c:numCache>
            </c:numRef>
          </c:val>
          <c:extLst>
            <c:ext xmlns:c16="http://schemas.microsoft.com/office/drawing/2014/chart" uri="{C3380CC4-5D6E-409C-BE32-E72D297353CC}">
              <c16:uniqueId val="{00000001-BD90-5A48-A33B-47255ED9B269}"/>
            </c:ext>
          </c:extLst>
        </c:ser>
        <c:ser>
          <c:idx val="1"/>
          <c:order val="1"/>
          <c:tx>
            <c:strRef>
              <c:f>Top_10_country_with_NRT!$S$82</c:f>
              <c:strCache>
                <c:ptCount val="1"/>
                <c:pt idx="0">
                  <c:v>Unknown</c:v>
                </c:pt>
              </c:strCache>
            </c:strRef>
          </c:tx>
          <c:invertIfNegative val="0"/>
          <c:cat>
            <c:strRef>
              <c:f>Top_10_country_with_NRT!$Q$83:$Q$85</c:f>
              <c:strCache>
                <c:ptCount val="3"/>
                <c:pt idx="0">
                  <c:v>Rest of World</c:v>
                </c:pt>
                <c:pt idx="1">
                  <c:v>Top Ten Countries other than USA</c:v>
                </c:pt>
                <c:pt idx="2">
                  <c:v>USA</c:v>
                </c:pt>
              </c:strCache>
            </c:strRef>
          </c:cat>
          <c:val>
            <c:numRef>
              <c:f>Top_10_country_with_NRT!$S$83:$S$85</c:f>
              <c:numCache>
                <c:formatCode>_(* #,##0.00_);_(* \(#,##0.00\);_(* "-"??_);_(@_)</c:formatCode>
                <c:ptCount val="3"/>
                <c:pt idx="0">
                  <c:v>1.0877570000000001</c:v>
                </c:pt>
              </c:numCache>
            </c:numRef>
          </c:val>
          <c:extLst>
            <c:ext xmlns:c16="http://schemas.microsoft.com/office/drawing/2014/chart" uri="{C3380CC4-5D6E-409C-BE32-E72D297353CC}">
              <c16:uniqueId val="{00000002-BD90-5A48-A33B-47255ED9B269}"/>
            </c:ext>
          </c:extLst>
        </c:ser>
        <c:ser>
          <c:idx val="2"/>
          <c:order val="2"/>
          <c:tx>
            <c:strRef>
              <c:f>Top_10_country_with_NRT!$T$82</c:f>
              <c:strCache>
                <c:ptCount val="1"/>
                <c:pt idx="0">
                  <c:v>China</c:v>
                </c:pt>
              </c:strCache>
            </c:strRef>
          </c:tx>
          <c:spPr>
            <a:blipFill>
              <a:blip xmlns:r="http://schemas.openxmlformats.org/officeDocument/2006/relationships" r:embed="rId1"/>
              <a:stretch>
                <a:fillRect/>
              </a:stretch>
            </a:blipFill>
          </c:spPr>
          <c:invertIfNegative val="0"/>
          <c:dLbls>
            <c:dLbl>
              <c:idx val="1"/>
              <c:layout>
                <c:manualLayout>
                  <c:x val="-7.3333333333333334E-2"/>
                  <c:y val="4.3383947939262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Top_10_country_with_NRT!$T$83:$T$85</c:f>
              <c:numCache>
                <c:formatCode>_(* #,##0.00_);_(* \(#,##0.00\);_(* "-"??_);_(@_)</c:formatCode>
                <c:ptCount val="3"/>
                <c:pt idx="1">
                  <c:v>517.15714800000001</c:v>
                </c:pt>
              </c:numCache>
            </c:numRef>
          </c:val>
          <c:extLst>
            <c:ext xmlns:c16="http://schemas.microsoft.com/office/drawing/2014/chart" uri="{C3380CC4-5D6E-409C-BE32-E72D297353CC}">
              <c16:uniqueId val="{00000005-BD90-5A48-A33B-47255ED9B269}"/>
            </c:ext>
          </c:extLst>
        </c:ser>
        <c:ser>
          <c:idx val="3"/>
          <c:order val="3"/>
          <c:tx>
            <c:strRef>
              <c:f>Top_10_country_with_NRT!$U$82</c:f>
              <c:strCache>
                <c:ptCount val="1"/>
                <c:pt idx="0">
                  <c:v>Korea, South</c:v>
                </c:pt>
              </c:strCache>
            </c:strRef>
          </c:tx>
          <c:spPr>
            <a:blipFill>
              <a:blip xmlns:r="http://schemas.openxmlformats.org/officeDocument/2006/relationships" r:embed="rId2"/>
              <a:stretch>
                <a:fillRect/>
              </a:stretch>
            </a:blipFill>
          </c:spPr>
          <c:invertIfNegative val="0"/>
          <c:dLbls>
            <c:dLbl>
              <c:idx val="1"/>
              <c:layout>
                <c:manualLayout>
                  <c:x val="-7.3333333333333334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Top_10_country_with_NRT!$U$83:$U$85</c:f>
              <c:numCache>
                <c:formatCode>_(* #,##0.00_);_(* \(#,##0.00\);_(* "-"??_);_(@_)</c:formatCode>
                <c:ptCount val="3"/>
                <c:pt idx="1">
                  <c:v>288.399518</c:v>
                </c:pt>
              </c:numCache>
            </c:numRef>
          </c:val>
          <c:extLst>
            <c:ext xmlns:c16="http://schemas.microsoft.com/office/drawing/2014/chart" uri="{C3380CC4-5D6E-409C-BE32-E72D297353CC}">
              <c16:uniqueId val="{00000008-BD90-5A48-A33B-47255ED9B269}"/>
            </c:ext>
          </c:extLst>
        </c:ser>
        <c:ser>
          <c:idx val="4"/>
          <c:order val="4"/>
          <c:tx>
            <c:strRef>
              <c:f>Top_10_country_with_NRT!$V$82</c:f>
              <c:strCache>
                <c:ptCount val="1"/>
                <c:pt idx="0">
                  <c:v>Japan</c:v>
                </c:pt>
              </c:strCache>
            </c:strRef>
          </c:tx>
          <c:spPr>
            <a:blipFill>
              <a:blip xmlns:r="http://schemas.openxmlformats.org/officeDocument/2006/relationships" r:embed="rId3"/>
              <a:stretch>
                <a:fillRect/>
              </a:stretch>
            </a:blipFill>
          </c:spPr>
          <c:invertIfNegative val="0"/>
          <c:dLbls>
            <c:dLbl>
              <c:idx val="1"/>
              <c:layout>
                <c:manualLayout>
                  <c:x val="-7.3333333333333334E-2"/>
                  <c:y val="4.3383947939262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90-5A48-A33B-47255ED9B2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Top_10_country_with_NRT!$V$83:$V$85</c:f>
              <c:numCache>
                <c:formatCode>_(* #,##0.00_);_(* \(#,##0.00\);_(* "-"??_);_(@_)</c:formatCode>
                <c:ptCount val="3"/>
                <c:pt idx="1">
                  <c:v>112.04098</c:v>
                </c:pt>
              </c:numCache>
            </c:numRef>
          </c:val>
          <c:extLst>
            <c:ext xmlns:c16="http://schemas.microsoft.com/office/drawing/2014/chart" uri="{C3380CC4-5D6E-409C-BE32-E72D297353CC}">
              <c16:uniqueId val="{0000000A-BD90-5A48-A33B-47255ED9B269}"/>
            </c:ext>
          </c:extLst>
        </c:ser>
        <c:ser>
          <c:idx val="6"/>
          <c:order val="5"/>
          <c:tx>
            <c:strRef>
              <c:f>Top_10_country_with_NRT!$W$82</c:f>
              <c:strCache>
                <c:ptCount val="1"/>
                <c:pt idx="0">
                  <c:v>Germany</c:v>
                </c:pt>
              </c:strCache>
            </c:strRef>
          </c:tx>
          <c:spPr>
            <a:blipFill>
              <a:blip xmlns:r="http://schemas.openxmlformats.org/officeDocument/2006/relationships" r:embed="rId4"/>
              <a:stretch>
                <a:fillRect/>
              </a:stretch>
            </a:blipFill>
          </c:spPr>
          <c:invertIfNegative val="0"/>
          <c:dLbls>
            <c:dLbl>
              <c:idx val="1"/>
              <c:layout>
                <c:manualLayout>
                  <c:x val="-7.4666666666666673E-2"/>
                  <c:y val="-2.1691973969631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Top_10_country_with_NRT!$W$83:$W$85</c:f>
              <c:numCache>
                <c:formatCode>_(* #,##0.00_);_(* \(#,##0.00\);_(* "-"??_);_(@_)</c:formatCode>
                <c:ptCount val="3"/>
                <c:pt idx="1">
                  <c:v>75.155978000000005</c:v>
                </c:pt>
              </c:numCache>
            </c:numRef>
          </c:val>
          <c:extLst>
            <c:ext xmlns:c16="http://schemas.microsoft.com/office/drawing/2014/chart" uri="{C3380CC4-5D6E-409C-BE32-E72D297353CC}">
              <c16:uniqueId val="{0000000C-BD90-5A48-A33B-47255ED9B269}"/>
            </c:ext>
          </c:extLst>
        </c:ser>
        <c:ser>
          <c:idx val="7"/>
          <c:order val="6"/>
          <c:tx>
            <c:strRef>
              <c:f>Top_10_country_with_NRT!$X$82</c:f>
              <c:strCache>
                <c:ptCount val="1"/>
                <c:pt idx="0">
                  <c:v>France</c:v>
                </c:pt>
              </c:strCache>
            </c:strRef>
          </c:tx>
          <c:spPr>
            <a:blipFill>
              <a:blip xmlns:r="http://schemas.openxmlformats.org/officeDocument/2006/relationships" r:embed="rId5"/>
              <a:stretch>
                <a:fillRect/>
              </a:stretch>
            </a:blipFill>
          </c:spPr>
          <c:invertIfNegative val="0"/>
          <c:dLbls>
            <c:dLbl>
              <c:idx val="1"/>
              <c:layout>
                <c:manualLayout>
                  <c:x val="-6.933333333333333E-2"/>
                  <c:y val="-2.1691973969631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Top_10_country_with_NRT!$X$83:$X$85</c:f>
              <c:numCache>
                <c:formatCode>_(* #,##0.00_);_(* \(#,##0.00\);_(* "-"??_);_(@_)</c:formatCode>
                <c:ptCount val="3"/>
                <c:pt idx="1">
                  <c:v>68.880941000000007</c:v>
                </c:pt>
              </c:numCache>
            </c:numRef>
          </c:val>
          <c:extLst>
            <c:ext xmlns:c16="http://schemas.microsoft.com/office/drawing/2014/chart" uri="{C3380CC4-5D6E-409C-BE32-E72D297353CC}">
              <c16:uniqueId val="{0000000E-BD90-5A48-A33B-47255ED9B269}"/>
            </c:ext>
          </c:extLst>
        </c:ser>
        <c:ser>
          <c:idx val="8"/>
          <c:order val="7"/>
          <c:tx>
            <c:strRef>
              <c:f>Top_10_country_with_NRT!$Y$82</c:f>
              <c:strCache>
                <c:ptCount val="1"/>
                <c:pt idx="0">
                  <c:v>United Kingdom</c:v>
                </c:pt>
              </c:strCache>
            </c:strRef>
          </c:tx>
          <c:spPr>
            <a:blipFill>
              <a:blip xmlns:r="http://schemas.openxmlformats.org/officeDocument/2006/relationships" r:embed="rId6"/>
              <a:stretch>
                <a:fillRect/>
              </a:stretch>
            </a:blipFill>
          </c:spPr>
          <c:invertIfNegative val="0"/>
          <c:dLbls>
            <c:dLbl>
              <c:idx val="1"/>
              <c:layout>
                <c:manualLayout>
                  <c:x val="-6.933333333333333E-2"/>
                  <c:y val="-2.1691973969631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Top_10_country_with_NRT!$Y$83:$Y$85</c:f>
              <c:numCache>
                <c:formatCode>_(* #,##0.00_);_(* \(#,##0.00\);_(* "-"??_);_(@_)</c:formatCode>
                <c:ptCount val="3"/>
                <c:pt idx="1">
                  <c:v>66.794070000000005</c:v>
                </c:pt>
              </c:numCache>
            </c:numRef>
          </c:val>
          <c:extLst>
            <c:ext xmlns:c16="http://schemas.microsoft.com/office/drawing/2014/chart" uri="{C3380CC4-5D6E-409C-BE32-E72D297353CC}">
              <c16:uniqueId val="{00000010-BD90-5A48-A33B-47255ED9B269}"/>
            </c:ext>
          </c:extLst>
        </c:ser>
        <c:ser>
          <c:idx val="9"/>
          <c:order val="8"/>
          <c:tx>
            <c:strRef>
              <c:f>Top_10_country_with_NRT!$Z$82</c:f>
              <c:strCache>
                <c:ptCount val="1"/>
                <c:pt idx="0">
                  <c:v>India</c:v>
                </c:pt>
              </c:strCache>
            </c:strRef>
          </c:tx>
          <c:spPr>
            <a:blipFill>
              <a:blip xmlns:r="http://schemas.openxmlformats.org/officeDocument/2006/relationships" r:embed="rId7"/>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Top_10_country_with_NRT!$Z$83:$Z$85</c:f>
              <c:numCache>
                <c:formatCode>_(* #,##0.00_);_(* \(#,##0.00\);_(* "-"??_);_(@_)</c:formatCode>
                <c:ptCount val="3"/>
                <c:pt idx="1">
                  <c:v>58.151702999999998</c:v>
                </c:pt>
              </c:numCache>
            </c:numRef>
          </c:val>
          <c:extLst>
            <c:ext xmlns:c16="http://schemas.microsoft.com/office/drawing/2014/chart" uri="{C3380CC4-5D6E-409C-BE32-E72D297353CC}">
              <c16:uniqueId val="{00000012-BD90-5A48-A33B-47255ED9B269}"/>
            </c:ext>
          </c:extLst>
        </c:ser>
        <c:ser>
          <c:idx val="10"/>
          <c:order val="9"/>
          <c:tx>
            <c:strRef>
              <c:f>Top_10_country_with_NRT!$AA$82</c:f>
              <c:strCache>
                <c:ptCount val="1"/>
                <c:pt idx="0">
                  <c:v>Canada</c:v>
                </c:pt>
              </c:strCache>
            </c:strRef>
          </c:tx>
          <c:spPr>
            <a:blipFill>
              <a:blip xmlns:r="http://schemas.openxmlformats.org/officeDocument/2006/relationships" r:embed="rId8"/>
              <a:stretch>
                <a:fillRect/>
              </a:stretch>
            </a:blipFill>
          </c:spPr>
          <c:invertIfNegative val="0"/>
          <c:dLbls>
            <c:dLbl>
              <c:idx val="1"/>
              <c:layout>
                <c:manualLayout>
                  <c:x val="-6.5333333333333327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Top_10_country_with_NRT!$AA$83:$AA$85</c:f>
              <c:numCache>
                <c:formatCode>_(* #,##0.00_);_(* \(#,##0.00\);_(* "-"??_);_(@_)</c:formatCode>
                <c:ptCount val="3"/>
                <c:pt idx="1">
                  <c:v>54.748421</c:v>
                </c:pt>
              </c:numCache>
            </c:numRef>
          </c:val>
          <c:extLst>
            <c:ext xmlns:c16="http://schemas.microsoft.com/office/drawing/2014/chart" uri="{C3380CC4-5D6E-409C-BE32-E72D297353CC}">
              <c16:uniqueId val="{00000014-BD90-5A48-A33B-47255ED9B269}"/>
            </c:ext>
          </c:extLst>
        </c:ser>
        <c:ser>
          <c:idx val="11"/>
          <c:order val="10"/>
          <c:tx>
            <c:strRef>
              <c:f>Top_10_country_with_NRT!$AB$82</c:f>
              <c:strCache>
                <c:ptCount val="1"/>
                <c:pt idx="0">
                  <c:v>Spain</c:v>
                </c:pt>
              </c:strCache>
            </c:strRef>
          </c:tx>
          <c:spPr>
            <a:blipFill>
              <a:blip xmlns:r="http://schemas.openxmlformats.org/officeDocument/2006/relationships" r:embed="rId9"/>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Top_10_country_with_NRT!$AB$83:$AB$85</c:f>
              <c:numCache>
                <c:formatCode>_(* #,##0.00_);_(* \(#,##0.00\);_(* "-"??_);_(@_)</c:formatCode>
                <c:ptCount val="3"/>
                <c:pt idx="1">
                  <c:v>45.329801000000003</c:v>
                </c:pt>
              </c:numCache>
            </c:numRef>
          </c:val>
          <c:extLst>
            <c:ext xmlns:c16="http://schemas.microsoft.com/office/drawing/2014/chart" uri="{C3380CC4-5D6E-409C-BE32-E72D297353CC}">
              <c16:uniqueId val="{00000015-BD90-5A48-A33B-47255ED9B269}"/>
            </c:ext>
          </c:extLst>
        </c:ser>
        <c:ser>
          <c:idx val="12"/>
          <c:order val="11"/>
          <c:tx>
            <c:strRef>
              <c:f>Top_10_country_with_NRT!$AC$82</c:f>
              <c:strCache>
                <c:ptCount val="1"/>
                <c:pt idx="0">
                  <c:v>Hong Kong</c:v>
                </c:pt>
              </c:strCache>
            </c:strRef>
          </c:tx>
          <c:spPr>
            <a:blipFill>
              <a:blip xmlns:r="http://schemas.openxmlformats.org/officeDocument/2006/relationships" r:embed="rId10"/>
              <a:stretch>
                <a:fillRect/>
              </a:stretch>
            </a:blipFill>
          </c:spPr>
          <c:invertIfNegative val="0"/>
          <c:dLbls>
            <c:dLbl>
              <c:idx val="1"/>
              <c:layout>
                <c:manualLayout>
                  <c:x val="-6.5333333333333327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Top_10_country_with_NRT!$AC$83:$AC$85</c:f>
              <c:numCache>
                <c:formatCode>_(* #,##0.00_);_(* \(#,##0.00\);_(* "-"??_);_(@_)</c:formatCode>
                <c:ptCount val="3"/>
                <c:pt idx="1">
                  <c:v>26.529166</c:v>
                </c:pt>
              </c:numCache>
            </c:numRef>
          </c:val>
          <c:extLst>
            <c:ext xmlns:c16="http://schemas.microsoft.com/office/drawing/2014/chart" uri="{C3380CC4-5D6E-409C-BE32-E72D297353CC}">
              <c16:uniqueId val="{00000017-BD90-5A48-A33B-47255ED9B269}"/>
            </c:ext>
          </c:extLst>
        </c:ser>
        <c:ser>
          <c:idx val="5"/>
          <c:order val="12"/>
          <c:tx>
            <c:strRef>
              <c:f>Top_10_country_with_NRT!$AD$82</c:f>
              <c:strCache>
                <c:ptCount val="1"/>
                <c:pt idx="0">
                  <c:v>United States</c:v>
                </c:pt>
              </c:strCache>
            </c:strRef>
          </c:tx>
          <c:spPr>
            <a:blipFill>
              <a:blip xmlns:r="http://schemas.openxmlformats.org/officeDocument/2006/relationships" r:embed="rId11"/>
              <a:stretch>
                <a:fillRect/>
              </a:stretch>
            </a:blipFill>
          </c:spPr>
          <c:invertIfNegative val="0"/>
          <c:dLbls>
            <c:dLbl>
              <c:idx val="2"/>
              <c:layout>
                <c:manualLayout>
                  <c:x val="0.12"/>
                  <c:y val="-2.6030368763557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D90-5A48-A33B-47255ED9B2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Top_10_country_with_NRT!$Q$83:$Q$85</c:f>
              <c:strCache>
                <c:ptCount val="3"/>
                <c:pt idx="0">
                  <c:v>Rest of World</c:v>
                </c:pt>
                <c:pt idx="1">
                  <c:v>Top Ten Countries other than USA</c:v>
                </c:pt>
                <c:pt idx="2">
                  <c:v>USA</c:v>
                </c:pt>
              </c:strCache>
            </c:strRef>
          </c:cat>
          <c:val>
            <c:numRef>
              <c:f>Top_10_country_with_NRT!$AD$83:$AD$85</c:f>
              <c:numCache>
                <c:formatCode>_(* #,##0.00_);_(* \(#,##0.00\);_(* "-"??_);_(@_)</c:formatCode>
                <c:ptCount val="3"/>
                <c:pt idx="2">
                  <c:v>1046.600659</c:v>
                </c:pt>
              </c:numCache>
            </c:numRef>
          </c:val>
          <c:extLst>
            <c:ext xmlns:c16="http://schemas.microsoft.com/office/drawing/2014/chart" uri="{C3380CC4-5D6E-409C-BE32-E72D297353CC}">
              <c16:uniqueId val="{00000018-BD90-5A48-A33B-47255ED9B269}"/>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1"/>
        <c:delete val="1"/>
      </c:legendEntry>
      <c:legendEntry>
        <c:idx val="12"/>
        <c:delete val="1"/>
      </c:legendEntry>
      <c:layout>
        <c:manualLayout>
          <c:xMode val="edge"/>
          <c:yMode val="edge"/>
          <c:x val="0.61498677165354332"/>
          <c:y val="0.16694365210856232"/>
          <c:w val="0.11034656167979003"/>
          <c:h val="0.73064888038669784"/>
        </c:manualLayout>
      </c:layout>
      <c:overlay val="0"/>
      <c:txPr>
        <a:bodyPr/>
        <a:lstStyle/>
        <a:p>
          <a:pPr>
            <a:defRPr sz="1200" b="1"/>
          </a:pPr>
          <a:endParaRPr lang="en-US"/>
        </a:p>
      </c:txPr>
    </c:legend>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FY2023</a:t>
            </a:r>
          </a:p>
        </c:rich>
      </c:tx>
      <c:overlay val="0"/>
    </c:title>
    <c:autoTitleDeleted val="0"/>
    <c:plotArea>
      <c:layout>
        <c:manualLayout>
          <c:layoutTarget val="inner"/>
          <c:xMode val="edge"/>
          <c:yMode val="edge"/>
          <c:x val="0.10291454594160193"/>
          <c:y val="0.11191763602542176"/>
          <c:w val="0.88007500669702654"/>
          <c:h val="0.78898723843439922"/>
        </c:manualLayout>
      </c:layout>
      <c:barChart>
        <c:barDir val="col"/>
        <c:grouping val="clustered"/>
        <c:varyColors val="0"/>
        <c:ser>
          <c:idx val="0"/>
          <c:order val="0"/>
          <c:tx>
            <c:v>No of Unique Products</c:v>
          </c:tx>
          <c:invertIfNegative val="0"/>
          <c:cat>
            <c:strRef>
              <c:f>'Unique Product Counts'!$A$36:$M$36</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'Unique Product Counts'!$A$37:$M$37</c:f>
              <c:numCache>
                <c:formatCode>#,##0</c:formatCode>
                <c:ptCount val="13"/>
                <c:pt idx="0">
                  <c:v>886</c:v>
                </c:pt>
                <c:pt idx="1">
                  <c:v>177</c:v>
                </c:pt>
                <c:pt idx="2">
                  <c:v>168</c:v>
                </c:pt>
                <c:pt idx="3">
                  <c:v>5</c:v>
                </c:pt>
                <c:pt idx="4">
                  <c:v>3477</c:v>
                </c:pt>
                <c:pt idx="5">
                  <c:v>342</c:v>
                </c:pt>
                <c:pt idx="6">
                  <c:v>931</c:v>
                </c:pt>
                <c:pt idx="7">
                  <c:v>2270</c:v>
                </c:pt>
                <c:pt idx="8">
                  <c:v>1475</c:v>
                </c:pt>
                <c:pt idx="9">
                  <c:v>551</c:v>
                </c:pt>
                <c:pt idx="10">
                  <c:v>4173</c:v>
                </c:pt>
                <c:pt idx="11">
                  <c:v>2063</c:v>
                </c:pt>
                <c:pt idx="12">
                  <c:v>700</c:v>
                </c:pt>
              </c:numCache>
            </c:numRef>
          </c:val>
          <c:extLst>
            <c:ext xmlns:c16="http://schemas.microsoft.com/office/drawing/2014/chart" uri="{C3380CC4-5D6E-409C-BE32-E72D297353CC}">
              <c16:uniqueId val="{00000000-8C70-F141-842E-B40F7A9DC261}"/>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title>
          <c:tx>
            <c:rich>
              <a:bodyPr/>
              <a:lstStyle/>
              <a:p>
                <a:pPr>
                  <a:defRPr sz="1200" b="0"/>
                </a:pPr>
                <a:r>
                  <a:rPr lang="en-US" sz="1200" b="0"/>
                  <a:t>Number</a:t>
                </a:r>
                <a:r>
                  <a:rPr lang="en-US" sz="1200" b="0" baseline="0"/>
                  <a:t> of Products</a:t>
                </a:r>
                <a:endParaRPr lang="en-US" sz="1200" b="0"/>
              </a:p>
            </c:rich>
          </c:tx>
          <c:overlay val="0"/>
        </c:title>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(33,448.4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0FB-4748-8D8E-E6B008FF8E8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0FB-4748-8D8E-E6B008FF8E8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0FB-4748-8D8E-E6B008FF8E80}"/>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0FB-4748-8D8E-E6B008FF8E80}"/>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0FB-4748-8D8E-E6B008FF8E80}"/>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0FB-4748-8D8E-E6B008FF8E80}"/>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0FB-4748-8D8E-E6B008FF8E80}"/>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A581-1644-9AD1-FA89B18D0784}"/>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3-00FB-4748-8D8E-E6B008FF8E80}"/>
              </c:ext>
            </c:extLst>
          </c:dPt>
          <c:dLbls>
            <c:dLbl>
              <c:idx val="0"/>
              <c:layout>
                <c:manualLayout>
                  <c:x val="0.38342809942263834"/>
                  <c:y val="-0.13019385336348527"/>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9.7823925238243625E-2"/>
                      <c:h val="0.12062283737024219"/>
                    </c:manualLayout>
                  </c15:layout>
                </c:ext>
                <c:ext xmlns:c16="http://schemas.microsoft.com/office/drawing/2014/chart" uri="{C3380CC4-5D6E-409C-BE32-E72D297353CC}">
                  <c16:uniqueId val="{00000001-00FB-4748-8D8E-E6B008FF8E80}"/>
                </c:ext>
              </c:extLst>
            </c:dLbl>
            <c:dLbl>
              <c:idx val="1"/>
              <c:layout>
                <c:manualLayout>
                  <c:x val="0.21399691636459056"/>
                  <c:y val="-4.092308530637886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FB-4748-8D8E-E6B008FF8E80}"/>
                </c:ext>
              </c:extLst>
            </c:dLbl>
            <c:dLbl>
              <c:idx val="2"/>
              <c:layout>
                <c:manualLayout>
                  <c:x val="0.23274758270867846"/>
                  <c:y val="6.07626079612020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FB-4748-8D8E-E6B008FF8E80}"/>
                </c:ext>
              </c:extLst>
            </c:dLbl>
            <c:dLbl>
              <c:idx val="4"/>
              <c:layout>
                <c:manualLayout>
                  <c:x val="0.17997113186033079"/>
                  <c:y val="0.102070538057742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FB-4748-8D8E-E6B008FF8E80}"/>
                </c:ext>
              </c:extLst>
            </c:dLbl>
            <c:dLbl>
              <c:idx val="5"/>
              <c:layout>
                <c:manualLayout>
                  <c:x val="4.0893263296337336E-2"/>
                  <c:y val="9.56161417322833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FB-4748-8D8E-E6B008FF8E80}"/>
                </c:ext>
              </c:extLst>
            </c:dLbl>
            <c:dLbl>
              <c:idx val="6"/>
              <c:layout>
                <c:manualLayout>
                  <c:x val="-0.15148131464160672"/>
                  <c:y val="1.0442913385826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FB-4748-8D8E-E6B008FF8E80}"/>
                </c:ext>
              </c:extLst>
            </c:dLbl>
            <c:dLbl>
              <c:idx val="7"/>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FB-4748-8D8E-E6B008FF8E80}"/>
                </c:ext>
              </c:extLst>
            </c:dLbl>
            <c:dLbl>
              <c:idx val="8"/>
              <c:layout>
                <c:manualLayout>
                  <c:x val="-8.4765293052505006E-2"/>
                  <c:y val="-0.188398715662793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581-1644-9AD1-FA89B18D0784}"/>
                </c:ext>
              </c:extLst>
            </c:dLbl>
            <c:dLbl>
              <c:idx val="10"/>
              <c:layout>
                <c:manualLayout>
                  <c:x val="-2.0855733865142801E-3"/>
                  <c:y val="-0.102316203064538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0FB-4748-8D8E-E6B008FF8E80}"/>
                </c:ext>
              </c:extLst>
            </c:dLbl>
            <c:dLbl>
              <c:idx val="11"/>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FB-4748-8D8E-E6B008FF8E80}"/>
                </c:ext>
              </c:extLst>
            </c:dLbl>
            <c:dLbl>
              <c:idx val="12"/>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A581-1644-9AD1-FA89B18D0784}"/>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Archive!$A$6:$A$18</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Archive!$B$6:$B$18</c:f>
              <c:numCache>
                <c:formatCode>#,##0.00</c:formatCode>
                <c:ptCount val="13"/>
                <c:pt idx="0">
                  <c:v>540.90104964618752</c:v>
                </c:pt>
                <c:pt idx="1">
                  <c:v>2721.9524909726965</c:v>
                </c:pt>
                <c:pt idx="2">
                  <c:v>27.08</c:v>
                </c:pt>
                <c:pt idx="3">
                  <c:v>5126.3105446458303</c:v>
                </c:pt>
                <c:pt idx="4">
                  <c:v>3032.6464690116991</c:v>
                </c:pt>
                <c:pt idx="5">
                  <c:v>38.176451304945701</c:v>
                </c:pt>
                <c:pt idx="6">
                  <c:v>10039.600978261944</c:v>
                </c:pt>
                <c:pt idx="7">
                  <c:v>5984.780124850693</c:v>
                </c:pt>
                <c:pt idx="8">
                  <c:v>2531.9365292783127</c:v>
                </c:pt>
                <c:pt idx="9">
                  <c:v>1867.6121448688086</c:v>
                </c:pt>
                <c:pt idx="10">
                  <c:v>437.73559326927341</c:v>
                </c:pt>
                <c:pt idx="11">
                  <c:v>1098.1488594401783</c:v>
                </c:pt>
                <c:pt idx="12">
                  <c:v>1.4928534235668847</c:v>
                </c:pt>
              </c:numCache>
            </c:numRef>
          </c:val>
          <c:extLst>
            <c:ext xmlns:c16="http://schemas.microsoft.com/office/drawing/2014/chart" uri="{C3380CC4-5D6E-409C-BE32-E72D297353CC}">
              <c16:uniqueId val="{00000014-00FB-4748-8D8E-E6B008FF8E8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tx>
            <c:strRef>
              <c:f>Distribution_Mission_Instrument!$E$17</c:f>
              <c:strCache>
                <c:ptCount val="1"/>
                <c:pt idx="0">
                  <c:v>Volume (TB)</c:v>
                </c:pt>
              </c:strCache>
            </c:strRef>
          </c:tx>
          <c:spPr>
            <a:solidFill>
              <a:srgbClr val="00B0F0"/>
            </a:solidFill>
          </c:spPr>
          <c:invertIfNegative val="0"/>
          <c:cat>
            <c:strRef>
              <c:f>Distribution_Mission_Instrument!$C$18:$C$59</c:f>
              <c:strCache>
                <c:ptCount val="42"/>
                <c:pt idx="0">
                  <c:v>AIRS</c:v>
                </c:pt>
                <c:pt idx="1">
                  <c:v>AMSR-E</c:v>
                </c:pt>
                <c:pt idx="2">
                  <c:v>CERES</c:v>
                </c:pt>
                <c:pt idx="3">
                  <c:v>MODIS</c:v>
                </c:pt>
                <c:pt idx="4">
                  <c:v>OTHER</c:v>
                </c:pt>
                <c:pt idx="5">
                  <c:v>ASTER</c:v>
                </c:pt>
                <c:pt idx="6">
                  <c:v>CERES</c:v>
                </c:pt>
                <c:pt idx="7">
                  <c:v>MISR</c:v>
                </c:pt>
                <c:pt idx="8">
                  <c:v>MODIS</c:v>
                </c:pt>
                <c:pt idx="9">
                  <c:v>MOPITT</c:v>
                </c:pt>
                <c:pt idx="10">
                  <c:v>OTHER</c:v>
                </c:pt>
                <c:pt idx="11">
                  <c:v>HIRDLS</c:v>
                </c:pt>
                <c:pt idx="12">
                  <c:v>MLS</c:v>
                </c:pt>
                <c:pt idx="13">
                  <c:v>OMI</c:v>
                </c:pt>
                <c:pt idx="14">
                  <c:v>OTHER</c:v>
                </c:pt>
                <c:pt idx="15">
                  <c:v>TES</c:v>
                </c:pt>
                <c:pt idx="16">
                  <c:v>SAR</c:v>
                </c:pt>
                <c:pt idx="17">
                  <c:v>OLCI</c:v>
                </c:pt>
                <c:pt idx="18">
                  <c:v>SLSTR</c:v>
                </c:pt>
                <c:pt idx="19">
                  <c:v>TROPOMI</c:v>
                </c:pt>
                <c:pt idx="20">
                  <c:v>MSI</c:v>
                </c:pt>
                <c:pt idx="21">
                  <c:v>AMR</c:v>
                </c:pt>
                <c:pt idx="22">
                  <c:v>DORIS</c:v>
                </c:pt>
                <c:pt idx="23">
                  <c:v>GNSS RECEIVER</c:v>
                </c:pt>
                <c:pt idx="24">
                  <c:v>GNSS-RO RECEIVER</c:v>
                </c:pt>
                <c:pt idx="25">
                  <c:v>POSEIDON-4 RADAR ALTIMETER</c:v>
                </c:pt>
                <c:pt idx="26">
                  <c:v>RO</c:v>
                </c:pt>
                <c:pt idx="27">
                  <c:v>STAR TRACKER</c:v>
                </c:pt>
                <c:pt idx="28">
                  <c:v>AIRS</c:v>
                </c:pt>
                <c:pt idx="29">
                  <c:v>AMSR-E</c:v>
                </c:pt>
                <c:pt idx="30">
                  <c:v>AMSR2</c:v>
                </c:pt>
                <c:pt idx="31">
                  <c:v>ATMS</c:v>
                </c:pt>
                <c:pt idx="32">
                  <c:v>DPR</c:v>
                </c:pt>
                <c:pt idx="33">
                  <c:v>GMI</c:v>
                </c:pt>
                <c:pt idx="34">
                  <c:v>GOES-8/10</c:v>
                </c:pt>
                <c:pt idx="35">
                  <c:v>IMERG</c:v>
                </c:pt>
                <c:pt idx="36">
                  <c:v>KAPR</c:v>
                </c:pt>
                <c:pt idx="37">
                  <c:v>KUPR</c:v>
                </c:pt>
                <c:pt idx="38">
                  <c:v>MHS</c:v>
                </c:pt>
                <c:pt idx="39">
                  <c:v>MT1</c:v>
                </c:pt>
                <c:pt idx="40">
                  <c:v>SAPHIR</c:v>
                </c:pt>
                <c:pt idx="41">
                  <c:v>SSM/I</c:v>
                </c:pt>
              </c:strCache>
            </c:strRef>
          </c:cat>
          <c:val>
            <c:numRef>
              <c:f>Distribution_Mission_Instrument!$E$18:$E$59</c:f>
              <c:numCache>
                <c:formatCode>_(* #,##0.00_);_(* \(#,##0.00\);_(* "-"??_);_(@_)</c:formatCode>
                <c:ptCount val="42"/>
                <c:pt idx="0">
                  <c:v>608.12949201044307</c:v>
                </c:pt>
                <c:pt idx="1">
                  <c:v>23.475511944460742</c:v>
                </c:pt>
                <c:pt idx="2">
                  <c:v>356.38227674628916</c:v>
                </c:pt>
                <c:pt idx="3">
                  <c:v>8448.5935332028566</c:v>
                </c:pt>
                <c:pt idx="4" formatCode="General">
                  <c:v>0</c:v>
                </c:pt>
                <c:pt idx="5">
                  <c:v>178.68620189613068</c:v>
                </c:pt>
                <c:pt idx="6">
                  <c:v>1969.3673412451919</c:v>
                </c:pt>
                <c:pt idx="7">
                  <c:v>77.974017445125298</c:v>
                </c:pt>
                <c:pt idx="8">
                  <c:v>10018.294458058255</c:v>
                </c:pt>
                <c:pt idx="9">
                  <c:v>22.596133414119311</c:v>
                </c:pt>
                <c:pt idx="10" formatCode="#,##0.00">
                  <c:v>0</c:v>
                </c:pt>
                <c:pt idx="11">
                  <c:v>0.32775681804832812</c:v>
                </c:pt>
                <c:pt idx="12">
                  <c:v>32.447298188714697</c:v>
                </c:pt>
                <c:pt idx="13">
                  <c:v>389.68198618207623</c:v>
                </c:pt>
                <c:pt idx="14">
                  <c:v>0</c:v>
                </c:pt>
                <c:pt idx="15">
                  <c:v>9.9858176017732989E-3</c:v>
                </c:pt>
                <c:pt idx="16">
                  <c:v>62392.356905202971</c:v>
                </c:pt>
                <c:pt idx="17">
                  <c:v>675.63128273817631</c:v>
                </c:pt>
                <c:pt idx="18">
                  <c:v>137.22935558377651</c:v>
                </c:pt>
                <c:pt idx="19">
                  <c:v>2394.5660943095722</c:v>
                </c:pt>
                <c:pt idx="20">
                  <c:v>2124.4010880669334</c:v>
                </c:pt>
                <c:pt idx="21">
                  <c:v>0.12235665652133308</c:v>
                </c:pt>
                <c:pt idx="22">
                  <c:v>4.3281174475850895E-4</c:v>
                </c:pt>
                <c:pt idx="23">
                  <c:v>2.7409259952037173E-2</c:v>
                </c:pt>
                <c:pt idx="24">
                  <c:v>0.21793135990810675</c:v>
                </c:pt>
                <c:pt idx="25" formatCode="_(* #,##0.000_);_(* \(#,##0.000\);_(* &quot;-&quot;??_);_(@_)">
                  <c:v>155.37500463568603</c:v>
                </c:pt>
                <c:pt idx="26" formatCode="_(* #,##0.000_);_(* \(#,##0.000\);_(* &quot;-&quot;??_);_(@_)">
                  <c:v>1.8592166816233641E-4</c:v>
                </c:pt>
                <c:pt idx="27">
                  <c:v>0</c:v>
                </c:pt>
                <c:pt idx="28">
                  <c:v>1.3672243835571841E-2</c:v>
                </c:pt>
                <c:pt idx="29">
                  <c:v>87.733482950396919</c:v>
                </c:pt>
                <c:pt idx="30">
                  <c:v>15.136049467656417</c:v>
                </c:pt>
                <c:pt idx="31">
                  <c:v>1.989370678219526</c:v>
                </c:pt>
                <c:pt idx="32">
                  <c:v>821.16819779713478</c:v>
                </c:pt>
                <c:pt idx="33">
                  <c:v>43.399290444174675</c:v>
                </c:pt>
                <c:pt idx="34">
                  <c:v>85.752604738320528</c:v>
                </c:pt>
                <c:pt idx="35">
                  <c:v>246.5059949135906</c:v>
                </c:pt>
                <c:pt idx="36">
                  <c:v>0.74133818635618676</c:v>
                </c:pt>
                <c:pt idx="37">
                  <c:v>0.77576213993870502</c:v>
                </c:pt>
                <c:pt idx="38">
                  <c:v>0.76387845780118302</c:v>
                </c:pt>
                <c:pt idx="39">
                  <c:v>6.509604354687322E-2</c:v>
                </c:pt>
                <c:pt idx="40">
                  <c:v>7.5776572521135486E-3</c:v>
                </c:pt>
                <c:pt idx="41">
                  <c:v>28.00919911763409</c:v>
                </c:pt>
              </c:numCache>
            </c:numRef>
          </c:val>
          <c:extLst>
            <c:ext xmlns:c16="http://schemas.microsoft.com/office/drawing/2014/chart" uri="{C3380CC4-5D6E-409C-BE32-E72D297353CC}">
              <c16:uniqueId val="{00000001-203D-F44D-B543-F4AD0BF24575}"/>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tx>
            <c:strRef>
              <c:f>Distribution_Mission_Instrument!$D$17</c:f>
              <c:strCache>
                <c:ptCount val="1"/>
                <c:pt idx="0">
                  <c:v># Files (Millions)</c:v>
                </c:pt>
              </c:strCache>
            </c:strRef>
          </c:tx>
          <c:invertIfNegative val="0"/>
          <c:cat>
            <c:strRef>
              <c:f>Distribution_Mission_Instrument!$C$18:$C$59</c:f>
              <c:strCache>
                <c:ptCount val="42"/>
                <c:pt idx="0">
                  <c:v>AIRS</c:v>
                </c:pt>
                <c:pt idx="1">
                  <c:v>AMSR-E</c:v>
                </c:pt>
                <c:pt idx="2">
                  <c:v>CERES</c:v>
                </c:pt>
                <c:pt idx="3">
                  <c:v>MODIS</c:v>
                </c:pt>
                <c:pt idx="4">
                  <c:v>OTHER</c:v>
                </c:pt>
                <c:pt idx="5">
                  <c:v>ASTER</c:v>
                </c:pt>
                <c:pt idx="6">
                  <c:v>CERES</c:v>
                </c:pt>
                <c:pt idx="7">
                  <c:v>MISR</c:v>
                </c:pt>
                <c:pt idx="8">
                  <c:v>MODIS</c:v>
                </c:pt>
                <c:pt idx="9">
                  <c:v>MOPITT</c:v>
                </c:pt>
                <c:pt idx="10">
                  <c:v>OTHER</c:v>
                </c:pt>
                <c:pt idx="11">
                  <c:v>HIRDLS</c:v>
                </c:pt>
                <c:pt idx="12">
                  <c:v>MLS</c:v>
                </c:pt>
                <c:pt idx="13">
                  <c:v>OMI</c:v>
                </c:pt>
                <c:pt idx="14">
                  <c:v>OTHER</c:v>
                </c:pt>
                <c:pt idx="15">
                  <c:v>TES</c:v>
                </c:pt>
                <c:pt idx="16">
                  <c:v>SAR</c:v>
                </c:pt>
                <c:pt idx="17">
                  <c:v>OLCI</c:v>
                </c:pt>
                <c:pt idx="18">
                  <c:v>SLSTR</c:v>
                </c:pt>
                <c:pt idx="19">
                  <c:v>TROPOMI</c:v>
                </c:pt>
                <c:pt idx="20">
                  <c:v>MSI</c:v>
                </c:pt>
                <c:pt idx="21">
                  <c:v>AMR</c:v>
                </c:pt>
                <c:pt idx="22">
                  <c:v>DORIS</c:v>
                </c:pt>
                <c:pt idx="23">
                  <c:v>GNSS RECEIVER</c:v>
                </c:pt>
                <c:pt idx="24">
                  <c:v>GNSS-RO RECEIVER</c:v>
                </c:pt>
                <c:pt idx="25">
                  <c:v>POSEIDON-4 RADAR ALTIMETER</c:v>
                </c:pt>
                <c:pt idx="26">
                  <c:v>RO</c:v>
                </c:pt>
                <c:pt idx="27">
                  <c:v>STAR TRACKER</c:v>
                </c:pt>
                <c:pt idx="28">
                  <c:v>AIRS</c:v>
                </c:pt>
                <c:pt idx="29">
                  <c:v>AMSR-E</c:v>
                </c:pt>
                <c:pt idx="30">
                  <c:v>AMSR2</c:v>
                </c:pt>
                <c:pt idx="31">
                  <c:v>ATMS</c:v>
                </c:pt>
                <c:pt idx="32">
                  <c:v>DPR</c:v>
                </c:pt>
                <c:pt idx="33">
                  <c:v>GMI</c:v>
                </c:pt>
                <c:pt idx="34">
                  <c:v>GOES-8/10</c:v>
                </c:pt>
                <c:pt idx="35">
                  <c:v>IMERG</c:v>
                </c:pt>
                <c:pt idx="36">
                  <c:v>KAPR</c:v>
                </c:pt>
                <c:pt idx="37">
                  <c:v>KUPR</c:v>
                </c:pt>
                <c:pt idx="38">
                  <c:v>MHS</c:v>
                </c:pt>
                <c:pt idx="39">
                  <c:v>MT1</c:v>
                </c:pt>
                <c:pt idx="40">
                  <c:v>SAPHIR</c:v>
                </c:pt>
                <c:pt idx="41">
                  <c:v>SSM/I</c:v>
                </c:pt>
              </c:strCache>
            </c:strRef>
          </c:cat>
          <c:val>
            <c:numRef>
              <c:f>Distribution_Mission_Instrument!$D$18:$D$59</c:f>
              <c:numCache>
                <c:formatCode>_(* #,##0.00_);_(* \(#,##0.00\);_(* "-"??_);_(@_)</c:formatCode>
                <c:ptCount val="42"/>
                <c:pt idx="0">
                  <c:v>47.965583000000002</c:v>
                </c:pt>
                <c:pt idx="1">
                  <c:v>0.79918899999999993</c:v>
                </c:pt>
                <c:pt idx="2">
                  <c:v>5.4807389999999998</c:v>
                </c:pt>
                <c:pt idx="3">
                  <c:v>435.82088500000003</c:v>
                </c:pt>
                <c:pt idx="4">
                  <c:v>0.21288899999999999</c:v>
                </c:pt>
                <c:pt idx="5">
                  <c:v>12.020047999999999</c:v>
                </c:pt>
                <c:pt idx="6">
                  <c:v>10.477226</c:v>
                </c:pt>
                <c:pt idx="7">
                  <c:v>0.91836499999999999</c:v>
                </c:pt>
                <c:pt idx="8">
                  <c:v>413.14468400000004</c:v>
                </c:pt>
                <c:pt idx="9">
                  <c:v>0.19909199999999996</c:v>
                </c:pt>
                <c:pt idx="10" formatCode="#,##0.00">
                  <c:v>9.3284000000000006E-2</c:v>
                </c:pt>
                <c:pt idx="11">
                  <c:v>1.0466E-2</c:v>
                </c:pt>
                <c:pt idx="12">
                  <c:v>7.2709389999999985</c:v>
                </c:pt>
                <c:pt idx="13">
                  <c:v>3.1000000000000001E-5</c:v>
                </c:pt>
                <c:pt idx="14">
                  <c:v>12.557789999999999</c:v>
                </c:pt>
                <c:pt idx="15">
                  <c:v>9.0339999999999986E-3</c:v>
                </c:pt>
                <c:pt idx="16">
                  <c:v>36.532045999999994</c:v>
                </c:pt>
                <c:pt idx="17">
                  <c:v>2.1687469999999998</c:v>
                </c:pt>
                <c:pt idx="18">
                  <c:v>0.37110799999999999</c:v>
                </c:pt>
                <c:pt idx="19">
                  <c:v>7.2788530000000007</c:v>
                </c:pt>
                <c:pt idx="20">
                  <c:v>165.53912</c:v>
                </c:pt>
                <c:pt idx="21">
                  <c:v>4.9835999999999998E-2</c:v>
                </c:pt>
                <c:pt idx="22">
                  <c:v>1.7899999999999999E-3</c:v>
                </c:pt>
                <c:pt idx="23">
                  <c:v>1.5382E-2</c:v>
                </c:pt>
                <c:pt idx="24">
                  <c:v>1.6543000000000002E-2</c:v>
                </c:pt>
                <c:pt idx="25" formatCode="_(* #,##0.000_);_(* \(#,##0.000\);_(* &quot;-&quot;??_);_(@_)">
                  <c:v>1.6445400000000001</c:v>
                </c:pt>
                <c:pt idx="26" formatCode="_(* #,##0.000_);_(* \(#,##0.000\);_(* &quot;-&quot;??_);_(@_)">
                  <c:v>8.0000000000000013E-6</c:v>
                </c:pt>
                <c:pt idx="27">
                  <c:v>0</c:v>
                </c:pt>
                <c:pt idx="28">
                  <c:v>1.4730000000000001E-3</c:v>
                </c:pt>
                <c:pt idx="29">
                  <c:v>10.262483999999999</c:v>
                </c:pt>
                <c:pt idx="30">
                  <c:v>0.14266399999999999</c:v>
                </c:pt>
                <c:pt idx="31">
                  <c:v>0.16794600000000001</c:v>
                </c:pt>
                <c:pt idx="32">
                  <c:v>3.3584360000000006</c:v>
                </c:pt>
                <c:pt idx="33">
                  <c:v>1.1564110000000003</c:v>
                </c:pt>
                <c:pt idx="34">
                  <c:v>4.7685089999999999</c:v>
                </c:pt>
                <c:pt idx="35">
                  <c:v>143.515669</c:v>
                </c:pt>
                <c:pt idx="36">
                  <c:v>2.4312E-2</c:v>
                </c:pt>
                <c:pt idx="37">
                  <c:v>2.3174000000000004E-2</c:v>
                </c:pt>
                <c:pt idx="38">
                  <c:v>0.14352600000000001</c:v>
                </c:pt>
                <c:pt idx="39">
                  <c:v>7.8459999999999988E-3</c:v>
                </c:pt>
                <c:pt idx="40">
                  <c:v>2.666E-3</c:v>
                </c:pt>
                <c:pt idx="41">
                  <c:v>1.3638979999999998</c:v>
                </c:pt>
              </c:numCache>
            </c:numRef>
          </c:val>
          <c:extLst>
            <c:ext xmlns:c16="http://schemas.microsoft.com/office/drawing/2014/chart" uri="{C3380CC4-5D6E-409C-BE32-E72D297353CC}">
              <c16:uniqueId val="{00000000-C156-5148-949A-ED58204B1E26}"/>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7.7933817681556938E-2"/>
          <c:y val="0.21952516475479325"/>
          <c:w val="0.87191635682384594"/>
          <c:h val="0.64146039437378022"/>
        </c:manualLayout>
      </c:layout>
      <c:barChart>
        <c:barDir val="col"/>
        <c:grouping val="stacked"/>
        <c:varyColors val="0"/>
        <c:ser>
          <c:idx val="1"/>
          <c:order val="0"/>
          <c:tx>
            <c:strRef>
              <c:f>Distribution_Mission_Instrument!$F$17</c:f>
              <c:strCache>
                <c:ptCount val="1"/>
                <c:pt idx="0">
                  <c:v># Users</c:v>
                </c:pt>
              </c:strCache>
            </c:strRef>
          </c:tx>
          <c:spPr>
            <a:solidFill>
              <a:srgbClr val="00B0F0"/>
            </a:solidFill>
          </c:spPr>
          <c:invertIfNegative val="0"/>
          <c:cat>
            <c:strRef>
              <c:f>Distribution_Mission_Instrument!$C$18:$C$59</c:f>
              <c:strCache>
                <c:ptCount val="42"/>
                <c:pt idx="0">
                  <c:v>AIRS</c:v>
                </c:pt>
                <c:pt idx="1">
                  <c:v>AMSR-E</c:v>
                </c:pt>
                <c:pt idx="2">
                  <c:v>CERES</c:v>
                </c:pt>
                <c:pt idx="3">
                  <c:v>MODIS</c:v>
                </c:pt>
                <c:pt idx="4">
                  <c:v>OTHER</c:v>
                </c:pt>
                <c:pt idx="5">
                  <c:v>ASTER</c:v>
                </c:pt>
                <c:pt idx="6">
                  <c:v>CERES</c:v>
                </c:pt>
                <c:pt idx="7">
                  <c:v>MISR</c:v>
                </c:pt>
                <c:pt idx="8">
                  <c:v>MODIS</c:v>
                </c:pt>
                <c:pt idx="9">
                  <c:v>MOPITT</c:v>
                </c:pt>
                <c:pt idx="10">
                  <c:v>OTHER</c:v>
                </c:pt>
                <c:pt idx="11">
                  <c:v>HIRDLS</c:v>
                </c:pt>
                <c:pt idx="12">
                  <c:v>MLS</c:v>
                </c:pt>
                <c:pt idx="13">
                  <c:v>OMI</c:v>
                </c:pt>
                <c:pt idx="14">
                  <c:v>OTHER</c:v>
                </c:pt>
                <c:pt idx="15">
                  <c:v>TES</c:v>
                </c:pt>
                <c:pt idx="16">
                  <c:v>SAR</c:v>
                </c:pt>
                <c:pt idx="17">
                  <c:v>OLCI</c:v>
                </c:pt>
                <c:pt idx="18">
                  <c:v>SLSTR</c:v>
                </c:pt>
                <c:pt idx="19">
                  <c:v>TROPOMI</c:v>
                </c:pt>
                <c:pt idx="20">
                  <c:v>MSI</c:v>
                </c:pt>
                <c:pt idx="21">
                  <c:v>AMR</c:v>
                </c:pt>
                <c:pt idx="22">
                  <c:v>DORIS</c:v>
                </c:pt>
                <c:pt idx="23">
                  <c:v>GNSS RECEIVER</c:v>
                </c:pt>
                <c:pt idx="24">
                  <c:v>GNSS-RO RECEIVER</c:v>
                </c:pt>
                <c:pt idx="25">
                  <c:v>POSEIDON-4 RADAR ALTIMETER</c:v>
                </c:pt>
                <c:pt idx="26">
                  <c:v>RO</c:v>
                </c:pt>
                <c:pt idx="27">
                  <c:v>STAR TRACKER</c:v>
                </c:pt>
                <c:pt idx="28">
                  <c:v>AIRS</c:v>
                </c:pt>
                <c:pt idx="29">
                  <c:v>AMSR-E</c:v>
                </c:pt>
                <c:pt idx="30">
                  <c:v>AMSR2</c:v>
                </c:pt>
                <c:pt idx="31">
                  <c:v>ATMS</c:v>
                </c:pt>
                <c:pt idx="32">
                  <c:v>DPR</c:v>
                </c:pt>
                <c:pt idx="33">
                  <c:v>GMI</c:v>
                </c:pt>
                <c:pt idx="34">
                  <c:v>GOES-8/10</c:v>
                </c:pt>
                <c:pt idx="35">
                  <c:v>IMERG</c:v>
                </c:pt>
                <c:pt idx="36">
                  <c:v>KAPR</c:v>
                </c:pt>
                <c:pt idx="37">
                  <c:v>KUPR</c:v>
                </c:pt>
                <c:pt idx="38">
                  <c:v>MHS</c:v>
                </c:pt>
                <c:pt idx="39">
                  <c:v>MT1</c:v>
                </c:pt>
                <c:pt idx="40">
                  <c:v>SAPHIR</c:v>
                </c:pt>
                <c:pt idx="41">
                  <c:v>SSM/I</c:v>
                </c:pt>
              </c:strCache>
            </c:strRef>
          </c:cat>
          <c:val>
            <c:numRef>
              <c:f>Distribution_Mission_Instrument!$F$18:$F$59</c:f>
              <c:numCache>
                <c:formatCode>#,##0</c:formatCode>
                <c:ptCount val="42"/>
                <c:pt idx="0">
                  <c:v>34648</c:v>
                </c:pt>
                <c:pt idx="1">
                  <c:v>1982</c:v>
                </c:pt>
                <c:pt idx="2">
                  <c:v>234</c:v>
                </c:pt>
                <c:pt idx="3">
                  <c:v>1006582</c:v>
                </c:pt>
                <c:pt idx="4" formatCode="_(* #,##0.00_);_(* \(#,##0.00\);_(* &quot;-&quot;??_);_(@_)">
                  <c:v>604</c:v>
                </c:pt>
                <c:pt idx="5">
                  <c:v>53723</c:v>
                </c:pt>
                <c:pt idx="6">
                  <c:v>1457</c:v>
                </c:pt>
                <c:pt idx="7">
                  <c:v>221</c:v>
                </c:pt>
                <c:pt idx="8">
                  <c:v>126151</c:v>
                </c:pt>
                <c:pt idx="9">
                  <c:v>250</c:v>
                </c:pt>
                <c:pt idx="10" formatCode="_(* #,##0.00_);_(* \(#,##0.00\);_(* &quot;-&quot;??_);_(@_)">
                  <c:v>176</c:v>
                </c:pt>
                <c:pt idx="11">
                  <c:v>1089</c:v>
                </c:pt>
                <c:pt idx="12">
                  <c:v>14819</c:v>
                </c:pt>
                <c:pt idx="13">
                  <c:v>29241</c:v>
                </c:pt>
                <c:pt idx="14">
                  <c:v>17</c:v>
                </c:pt>
                <c:pt idx="15">
                  <c:v>20</c:v>
                </c:pt>
                <c:pt idx="16">
                  <c:v>457535</c:v>
                </c:pt>
                <c:pt idx="17">
                  <c:v>2491</c:v>
                </c:pt>
                <c:pt idx="18">
                  <c:v>278</c:v>
                </c:pt>
                <c:pt idx="19">
                  <c:v>4193</c:v>
                </c:pt>
                <c:pt idx="20">
                  <c:v>16383</c:v>
                </c:pt>
                <c:pt idx="21">
                  <c:v>67</c:v>
                </c:pt>
                <c:pt idx="22">
                  <c:v>8</c:v>
                </c:pt>
                <c:pt idx="23">
                  <c:v>26</c:v>
                </c:pt>
                <c:pt idx="24">
                  <c:v>65</c:v>
                </c:pt>
                <c:pt idx="25" formatCode="_(* #,##0_);_(* \(#,##0\);_(* &quot;-&quot;??_);_(@_)">
                  <c:v>577</c:v>
                </c:pt>
                <c:pt idx="26" formatCode="_(* #,##0_);_(* \(#,##0\);_(* &quot;-&quot;??_);_(@_)">
                  <c:v>8</c:v>
                </c:pt>
                <c:pt idx="27">
                  <c:v>0</c:v>
                </c:pt>
                <c:pt idx="28">
                  <c:v>9575</c:v>
                </c:pt>
                <c:pt idx="29">
                  <c:v>14117</c:v>
                </c:pt>
                <c:pt idx="30">
                  <c:v>4608</c:v>
                </c:pt>
                <c:pt idx="31">
                  <c:v>6229</c:v>
                </c:pt>
                <c:pt idx="32">
                  <c:v>6085</c:v>
                </c:pt>
                <c:pt idx="33">
                  <c:v>2361</c:v>
                </c:pt>
                <c:pt idx="34">
                  <c:v>1058</c:v>
                </c:pt>
                <c:pt idx="35">
                  <c:v>26755</c:v>
                </c:pt>
                <c:pt idx="36">
                  <c:v>92</c:v>
                </c:pt>
                <c:pt idx="37">
                  <c:v>89</c:v>
                </c:pt>
                <c:pt idx="38">
                  <c:v>8039</c:v>
                </c:pt>
                <c:pt idx="39">
                  <c:v>380</c:v>
                </c:pt>
                <c:pt idx="40">
                  <c:v>167</c:v>
                </c:pt>
                <c:pt idx="41">
                  <c:v>13326</c:v>
                </c:pt>
              </c:numCache>
            </c:numRef>
          </c:val>
          <c:extLst>
            <c:ext xmlns:c16="http://schemas.microsoft.com/office/drawing/2014/chart" uri="{C3380CC4-5D6E-409C-BE32-E72D297353CC}">
              <c16:uniqueId val="{00000002-1F71-B645-99E8-3FDC5B1440C9}"/>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Files Distributed by Mission</a:t>
            </a:r>
          </a:p>
        </c:rich>
      </c:tx>
      <c:overlay val="0"/>
      <c:spPr>
        <a:noFill/>
        <a:ln>
          <a:noFill/>
        </a:ln>
        <a:effectLst/>
      </c:spPr>
    </c:title>
    <c:autoTitleDeleted val="0"/>
    <c:plotArea>
      <c:layout/>
      <c:barChart>
        <c:barDir val="col"/>
        <c:grouping val="stacked"/>
        <c:varyColors val="0"/>
        <c:ser>
          <c:idx val="2"/>
          <c:order val="0"/>
          <c:tx>
            <c:strRef>
              <c:f>Distribution_Mission_Instrument!$C$3</c:f>
              <c:strCache>
                <c:ptCount val="1"/>
                <c:pt idx="0">
                  <c:v># Files (Millions)</c:v>
                </c:pt>
              </c:strCache>
            </c:strRef>
          </c:tx>
          <c:spPr>
            <a:solidFill>
              <a:schemeClr val="accent1"/>
            </a:solidFill>
          </c:spPr>
          <c:invertIfNegative val="0"/>
          <c:cat>
            <c:strRef>
              <c:f>Distribution_Mission_Instrument!$B$4:$B$11</c:f>
              <c:strCache>
                <c:ptCount val="8"/>
                <c:pt idx="0">
                  <c:v>Aqua</c:v>
                </c:pt>
                <c:pt idx="1">
                  <c:v>Terra</c:v>
                </c:pt>
                <c:pt idx="2">
                  <c:v>Aura</c:v>
                </c:pt>
                <c:pt idx="3">
                  <c:v>Sentinel-1A/1B</c:v>
                </c:pt>
                <c:pt idx="4">
                  <c:v>Sentinel-3A/3B</c:v>
                </c:pt>
                <c:pt idx="5">
                  <c:v>Sentinel-5P</c:v>
                </c:pt>
                <c:pt idx="6">
                  <c:v>Sentinel-2A/2B</c:v>
                </c:pt>
                <c:pt idx="7">
                  <c:v>Sentinel-6/6A</c:v>
                </c:pt>
              </c:strCache>
            </c:strRef>
          </c:cat>
          <c:val>
            <c:numRef>
              <c:f>Distribution_Mission_Instrument!$C$4:$C$11</c:f>
              <c:numCache>
                <c:formatCode>_(* #,##0.00_);_(* \(#,##0.00\);_(* "-"??_);_(@_)</c:formatCode>
                <c:ptCount val="8"/>
                <c:pt idx="0">
                  <c:v>490.27928499999996</c:v>
                </c:pt>
                <c:pt idx="1">
                  <c:v>436.85269900000003</c:v>
                </c:pt>
                <c:pt idx="2">
                  <c:v>19.848260000000007</c:v>
                </c:pt>
                <c:pt idx="3">
                  <c:v>36.532045999999994</c:v>
                </c:pt>
                <c:pt idx="4">
                  <c:v>2.5398549999999998</c:v>
                </c:pt>
                <c:pt idx="5">
                  <c:v>7.2788530000000007</c:v>
                </c:pt>
                <c:pt idx="6">
                  <c:v>165.53912</c:v>
                </c:pt>
                <c:pt idx="7">
                  <c:v>1.7280990000000001</c:v>
                </c:pt>
              </c:numCache>
            </c:numRef>
          </c:val>
          <c:extLst>
            <c:ext xmlns:c16="http://schemas.microsoft.com/office/drawing/2014/chart" uri="{C3380CC4-5D6E-409C-BE32-E72D297353CC}">
              <c16:uniqueId val="{00000007-34D2-D04C-B3AE-82B9D87AF397}"/>
            </c:ext>
          </c:extLst>
        </c:ser>
        <c:dLbls>
          <c:showLegendKey val="0"/>
          <c:showVal val="0"/>
          <c:showCatName val="0"/>
          <c:showSerName val="0"/>
          <c:showPercent val="0"/>
          <c:showBubbleSize val="0"/>
        </c:dLbls>
        <c:gapWidth val="150"/>
        <c:overlap val="100"/>
        <c:axId val="1245447423"/>
        <c:axId val="1245429711"/>
      </c:barChart>
      <c:catAx>
        <c:axId val="1245447423"/>
        <c:scaling>
          <c:orientation val="minMax"/>
        </c:scaling>
        <c:delete val="0"/>
        <c:axPos val="b"/>
        <c:title>
          <c:tx>
            <c:rich>
              <a:bodyPr/>
              <a:lstStyle/>
              <a:p>
                <a:pPr>
                  <a:defRPr/>
                </a:pPr>
                <a:r>
                  <a:rPr lang="en-US"/>
                  <a:t>Mission</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29711"/>
        <c:crosses val="autoZero"/>
        <c:auto val="1"/>
        <c:lblAlgn val="ctr"/>
        <c:lblOffset val="100"/>
        <c:noMultiLvlLbl val="0"/>
      </c:catAx>
      <c:valAx>
        <c:axId val="1245429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Number of Files (Millions)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47423"/>
        <c:crosses val="autoZero"/>
        <c:crossBetween val="between"/>
      </c:valAx>
      <c:spPr>
        <a:noFill/>
        <a:ln w="12700">
          <a:solidFill>
            <a:schemeClr val="tx1"/>
          </a:solidFill>
        </a:ln>
      </c:spPr>
    </c:plotArea>
    <c:plotVisOnly val="1"/>
    <c:dispBlanksAs val="gap"/>
    <c:showDLblsOverMax val="0"/>
    <c:extLst/>
  </c:chart>
  <c:spPr>
    <a:ln w="12700"/>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Data Volume Distributed</a:t>
            </a:r>
            <a:r>
              <a:rPr lang="en-US" b="1" baseline="0"/>
              <a:t> by Mission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Distribution_Mission_Instrument!$D$3</c:f>
              <c:strCache>
                <c:ptCount val="1"/>
                <c:pt idx="0">
                  <c:v>Volume (TB)</c:v>
                </c:pt>
              </c:strCache>
            </c:strRef>
          </c:tx>
          <c:spPr>
            <a:solidFill>
              <a:schemeClr val="accent1"/>
            </a:solidFill>
            <a:ln>
              <a:noFill/>
            </a:ln>
            <a:effectLst/>
          </c:spPr>
          <c:invertIfNegative val="0"/>
          <c:cat>
            <c:strRef>
              <c:f>Distribution_Mission_Instrument!$B$4:$B$11</c:f>
              <c:strCache>
                <c:ptCount val="8"/>
                <c:pt idx="0">
                  <c:v>Aqua</c:v>
                </c:pt>
                <c:pt idx="1">
                  <c:v>Terra</c:v>
                </c:pt>
                <c:pt idx="2">
                  <c:v>Aura</c:v>
                </c:pt>
                <c:pt idx="3">
                  <c:v>Sentinel-1A/1B</c:v>
                </c:pt>
                <c:pt idx="4">
                  <c:v>Sentinel-3A/3B</c:v>
                </c:pt>
                <c:pt idx="5">
                  <c:v>Sentinel-5P</c:v>
                </c:pt>
                <c:pt idx="6">
                  <c:v>Sentinel-2A/2B</c:v>
                </c:pt>
                <c:pt idx="7">
                  <c:v>Sentinel-6/6A</c:v>
                </c:pt>
              </c:strCache>
            </c:strRef>
          </c:cat>
          <c:val>
            <c:numRef>
              <c:f>Distribution_Mission_Instrument!$D$4:$D$11</c:f>
              <c:numCache>
                <c:formatCode>_(* #,##0.00_);_(* \(#,##0.00\);_(* "-"??_);_(@_)</c:formatCode>
                <c:ptCount val="8"/>
                <c:pt idx="0">
                  <c:v>9436.5808139040491</c:v>
                </c:pt>
                <c:pt idx="1">
                  <c:v>12266.918152058821</c:v>
                </c:pt>
                <c:pt idx="2">
                  <c:v>422.46702700644101</c:v>
                </c:pt>
                <c:pt idx="3">
                  <c:v>62392.356905202971</c:v>
                </c:pt>
                <c:pt idx="4">
                  <c:v>812.86063832195282</c:v>
                </c:pt>
                <c:pt idx="5">
                  <c:v>2394.5660943095722</c:v>
                </c:pt>
                <c:pt idx="6">
                  <c:v>2124.4010880669334</c:v>
                </c:pt>
                <c:pt idx="7">
                  <c:v>155.74332064548042</c:v>
                </c:pt>
              </c:numCache>
            </c:numRef>
          </c:val>
          <c:extLst>
            <c:ext xmlns:c16="http://schemas.microsoft.com/office/drawing/2014/chart" uri="{C3380CC4-5D6E-409C-BE32-E72D297353CC}">
              <c16:uniqueId val="{00000000-2693-EC4B-ACD1-F72D17652693}"/>
            </c:ext>
          </c:extLst>
        </c:ser>
        <c:dLbls>
          <c:showLegendKey val="0"/>
          <c:showVal val="0"/>
          <c:showCatName val="0"/>
          <c:showSerName val="0"/>
          <c:showPercent val="0"/>
          <c:showBubbleSize val="0"/>
        </c:dLbls>
        <c:gapWidth val="150"/>
        <c:overlap val="100"/>
        <c:axId val="1233068863"/>
        <c:axId val="1233063039"/>
      </c:barChart>
      <c:catAx>
        <c:axId val="1233068863"/>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Mission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3039"/>
        <c:crosses val="autoZero"/>
        <c:auto val="1"/>
        <c:lblAlgn val="ctr"/>
        <c:lblOffset val="100"/>
        <c:noMultiLvlLbl val="0"/>
      </c:catAx>
      <c:valAx>
        <c:axId val="1233063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Data Volume (TB)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8863"/>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Distribution_Mission_Domain!$C$5:$L$5</c:f>
              <c:numCache>
                <c:formatCode>_(* #,##0.00_);_(* \(#,##0.00\);_(* "-"??_);_(@_)</c:formatCode>
                <c:ptCount val="10"/>
                <c:pt idx="0">
                  <c:v>294.314212</c:v>
                </c:pt>
                <c:pt idx="1">
                  <c:v>319.43878200000006</c:v>
                </c:pt>
                <c:pt idx="2">
                  <c:v>15.717820999999999</c:v>
                </c:pt>
                <c:pt idx="3">
                  <c:v>25.778238999999999</c:v>
                </c:pt>
                <c:pt idx="4">
                  <c:v>2.0685389999999999</c:v>
                </c:pt>
                <c:pt idx="5">
                  <c:v>4.8643169999999998</c:v>
                </c:pt>
                <c:pt idx="6">
                  <c:v>34.230848999999999</c:v>
                </c:pt>
                <c:pt idx="7">
                  <c:v>0.58954700000000004</c:v>
                </c:pt>
                <c:pt idx="8">
                  <c:v>132.88215599999995</c:v>
                </c:pt>
                <c:pt idx="9">
                  <c:v>1.008E-2</c:v>
                </c:pt>
              </c:numCache>
            </c:numRef>
          </c:val>
          <c:extLst>
            <c:ext xmlns:c16="http://schemas.microsoft.com/office/drawing/2014/chart" uri="{C3380CC4-5D6E-409C-BE32-E72D297353CC}">
              <c16:uniqueId val="{00000000-7D36-854C-8E25-378131047719}"/>
            </c:ext>
          </c:extLst>
        </c:ser>
        <c:ser>
          <c:idx val="1"/>
          <c:order val="1"/>
          <c:tx>
            <c:strRef>
              <c:f>Distribution_Mission_Domain!$B$6</c:f>
              <c:strCache>
                <c:ptCount val="1"/>
                <c:pt idx="0">
                  <c:v>US COM</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Distribution_Mission_Domain!$C$6:$L$6</c:f>
              <c:numCache>
                <c:formatCode>_(* #,##0.00_);_(* \(#,##0.00\);_(* "-"??_);_(@_)</c:formatCode>
                <c:ptCount val="10"/>
                <c:pt idx="0">
                  <c:v>39.692100000000003</c:v>
                </c:pt>
                <c:pt idx="1">
                  <c:v>41.045648999999997</c:v>
                </c:pt>
                <c:pt idx="2">
                  <c:v>4.7267999999999998E-2</c:v>
                </c:pt>
                <c:pt idx="3">
                  <c:v>1.661956</c:v>
                </c:pt>
                <c:pt idx="4">
                  <c:v>0.170181</c:v>
                </c:pt>
                <c:pt idx="5">
                  <c:v>5.2158000000000003E-2</c:v>
                </c:pt>
                <c:pt idx="6">
                  <c:v>5.2911320000000002</c:v>
                </c:pt>
                <c:pt idx="7">
                  <c:v>0.11629100000000001</c:v>
                </c:pt>
                <c:pt idx="8">
                  <c:v>6.3718880000000002</c:v>
                </c:pt>
                <c:pt idx="9">
                  <c:v>1.9999999999999999E-6</c:v>
                </c:pt>
              </c:numCache>
            </c:numRef>
          </c:val>
          <c:extLst>
            <c:ext xmlns:c16="http://schemas.microsoft.com/office/drawing/2014/chart" uri="{C3380CC4-5D6E-409C-BE32-E72D297353CC}">
              <c16:uniqueId val="{00000001-7D36-854C-8E25-378131047719}"/>
            </c:ext>
          </c:extLst>
        </c:ser>
        <c:ser>
          <c:idx val="2"/>
          <c:order val="2"/>
          <c:tx>
            <c:strRef>
              <c:f>Distribution_Mission_Domain!$B$7</c:f>
              <c:strCache>
                <c:ptCount val="1"/>
                <c:pt idx="0">
                  <c:v>US EDU</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Distribution_Mission_Domain!$C$7:$L$7</c:f>
              <c:numCache>
                <c:formatCode>_(* #,##0.00_);_(* \(#,##0.00\);_(* "-"??_);_(@_)</c:formatCode>
                <c:ptCount val="10"/>
                <c:pt idx="0">
                  <c:v>30.681362999999997</c:v>
                </c:pt>
                <c:pt idx="1">
                  <c:v>25.495813000000002</c:v>
                </c:pt>
                <c:pt idx="2">
                  <c:v>1.9800659999999999</c:v>
                </c:pt>
                <c:pt idx="3">
                  <c:v>3.8860269999999999</c:v>
                </c:pt>
                <c:pt idx="4">
                  <c:v>0.12901400000000002</c:v>
                </c:pt>
                <c:pt idx="5">
                  <c:v>1.2358</c:v>
                </c:pt>
                <c:pt idx="6">
                  <c:v>111.838793</c:v>
                </c:pt>
                <c:pt idx="7">
                  <c:v>8.2714999999999997E-2</c:v>
                </c:pt>
                <c:pt idx="8">
                  <c:v>18.742564999999999</c:v>
                </c:pt>
                <c:pt idx="9">
                  <c:v>1.1709999999999999E-3</c:v>
                </c:pt>
              </c:numCache>
            </c:numRef>
          </c:val>
          <c:extLst>
            <c:ext xmlns:c16="http://schemas.microsoft.com/office/drawing/2014/chart" uri="{C3380CC4-5D6E-409C-BE32-E72D297353CC}">
              <c16:uniqueId val="{00000002-7D36-854C-8E25-378131047719}"/>
            </c:ext>
          </c:extLst>
        </c:ser>
        <c:ser>
          <c:idx val="3"/>
          <c:order val="3"/>
          <c:tx>
            <c:strRef>
              <c:f>Distribution_Mission_Domain!$B$8</c:f>
              <c:strCache>
                <c:ptCount val="1"/>
                <c:pt idx="0">
                  <c:v>US GOV</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Distribution_Mission_Domain!$C$8:$L$8</c:f>
              <c:numCache>
                <c:formatCode>_(* #,##0.00_);_(* \(#,##0.00\);_(* "-"??_);_(@_)</c:formatCode>
                <c:ptCount val="10"/>
                <c:pt idx="0">
                  <c:v>49.940973999999997</c:v>
                </c:pt>
                <c:pt idx="1">
                  <c:v>19.829428</c:v>
                </c:pt>
                <c:pt idx="2">
                  <c:v>1.665092</c:v>
                </c:pt>
                <c:pt idx="3">
                  <c:v>3.9913699999999999</c:v>
                </c:pt>
                <c:pt idx="4">
                  <c:v>7.6725999999999989E-2</c:v>
                </c:pt>
                <c:pt idx="5">
                  <c:v>0.91612800000000005</c:v>
                </c:pt>
                <c:pt idx="6">
                  <c:v>10.129219000000001</c:v>
                </c:pt>
                <c:pt idx="7">
                  <c:v>0.87832200000000005</c:v>
                </c:pt>
                <c:pt idx="8">
                  <c:v>3.5634380000000001</c:v>
                </c:pt>
                <c:pt idx="9">
                  <c:v>9.5600000000000004E-4</c:v>
                </c:pt>
              </c:numCache>
            </c:numRef>
          </c:val>
          <c:extLst>
            <c:ext xmlns:c16="http://schemas.microsoft.com/office/drawing/2014/chart" uri="{C3380CC4-5D6E-409C-BE32-E72D297353CC}">
              <c16:uniqueId val="{00000003-7D36-854C-8E25-378131047719}"/>
            </c:ext>
          </c:extLst>
        </c:ser>
        <c:ser>
          <c:idx val="4"/>
          <c:order val="4"/>
          <c:tx>
            <c:strRef>
              <c:f>Distribution_Mission_Domain!$B$9</c:f>
              <c:strCache>
                <c:ptCount val="1"/>
                <c:pt idx="0">
                  <c:v>US ORG</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Distribution_Mission_Domain!$C$9:$L$9</c:f>
              <c:numCache>
                <c:formatCode>_(* #,##0.00_);_(* \(#,##0.00\);_(* "-"??_);_(@_)</c:formatCode>
                <c:ptCount val="10"/>
                <c:pt idx="0">
                  <c:v>3.9709940000000001</c:v>
                </c:pt>
                <c:pt idx="1">
                  <c:v>0.51798900000000003</c:v>
                </c:pt>
                <c:pt idx="2">
                  <c:v>7.3210000000000011E-2</c:v>
                </c:pt>
                <c:pt idx="3">
                  <c:v>9.6307000000000004E-2</c:v>
                </c:pt>
                <c:pt idx="4">
                  <c:v>1.3900000000000002E-4</c:v>
                </c:pt>
                <c:pt idx="5">
                  <c:v>0.209537</c:v>
                </c:pt>
                <c:pt idx="6">
                  <c:v>3.242111</c:v>
                </c:pt>
                <c:pt idx="7">
                  <c:v>7.0500000000000001E-4</c:v>
                </c:pt>
                <c:pt idx="8">
                  <c:v>2.2543299999999999</c:v>
                </c:pt>
                <c:pt idx="9">
                  <c:v>9.9999999999999995E-7</c:v>
                </c:pt>
              </c:numCache>
            </c:numRef>
          </c:val>
          <c:extLst>
            <c:ext xmlns:c16="http://schemas.microsoft.com/office/drawing/2014/chart" uri="{C3380CC4-5D6E-409C-BE32-E72D297353CC}">
              <c16:uniqueId val="{00000004-7D36-854C-8E25-378131047719}"/>
            </c:ext>
          </c:extLst>
        </c:ser>
        <c:ser>
          <c:idx val="5"/>
          <c:order val="5"/>
          <c:tx>
            <c:strRef>
              <c:f>Distribution_Mission_Domain!$B$10</c:f>
              <c:strCache>
                <c:ptCount val="1"/>
                <c:pt idx="0">
                  <c:v>US Other</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Distribution_Mission_Domain!$C$10:$L$10</c:f>
              <c:numCache>
                <c:formatCode>_(* #,##0.00_);_(* \(#,##0.00\);_(* "-"??_);_(@_)</c:formatCode>
                <c:ptCount val="10"/>
                <c:pt idx="0">
                  <c:v>0.18051899999999999</c:v>
                </c:pt>
                <c:pt idx="1">
                  <c:v>0.15030000000000002</c:v>
                </c:pt>
                <c:pt idx="2">
                  <c:v>1.7403999999999999E-2</c:v>
                </c:pt>
                <c:pt idx="3">
                  <c:v>2.8399000000000001E-2</c:v>
                </c:pt>
                <c:pt idx="4">
                  <c:v>0</c:v>
                </c:pt>
                <c:pt idx="5">
                  <c:v>2.1499999999999999E-4</c:v>
                </c:pt>
                <c:pt idx="6">
                  <c:v>8.5850000000000006E-3</c:v>
                </c:pt>
                <c:pt idx="7">
                  <c:v>6.0514999999999999E-2</c:v>
                </c:pt>
                <c:pt idx="8">
                  <c:v>0.78165600000000002</c:v>
                </c:pt>
                <c:pt idx="9">
                  <c:v>3.8725000000000002E-2</c:v>
                </c:pt>
              </c:numCache>
            </c:numRef>
          </c:val>
          <c:extLst>
            <c:ext xmlns:c16="http://schemas.microsoft.com/office/drawing/2014/chart" uri="{C3380CC4-5D6E-409C-BE32-E72D297353CC}">
              <c16:uniqueId val="{00000005-7D36-854C-8E25-378131047719}"/>
            </c:ext>
          </c:extLst>
        </c:ser>
        <c:ser>
          <c:idx val="6"/>
          <c:order val="6"/>
          <c:tx>
            <c:strRef>
              <c:f>Distribution_Mission_Domain!$B$11</c:f>
              <c:strCache>
                <c:ptCount val="1"/>
                <c:pt idx="0">
                  <c:v>Unknown</c:v>
                </c:pt>
              </c:strCache>
            </c:strRef>
          </c:tx>
          <c:invertIfNegative val="0"/>
          <c:cat>
            <c:strRef>
              <c:f>Distribution_Mission_Domain!$C$4:$L$4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Distribution_Mission_Domain!$C$11:$L$11</c:f>
              <c:numCache>
                <c:formatCode>_(* #,##0.00_);_(* \(#,##0.00\);_(* "-"??_);_(@_)</c:formatCode>
                <c:ptCount val="10"/>
                <c:pt idx="0">
                  <c:v>71.286233999999993</c:v>
                </c:pt>
                <c:pt idx="1">
                  <c:v>30.374738000000001</c:v>
                </c:pt>
                <c:pt idx="2">
                  <c:v>0.34799400000000003</c:v>
                </c:pt>
                <c:pt idx="3">
                  <c:v>1.0897479999999999</c:v>
                </c:pt>
                <c:pt idx="4">
                  <c:v>9.5255999999999993E-2</c:v>
                </c:pt>
                <c:pt idx="5">
                  <c:v>6.9800000000000005E-4</c:v>
                </c:pt>
                <c:pt idx="6">
                  <c:v>0.798431</c:v>
                </c:pt>
                <c:pt idx="7">
                  <c:v>3.9999999999999998E-6</c:v>
                </c:pt>
                <c:pt idx="8">
                  <c:v>0.35526900000000006</c:v>
                </c:pt>
                <c:pt idx="9">
                  <c:v>5.0935000000000001E-2</c:v>
                </c:pt>
              </c:numCache>
            </c:numRef>
          </c:val>
          <c:extLst>
            <c:ext xmlns:c16="http://schemas.microsoft.com/office/drawing/2014/chart" uri="{C3380CC4-5D6E-409C-BE32-E72D297353CC}">
              <c16:uniqueId val="{00000006-7D36-854C-8E25-378131047719}"/>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8576004589678003"/>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Distribution_Mission_Domain!$W$5:$AF$5</c:f>
              <c:numCache>
                <c:formatCode>_(* #,##0_);_(* \(#,##0\);_(* "-"??_);_(@_)</c:formatCode>
                <c:ptCount val="10"/>
                <c:pt idx="0">
                  <c:v>304776</c:v>
                </c:pt>
                <c:pt idx="1">
                  <c:v>126162</c:v>
                </c:pt>
                <c:pt idx="2">
                  <c:v>20583</c:v>
                </c:pt>
                <c:pt idx="3">
                  <c:v>289521</c:v>
                </c:pt>
                <c:pt idx="4">
                  <c:v>2109</c:v>
                </c:pt>
                <c:pt idx="5">
                  <c:v>2975</c:v>
                </c:pt>
                <c:pt idx="6">
                  <c:v>3782</c:v>
                </c:pt>
                <c:pt idx="7">
                  <c:v>238</c:v>
                </c:pt>
                <c:pt idx="8">
                  <c:v>36889</c:v>
                </c:pt>
                <c:pt idx="9">
                  <c:v>196</c:v>
                </c:pt>
              </c:numCache>
            </c:numRef>
          </c:val>
          <c:extLst>
            <c:ext xmlns:c16="http://schemas.microsoft.com/office/drawing/2014/chart" uri="{C3380CC4-5D6E-409C-BE32-E72D297353CC}">
              <c16:uniqueId val="{00000000-85B8-934B-A598-5638F9E2CE54}"/>
            </c:ext>
          </c:extLst>
        </c:ser>
        <c:ser>
          <c:idx val="1"/>
          <c:order val="1"/>
          <c:tx>
            <c:strRef>
              <c:f>Distribution_Mission_Domain!$B$6</c:f>
              <c:strCache>
                <c:ptCount val="1"/>
                <c:pt idx="0">
                  <c:v>US COM</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Distribution_Mission_Domain!$W$6:$AF$6</c:f>
              <c:numCache>
                <c:formatCode>_(* #,##0_);_(* \(#,##0\);_(* "-"??_);_(@_)</c:formatCode>
                <c:ptCount val="10"/>
                <c:pt idx="0">
                  <c:v>111804</c:v>
                </c:pt>
                <c:pt idx="1">
                  <c:v>646</c:v>
                </c:pt>
                <c:pt idx="2">
                  <c:v>30</c:v>
                </c:pt>
                <c:pt idx="3">
                  <c:v>384</c:v>
                </c:pt>
                <c:pt idx="4">
                  <c:v>11</c:v>
                </c:pt>
                <c:pt idx="5">
                  <c:v>20</c:v>
                </c:pt>
                <c:pt idx="6">
                  <c:v>64</c:v>
                </c:pt>
                <c:pt idx="7">
                  <c:v>8</c:v>
                </c:pt>
                <c:pt idx="8">
                  <c:v>125</c:v>
                </c:pt>
                <c:pt idx="9">
                  <c:v>2</c:v>
                </c:pt>
              </c:numCache>
            </c:numRef>
          </c:val>
          <c:extLst>
            <c:ext xmlns:c16="http://schemas.microsoft.com/office/drawing/2014/chart" uri="{C3380CC4-5D6E-409C-BE32-E72D297353CC}">
              <c16:uniqueId val="{00000001-85B8-934B-A598-5638F9E2CE54}"/>
            </c:ext>
          </c:extLst>
        </c:ser>
        <c:ser>
          <c:idx val="2"/>
          <c:order val="2"/>
          <c:tx>
            <c:strRef>
              <c:f>Distribution_Mission_Domain!$B$7</c:f>
              <c:strCache>
                <c:ptCount val="1"/>
                <c:pt idx="0">
                  <c:v>US EDU</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Distribution_Mission_Domain!$W$7:$AF$7</c:f>
              <c:numCache>
                <c:formatCode>_(* #,##0_);_(* \(#,##0\);_(* "-"??_);_(@_)</c:formatCode>
                <c:ptCount val="10"/>
                <c:pt idx="0">
                  <c:v>4489</c:v>
                </c:pt>
                <c:pt idx="1">
                  <c:v>4373</c:v>
                </c:pt>
                <c:pt idx="2">
                  <c:v>388</c:v>
                </c:pt>
                <c:pt idx="3">
                  <c:v>2237</c:v>
                </c:pt>
                <c:pt idx="4">
                  <c:v>93</c:v>
                </c:pt>
                <c:pt idx="5">
                  <c:v>229</c:v>
                </c:pt>
                <c:pt idx="6">
                  <c:v>325</c:v>
                </c:pt>
                <c:pt idx="7">
                  <c:v>37</c:v>
                </c:pt>
                <c:pt idx="8">
                  <c:v>960</c:v>
                </c:pt>
                <c:pt idx="9">
                  <c:v>34</c:v>
                </c:pt>
              </c:numCache>
            </c:numRef>
          </c:val>
          <c:extLst>
            <c:ext xmlns:c16="http://schemas.microsoft.com/office/drawing/2014/chart" uri="{C3380CC4-5D6E-409C-BE32-E72D297353CC}">
              <c16:uniqueId val="{00000002-85B8-934B-A598-5638F9E2CE54}"/>
            </c:ext>
          </c:extLst>
        </c:ser>
        <c:ser>
          <c:idx val="3"/>
          <c:order val="3"/>
          <c:tx>
            <c:strRef>
              <c:f>Distribution_Mission_Domain!$B$8</c:f>
              <c:strCache>
                <c:ptCount val="1"/>
                <c:pt idx="0">
                  <c:v>US GOV</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Distribution_Mission_Domain!$W$8:$AF$8</c:f>
              <c:numCache>
                <c:formatCode>_(* #,##0_);_(* \(#,##0\);_(* "-"??_);_(@_)</c:formatCode>
                <c:ptCount val="10"/>
                <c:pt idx="0">
                  <c:v>1876</c:v>
                </c:pt>
                <c:pt idx="1">
                  <c:v>798</c:v>
                </c:pt>
                <c:pt idx="2">
                  <c:v>148</c:v>
                </c:pt>
                <c:pt idx="3">
                  <c:v>413</c:v>
                </c:pt>
                <c:pt idx="4">
                  <c:v>39</c:v>
                </c:pt>
                <c:pt idx="5">
                  <c:v>98</c:v>
                </c:pt>
                <c:pt idx="6">
                  <c:v>102</c:v>
                </c:pt>
                <c:pt idx="7">
                  <c:v>60</c:v>
                </c:pt>
                <c:pt idx="8">
                  <c:v>248</c:v>
                </c:pt>
                <c:pt idx="9">
                  <c:v>8</c:v>
                </c:pt>
              </c:numCache>
            </c:numRef>
          </c:val>
          <c:extLst>
            <c:ext xmlns:c16="http://schemas.microsoft.com/office/drawing/2014/chart" uri="{C3380CC4-5D6E-409C-BE32-E72D297353CC}">
              <c16:uniqueId val="{00000003-85B8-934B-A598-5638F9E2CE54}"/>
            </c:ext>
          </c:extLst>
        </c:ser>
        <c:ser>
          <c:idx val="4"/>
          <c:order val="4"/>
          <c:tx>
            <c:strRef>
              <c:f>Distribution_Mission_Domain!$B$9</c:f>
              <c:strCache>
                <c:ptCount val="1"/>
                <c:pt idx="0">
                  <c:v>US ORG</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Distribution_Mission_Domain!$W$9:$AF$9</c:f>
              <c:numCache>
                <c:formatCode>_(* #,##0_);_(* \(#,##0\);_(* "-"??_);_(@_)</c:formatCode>
                <c:ptCount val="10"/>
                <c:pt idx="0">
                  <c:v>399</c:v>
                </c:pt>
                <c:pt idx="1">
                  <c:v>323</c:v>
                </c:pt>
                <c:pt idx="2">
                  <c:v>35</c:v>
                </c:pt>
                <c:pt idx="3">
                  <c:v>188</c:v>
                </c:pt>
                <c:pt idx="4">
                  <c:v>12</c:v>
                </c:pt>
                <c:pt idx="5">
                  <c:v>18</c:v>
                </c:pt>
                <c:pt idx="6">
                  <c:v>32</c:v>
                </c:pt>
                <c:pt idx="7">
                  <c:v>6</c:v>
                </c:pt>
                <c:pt idx="8">
                  <c:v>77</c:v>
                </c:pt>
                <c:pt idx="9">
                  <c:v>1</c:v>
                </c:pt>
              </c:numCache>
            </c:numRef>
          </c:val>
          <c:extLst>
            <c:ext xmlns:c16="http://schemas.microsoft.com/office/drawing/2014/chart" uri="{C3380CC4-5D6E-409C-BE32-E72D297353CC}">
              <c16:uniqueId val="{00000004-85B8-934B-A598-5638F9E2CE54}"/>
            </c:ext>
          </c:extLst>
        </c:ser>
        <c:ser>
          <c:idx val="5"/>
          <c:order val="5"/>
          <c:tx>
            <c:strRef>
              <c:f>Distribution_Mission_Domain!$B$10</c:f>
              <c:strCache>
                <c:ptCount val="1"/>
                <c:pt idx="0">
                  <c:v>US Other</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Distribution_Mission_Domain!$W$10:$AF$10</c:f>
              <c:numCache>
                <c:formatCode>_(* #,##0_);_(* \(#,##0\);_(* "-"??_);_(@_)</c:formatCode>
                <c:ptCount val="10"/>
                <c:pt idx="0">
                  <c:v>93616</c:v>
                </c:pt>
                <c:pt idx="1">
                  <c:v>275</c:v>
                </c:pt>
                <c:pt idx="2">
                  <c:v>9</c:v>
                </c:pt>
                <c:pt idx="3">
                  <c:v>160</c:v>
                </c:pt>
                <c:pt idx="4">
                  <c:v>499</c:v>
                </c:pt>
                <c:pt idx="5">
                  <c:v>5</c:v>
                </c:pt>
                <c:pt idx="6">
                  <c:v>22</c:v>
                </c:pt>
                <c:pt idx="7">
                  <c:v>2</c:v>
                </c:pt>
                <c:pt idx="8">
                  <c:v>39</c:v>
                </c:pt>
                <c:pt idx="9">
                  <c:v>0</c:v>
                </c:pt>
              </c:numCache>
            </c:numRef>
          </c:val>
          <c:extLst>
            <c:ext xmlns:c16="http://schemas.microsoft.com/office/drawing/2014/chart" uri="{C3380CC4-5D6E-409C-BE32-E72D297353CC}">
              <c16:uniqueId val="{00000005-85B8-934B-A598-5638F9E2CE54}"/>
            </c:ext>
          </c:extLst>
        </c:ser>
        <c:ser>
          <c:idx val="6"/>
          <c:order val="6"/>
          <c:tx>
            <c:strRef>
              <c:f>Distribution_Mission_Domain!$B$11</c:f>
              <c:strCache>
                <c:ptCount val="1"/>
                <c:pt idx="0">
                  <c:v>Unknown</c:v>
                </c:pt>
              </c:strCache>
            </c:strRef>
          </c:tx>
          <c:invertIfNegative val="0"/>
          <c:cat>
            <c:strRef>
              <c:f>Distribution_Mission_Domain!$W$4:$AF$4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Distribution_Mission_Domain!$W$11:$AF$11</c:f>
              <c:numCache>
                <c:formatCode>_(* #,##0_);_(* \(#,##0\);_(* "-"??_);_(@_)</c:formatCode>
                <c:ptCount val="10"/>
                <c:pt idx="0">
                  <c:v>1056</c:v>
                </c:pt>
                <c:pt idx="1">
                  <c:v>35982</c:v>
                </c:pt>
                <c:pt idx="2">
                  <c:v>23286</c:v>
                </c:pt>
                <c:pt idx="3">
                  <c:v>164678</c:v>
                </c:pt>
                <c:pt idx="4">
                  <c:v>2763</c:v>
                </c:pt>
                <c:pt idx="5">
                  <c:v>508</c:v>
                </c:pt>
                <c:pt idx="6">
                  <c:v>10452</c:v>
                </c:pt>
                <c:pt idx="7">
                  <c:v>13</c:v>
                </c:pt>
                <c:pt idx="8">
                  <c:v>64642</c:v>
                </c:pt>
                <c:pt idx="9">
                  <c:v>615</c:v>
                </c:pt>
              </c:numCache>
            </c:numRef>
          </c:val>
          <c:extLst>
            <c:ext xmlns:c16="http://schemas.microsoft.com/office/drawing/2014/chart" uri="{C3380CC4-5D6E-409C-BE32-E72D297353CC}">
              <c16:uniqueId val="{00000006-85B8-934B-A598-5638F9E2CE54}"/>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86679041831451487"/>
          <c:h val="6.378778829576518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Distribution_Mission_Domain!$M$5:$V$5</c:f>
              <c:numCache>
                <c:formatCode>_(* #,##0.00_);_(* \(#,##0.00\);_(* "-"??_);_(@_)</c:formatCode>
                <c:ptCount val="10"/>
                <c:pt idx="0">
                  <c:v>5264.7524129781832</c:v>
                </c:pt>
                <c:pt idx="1">
                  <c:v>8649.1224358321451</c:v>
                </c:pt>
                <c:pt idx="2">
                  <c:v>337.56866458209305</c:v>
                </c:pt>
                <c:pt idx="3">
                  <c:v>23868.791353254732</c:v>
                </c:pt>
                <c:pt idx="4">
                  <c:v>593.93400075453269</c:v>
                </c:pt>
                <c:pt idx="5">
                  <c:v>1574.4183706564745</c:v>
                </c:pt>
                <c:pt idx="6">
                  <c:v>514.28540845838188</c:v>
                </c:pt>
                <c:pt idx="7">
                  <c:v>21.053828622969327</c:v>
                </c:pt>
                <c:pt idx="8">
                  <c:v>1018.8381899890433</c:v>
                </c:pt>
                <c:pt idx="9">
                  <c:v>3.5561426612730374E-2</c:v>
                </c:pt>
              </c:numCache>
            </c:numRef>
          </c:val>
          <c:extLst>
            <c:ext xmlns:c16="http://schemas.microsoft.com/office/drawing/2014/chart" uri="{C3380CC4-5D6E-409C-BE32-E72D297353CC}">
              <c16:uniqueId val="{00000000-C64B-0343-A750-D67AF110CEE6}"/>
            </c:ext>
          </c:extLst>
        </c:ser>
        <c:ser>
          <c:idx val="1"/>
          <c:order val="1"/>
          <c:tx>
            <c:strRef>
              <c:f>Distribution_Mission_Domain!$B$6</c:f>
              <c:strCache>
                <c:ptCount val="1"/>
                <c:pt idx="0">
                  <c:v>US COM</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Distribution_Mission_Domain!$M$6:$V$6</c:f>
              <c:numCache>
                <c:formatCode>_(* #,##0.00_);_(* \(#,##0.00\);_(* "-"??_);_(@_)</c:formatCode>
                <c:ptCount val="10"/>
                <c:pt idx="0">
                  <c:v>960.01267882890181</c:v>
                </c:pt>
                <c:pt idx="1">
                  <c:v>1019.8469455800749</c:v>
                </c:pt>
                <c:pt idx="2">
                  <c:v>0.69076656682773219</c:v>
                </c:pt>
                <c:pt idx="3">
                  <c:v>12798.066824374264</c:v>
                </c:pt>
                <c:pt idx="4">
                  <c:v>130.46771656927913</c:v>
                </c:pt>
                <c:pt idx="5">
                  <c:v>6.3080522784439355</c:v>
                </c:pt>
                <c:pt idx="6">
                  <c:v>240.3168774615547</c:v>
                </c:pt>
                <c:pt idx="7">
                  <c:v>2.979423872066937</c:v>
                </c:pt>
                <c:pt idx="8">
                  <c:v>25.04961046634698</c:v>
                </c:pt>
                <c:pt idx="9">
                  <c:v>4.9581467465031839E-7</c:v>
                </c:pt>
              </c:numCache>
            </c:numRef>
          </c:val>
          <c:extLst>
            <c:ext xmlns:c16="http://schemas.microsoft.com/office/drawing/2014/chart" uri="{C3380CC4-5D6E-409C-BE32-E72D297353CC}">
              <c16:uniqueId val="{00000001-C64B-0343-A750-D67AF110CEE6}"/>
            </c:ext>
          </c:extLst>
        </c:ser>
        <c:ser>
          <c:idx val="2"/>
          <c:order val="2"/>
          <c:tx>
            <c:strRef>
              <c:f>Distribution_Mission_Domain!$B$7</c:f>
              <c:strCache>
                <c:ptCount val="1"/>
                <c:pt idx="0">
                  <c:v>US EDU</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Distribution_Mission_Domain!$M$7:$V$7</c:f>
              <c:numCache>
                <c:formatCode>_(* #,##0.00_);_(* \(#,##0.00\);_(* "-"??_);_(@_)</c:formatCode>
                <c:ptCount val="10"/>
                <c:pt idx="0">
                  <c:v>745.49033892201953</c:v>
                </c:pt>
                <c:pt idx="1">
                  <c:v>1056.7903011968622</c:v>
                </c:pt>
                <c:pt idx="2">
                  <c:v>62.845180968448318</c:v>
                </c:pt>
                <c:pt idx="3">
                  <c:v>10451.186824572334</c:v>
                </c:pt>
                <c:pt idx="4">
                  <c:v>36.049756030404616</c:v>
                </c:pt>
                <c:pt idx="5">
                  <c:v>416.12646725611916</c:v>
                </c:pt>
                <c:pt idx="6">
                  <c:v>1179.313074437998</c:v>
                </c:pt>
                <c:pt idx="7">
                  <c:v>0.5434870518383822</c:v>
                </c:pt>
                <c:pt idx="8">
                  <c:v>218.63395471839698</c:v>
                </c:pt>
                <c:pt idx="9">
                  <c:v>6.7960393671455668E-3</c:v>
                </c:pt>
              </c:numCache>
            </c:numRef>
          </c:val>
          <c:extLst>
            <c:ext xmlns:c16="http://schemas.microsoft.com/office/drawing/2014/chart" uri="{C3380CC4-5D6E-409C-BE32-E72D297353CC}">
              <c16:uniqueId val="{00000002-C64B-0343-A750-D67AF110CEE6}"/>
            </c:ext>
          </c:extLst>
        </c:ser>
        <c:ser>
          <c:idx val="3"/>
          <c:order val="3"/>
          <c:tx>
            <c:strRef>
              <c:f>Distribution_Mission_Domain!$B$8</c:f>
              <c:strCache>
                <c:ptCount val="1"/>
                <c:pt idx="0">
                  <c:v>US GOV</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Distribution_Mission_Domain!$M$8:$V$8</c:f>
              <c:numCache>
                <c:formatCode>_(* #,##0.00_);_(* \(#,##0.00\);_(* "-"??_);_(@_)</c:formatCode>
                <c:ptCount val="10"/>
                <c:pt idx="0">
                  <c:v>1566.5813829685685</c:v>
                </c:pt>
                <c:pt idx="1">
                  <c:v>625.53116948451066</c:v>
                </c:pt>
                <c:pt idx="2">
                  <c:v>16.084204048108397</c:v>
                </c:pt>
                <c:pt idx="3">
                  <c:v>14868.016501365502</c:v>
                </c:pt>
                <c:pt idx="4">
                  <c:v>38.763322947415844</c:v>
                </c:pt>
                <c:pt idx="5">
                  <c:v>346.42426045963867</c:v>
                </c:pt>
                <c:pt idx="6">
                  <c:v>185.73797769639941</c:v>
                </c:pt>
                <c:pt idx="7">
                  <c:v>128.35097686614787</c:v>
                </c:pt>
                <c:pt idx="8">
                  <c:v>52.569970645136785</c:v>
                </c:pt>
                <c:pt idx="9">
                  <c:v>1.1384401466784766E-2</c:v>
                </c:pt>
              </c:numCache>
            </c:numRef>
          </c:val>
          <c:extLst>
            <c:ext xmlns:c16="http://schemas.microsoft.com/office/drawing/2014/chart" uri="{C3380CC4-5D6E-409C-BE32-E72D297353CC}">
              <c16:uniqueId val="{00000003-C64B-0343-A750-D67AF110CEE6}"/>
            </c:ext>
          </c:extLst>
        </c:ser>
        <c:ser>
          <c:idx val="4"/>
          <c:order val="4"/>
          <c:tx>
            <c:strRef>
              <c:f>Distribution_Mission_Domain!$B$9</c:f>
              <c:strCache>
                <c:ptCount val="1"/>
                <c:pt idx="0">
                  <c:v>US ORG</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Distribution_Mission_Domain!$M$9:$V$9</c:f>
              <c:numCache>
                <c:formatCode>_(* #,##0.00_);_(* \(#,##0.00\);_(* "-"??_);_(@_)</c:formatCode>
                <c:ptCount val="10"/>
                <c:pt idx="0">
                  <c:v>78.044822367701244</c:v>
                </c:pt>
                <c:pt idx="1">
                  <c:v>13.854307107229001</c:v>
                </c:pt>
                <c:pt idx="2">
                  <c:v>1.7443135425237315</c:v>
                </c:pt>
                <c:pt idx="3">
                  <c:v>218.61804384662202</c:v>
                </c:pt>
                <c:pt idx="4">
                  <c:v>7.501079642224788E-2</c:v>
                </c:pt>
                <c:pt idx="5">
                  <c:v>51.005809384444532</c:v>
                </c:pt>
                <c:pt idx="6">
                  <c:v>4.4882690841286523</c:v>
                </c:pt>
                <c:pt idx="7">
                  <c:v>2.682906482928948</c:v>
                </c:pt>
                <c:pt idx="8">
                  <c:v>8.3745652194638573</c:v>
                </c:pt>
                <c:pt idx="9">
                  <c:v>6.1803675635019241E-6</c:v>
                </c:pt>
              </c:numCache>
            </c:numRef>
          </c:val>
          <c:extLst>
            <c:ext xmlns:c16="http://schemas.microsoft.com/office/drawing/2014/chart" uri="{C3380CC4-5D6E-409C-BE32-E72D297353CC}">
              <c16:uniqueId val="{00000004-C64B-0343-A750-D67AF110CEE6}"/>
            </c:ext>
          </c:extLst>
        </c:ser>
        <c:ser>
          <c:idx val="5"/>
          <c:order val="5"/>
          <c:tx>
            <c:strRef>
              <c:f>Distribution_Mission_Domain!$B$10</c:f>
              <c:strCache>
                <c:ptCount val="1"/>
                <c:pt idx="0">
                  <c:v>US Other</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Distribution_Mission_Domain!$M$10:$V$10</c:f>
              <c:numCache>
                <c:formatCode>_(* #,##0.00_);_(* \(#,##0.00\);_(* "-"??_);_(@_)</c:formatCode>
                <c:ptCount val="10"/>
                <c:pt idx="0">
                  <c:v>8.3528246124815162</c:v>
                </c:pt>
                <c:pt idx="1">
                  <c:v>6.7891666641989969</c:v>
                </c:pt>
                <c:pt idx="2">
                  <c:v>3.4176172394836522E-2</c:v>
                </c:pt>
                <c:pt idx="3">
                  <c:v>31.679975434448266</c:v>
                </c:pt>
                <c:pt idx="4">
                  <c:v>0</c:v>
                </c:pt>
                <c:pt idx="5">
                  <c:v>0.15413113489103125</c:v>
                </c:pt>
                <c:pt idx="6">
                  <c:v>0.14560378794976661</c:v>
                </c:pt>
                <c:pt idx="7">
                  <c:v>0.13251851951099511</c:v>
                </c:pt>
                <c:pt idx="8">
                  <c:v>5.5193472445807803</c:v>
                </c:pt>
                <c:pt idx="9">
                  <c:v>5.4739731340305272E-3</c:v>
                </c:pt>
              </c:numCache>
            </c:numRef>
          </c:val>
          <c:extLst>
            <c:ext xmlns:c16="http://schemas.microsoft.com/office/drawing/2014/chart" uri="{C3380CC4-5D6E-409C-BE32-E72D297353CC}">
              <c16:uniqueId val="{00000005-C64B-0343-A750-D67AF110CEE6}"/>
            </c:ext>
          </c:extLst>
        </c:ser>
        <c:ser>
          <c:idx val="6"/>
          <c:order val="6"/>
          <c:tx>
            <c:strRef>
              <c:f>Distribution_Mission_Domain!$B$11</c:f>
              <c:strCache>
                <c:ptCount val="1"/>
                <c:pt idx="0">
                  <c:v>Unknown</c:v>
                </c:pt>
              </c:strCache>
            </c:strRef>
          </c:tx>
          <c:invertIfNegative val="0"/>
          <c:cat>
            <c:strRef>
              <c:f>Distribution_Mission_Domain!$M$4:$V$4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Distribution_Mission_Domain!$M$11:$V$11</c:f>
              <c:numCache>
                <c:formatCode>_(* #,##0.00_);_(* \(#,##0.00\);_(* "-"??_);_(@_)</c:formatCode>
                <c:ptCount val="10"/>
                <c:pt idx="0">
                  <c:v>813.34635322620034</c:v>
                </c:pt>
                <c:pt idx="1">
                  <c:v>895.04055935269002</c:v>
                </c:pt>
                <c:pt idx="2">
                  <c:v>3.520288884941682</c:v>
                </c:pt>
                <c:pt idx="3">
                  <c:v>0.31205468253665353</c:v>
                </c:pt>
                <c:pt idx="4">
                  <c:v>13.570831223898491</c:v>
                </c:pt>
                <c:pt idx="5">
                  <c:v>0.129003139563792</c:v>
                </c:pt>
                <c:pt idx="6">
                  <c:v>0.11387714052034376</c:v>
                </c:pt>
                <c:pt idx="7">
                  <c:v>1.7923001814779043E-4</c:v>
                </c:pt>
                <c:pt idx="8">
                  <c:v>3.3933600661812306</c:v>
                </c:pt>
                <c:pt idx="9">
                  <c:v>5.9222516762929389E-2</c:v>
                </c:pt>
              </c:numCache>
            </c:numRef>
          </c:val>
          <c:extLst>
            <c:ext xmlns:c16="http://schemas.microsoft.com/office/drawing/2014/chart" uri="{C3380CC4-5D6E-409C-BE32-E72D297353CC}">
              <c16:uniqueId val="{00000006-C64B-0343-A750-D67AF110CEE6}"/>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Distribution_Mission_Level!$C$5:$L$5</c:f>
              <c:numCache>
                <c:formatCode>_(* #,##0.00_);_(* \(#,##0.00\);_(* "-"??_);_(@_)</c:formatCode>
                <c:ptCount val="10"/>
                <c:pt idx="0">
                  <c:v>0.19373299999999999</c:v>
                </c:pt>
                <c:pt idx="1">
                  <c:v>0.21488399999999999</c:v>
                </c:pt>
                <c:pt idx="2">
                  <c:v>5.3694000000000006E-2</c:v>
                </c:pt>
                <c:pt idx="3">
                  <c:v>6.966E-2</c:v>
                </c:pt>
                <c:pt idx="4">
                  <c:v>0</c:v>
                </c:pt>
                <c:pt idx="5">
                  <c:v>0</c:v>
                </c:pt>
                <c:pt idx="6">
                  <c:v>0</c:v>
                </c:pt>
                <c:pt idx="7">
                  <c:v>1.1001E-2</c:v>
                </c:pt>
                <c:pt idx="8">
                  <c:v>0</c:v>
                </c:pt>
                <c:pt idx="9">
                  <c:v>2.5999999999999998E-5</c:v>
                </c:pt>
              </c:numCache>
            </c:numRef>
          </c:val>
          <c:extLst>
            <c:ext xmlns:c16="http://schemas.microsoft.com/office/drawing/2014/chart" uri="{C3380CC4-5D6E-409C-BE32-E72D297353CC}">
              <c16:uniqueId val="{00000000-DC45-DF4A-BCED-4114C3BA5927}"/>
            </c:ext>
          </c:extLst>
        </c:ser>
        <c:ser>
          <c:idx val="1"/>
          <c:order val="1"/>
          <c:tx>
            <c:strRef>
              <c:f>Distribution_Mission_Level!$B$6</c:f>
              <c:strCache>
                <c:ptCount val="1"/>
                <c:pt idx="0">
                  <c:v>Level 1</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Distribution_Mission_Level!$C$6:$L$6</c:f>
              <c:numCache>
                <c:formatCode>_(* #,##0.00_);_(* \(#,##0.00\);_(* "-"??_);_(@_)</c:formatCode>
                <c:ptCount val="10"/>
                <c:pt idx="0">
                  <c:v>118.45519</c:v>
                </c:pt>
                <c:pt idx="1">
                  <c:v>68.999807000000004</c:v>
                </c:pt>
                <c:pt idx="2">
                  <c:v>1.1126619999999998</c:v>
                </c:pt>
                <c:pt idx="3">
                  <c:v>24.096298000000001</c:v>
                </c:pt>
                <c:pt idx="4">
                  <c:v>1.491757</c:v>
                </c:pt>
                <c:pt idx="5">
                  <c:v>0.205598</c:v>
                </c:pt>
                <c:pt idx="6">
                  <c:v>0</c:v>
                </c:pt>
                <c:pt idx="7">
                  <c:v>7.4895000000000003E-2</c:v>
                </c:pt>
                <c:pt idx="8">
                  <c:v>2.5372180000000002</c:v>
                </c:pt>
                <c:pt idx="9">
                  <c:v>3.3000000000000003E-5</c:v>
                </c:pt>
              </c:numCache>
            </c:numRef>
          </c:val>
          <c:extLst>
            <c:ext xmlns:c16="http://schemas.microsoft.com/office/drawing/2014/chart" uri="{C3380CC4-5D6E-409C-BE32-E72D297353CC}">
              <c16:uniqueId val="{00000001-DC45-DF4A-BCED-4114C3BA5927}"/>
            </c:ext>
          </c:extLst>
        </c:ser>
        <c:ser>
          <c:idx val="2"/>
          <c:order val="2"/>
          <c:tx>
            <c:strRef>
              <c:f>Distribution_Mission_Level!$B$7</c:f>
              <c:strCache>
                <c:ptCount val="1"/>
                <c:pt idx="0">
                  <c:v>Level 2</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Distribution_Mission_Level!$C$7:$L$7</c:f>
              <c:numCache>
                <c:formatCode>_(* #,##0.00_);_(* \(#,##0.00\);_(* "-"??_);_(@_)</c:formatCode>
                <c:ptCount val="10"/>
                <c:pt idx="0">
                  <c:v>204.66466599999998</c:v>
                </c:pt>
                <c:pt idx="1">
                  <c:v>208.55871600000003</c:v>
                </c:pt>
                <c:pt idx="2">
                  <c:v>13.396149999999999</c:v>
                </c:pt>
                <c:pt idx="3">
                  <c:v>12.298259</c:v>
                </c:pt>
                <c:pt idx="4">
                  <c:v>0.73785999999999996</c:v>
                </c:pt>
                <c:pt idx="5">
                  <c:v>7.06426</c:v>
                </c:pt>
                <c:pt idx="6">
                  <c:v>0</c:v>
                </c:pt>
                <c:pt idx="7">
                  <c:v>1.621761</c:v>
                </c:pt>
                <c:pt idx="8">
                  <c:v>3.5942609999999995</c:v>
                </c:pt>
                <c:pt idx="9">
                  <c:v>3.4870000000000001E-3</c:v>
                </c:pt>
              </c:numCache>
            </c:numRef>
          </c:val>
          <c:extLst>
            <c:ext xmlns:c16="http://schemas.microsoft.com/office/drawing/2014/chart" uri="{C3380CC4-5D6E-409C-BE32-E72D297353CC}">
              <c16:uniqueId val="{00000002-DC45-DF4A-BCED-4114C3BA5927}"/>
            </c:ext>
          </c:extLst>
        </c:ser>
        <c:ser>
          <c:idx val="3"/>
          <c:order val="3"/>
          <c:tx>
            <c:strRef>
              <c:f>Distribution_Mission_Level!$B$8</c:f>
              <c:strCache>
                <c:ptCount val="1"/>
                <c:pt idx="0">
                  <c:v>Level 3</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Distribution_Mission_Level!$C$8:$L$8</c:f>
              <c:numCache>
                <c:formatCode>_(* #,##0.00_);_(* \(#,##0.00\);_(* "-"??_);_(@_)</c:formatCode>
                <c:ptCount val="10"/>
                <c:pt idx="0">
                  <c:v>145.28914</c:v>
                </c:pt>
                <c:pt idx="1">
                  <c:v>125.47442700000001</c:v>
                </c:pt>
                <c:pt idx="2">
                  <c:v>5.1035730000000008</c:v>
                </c:pt>
                <c:pt idx="3">
                  <c:v>2.6879999999999999E-3</c:v>
                </c:pt>
                <c:pt idx="4">
                  <c:v>0.31023699999999999</c:v>
                </c:pt>
                <c:pt idx="5">
                  <c:v>0</c:v>
                </c:pt>
                <c:pt idx="6">
                  <c:v>165.539074</c:v>
                </c:pt>
                <c:pt idx="7">
                  <c:v>3.0000000000000001E-6</c:v>
                </c:pt>
                <c:pt idx="8">
                  <c:v>158.81826000000001</c:v>
                </c:pt>
                <c:pt idx="9">
                  <c:v>4.7155000000000002E-2</c:v>
                </c:pt>
              </c:numCache>
            </c:numRef>
          </c:val>
          <c:extLst>
            <c:ext xmlns:c16="http://schemas.microsoft.com/office/drawing/2014/chart" uri="{C3380CC4-5D6E-409C-BE32-E72D297353CC}">
              <c16:uniqueId val="{00000003-DC45-DF4A-BCED-4114C3BA5927}"/>
            </c:ext>
          </c:extLst>
        </c:ser>
        <c:ser>
          <c:idx val="4"/>
          <c:order val="4"/>
          <c:tx>
            <c:strRef>
              <c:f>Distribution_Mission_Level!$B$9</c:f>
              <c:strCache>
                <c:ptCount val="1"/>
                <c:pt idx="0">
                  <c:v>Level 4</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Distribution_Mission_Level!$C$9:$L$9</c:f>
              <c:numCache>
                <c:formatCode>_(* #,##0.00_);_(* \(#,##0.00\);_(* "-"??_);_(@_)</c:formatCode>
                <c:ptCount val="10"/>
                <c:pt idx="0">
                  <c:v>20.657139000000001</c:v>
                </c:pt>
                <c:pt idx="1">
                  <c:v>33.112563999999999</c:v>
                </c:pt>
                <c:pt idx="2">
                  <c:v>0</c:v>
                </c:pt>
                <c:pt idx="3">
                  <c:v>0</c:v>
                </c:pt>
                <c:pt idx="4">
                  <c:v>0</c:v>
                </c:pt>
                <c:pt idx="5">
                  <c:v>8.9949999999999995E-3</c:v>
                </c:pt>
                <c:pt idx="6">
                  <c:v>4.3000000000000002E-5</c:v>
                </c:pt>
                <c:pt idx="7">
                  <c:v>0</c:v>
                </c:pt>
                <c:pt idx="8">
                  <c:v>1.5629999999999999E-3</c:v>
                </c:pt>
                <c:pt idx="9">
                  <c:v>2.34E-4</c:v>
                </c:pt>
              </c:numCache>
            </c:numRef>
          </c:val>
          <c:extLst>
            <c:ext xmlns:c16="http://schemas.microsoft.com/office/drawing/2014/chart" uri="{C3380CC4-5D6E-409C-BE32-E72D297353CC}">
              <c16:uniqueId val="{00000004-DC45-DF4A-BCED-4114C3BA5927}"/>
            </c:ext>
          </c:extLst>
        </c:ser>
        <c:ser>
          <c:idx val="5"/>
          <c:order val="5"/>
          <c:tx>
            <c:strRef>
              <c:f>Distribution_Mission_Level!$B$10</c:f>
              <c:strCache>
                <c:ptCount val="1"/>
                <c:pt idx="0">
                  <c:v>Other*</c:v>
                </c:pt>
              </c:strCache>
            </c:strRef>
          </c:tx>
          <c:invertIfNegative val="0"/>
          <c:cat>
            <c:strRef>
              <c:f>Distribution_Mission_Level!$C$4:$L$4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Distribution_Mission_Level!$C$10:$L$10</c:f>
              <c:numCache>
                <c:formatCode>_(* #,##0.00_);_(* \(#,##0.00\);_(* "-"??_);_(@_)</c:formatCode>
                <c:ptCount val="10"/>
                <c:pt idx="0">
                  <c:v>1.019417</c:v>
                </c:pt>
                <c:pt idx="1">
                  <c:v>0.49230099999999999</c:v>
                </c:pt>
                <c:pt idx="2">
                  <c:v>0.18277600000000002</c:v>
                </c:pt>
                <c:pt idx="3">
                  <c:v>6.5141000000000004E-2</c:v>
                </c:pt>
                <c:pt idx="4">
                  <c:v>9.9999999999999995E-7</c:v>
                </c:pt>
                <c:pt idx="5">
                  <c:v>0</c:v>
                </c:pt>
                <c:pt idx="6">
                  <c:v>3.0000000000000001E-6</c:v>
                </c:pt>
                <c:pt idx="7">
                  <c:v>2.0439000000000002E-2</c:v>
                </c:pt>
                <c:pt idx="8">
                  <c:v>0</c:v>
                </c:pt>
                <c:pt idx="9">
                  <c:v>0</c:v>
                </c:pt>
              </c:numCache>
            </c:numRef>
          </c:val>
          <c:extLst>
            <c:ext xmlns:c16="http://schemas.microsoft.com/office/drawing/2014/chart" uri="{C3380CC4-5D6E-409C-BE32-E72D297353CC}">
              <c16:uniqueId val="{00000005-DC45-DF4A-BCED-4114C3BA5927}"/>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797"/>
          <c:y val="7.9520096697925244E-2"/>
          <c:w val="0.52345195684739232"/>
          <c:h val="5.0682840669574909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19"/>
          <c:y val="2.064180108776064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Distribution_Mission_Level!$W$5:$AF$5</c:f>
              <c:numCache>
                <c:formatCode>_(* #,##0_);_(* \(#,##0\);_(* "-"??_);_(@_)</c:formatCode>
                <c:ptCount val="10"/>
                <c:pt idx="0">
                  <c:v>256</c:v>
                </c:pt>
                <c:pt idx="1">
                  <c:v>440</c:v>
                </c:pt>
                <c:pt idx="2">
                  <c:v>11</c:v>
                </c:pt>
                <c:pt idx="3">
                  <c:v>2464</c:v>
                </c:pt>
                <c:pt idx="4">
                  <c:v>0</c:v>
                </c:pt>
                <c:pt idx="5">
                  <c:v>0</c:v>
                </c:pt>
                <c:pt idx="6">
                  <c:v>0</c:v>
                </c:pt>
                <c:pt idx="7">
                  <c:v>11</c:v>
                </c:pt>
                <c:pt idx="8">
                  <c:v>0</c:v>
                </c:pt>
                <c:pt idx="9">
                  <c:v>5</c:v>
                </c:pt>
              </c:numCache>
            </c:numRef>
          </c:val>
          <c:extLst>
            <c:ext xmlns:c16="http://schemas.microsoft.com/office/drawing/2014/chart" uri="{C3380CC4-5D6E-409C-BE32-E72D297353CC}">
              <c16:uniqueId val="{00000000-984F-D042-AE2C-708F5A66DE72}"/>
            </c:ext>
          </c:extLst>
        </c:ser>
        <c:ser>
          <c:idx val="1"/>
          <c:order val="1"/>
          <c:tx>
            <c:strRef>
              <c:f>Distribution_Mission_Level!$B$6</c:f>
              <c:strCache>
                <c:ptCount val="1"/>
                <c:pt idx="0">
                  <c:v>Level 1</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Distribution_Mission_Level!$W$6:$AF$6</c:f>
              <c:numCache>
                <c:formatCode>_(* #,##0_);_(* \(#,##0\);_(* "-"??_);_(@_)</c:formatCode>
                <c:ptCount val="10"/>
                <c:pt idx="0">
                  <c:v>51293</c:v>
                </c:pt>
                <c:pt idx="1">
                  <c:v>52365</c:v>
                </c:pt>
                <c:pt idx="2">
                  <c:v>8903</c:v>
                </c:pt>
                <c:pt idx="3">
                  <c:v>36192</c:v>
                </c:pt>
                <c:pt idx="4">
                  <c:v>1310</c:v>
                </c:pt>
                <c:pt idx="5">
                  <c:v>1134</c:v>
                </c:pt>
                <c:pt idx="6">
                  <c:v>0</c:v>
                </c:pt>
                <c:pt idx="7">
                  <c:v>108</c:v>
                </c:pt>
                <c:pt idx="8">
                  <c:v>28428</c:v>
                </c:pt>
                <c:pt idx="9">
                  <c:v>6</c:v>
                </c:pt>
              </c:numCache>
            </c:numRef>
          </c:val>
          <c:extLst>
            <c:ext xmlns:c16="http://schemas.microsoft.com/office/drawing/2014/chart" uri="{C3380CC4-5D6E-409C-BE32-E72D297353CC}">
              <c16:uniqueId val="{00000001-984F-D042-AE2C-708F5A66DE72}"/>
            </c:ext>
          </c:extLst>
        </c:ser>
        <c:ser>
          <c:idx val="2"/>
          <c:order val="2"/>
          <c:tx>
            <c:strRef>
              <c:f>Distribution_Mission_Level!$B$7</c:f>
              <c:strCache>
                <c:ptCount val="1"/>
                <c:pt idx="0">
                  <c:v>Level 2</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Distribution_Mission_Level!$W$7:$AF$7</c:f>
              <c:numCache>
                <c:formatCode>_(* #,##0_);_(* \(#,##0\);_(* "-"??_);_(@_)</c:formatCode>
                <c:ptCount val="10"/>
                <c:pt idx="0">
                  <c:v>895087</c:v>
                </c:pt>
                <c:pt idx="1">
                  <c:v>27748</c:v>
                </c:pt>
                <c:pt idx="2">
                  <c:v>30752</c:v>
                </c:pt>
                <c:pt idx="3">
                  <c:v>438870</c:v>
                </c:pt>
                <c:pt idx="4">
                  <c:v>641</c:v>
                </c:pt>
                <c:pt idx="5">
                  <c:v>2943</c:v>
                </c:pt>
                <c:pt idx="6">
                  <c:v>0</c:v>
                </c:pt>
                <c:pt idx="7">
                  <c:v>270</c:v>
                </c:pt>
                <c:pt idx="8">
                  <c:v>43662</c:v>
                </c:pt>
                <c:pt idx="9">
                  <c:v>46</c:v>
                </c:pt>
              </c:numCache>
            </c:numRef>
          </c:val>
          <c:extLst>
            <c:ext xmlns:c16="http://schemas.microsoft.com/office/drawing/2014/chart" uri="{C3380CC4-5D6E-409C-BE32-E72D297353CC}">
              <c16:uniqueId val="{00000002-984F-D042-AE2C-708F5A66DE72}"/>
            </c:ext>
          </c:extLst>
        </c:ser>
        <c:ser>
          <c:idx val="3"/>
          <c:order val="3"/>
          <c:tx>
            <c:strRef>
              <c:f>Distribution_Mission_Level!$B$8</c:f>
              <c:strCache>
                <c:ptCount val="1"/>
                <c:pt idx="0">
                  <c:v>Level 3</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Distribution_Mission_Level!$W$8:$AF$8</c:f>
              <c:numCache>
                <c:formatCode>_(* #,##0_);_(* \(#,##0\);_(* "-"??_);_(@_)</c:formatCode>
                <c:ptCount val="10"/>
                <c:pt idx="0">
                  <c:v>114338</c:v>
                </c:pt>
                <c:pt idx="1">
                  <c:v>92216</c:v>
                </c:pt>
                <c:pt idx="2">
                  <c:v>26489</c:v>
                </c:pt>
                <c:pt idx="3">
                  <c:v>119</c:v>
                </c:pt>
                <c:pt idx="4">
                  <c:v>939</c:v>
                </c:pt>
                <c:pt idx="5">
                  <c:v>0</c:v>
                </c:pt>
                <c:pt idx="6">
                  <c:v>14764</c:v>
                </c:pt>
                <c:pt idx="7">
                  <c:v>2</c:v>
                </c:pt>
                <c:pt idx="8">
                  <c:v>46930</c:v>
                </c:pt>
                <c:pt idx="9">
                  <c:v>788</c:v>
                </c:pt>
              </c:numCache>
            </c:numRef>
          </c:val>
          <c:extLst>
            <c:ext xmlns:c16="http://schemas.microsoft.com/office/drawing/2014/chart" uri="{C3380CC4-5D6E-409C-BE32-E72D297353CC}">
              <c16:uniqueId val="{00000003-984F-D042-AE2C-708F5A66DE72}"/>
            </c:ext>
          </c:extLst>
        </c:ser>
        <c:ser>
          <c:idx val="4"/>
          <c:order val="4"/>
          <c:tx>
            <c:strRef>
              <c:f>Distribution_Mission_Level!$B$9</c:f>
              <c:strCache>
                <c:ptCount val="1"/>
                <c:pt idx="0">
                  <c:v>Level 4</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Distribution_Mission_Level!$W$9:$AF$9</c:f>
              <c:numCache>
                <c:formatCode>_(* #,##0_);_(* \(#,##0\);_(* "-"??_);_(@_)</c:formatCode>
                <c:ptCount val="10"/>
                <c:pt idx="0">
                  <c:v>9173</c:v>
                </c:pt>
                <c:pt idx="1">
                  <c:v>14487</c:v>
                </c:pt>
                <c:pt idx="2">
                  <c:v>0</c:v>
                </c:pt>
                <c:pt idx="3">
                  <c:v>0</c:v>
                </c:pt>
                <c:pt idx="4">
                  <c:v>0</c:v>
                </c:pt>
                <c:pt idx="5">
                  <c:v>37</c:v>
                </c:pt>
                <c:pt idx="6">
                  <c:v>11</c:v>
                </c:pt>
                <c:pt idx="7">
                  <c:v>0</c:v>
                </c:pt>
                <c:pt idx="8">
                  <c:v>39</c:v>
                </c:pt>
                <c:pt idx="9">
                  <c:v>50</c:v>
                </c:pt>
              </c:numCache>
            </c:numRef>
          </c:val>
          <c:extLst>
            <c:ext xmlns:c16="http://schemas.microsoft.com/office/drawing/2014/chart" uri="{C3380CC4-5D6E-409C-BE32-E72D297353CC}">
              <c16:uniqueId val="{00000004-984F-D042-AE2C-708F5A66DE72}"/>
            </c:ext>
          </c:extLst>
        </c:ser>
        <c:ser>
          <c:idx val="5"/>
          <c:order val="5"/>
          <c:tx>
            <c:strRef>
              <c:f>Distribution_Mission_Level!$B$10</c:f>
              <c:strCache>
                <c:ptCount val="1"/>
                <c:pt idx="0">
                  <c:v>Other*</c:v>
                </c:pt>
              </c:strCache>
            </c:strRef>
          </c:tx>
          <c:invertIfNegative val="0"/>
          <c:cat>
            <c:strRef>
              <c:f>Distribution_Mission_Level!$W$4:$AF$4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Distribution_Mission_Level!$W$10:$AF$10</c:f>
              <c:numCache>
                <c:formatCode>_(* #,##0_);_(* \(#,##0\);_(* "-"??_);_(@_)</c:formatCode>
                <c:ptCount val="10"/>
                <c:pt idx="0">
                  <c:v>1669</c:v>
                </c:pt>
                <c:pt idx="1">
                  <c:v>1446</c:v>
                </c:pt>
                <c:pt idx="2">
                  <c:v>12</c:v>
                </c:pt>
                <c:pt idx="3">
                  <c:v>3016</c:v>
                </c:pt>
                <c:pt idx="4">
                  <c:v>1</c:v>
                </c:pt>
                <c:pt idx="5">
                  <c:v>0</c:v>
                </c:pt>
                <c:pt idx="6">
                  <c:v>3</c:v>
                </c:pt>
                <c:pt idx="7">
                  <c:v>12</c:v>
                </c:pt>
                <c:pt idx="8">
                  <c:v>0</c:v>
                </c:pt>
                <c:pt idx="9">
                  <c:v>0</c:v>
                </c:pt>
              </c:numCache>
            </c:numRef>
          </c:val>
          <c:extLst>
            <c:ext xmlns:c16="http://schemas.microsoft.com/office/drawing/2014/chart" uri="{C3380CC4-5D6E-409C-BE32-E72D297353CC}">
              <c16:uniqueId val="{00000005-984F-D042-AE2C-708F5A66DE72}"/>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951436477096774E-3"/>
              <c:y val="0.359067893960065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noFill/>
        <a:ln w="12700">
          <a:solidFill>
            <a:srgbClr val="808080"/>
          </a:solidFill>
          <a:prstDash val="solid"/>
        </a:ln>
      </c:spPr>
    </c:plotArea>
    <c:legend>
      <c:legendPos val="t"/>
      <c:layout>
        <c:manualLayout>
          <c:xMode val="edge"/>
          <c:yMode val="edge"/>
          <c:x val="0.23953871983340003"/>
          <c:y val="8.2530028662455901E-2"/>
          <c:w val="0.52093407504086675"/>
          <c:h val="5.3978579742844326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(791.45 Millions)</a:t>
            </a:r>
          </a:p>
        </c:rich>
      </c:tx>
      <c:layout>
        <c:manualLayout>
          <c:xMode val="edge"/>
          <c:yMode val="edge"/>
          <c:x val="0.25826801207562633"/>
          <c:y val="2.1849425194069662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237-A94C-9D9A-2634BD8139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237-A94C-9D9A-2634BD81397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237-A94C-9D9A-2634BD813972}"/>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237-A94C-9D9A-2634BD813972}"/>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237-A94C-9D9A-2634BD813972}"/>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237-A94C-9D9A-2634BD813972}"/>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237-A94C-9D9A-2634BD813972}"/>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5AEC-044C-B645-5826FA2C24B1}"/>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2-D8B4-1249-B167-731AE1A3FA8E}"/>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37-A94C-9D9A-2634BD813972}"/>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37-A94C-9D9A-2634BD813972}"/>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37-A94C-9D9A-2634BD813972}"/>
                </c:ext>
              </c:extLst>
            </c:dLbl>
            <c:dLbl>
              <c:idx val="4"/>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37-A94C-9D9A-2634BD813972}"/>
                </c:ext>
              </c:extLst>
            </c:dLbl>
            <c:dLbl>
              <c:idx val="5"/>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37-A94C-9D9A-2634BD813972}"/>
                </c:ext>
              </c:extLst>
            </c:dLbl>
            <c:dLbl>
              <c:idx val="6"/>
              <c:layout>
                <c:manualLayout>
                  <c:x val="6.1293202736797371E-2"/>
                  <c:y val="0.184580872217715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237-A94C-9D9A-2634BD813972}"/>
                </c:ext>
              </c:extLst>
            </c:dLbl>
            <c:dLbl>
              <c:idx val="7"/>
              <c:layout>
                <c:manualLayout>
                  <c:x val="-6.7509755264992713E-2"/>
                  <c:y val="-6.7146801988493085E-2"/>
                </c:manualLayout>
              </c:layout>
              <c:showLegendKey val="0"/>
              <c:showVal val="0"/>
              <c:showCatName val="1"/>
              <c:showSerName val="0"/>
              <c:showPercent val="1"/>
              <c:showBubbleSize val="0"/>
              <c:extLst>
                <c:ext xmlns:c15="http://schemas.microsoft.com/office/drawing/2012/chart" uri="{CE6537A1-D6FC-4f65-9D91-7224C49458BB}">
                  <c15:layout>
                    <c:manualLayout>
                      <c:w val="0.23305279237918516"/>
                      <c:h val="0.17086876745201177"/>
                    </c:manualLayout>
                  </c15:layout>
                </c:ext>
                <c:ext xmlns:c16="http://schemas.microsoft.com/office/drawing/2014/chart" uri="{C3380CC4-5D6E-409C-BE32-E72D297353CC}">
                  <c16:uniqueId val="{0000000F-0237-A94C-9D9A-2634BD813972}"/>
                </c:ext>
              </c:extLst>
            </c:dLbl>
            <c:dLbl>
              <c:idx val="8"/>
              <c:layout>
                <c:manualLayout>
                  <c:x val="-0.26312021793629342"/>
                  <c:y val="2.7328335630650957E-2"/>
                </c:manualLayout>
              </c:layout>
              <c:showLegendKey val="0"/>
              <c:showVal val="0"/>
              <c:showCatName val="1"/>
              <c:showSerName val="0"/>
              <c:showPercent val="1"/>
              <c:showBubbleSize val="0"/>
              <c:extLst>
                <c:ext xmlns:c15="http://schemas.microsoft.com/office/drawing/2012/chart" uri="{CE6537A1-D6FC-4f65-9D91-7224C49458BB}">
                  <c15:layout>
                    <c:manualLayout>
                      <c:w val="0.12285433525692531"/>
                      <c:h val="0.12971178200528466"/>
                    </c:manualLayout>
                  </c15:layout>
                </c:ext>
                <c:ext xmlns:c16="http://schemas.microsoft.com/office/drawing/2014/chart" uri="{C3380CC4-5D6E-409C-BE32-E72D297353CC}">
                  <c16:uniqueId val="{0000000F-5AEC-044C-B645-5826FA2C24B1}"/>
                </c:ext>
              </c:extLst>
            </c:dLbl>
            <c:dLbl>
              <c:idx val="10"/>
              <c:layout>
                <c:manualLayout>
                  <c:x val="-0.27186017276453611"/>
                  <c:y val="-0.21251132071716125"/>
                </c:manualLayout>
              </c:layout>
              <c:showLegendKey val="0"/>
              <c:showVal val="0"/>
              <c:showCatName val="1"/>
              <c:showSerName val="0"/>
              <c:showPercent val="1"/>
              <c:showBubbleSize val="0"/>
              <c:extLst>
                <c:ext xmlns:c15="http://schemas.microsoft.com/office/drawing/2012/chart" uri="{CE6537A1-D6FC-4f65-9D91-7224C49458BB}">
                  <c15:layout>
                    <c:manualLayout>
                      <c:w val="0.15838588863001832"/>
                      <c:h val="0.1279695111938256"/>
                    </c:manualLayout>
                  </c15:layout>
                </c:ext>
                <c:ext xmlns:c16="http://schemas.microsoft.com/office/drawing/2014/chart" uri="{C3380CC4-5D6E-409C-BE32-E72D297353CC}">
                  <c16:uniqueId val="{00000011-0237-A94C-9D9A-2634BD813972}"/>
                </c:ext>
              </c:extLst>
            </c:dLbl>
            <c:dLbl>
              <c:idx val="11"/>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8B4-1249-B167-731AE1A3FA8E}"/>
                </c:ext>
              </c:extLst>
            </c:dLbl>
            <c:dLbl>
              <c:idx val="12"/>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AEC-044C-B645-5826FA2C24B1}"/>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Archive!$A$6:$A$18</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Archive!$C$6:$C$18</c:f>
              <c:numCache>
                <c:formatCode>#,##0.00</c:formatCode>
                <c:ptCount val="13"/>
                <c:pt idx="0">
                  <c:v>14.476378</c:v>
                </c:pt>
                <c:pt idx="1">
                  <c:v>4.2044300000000003</c:v>
                </c:pt>
                <c:pt idx="2">
                  <c:v>48.730454999999999</c:v>
                </c:pt>
                <c:pt idx="3">
                  <c:v>13.042949999999999</c:v>
                </c:pt>
                <c:pt idx="4">
                  <c:v>54.921173000000003</c:v>
                </c:pt>
                <c:pt idx="5">
                  <c:v>9.832827</c:v>
                </c:pt>
                <c:pt idx="6">
                  <c:v>397.21689700000002</c:v>
                </c:pt>
                <c:pt idx="7">
                  <c:v>167.24741299999999</c:v>
                </c:pt>
                <c:pt idx="8">
                  <c:v>37.109014000000002</c:v>
                </c:pt>
                <c:pt idx="9">
                  <c:v>19.113537000000001</c:v>
                </c:pt>
                <c:pt idx="10">
                  <c:v>2.478837</c:v>
                </c:pt>
                <c:pt idx="11">
                  <c:v>23.075970000000002</c:v>
                </c:pt>
                <c:pt idx="12">
                  <c:v>4.1E-5</c:v>
                </c:pt>
              </c:numCache>
            </c:numRef>
          </c:val>
          <c:extLst>
            <c:ext xmlns:c16="http://schemas.microsoft.com/office/drawing/2014/chart" uri="{C3380CC4-5D6E-409C-BE32-E72D297353CC}">
              <c16:uniqueId val="{00000013-0237-A94C-9D9A-2634BD8139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Distribution_Mission_Level!$M$5:$V$5</c:f>
              <c:numCache>
                <c:formatCode>_(* #,##0.00_);_(* \(#,##0.00\);_(* "-"??_);_(@_)</c:formatCode>
                <c:ptCount val="10"/>
                <c:pt idx="0">
                  <c:v>16.495073531042109</c:v>
                </c:pt>
                <c:pt idx="1">
                  <c:v>29.495978649550942</c:v>
                </c:pt>
                <c:pt idx="2">
                  <c:v>1.6635667214732139</c:v>
                </c:pt>
                <c:pt idx="3">
                  <c:v>35.60966545608143</c:v>
                </c:pt>
                <c:pt idx="4">
                  <c:v>0</c:v>
                </c:pt>
                <c:pt idx="5">
                  <c:v>0</c:v>
                </c:pt>
                <c:pt idx="6">
                  <c:v>0</c:v>
                </c:pt>
                <c:pt idx="7">
                  <c:v>4.1945719608520365E-2</c:v>
                </c:pt>
                <c:pt idx="8">
                  <c:v>0</c:v>
                </c:pt>
                <c:pt idx="9">
                  <c:v>1.3893650248064649E-6</c:v>
                </c:pt>
              </c:numCache>
            </c:numRef>
          </c:val>
          <c:extLst>
            <c:ext xmlns:c16="http://schemas.microsoft.com/office/drawing/2014/chart" uri="{C3380CC4-5D6E-409C-BE32-E72D297353CC}">
              <c16:uniqueId val="{00000000-4907-E04C-B3A7-270AF3928FCF}"/>
            </c:ext>
          </c:extLst>
        </c:ser>
        <c:ser>
          <c:idx val="1"/>
          <c:order val="1"/>
          <c:tx>
            <c:strRef>
              <c:f>Distribution_Mission_Level!$B$6</c:f>
              <c:strCache>
                <c:ptCount val="1"/>
                <c:pt idx="0">
                  <c:v>Level 1</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Distribution_Mission_Level!$M$6:$V$6</c:f>
              <c:numCache>
                <c:formatCode>_(* #,##0.00_);_(* \(#,##0.00\);_(* "-"??_);_(@_)</c:formatCode>
                <c:ptCount val="10"/>
                <c:pt idx="0">
                  <c:v>3416.5527080558963</c:v>
                </c:pt>
                <c:pt idx="1">
                  <c:v>3072.785018892791</c:v>
                </c:pt>
                <c:pt idx="2">
                  <c:v>225.04129163929173</c:v>
                </c:pt>
                <c:pt idx="3">
                  <c:v>62048.6361404708</c:v>
                </c:pt>
                <c:pt idx="4">
                  <c:v>667.38735079247181</c:v>
                </c:pt>
                <c:pt idx="5">
                  <c:v>630.15448430142965</c:v>
                </c:pt>
                <c:pt idx="6">
                  <c:v>0</c:v>
                </c:pt>
                <c:pt idx="7">
                  <c:v>135.32081209699604</c:v>
                </c:pt>
                <c:pt idx="8">
                  <c:v>80.662896759127563</c:v>
                </c:pt>
                <c:pt idx="9">
                  <c:v>6.4521082094870406E-6</c:v>
                </c:pt>
              </c:numCache>
            </c:numRef>
          </c:val>
          <c:extLst>
            <c:ext xmlns:c16="http://schemas.microsoft.com/office/drawing/2014/chart" uri="{C3380CC4-5D6E-409C-BE32-E72D297353CC}">
              <c16:uniqueId val="{00000001-4907-E04C-B3A7-270AF3928FCF}"/>
            </c:ext>
          </c:extLst>
        </c:ser>
        <c:ser>
          <c:idx val="2"/>
          <c:order val="2"/>
          <c:tx>
            <c:strRef>
              <c:f>Distribution_Mission_Level!$B$7</c:f>
              <c:strCache>
                <c:ptCount val="1"/>
                <c:pt idx="0">
                  <c:v>Level 2</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Distribution_Mission_Level!$M$7:$V$7</c:f>
              <c:numCache>
                <c:formatCode>_(* #,##0.00_);_(* \(#,##0.00\);_(* "-"??_);_(@_)</c:formatCode>
                <c:ptCount val="10"/>
                <c:pt idx="0">
                  <c:v>3039.0626256860796</c:v>
                </c:pt>
                <c:pt idx="1">
                  <c:v>4837.1110193351042</c:v>
                </c:pt>
                <c:pt idx="2">
                  <c:v>156.89404931224337</c:v>
                </c:pt>
                <c:pt idx="3">
                  <c:v>86.711012929435014</c:v>
                </c:pt>
                <c:pt idx="4">
                  <c:v>144.47790120342421</c:v>
                </c:pt>
                <c:pt idx="5">
                  <c:v>1760.2917110351466</c:v>
                </c:pt>
                <c:pt idx="6">
                  <c:v>0</c:v>
                </c:pt>
                <c:pt idx="7">
                  <c:v>20.265618375743465</c:v>
                </c:pt>
                <c:pt idx="8">
                  <c:v>815.514409953886</c:v>
                </c:pt>
                <c:pt idx="9">
                  <c:v>4.3676128754668753E-2</c:v>
                </c:pt>
              </c:numCache>
            </c:numRef>
          </c:val>
          <c:extLst>
            <c:ext xmlns:c16="http://schemas.microsoft.com/office/drawing/2014/chart" uri="{C3380CC4-5D6E-409C-BE32-E72D297353CC}">
              <c16:uniqueId val="{00000002-4907-E04C-B3A7-270AF3928FCF}"/>
            </c:ext>
          </c:extLst>
        </c:ser>
        <c:ser>
          <c:idx val="3"/>
          <c:order val="3"/>
          <c:tx>
            <c:strRef>
              <c:f>Distribution_Mission_Level!$B$8</c:f>
              <c:strCache>
                <c:ptCount val="1"/>
                <c:pt idx="0">
                  <c:v>Level 3</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Distribution_Mission_Level!$M$8:$V$8</c:f>
              <c:numCache>
                <c:formatCode>_(* #,##0.00_);_(* \(#,##0.00\);_(* "-"??_);_(@_)</c:formatCode>
                <c:ptCount val="10"/>
                <c:pt idx="0">
                  <c:v>2717.8250797875148</c:v>
                </c:pt>
                <c:pt idx="1">
                  <c:v>4097.9391651678989</c:v>
                </c:pt>
                <c:pt idx="2">
                  <c:v>37.160878684009674</c:v>
                </c:pt>
                <c:pt idx="3">
                  <c:v>6.169824437347407E-2</c:v>
                </c:pt>
                <c:pt idx="4">
                  <c:v>0.9953348579383583</c:v>
                </c:pt>
                <c:pt idx="5">
                  <c:v>0</c:v>
                </c:pt>
                <c:pt idx="6">
                  <c:v>2124.3695319127537</c:v>
                </c:pt>
                <c:pt idx="7">
                  <c:v>4.8691254050936529E-7</c:v>
                </c:pt>
                <c:pt idx="8">
                  <c:v>436.19947264009966</c:v>
                </c:pt>
                <c:pt idx="9">
                  <c:v>1.5529177011558204E-2</c:v>
                </c:pt>
              </c:numCache>
            </c:numRef>
          </c:val>
          <c:extLst>
            <c:ext xmlns:c16="http://schemas.microsoft.com/office/drawing/2014/chart" uri="{C3380CC4-5D6E-409C-BE32-E72D297353CC}">
              <c16:uniqueId val="{00000003-4907-E04C-B3A7-270AF3928FCF}"/>
            </c:ext>
          </c:extLst>
        </c:ser>
        <c:ser>
          <c:idx val="4"/>
          <c:order val="4"/>
          <c:tx>
            <c:strRef>
              <c:f>Distribution_Mission_Level!$B$9</c:f>
              <c:strCache>
                <c:ptCount val="1"/>
                <c:pt idx="0">
                  <c:v>Level 4</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Distribution_Mission_Level!$M$9:$V$9</c:f>
              <c:numCache>
                <c:formatCode>_(* #,##0.00_);_(* \(#,##0.00\);_(* "-"??_);_(@_)</c:formatCode>
                <c:ptCount val="10"/>
                <c:pt idx="0">
                  <c:v>225.66167694450843</c:v>
                </c:pt>
                <c:pt idx="1">
                  <c:v>206.18824084610284</c:v>
                </c:pt>
                <c:pt idx="2">
                  <c:v>0</c:v>
                </c:pt>
                <c:pt idx="3">
                  <c:v>0</c:v>
                </c:pt>
                <c:pt idx="4">
                  <c:v>0</c:v>
                </c:pt>
                <c:pt idx="5">
                  <c:v>4.1198989729937203</c:v>
                </c:pt>
                <c:pt idx="6">
                  <c:v>3.1522065409262695E-2</c:v>
                </c:pt>
                <c:pt idx="7">
                  <c:v>0</c:v>
                </c:pt>
                <c:pt idx="8">
                  <c:v>2.2189960382092934E-3</c:v>
                </c:pt>
                <c:pt idx="9">
                  <c:v>9.3695234681945209E-6</c:v>
                </c:pt>
              </c:numCache>
            </c:numRef>
          </c:val>
          <c:extLst>
            <c:ext xmlns:c16="http://schemas.microsoft.com/office/drawing/2014/chart" uri="{C3380CC4-5D6E-409C-BE32-E72D297353CC}">
              <c16:uniqueId val="{00000004-4907-E04C-B3A7-270AF3928FCF}"/>
            </c:ext>
          </c:extLst>
        </c:ser>
        <c:ser>
          <c:idx val="5"/>
          <c:order val="5"/>
          <c:tx>
            <c:strRef>
              <c:f>Distribution_Mission_Level!$B$10</c:f>
              <c:strCache>
                <c:ptCount val="1"/>
                <c:pt idx="0">
                  <c:v>Other*</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Distribution_Mission_Level!$M$10:$V$10</c:f>
              <c:numCache>
                <c:formatCode>_(* #,##0.00_);_(* \(#,##0.00\);_(* "-"??_);_(@_)</c:formatCode>
                <c:ptCount val="10"/>
                <c:pt idx="0">
                  <c:v>21.018405533419337</c:v>
                </c:pt>
                <c:pt idx="1">
                  <c:v>23.45546232627564</c:v>
                </c:pt>
                <c:pt idx="2">
                  <c:v>1.7278084083191012</c:v>
                </c:pt>
                <c:pt idx="3">
                  <c:v>65.653060429734026</c:v>
                </c:pt>
                <c:pt idx="4">
                  <c:v>4.8828125000000003E-5</c:v>
                </c:pt>
                <c:pt idx="5">
                  <c:v>0</c:v>
                </c:pt>
                <c:pt idx="6">
                  <c:v>3.408876909816172E-5</c:v>
                </c:pt>
                <c:pt idx="7">
                  <c:v>0.11494396621947078</c:v>
                </c:pt>
                <c:pt idx="8">
                  <c:v>0</c:v>
                </c:pt>
                <c:pt idx="9">
                  <c:v>0</c:v>
                </c:pt>
              </c:numCache>
            </c:numRef>
          </c:val>
          <c:extLst>
            <c:ext xmlns:c16="http://schemas.microsoft.com/office/drawing/2014/chart" uri="{C3380CC4-5D6E-409C-BE32-E72D297353CC}">
              <c16:uniqueId val="{00000005-4907-E04C-B3A7-270AF3928FCF}"/>
            </c:ext>
          </c:extLst>
        </c:ser>
        <c:ser>
          <c:idx val="6"/>
          <c:order val="6"/>
          <c:tx>
            <c:strRef>
              <c:f>Distribution_Mission_Level!$B$11</c:f>
              <c:strCache>
                <c:ptCount val="1"/>
                <c:pt idx="0">
                  <c:v>Total</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Distribution_Mission_Level!$M$11:$V$11</c:f>
              <c:numCache>
                <c:formatCode>_(* #,##0.00_);_(* \(#,##0.00\);_(* "-"??_);_(@_)</c:formatCode>
                <c:ptCount val="10"/>
                <c:pt idx="0">
                  <c:v>9436.6155695384605</c:v>
                </c:pt>
                <c:pt idx="1">
                  <c:v>12266.974885217724</c:v>
                </c:pt>
                <c:pt idx="2">
                  <c:v>422.48759476533706</c:v>
                </c:pt>
                <c:pt idx="3">
                  <c:v>62236.671577530433</c:v>
                </c:pt>
                <c:pt idx="4">
                  <c:v>812.86063568195937</c:v>
                </c:pt>
                <c:pt idx="5">
                  <c:v>2394.56609430957</c:v>
                </c:pt>
                <c:pt idx="6">
                  <c:v>2124.4010880669321</c:v>
                </c:pt>
                <c:pt idx="7">
                  <c:v>155.74332064548003</c:v>
                </c:pt>
                <c:pt idx="8">
                  <c:v>1332.3789983491515</c:v>
                </c:pt>
                <c:pt idx="9">
                  <c:v>5.9222516762929445E-2</c:v>
                </c:pt>
              </c:numCache>
            </c:numRef>
          </c:val>
          <c:extLst>
            <c:ext xmlns:c16="http://schemas.microsoft.com/office/drawing/2014/chart" uri="{C3380CC4-5D6E-409C-BE32-E72D297353CC}">
              <c16:uniqueId val="{00000001-211A-D343-98B2-3D8CACFA2EEF}"/>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7.554198248583413E-2"/>
          <c:w val="0.52203261924840938"/>
          <c:h val="4.969872713850066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Distribution_Mission_Level!$M$5:$V$5</c:f>
              <c:numCache>
                <c:formatCode>_(* #,##0.00_);_(* \(#,##0.00\);_(* "-"??_);_(@_)</c:formatCode>
                <c:ptCount val="10"/>
                <c:pt idx="0">
                  <c:v>16.495073531042109</c:v>
                </c:pt>
                <c:pt idx="1">
                  <c:v>29.495978649550942</c:v>
                </c:pt>
                <c:pt idx="2">
                  <c:v>1.6635667214732139</c:v>
                </c:pt>
                <c:pt idx="3">
                  <c:v>35.60966545608143</c:v>
                </c:pt>
                <c:pt idx="4">
                  <c:v>0</c:v>
                </c:pt>
                <c:pt idx="5">
                  <c:v>0</c:v>
                </c:pt>
                <c:pt idx="6">
                  <c:v>0</c:v>
                </c:pt>
                <c:pt idx="7">
                  <c:v>4.1945719608520365E-2</c:v>
                </c:pt>
                <c:pt idx="8">
                  <c:v>0</c:v>
                </c:pt>
                <c:pt idx="9">
                  <c:v>1.3893650248064649E-6</c:v>
                </c:pt>
              </c:numCache>
            </c:numRef>
          </c:val>
          <c:extLst>
            <c:ext xmlns:c16="http://schemas.microsoft.com/office/drawing/2014/chart" uri="{C3380CC4-5D6E-409C-BE32-E72D297353CC}">
              <c16:uniqueId val="{00000000-2464-3A44-9DCB-63F5B00FE446}"/>
            </c:ext>
          </c:extLst>
        </c:ser>
        <c:ser>
          <c:idx val="1"/>
          <c:order val="1"/>
          <c:tx>
            <c:strRef>
              <c:f>Distribution_Mission_Level!$B$6</c:f>
              <c:strCache>
                <c:ptCount val="1"/>
                <c:pt idx="0">
                  <c:v>Level 1</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Distribution_Mission_Level!$M$6:$V$6</c:f>
              <c:numCache>
                <c:formatCode>_(* #,##0.00_);_(* \(#,##0.00\);_(* "-"??_);_(@_)</c:formatCode>
                <c:ptCount val="10"/>
                <c:pt idx="0">
                  <c:v>3416.5527080558963</c:v>
                </c:pt>
                <c:pt idx="1">
                  <c:v>3072.785018892791</c:v>
                </c:pt>
                <c:pt idx="2">
                  <c:v>225.04129163929173</c:v>
                </c:pt>
                <c:pt idx="3">
                  <c:v>62048.6361404708</c:v>
                </c:pt>
                <c:pt idx="4">
                  <c:v>667.38735079247181</c:v>
                </c:pt>
                <c:pt idx="5">
                  <c:v>630.15448430142965</c:v>
                </c:pt>
                <c:pt idx="6">
                  <c:v>0</c:v>
                </c:pt>
                <c:pt idx="7">
                  <c:v>135.32081209699604</c:v>
                </c:pt>
                <c:pt idx="8">
                  <c:v>80.662896759127563</c:v>
                </c:pt>
                <c:pt idx="9">
                  <c:v>6.4521082094870406E-6</c:v>
                </c:pt>
              </c:numCache>
            </c:numRef>
          </c:val>
          <c:extLst>
            <c:ext xmlns:c16="http://schemas.microsoft.com/office/drawing/2014/chart" uri="{C3380CC4-5D6E-409C-BE32-E72D297353CC}">
              <c16:uniqueId val="{00000001-2464-3A44-9DCB-63F5B00FE446}"/>
            </c:ext>
          </c:extLst>
        </c:ser>
        <c:ser>
          <c:idx val="2"/>
          <c:order val="2"/>
          <c:tx>
            <c:strRef>
              <c:f>Distribution_Mission_Level!$B$7</c:f>
              <c:strCache>
                <c:ptCount val="1"/>
                <c:pt idx="0">
                  <c:v>Level 2</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Distribution_Mission_Level!$M$7:$V$7</c:f>
              <c:numCache>
                <c:formatCode>_(* #,##0.00_);_(* \(#,##0.00\);_(* "-"??_);_(@_)</c:formatCode>
                <c:ptCount val="10"/>
                <c:pt idx="0">
                  <c:v>3039.0626256860796</c:v>
                </c:pt>
                <c:pt idx="1">
                  <c:v>4837.1110193351042</c:v>
                </c:pt>
                <c:pt idx="2">
                  <c:v>156.89404931224337</c:v>
                </c:pt>
                <c:pt idx="3">
                  <c:v>86.711012929435014</c:v>
                </c:pt>
                <c:pt idx="4">
                  <c:v>144.47790120342421</c:v>
                </c:pt>
                <c:pt idx="5">
                  <c:v>1760.2917110351466</c:v>
                </c:pt>
                <c:pt idx="6">
                  <c:v>0</c:v>
                </c:pt>
                <c:pt idx="7">
                  <c:v>20.265618375743465</c:v>
                </c:pt>
                <c:pt idx="8">
                  <c:v>815.514409953886</c:v>
                </c:pt>
                <c:pt idx="9">
                  <c:v>4.3676128754668753E-2</c:v>
                </c:pt>
              </c:numCache>
            </c:numRef>
          </c:val>
          <c:extLst>
            <c:ext xmlns:c16="http://schemas.microsoft.com/office/drawing/2014/chart" uri="{C3380CC4-5D6E-409C-BE32-E72D297353CC}">
              <c16:uniqueId val="{00000002-2464-3A44-9DCB-63F5B00FE446}"/>
            </c:ext>
          </c:extLst>
        </c:ser>
        <c:ser>
          <c:idx val="3"/>
          <c:order val="3"/>
          <c:tx>
            <c:strRef>
              <c:f>Distribution_Mission_Level!$B$8</c:f>
              <c:strCache>
                <c:ptCount val="1"/>
                <c:pt idx="0">
                  <c:v>Level 3</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Distribution_Mission_Level!$M$8:$V$8</c:f>
              <c:numCache>
                <c:formatCode>_(* #,##0.00_);_(* \(#,##0.00\);_(* "-"??_);_(@_)</c:formatCode>
                <c:ptCount val="10"/>
                <c:pt idx="0">
                  <c:v>2717.8250797875148</c:v>
                </c:pt>
                <c:pt idx="1">
                  <c:v>4097.9391651678989</c:v>
                </c:pt>
                <c:pt idx="2">
                  <c:v>37.160878684009674</c:v>
                </c:pt>
                <c:pt idx="3">
                  <c:v>6.169824437347407E-2</c:v>
                </c:pt>
                <c:pt idx="4">
                  <c:v>0.9953348579383583</c:v>
                </c:pt>
                <c:pt idx="5">
                  <c:v>0</c:v>
                </c:pt>
                <c:pt idx="6">
                  <c:v>2124.3695319127537</c:v>
                </c:pt>
                <c:pt idx="7">
                  <c:v>4.8691254050936529E-7</c:v>
                </c:pt>
                <c:pt idx="8">
                  <c:v>436.19947264009966</c:v>
                </c:pt>
                <c:pt idx="9">
                  <c:v>1.5529177011558204E-2</c:v>
                </c:pt>
              </c:numCache>
            </c:numRef>
          </c:val>
          <c:extLst>
            <c:ext xmlns:c16="http://schemas.microsoft.com/office/drawing/2014/chart" uri="{C3380CC4-5D6E-409C-BE32-E72D297353CC}">
              <c16:uniqueId val="{00000003-2464-3A44-9DCB-63F5B00FE446}"/>
            </c:ext>
          </c:extLst>
        </c:ser>
        <c:ser>
          <c:idx val="4"/>
          <c:order val="4"/>
          <c:tx>
            <c:strRef>
              <c:f>Distribution_Mission_Level!$B$9</c:f>
              <c:strCache>
                <c:ptCount val="1"/>
                <c:pt idx="0">
                  <c:v>Level 4</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Distribution_Mission_Level!$M$9:$V$9</c:f>
              <c:numCache>
                <c:formatCode>_(* #,##0.00_);_(* \(#,##0.00\);_(* "-"??_);_(@_)</c:formatCode>
                <c:ptCount val="10"/>
                <c:pt idx="0">
                  <c:v>225.66167694450843</c:v>
                </c:pt>
                <c:pt idx="1">
                  <c:v>206.18824084610284</c:v>
                </c:pt>
                <c:pt idx="2">
                  <c:v>0</c:v>
                </c:pt>
                <c:pt idx="3">
                  <c:v>0</c:v>
                </c:pt>
                <c:pt idx="4">
                  <c:v>0</c:v>
                </c:pt>
                <c:pt idx="5">
                  <c:v>4.1198989729937203</c:v>
                </c:pt>
                <c:pt idx="6">
                  <c:v>3.1522065409262695E-2</c:v>
                </c:pt>
                <c:pt idx="7">
                  <c:v>0</c:v>
                </c:pt>
                <c:pt idx="8">
                  <c:v>2.2189960382092934E-3</c:v>
                </c:pt>
                <c:pt idx="9">
                  <c:v>9.3695234681945209E-6</c:v>
                </c:pt>
              </c:numCache>
            </c:numRef>
          </c:val>
          <c:extLst>
            <c:ext xmlns:c16="http://schemas.microsoft.com/office/drawing/2014/chart" uri="{C3380CC4-5D6E-409C-BE32-E72D297353CC}">
              <c16:uniqueId val="{00000004-2464-3A44-9DCB-63F5B00FE446}"/>
            </c:ext>
          </c:extLst>
        </c:ser>
        <c:ser>
          <c:idx val="5"/>
          <c:order val="5"/>
          <c:tx>
            <c:strRef>
              <c:f>Distribution_Mission_Level!$B$10</c:f>
              <c:strCache>
                <c:ptCount val="1"/>
                <c:pt idx="0">
                  <c:v>Other*</c:v>
                </c:pt>
              </c:strCache>
            </c:strRef>
          </c:tx>
          <c:invertIfNegative val="0"/>
          <c:cat>
            <c:strRef>
              <c:f>Distribution_Mission_Level!$M$4:$V$4</c:f>
              <c:strCache>
                <c:ptCount val="10"/>
                <c:pt idx="0">
                  <c:v>Aqua</c:v>
                </c:pt>
                <c:pt idx="1">
                  <c:v>Terra</c:v>
                </c:pt>
                <c:pt idx="2">
                  <c:v>Aura</c:v>
                </c:pt>
                <c:pt idx="3">
                  <c:v>Sentinel-1A/1B</c:v>
                </c:pt>
                <c:pt idx="4">
                  <c:v>Sentinel-3A/3B</c:v>
                </c:pt>
                <c:pt idx="5">
                  <c:v>Sentinel-5P</c:v>
                </c:pt>
                <c:pt idx="6">
                  <c:v>Sentinel-2A/2B</c:v>
                </c:pt>
                <c:pt idx="7">
                  <c:v>Sentinel-6/6A</c:v>
                </c:pt>
                <c:pt idx="8">
                  <c:v>GPM</c:v>
                </c:pt>
                <c:pt idx="9">
                  <c:v>Aquarius</c:v>
                </c:pt>
              </c:strCache>
            </c:strRef>
          </c:cat>
          <c:val>
            <c:numRef>
              <c:f>Distribution_Mission_Level!$M$10:$V$10</c:f>
              <c:numCache>
                <c:formatCode>_(* #,##0.00_);_(* \(#,##0.00\);_(* "-"??_);_(@_)</c:formatCode>
                <c:ptCount val="10"/>
                <c:pt idx="0">
                  <c:v>21.018405533419337</c:v>
                </c:pt>
                <c:pt idx="1">
                  <c:v>23.45546232627564</c:v>
                </c:pt>
                <c:pt idx="2">
                  <c:v>1.7278084083191012</c:v>
                </c:pt>
                <c:pt idx="3">
                  <c:v>65.653060429734026</c:v>
                </c:pt>
                <c:pt idx="4">
                  <c:v>4.8828125000000003E-5</c:v>
                </c:pt>
                <c:pt idx="5">
                  <c:v>0</c:v>
                </c:pt>
                <c:pt idx="6">
                  <c:v>3.408876909816172E-5</c:v>
                </c:pt>
                <c:pt idx="7">
                  <c:v>0.11494396621947078</c:v>
                </c:pt>
                <c:pt idx="8">
                  <c:v>0</c:v>
                </c:pt>
                <c:pt idx="9">
                  <c:v>0</c:v>
                </c:pt>
              </c:numCache>
            </c:numRef>
          </c:val>
          <c:extLst>
            <c:ext xmlns:c16="http://schemas.microsoft.com/office/drawing/2014/chart" uri="{C3380CC4-5D6E-409C-BE32-E72D297353CC}">
              <c16:uniqueId val="{00000005-2464-3A44-9DCB-63F5B00FE446}"/>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01499448083008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noFill/>
        <a:ln w="25400">
          <a:noFill/>
        </a:ln>
      </c:spPr>
    </c:plotArea>
    <c:legend>
      <c:legendPos val="t"/>
      <c:layout>
        <c:manualLayout>
          <c:xMode val="edge"/>
          <c:yMode val="edge"/>
          <c:x val="0.201039233268587"/>
          <c:y val="7.554198248583413E-2"/>
          <c:w val="0.63043571865008685"/>
          <c:h val="6.378776951946427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NRT!$C$51</c:f>
              <c:strCache>
                <c:ptCount val="1"/>
                <c:pt idx="0">
                  <c:v># of Files *</c:v>
                </c:pt>
              </c:strCache>
            </c:strRef>
          </c:tx>
          <c:explosion val="23"/>
          <c:dLbls>
            <c:dLbl>
              <c:idx val="0"/>
              <c:layout>
                <c:manualLayout>
                  <c:x val="4.572448135763843E-2"/>
                  <c:y val="-0.1167074325933648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6-7345-A351-00A6A944AB38}"/>
                </c:ext>
              </c:extLst>
            </c:dLbl>
            <c:dLbl>
              <c:idx val="1"/>
              <c:layout>
                <c:manualLayout>
                  <c:x val="0.18332110883399841"/>
                  <c:y val="-9.753692764392164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6-7345-A351-00A6A944AB38}"/>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6-7345-A351-00A6A944AB38}"/>
                </c:ext>
              </c:extLst>
            </c:dLbl>
            <c:dLbl>
              <c:idx val="3"/>
              <c:layout>
                <c:manualLayout>
                  <c:x val="0.1989447873640309"/>
                  <c:y val="3.5099820624599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66-7345-A351-00A6A944AB38}"/>
                </c:ext>
              </c:extLst>
            </c:dLbl>
            <c:dLbl>
              <c:idx val="4"/>
              <c:layout>
                <c:manualLayout>
                  <c:x val="-4.3379083140759347E-2"/>
                  <c:y val="-5.9011335842144096E-2"/>
                </c:manualLayout>
              </c:layout>
              <c:tx>
                <c:rich>
                  <a:bodyPr wrap="square" lIns="38100" tIns="19050" rIns="38100" bIns="19050" anchor="ctr">
                    <a:noAutofit/>
                  </a:bodyPr>
                  <a:lstStyle/>
                  <a:p>
                    <a:pPr>
                      <a:defRPr>
                        <a:solidFill>
                          <a:schemeClr val="bg1"/>
                        </a:solidFill>
                      </a:defRPr>
                    </a:pPr>
                    <a:fld id="{C4A1FED0-D167-9848-BAE7-B4519BE52171}" type="CATEGORYNAME">
                      <a:rPr lang="en-US">
                        <a:solidFill>
                          <a:schemeClr val="tx1"/>
                        </a:solidFill>
                      </a:rPr>
                      <a:pPr>
                        <a:defRPr>
                          <a:solidFill>
                            <a:schemeClr val="bg1"/>
                          </a:solidFill>
                        </a:defRPr>
                      </a:pPr>
                      <a:t>[CATEGORY NAME]</a:t>
                    </a:fld>
                    <a:r>
                      <a:rPr lang="en-US" baseline="0">
                        <a:solidFill>
                          <a:schemeClr val="tx1"/>
                        </a:solidFill>
                      </a:rPr>
                      <a:t>, </a:t>
                    </a:r>
                    <a:fld id="{E8334CC4-B51D-0740-9D81-56404B7F41AA}" type="VALUE">
                      <a:rPr lang="en-US" baseline="0">
                        <a:solidFill>
                          <a:schemeClr val="tx1"/>
                        </a:solidFill>
                      </a:rPr>
                      <a:pPr>
                        <a:defRPr>
                          <a:solidFill>
                            <a:schemeClr val="bg1"/>
                          </a:solidFill>
                        </a:defRPr>
                      </a:pPr>
                      <a:t>[VALUE]</a:t>
                    </a:fld>
                    <a:r>
                      <a:rPr lang="en-US" baseline="0">
                        <a:solidFill>
                          <a:schemeClr val="tx1"/>
                        </a:solidFill>
                      </a:rPr>
                      <a:t>, </a:t>
                    </a:r>
                    <a:fld id="{10677B65-8E6A-E641-84E7-F6AEADBDF17F}" type="PERCENTAGE">
                      <a:rPr lang="en-US" baseline="0">
                        <a:solidFill>
                          <a:schemeClr val="tx1"/>
                        </a:solidFill>
                      </a:rPr>
                      <a:pPr>
                        <a:defRPr>
                          <a:solidFill>
                            <a:schemeClr val="bg1"/>
                          </a:solidFill>
                        </a:defRPr>
                      </a:pPr>
                      <a:t>[PERCENTAGE]</a:t>
                    </a:fld>
                    <a:endParaRPr lang="en-US" baseline="0">
                      <a:solidFill>
                        <a:schemeClr val="tx1"/>
                      </a:solidFill>
                    </a:endParaRPr>
                  </a:p>
                </c:rich>
              </c:tx>
              <c:spPr>
                <a:solidFill>
                  <a:sysClr val="window" lastClr="FFFFFF"/>
                </a:solid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17232157624132599"/>
                      <c:h val="0.13593767735256021"/>
                    </c:manualLayout>
                  </c15:layout>
                  <c15:dlblFieldTable/>
                  <c15:showDataLabelsRange val="0"/>
                </c:ext>
                <c:ext xmlns:c16="http://schemas.microsoft.com/office/drawing/2014/chart" uri="{C3380CC4-5D6E-409C-BE32-E72D297353CC}">
                  <c16:uniqueId val="{00000000-9C2D-594C-973B-942C3A05221C}"/>
                </c:ext>
              </c:extLst>
            </c:dLbl>
            <c:dLbl>
              <c:idx val="5"/>
              <c:layout>
                <c:manualLayout>
                  <c:x val="-6.9605568445477335E-3"/>
                  <c:y val="0.22051246406348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6-7345-A351-00A6A944AB38}"/>
                </c:ext>
              </c:extLst>
            </c:dLbl>
            <c:dLbl>
              <c:idx val="6"/>
              <c:layout>
                <c:manualLayout>
                  <c:x val="-1.1332470427497932E-2"/>
                  <c:y val="-6.850662683320048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0095890410958903"/>
                      <c:h val="0.16958495637305587"/>
                    </c:manualLayout>
                  </c15:layout>
                </c:ext>
                <c:ext xmlns:c16="http://schemas.microsoft.com/office/drawing/2014/chart" uri="{C3380CC4-5D6E-409C-BE32-E72D297353CC}">
                  <c16:uniqueId val="{00000001-28F4-B24B-9AB3-3C5C2486FF3E}"/>
                </c:ext>
              </c:extLst>
            </c:dLbl>
            <c:dLbl>
              <c:idx val="7"/>
              <c:layout>
                <c:manualLayout>
                  <c:x val="-1.2801567612267644E-2"/>
                  <c:y val="-0.2148947449486744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0012566066228025"/>
                      <c:h val="0.14581812240894809"/>
                    </c:manualLayout>
                  </c15:layout>
                </c:ext>
                <c:ext xmlns:c16="http://schemas.microsoft.com/office/drawing/2014/chart" uri="{C3380CC4-5D6E-409C-BE32-E72D297353CC}">
                  <c16:uniqueId val="{00000006-5E66-7345-A351-00A6A944AB38}"/>
                </c:ext>
              </c:extLst>
            </c:dLbl>
            <c:dLbl>
              <c:idx val="8"/>
              <c:layout>
                <c:manualLayout>
                  <c:x val="6.8494049545176714E-3"/>
                  <c:y val="0.11862157401931259"/>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1081826135369442"/>
                      <c:h val="0.10186571838663215"/>
                    </c:manualLayout>
                  </c15:layout>
                </c:ext>
                <c:ext xmlns:c16="http://schemas.microsoft.com/office/drawing/2014/chart" uri="{C3380CC4-5D6E-409C-BE32-E72D297353CC}">
                  <c16:uniqueId val="{00000007-5E66-7345-A351-00A6A944AB38}"/>
                </c:ext>
              </c:extLst>
            </c:dLbl>
            <c:dLbl>
              <c:idx val="9"/>
              <c:layout>
                <c:manualLayout>
                  <c:x val="8.0808080808080808E-3"/>
                  <c:y val="-0.1150765019006861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4-B24B-9AB3-3C5C2486FF3E}"/>
                </c:ext>
              </c:extLst>
            </c:dLbl>
            <c:dLbl>
              <c:idx val="10"/>
              <c:layout>
                <c:manualLayout>
                  <c:x val="-9.7927408046596914E-2"/>
                  <c:y val="-8.997075086966878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4-B24B-9AB3-3C5C2486FF3E}"/>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NRT!$A$52:$A$62</c:f>
              <c:strCache>
                <c:ptCount val="11"/>
                <c:pt idx="0">
                  <c:v>AIRS/AMSU-A</c:v>
                </c:pt>
                <c:pt idx="1">
                  <c:v>AMSR2</c:v>
                </c:pt>
                <c:pt idx="2">
                  <c:v>MISR</c:v>
                </c:pt>
                <c:pt idx="3">
                  <c:v>MLS</c:v>
                </c:pt>
                <c:pt idx="4">
                  <c:v>MODIS - Aqua</c:v>
                </c:pt>
                <c:pt idx="5">
                  <c:v>MODIS - Terra</c:v>
                </c:pt>
                <c:pt idx="6">
                  <c:v>MOPITT</c:v>
                </c:pt>
                <c:pt idx="7">
                  <c:v>OMI</c:v>
                </c:pt>
                <c:pt idx="8">
                  <c:v>OMPS</c:v>
                </c:pt>
                <c:pt idx="9">
                  <c:v>VIIRS</c:v>
                </c:pt>
                <c:pt idx="10">
                  <c:v>Other1</c:v>
                </c:pt>
              </c:strCache>
            </c:strRef>
          </c:cat>
          <c:val>
            <c:numRef>
              <c:f>NRT!$C$52:$C$62</c:f>
              <c:numCache>
                <c:formatCode>_(* #,##0_);_(* \(#,##0\);_(* "-"??_);_(@_)</c:formatCode>
                <c:ptCount val="11"/>
                <c:pt idx="0">
                  <c:v>4997690</c:v>
                </c:pt>
                <c:pt idx="1">
                  <c:v>1031162</c:v>
                </c:pt>
                <c:pt idx="2">
                  <c:v>390</c:v>
                </c:pt>
                <c:pt idx="3">
                  <c:v>913881</c:v>
                </c:pt>
                <c:pt idx="4">
                  <c:v>99408567</c:v>
                </c:pt>
                <c:pt idx="5">
                  <c:v>35405461</c:v>
                </c:pt>
                <c:pt idx="6">
                  <c:v>34096</c:v>
                </c:pt>
                <c:pt idx="7">
                  <c:v>788110</c:v>
                </c:pt>
                <c:pt idx="8">
                  <c:v>920</c:v>
                </c:pt>
                <c:pt idx="9">
                  <c:v>60471204</c:v>
                </c:pt>
                <c:pt idx="10">
                  <c:v>257982</c:v>
                </c:pt>
              </c:numCache>
            </c:numRef>
          </c:val>
          <c:extLst>
            <c:ext xmlns:c16="http://schemas.microsoft.com/office/drawing/2014/chart" uri="{C3380CC4-5D6E-409C-BE32-E72D297353CC}">
              <c16:uniqueId val="{00000009-5E66-7345-A351-00A6A944AB3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NRT!$D$51</c:f>
              <c:strCache>
                <c:ptCount val="1"/>
                <c:pt idx="0">
                  <c:v>Vol (GB)</c:v>
                </c:pt>
              </c:strCache>
            </c:strRef>
          </c:tx>
          <c:dLbls>
            <c:dLbl>
              <c:idx val="0"/>
              <c:layout>
                <c:manualLayout>
                  <c:x val="-4.8188625896915201E-2"/>
                  <c:y val="-0.12083313616886482"/>
                </c:manualLayout>
              </c:layout>
              <c:tx>
                <c:rich>
                  <a:bodyPr wrap="square" lIns="38100" tIns="19050" rIns="38100" bIns="19050" anchor="ctr">
                    <a:noAutofit/>
                  </a:bodyPr>
                  <a:lstStyle/>
                  <a:p>
                    <a:pPr>
                      <a:defRPr/>
                    </a:pPr>
                    <a:r>
                      <a:rPr lang="en-US"/>
                      <a:t>AIRS/AMSU-A</a:t>
                    </a:r>
                    <a:fld id="{ADB17ED2-2F1A-42ED-9BF4-B25D8DEEA924}" type="VALUE">
                      <a:rPr lang="en-US"/>
                      <a:pPr>
                        <a:defRPr/>
                      </a:pPr>
                      <a:t>[VALUE]</a:t>
                    </a:fld>
                    <a:endParaRPr lang="en-US"/>
                  </a:p>
                </c:rich>
              </c:tx>
              <c:spPr>
                <a:noFill/>
                <a:ln>
                  <a:noFill/>
                </a:ln>
                <a:effectLst/>
              </c:spPr>
              <c:dLblPos val="bestFit"/>
              <c:showLegendKey val="0"/>
              <c:showVal val="1"/>
              <c:showCatName val="1"/>
              <c:showSerName val="1"/>
              <c:showPercent val="1"/>
              <c:showBubbleSize val="0"/>
              <c:extLst>
                <c:ext xmlns:c15="http://schemas.microsoft.com/office/drawing/2012/chart" uri="{CE6537A1-D6FC-4f65-9D91-7224C49458BB}">
                  <c15:layout>
                    <c:manualLayout>
                      <c:w val="0.27908784943083514"/>
                      <c:h val="8.1952202510463784E-2"/>
                    </c:manualLayout>
                  </c15:layout>
                  <c15:dlblFieldTable/>
                  <c15:showDataLabelsRange val="0"/>
                </c:ext>
                <c:ext xmlns:c16="http://schemas.microsoft.com/office/drawing/2014/chart" uri="{C3380CC4-5D6E-409C-BE32-E72D297353CC}">
                  <c16:uniqueId val="{00000000-DAB7-264B-BFC5-C371F98DF865}"/>
                </c:ext>
              </c:extLst>
            </c:dLbl>
            <c:dLbl>
              <c:idx val="1"/>
              <c:layout>
                <c:manualLayout>
                  <c:x val="0.16912886075990272"/>
                  <c:y val="-0.10180468028764213"/>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2145383267111981"/>
                      <c:h val="9.7263216524562573E-2"/>
                    </c:manualLayout>
                  </c15:layout>
                </c:ext>
                <c:ext xmlns:c16="http://schemas.microsoft.com/office/drawing/2014/chart" uri="{C3380CC4-5D6E-409C-BE32-E72D297353CC}">
                  <c16:uniqueId val="{00000001-DAB7-264B-BFC5-C371F98DF865}"/>
                </c:ext>
              </c:extLst>
            </c:dLbl>
            <c:dLbl>
              <c:idx val="2"/>
              <c:layout>
                <c:manualLayout>
                  <c:x val="0.22279464222064155"/>
                  <c:y val="-4.0955154100232288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2-DAB7-264B-BFC5-C371F98DF865}"/>
                </c:ext>
              </c:extLst>
            </c:dLbl>
            <c:dLbl>
              <c:idx val="3"/>
              <c:layout>
                <c:manualLayout>
                  <c:x val="0.26151702951490485"/>
                  <c:y val="4.203385723323346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3-DAB7-264B-BFC5-C371F98DF865}"/>
                </c:ext>
              </c:extLst>
            </c:dLbl>
            <c:dLbl>
              <c:idx val="4"/>
              <c:layout>
                <c:manualLayout>
                  <c:x val="0.20135979658327535"/>
                  <c:y val="9.7105668874653536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4-DAB7-264B-BFC5-C371F98DF865}"/>
                </c:ext>
              </c:extLst>
            </c:dLbl>
            <c:dLbl>
              <c:idx val="5"/>
              <c:layout>
                <c:manualLayout>
                  <c:x val="-0.22792703617077706"/>
                  <c:y val="8.482615688279120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5-DAB7-264B-BFC5-C371F98DF865}"/>
                </c:ext>
              </c:extLst>
            </c:dLbl>
            <c:dLbl>
              <c:idx val="6"/>
              <c:layout>
                <c:manualLayout>
                  <c:x val="2.0790278381073342E-3"/>
                  <c:y val="-0.34414487836032309"/>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6-DAB7-264B-BFC5-C371F98DF865}"/>
                </c:ext>
              </c:extLst>
            </c:dLbl>
            <c:dLbl>
              <c:idx val="7"/>
              <c:layout>
                <c:manualLayout>
                  <c:x val="-9.1220084795174128E-3"/>
                  <c:y val="7.811585916639968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14453822435795335"/>
                      <c:h val="0.11944519877644501"/>
                    </c:manualLayout>
                  </c15:layout>
                </c:ext>
                <c:ext xmlns:c16="http://schemas.microsoft.com/office/drawing/2014/chart" uri="{C3380CC4-5D6E-409C-BE32-E72D297353CC}">
                  <c16:uniqueId val="{00000007-DAB7-264B-BFC5-C371F98DF865}"/>
                </c:ext>
              </c:extLst>
            </c:dLbl>
            <c:dLbl>
              <c:idx val="8"/>
              <c:layout>
                <c:manualLayout>
                  <c:x val="-2.7432734614736103E-2"/>
                  <c:y val="-5.463259142227566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13891687641599876"/>
                      <c:h val="0.11561744527292034"/>
                    </c:manualLayout>
                  </c15:layout>
                </c:ext>
                <c:ext xmlns:c16="http://schemas.microsoft.com/office/drawing/2014/chart" uri="{C3380CC4-5D6E-409C-BE32-E72D297353CC}">
                  <c16:uniqueId val="{00000008-DAB7-264B-BFC5-C371F98DF865}"/>
                </c:ext>
              </c:extLst>
            </c:dLbl>
            <c:dLbl>
              <c:idx val="9"/>
              <c:layout>
                <c:manualLayout>
                  <c:x val="5.5229451733172646E-3"/>
                  <c:y val="-0.12147812770410446"/>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2430902132520876"/>
                      <c:h val="0.16155048731521671"/>
                    </c:manualLayout>
                  </c15:layout>
                </c:ext>
                <c:ext xmlns:c16="http://schemas.microsoft.com/office/drawing/2014/chart" uri="{C3380CC4-5D6E-409C-BE32-E72D297353CC}">
                  <c16:uniqueId val="{00000009-DAB7-264B-BFC5-C371F98DF865}"/>
                </c:ext>
              </c:extLst>
            </c:dLbl>
            <c:dLbl>
              <c:idx val="10"/>
              <c:layout>
                <c:manualLayout>
                  <c:x val="-0.19440705957264109"/>
                  <c:y val="-5.437549900192081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A-DAB7-264B-BFC5-C371F98DF865}"/>
                </c:ext>
              </c:extLst>
            </c:dLbl>
            <c:spPr>
              <a:noFill/>
              <a:ln>
                <a:noFill/>
              </a:ln>
              <a:effectLst/>
            </c:spPr>
            <c:showLegendKey val="0"/>
            <c:showVal val="1"/>
            <c:showCatName val="1"/>
            <c:showSerName val="1"/>
            <c:showPercent val="1"/>
            <c:showBubbleSize val="0"/>
            <c:showLeaderLines val="1"/>
            <c:extLst>
              <c:ext xmlns:c15="http://schemas.microsoft.com/office/drawing/2012/chart" uri="{CE6537A1-D6FC-4f65-9D91-7224C49458BB}"/>
            </c:extLst>
          </c:dLbls>
          <c:cat>
            <c:strRef>
              <c:f>NRT!$A$52:$A$62</c:f>
              <c:strCache>
                <c:ptCount val="11"/>
                <c:pt idx="0">
                  <c:v>AIRS/AMSU-A</c:v>
                </c:pt>
                <c:pt idx="1">
                  <c:v>AMSR2</c:v>
                </c:pt>
                <c:pt idx="2">
                  <c:v>MISR</c:v>
                </c:pt>
                <c:pt idx="3">
                  <c:v>MLS</c:v>
                </c:pt>
                <c:pt idx="4">
                  <c:v>MODIS - Aqua</c:v>
                </c:pt>
                <c:pt idx="5">
                  <c:v>MODIS - Terra</c:v>
                </c:pt>
                <c:pt idx="6">
                  <c:v>MOPITT</c:v>
                </c:pt>
                <c:pt idx="7">
                  <c:v>OMI</c:v>
                </c:pt>
                <c:pt idx="8">
                  <c:v>OMPS</c:v>
                </c:pt>
                <c:pt idx="9">
                  <c:v>VIIRS</c:v>
                </c:pt>
                <c:pt idx="10">
                  <c:v>Other1</c:v>
                </c:pt>
              </c:strCache>
            </c:strRef>
          </c:cat>
          <c:val>
            <c:numRef>
              <c:f>NRT!$D$52:$D$62</c:f>
              <c:numCache>
                <c:formatCode>_(* #,##0.00_);_(* \(#,##0.00\);_(* "-"??_);_(@_)</c:formatCode>
                <c:ptCount val="11"/>
                <c:pt idx="0">
                  <c:v>47146.848620592507</c:v>
                </c:pt>
                <c:pt idx="1">
                  <c:v>841.88109704479359</c:v>
                </c:pt>
                <c:pt idx="2">
                  <c:v>7.6452449895441504E-2</c:v>
                </c:pt>
                <c:pt idx="3">
                  <c:v>253.93702214118034</c:v>
                </c:pt>
                <c:pt idx="4">
                  <c:v>1128575.2100109505</c:v>
                </c:pt>
                <c:pt idx="5">
                  <c:v>672282.28779586265</c:v>
                </c:pt>
                <c:pt idx="6">
                  <c:v>675.37569040618723</c:v>
                </c:pt>
                <c:pt idx="7">
                  <c:v>4516.1536531923239</c:v>
                </c:pt>
                <c:pt idx="8">
                  <c:v>7.4602471571415547</c:v>
                </c:pt>
                <c:pt idx="9">
                  <c:v>836307.79209892836</c:v>
                </c:pt>
                <c:pt idx="10">
                  <c:v>143.43033409677415</c:v>
                </c:pt>
              </c:numCache>
            </c:numRef>
          </c:val>
          <c:extLst>
            <c:ext xmlns:c16="http://schemas.microsoft.com/office/drawing/2014/chart" uri="{C3380CC4-5D6E-409C-BE32-E72D297353CC}">
              <c16:uniqueId val="{0000000C-DAB7-264B-BFC5-C371F98DF865}"/>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NRT!$E$51</c:f>
              <c:strCache>
                <c:ptCount val="1"/>
                <c:pt idx="0">
                  <c:v>Number of
Registered
Users ***</c:v>
                </c:pt>
              </c:strCache>
            </c:strRef>
          </c:tx>
          <c:dLbls>
            <c:dLbl>
              <c:idx val="0"/>
              <c:layout>
                <c:manualLayout>
                  <c:x val="-0.17627399656910073"/>
                  <c:y val="-7.339110544142876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DD-B243-833E-71DE5D36FFDF}"/>
                </c:ext>
              </c:extLst>
            </c:dLbl>
            <c:dLbl>
              <c:idx val="1"/>
              <c:layout>
                <c:manualLayout>
                  <c:x val="-8.7836477999674645E-2"/>
                  <c:y val="-9.551943576885291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1636583790607986"/>
                      <c:h val="8.3264857255971478E-2"/>
                    </c:manualLayout>
                  </c15:layout>
                </c:ext>
                <c:ext xmlns:c16="http://schemas.microsoft.com/office/drawing/2014/chart" uri="{C3380CC4-5D6E-409C-BE32-E72D297353CC}">
                  <c16:uniqueId val="{00000001-F9DD-B243-833E-71DE5D36FFDF}"/>
                </c:ext>
              </c:extLst>
            </c:dLbl>
            <c:dLbl>
              <c:idx val="2"/>
              <c:layout>
                <c:manualLayout>
                  <c:x val="0.16656285647209634"/>
                  <c:y val="-0.1045285121482719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DD-B243-833E-71DE5D36FFDF}"/>
                </c:ext>
              </c:extLst>
            </c:dLbl>
            <c:dLbl>
              <c:idx val="3"/>
              <c:layout>
                <c:manualLayout>
                  <c:x val="0.15369532795676405"/>
                  <c:y val="-3.079663924690977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DD-B243-833E-71DE5D36FFDF}"/>
                </c:ext>
              </c:extLst>
            </c:dLbl>
            <c:dLbl>
              <c:idx val="4"/>
              <c:layout>
                <c:manualLayout>
                  <c:x val="-5.036271872957363E-4"/>
                  <c:y val="-7.287203624686579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9DD-B243-833E-71DE5D36FFDF}"/>
                </c:ext>
              </c:extLst>
            </c:dLbl>
            <c:dLbl>
              <c:idx val="5"/>
              <c:layout>
                <c:manualLayout>
                  <c:x val="8.4076905917181088E-2"/>
                  <c:y val="-8.709394565902725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DD-B243-833E-71DE5D36FFDF}"/>
                </c:ext>
              </c:extLst>
            </c:dLbl>
            <c:dLbl>
              <c:idx val="6"/>
              <c:layout>
                <c:manualLayout>
                  <c:x val="0.14030352061705534"/>
                  <c:y val="-2.854118095573248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9DD-B243-833E-71DE5D36FFDF}"/>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DD-B243-833E-71DE5D36FFDF}"/>
                </c:ext>
              </c:extLst>
            </c:dLbl>
            <c:dLbl>
              <c:idx val="9"/>
              <c:layout>
                <c:manualLayout>
                  <c:x val="2.4390362699246899E-2"/>
                  <c:y val="-8.5091276998196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DAB-AE47-AB12-3CC2F904609A}"/>
                </c:ext>
              </c:extLst>
            </c:dLbl>
            <c:dLbl>
              <c:idx val="10"/>
              <c:layout>
                <c:manualLayout>
                  <c:x val="-0.30062743959639687"/>
                  <c:y val="2.5205354917227508E-2"/>
                </c:manualLayout>
              </c:layout>
              <c:spPr>
                <a:noFill/>
                <a:ln>
                  <a:noFill/>
                </a:ln>
                <a:effectLst/>
              </c:spPr>
              <c:txPr>
                <a:bodyPr wrap="square" lIns="38100" tIns="19050" rIns="38100" bIns="19050" anchor="ctr">
                  <a:noAutofit/>
                </a:bodyPr>
                <a:lstStyle/>
                <a:p>
                  <a:pPr>
                    <a:defRPr>
                      <a:solidFill>
                        <a:schemeClr val="tx1"/>
                      </a:solidFill>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6887096915600072"/>
                      <c:h val="0.13035381750465549"/>
                    </c:manualLayout>
                  </c15:layout>
                </c:ext>
                <c:ext xmlns:c16="http://schemas.microsoft.com/office/drawing/2014/chart" uri="{C3380CC4-5D6E-409C-BE32-E72D297353CC}">
                  <c16:uniqueId val="{00000000-F1B5-4584-BAD7-C7F63E3A2B8A}"/>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NRT!$A$52:$A$62</c:f>
              <c:strCache>
                <c:ptCount val="11"/>
                <c:pt idx="0">
                  <c:v>AIRS/AMSU-A</c:v>
                </c:pt>
                <c:pt idx="1">
                  <c:v>AMSR2</c:v>
                </c:pt>
                <c:pt idx="2">
                  <c:v>MISR</c:v>
                </c:pt>
                <c:pt idx="3">
                  <c:v>MLS</c:v>
                </c:pt>
                <c:pt idx="4">
                  <c:v>MODIS - Aqua</c:v>
                </c:pt>
                <c:pt idx="5">
                  <c:v>MODIS - Terra</c:v>
                </c:pt>
                <c:pt idx="6">
                  <c:v>MOPITT</c:v>
                </c:pt>
                <c:pt idx="7">
                  <c:v>OMI</c:v>
                </c:pt>
                <c:pt idx="8">
                  <c:v>OMPS</c:v>
                </c:pt>
                <c:pt idx="9">
                  <c:v>VIIRS</c:v>
                </c:pt>
                <c:pt idx="10">
                  <c:v>Other1</c:v>
                </c:pt>
              </c:strCache>
            </c:strRef>
          </c:cat>
          <c:val>
            <c:numRef>
              <c:f>NRT!$E$52:$E$62</c:f>
              <c:numCache>
                <c:formatCode>_(* #,##0_);_(* \(#,##0\);_(* "-"??_);_(@_)</c:formatCode>
                <c:ptCount val="11"/>
                <c:pt idx="0">
                  <c:v>145</c:v>
                </c:pt>
                <c:pt idx="1">
                  <c:v>181</c:v>
                </c:pt>
                <c:pt idx="2">
                  <c:v>1</c:v>
                </c:pt>
                <c:pt idx="3">
                  <c:v>69</c:v>
                </c:pt>
                <c:pt idx="4">
                  <c:v>1122</c:v>
                </c:pt>
                <c:pt idx="5">
                  <c:v>603</c:v>
                </c:pt>
                <c:pt idx="6">
                  <c:v>70</c:v>
                </c:pt>
                <c:pt idx="7">
                  <c:v>97</c:v>
                </c:pt>
                <c:pt idx="8">
                  <c:v>20</c:v>
                </c:pt>
                <c:pt idx="9">
                  <c:v>2167</c:v>
                </c:pt>
                <c:pt idx="10">
                  <c:v>33</c:v>
                </c:pt>
              </c:numCache>
            </c:numRef>
          </c:val>
          <c:extLst>
            <c:ext xmlns:c16="http://schemas.microsoft.com/office/drawing/2014/chart" uri="{C3380CC4-5D6E-409C-BE32-E72D297353CC}">
              <c16:uniqueId val="{00000008-F9DD-B243-833E-71DE5D36FFDF}"/>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6408844674466844"/>
          <c:y val="3.1429809137935418E-3"/>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9611555269146341"/>
          <c:y val="0.18891899060029743"/>
          <c:w val="0.65828362567211063"/>
          <c:h val="0.77737322018685484"/>
        </c:manualLayout>
      </c:layout>
      <c:pie3DChart>
        <c:varyColors val="1"/>
        <c:ser>
          <c:idx val="0"/>
          <c:order val="0"/>
          <c:tx>
            <c:strRef>
              <c:f>NRT!$C$6</c:f>
              <c:strCache>
                <c:ptCount val="1"/>
                <c:pt idx="0">
                  <c:v>Volume (TB)</c:v>
                </c:pt>
              </c:strCache>
            </c:strRef>
          </c:tx>
          <c:dLbls>
            <c:dLbl>
              <c:idx val="0"/>
              <c:layout>
                <c:manualLayout>
                  <c:x val="5.8460639990333692E-2"/>
                  <c:y val="-0.153157934585099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BF-F845-95FD-92BF02220155}"/>
                </c:ext>
              </c:extLst>
            </c:dLbl>
            <c:dLbl>
              <c:idx val="1"/>
              <c:layout>
                <c:manualLayout>
                  <c:x val="3.5465655212242916E-2"/>
                  <c:y val="-2.85351389060764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F845-95FD-92BF02220155}"/>
                </c:ext>
              </c:extLst>
            </c:dLbl>
            <c:dLbl>
              <c:idx val="4"/>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F-F845-95FD-92BF02220155}"/>
                </c:ext>
              </c:extLst>
            </c:dLbl>
            <c:dLbl>
              <c:idx val="5"/>
              <c:layout>
                <c:manualLayout>
                  <c:x val="0.19280751141617802"/>
                  <c:y val="3.87506408486808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BF-F845-95FD-92BF02220155}"/>
                </c:ext>
              </c:extLst>
            </c:dLbl>
            <c:dLbl>
              <c:idx val="6"/>
              <c:layout>
                <c:manualLayout>
                  <c:x val="0.27447630746923896"/>
                  <c:y val="-0.125080759135877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0-D947-B9CE-856BA6DDA933}"/>
                </c:ext>
              </c:extLst>
            </c:dLbl>
            <c:dLbl>
              <c:idx val="7"/>
              <c:layout>
                <c:manualLayout>
                  <c:x val="-6.2927683911634747E-3"/>
                  <c:y val="-2.8178629113668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F-F845-95FD-92BF02220155}"/>
                </c:ext>
              </c:extLst>
            </c:dLbl>
            <c:dLbl>
              <c:idx val="8"/>
              <c:layout>
                <c:manualLayout>
                  <c:x val="7.9411966087359093E-2"/>
                  <c:y val="0.190636482939632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BF-F845-95FD-92BF02220155}"/>
                </c:ext>
              </c:extLst>
            </c:dLbl>
            <c:dLbl>
              <c:idx val="9"/>
              <c:layout>
                <c:manualLayout>
                  <c:x val="-7.0504259218237011E-2"/>
                  <c:y val="0.1443685645063597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BF-F845-95FD-92BF02220155}"/>
                </c:ext>
              </c:extLst>
            </c:dLbl>
            <c:dLbl>
              <c:idx val="10"/>
              <c:layout>
                <c:manualLayout>
                  <c:x val="-0.23550300583590417"/>
                  <c:y val="-3.50484733182566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F-F845-95FD-92BF02220155}"/>
                </c:ext>
              </c:extLst>
            </c:dLbl>
            <c:dLbl>
              <c:idx val="11"/>
              <c:layout>
                <c:manualLayout>
                  <c:x val="-0.24849014237670419"/>
                  <c:y val="7.704648697758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4-364E-9474-F8F05063D0C4}"/>
                </c:ext>
              </c:extLst>
            </c:dLbl>
            <c:dLbl>
              <c:idx val="12"/>
              <c:layout>
                <c:manualLayout>
                  <c:x val="-0.23740399138087279"/>
                  <c:y val="3.8446900868160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0-96C6-0B4E-933D-C50ADFD48C2B}"/>
                </c:ext>
              </c:extLst>
            </c:dLbl>
            <c:dLbl>
              <c:idx val="13"/>
              <c:layout>
                <c:manualLayout>
                  <c:x val="-0.17435739170711081"/>
                  <c:y val="-5.4184332727639846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1-96C6-0B4E-933D-C50ADFD48C2B}"/>
                </c:ext>
              </c:extLst>
            </c:dLbl>
            <c:dLbl>
              <c:idx val="15"/>
              <c:layout>
                <c:manualLayout>
                  <c:x val="-0.37500251726846162"/>
                  <c:y val="-5.48695235210983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4-364E-9474-F8F05063D0C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NRT!$B$7:$B$24</c:f>
              <c:strCache>
                <c:ptCount val="18"/>
                <c:pt idx="0">
                  <c:v>VIIRS-SUOMI NPP</c:v>
                </c:pt>
                <c:pt idx="1">
                  <c:v>VIIRS-NOAA 20</c:v>
                </c:pt>
                <c:pt idx="2">
                  <c:v>Other1</c:v>
                </c:pt>
                <c:pt idx="3">
                  <c:v>AIRS / AMSU - A</c:v>
                </c:pt>
                <c:pt idx="4">
                  <c:v>MLS</c:v>
                </c:pt>
                <c:pt idx="5">
                  <c:v>Other1</c:v>
                </c:pt>
                <c:pt idx="6">
                  <c:v>AMSR2</c:v>
                </c:pt>
                <c:pt idx="7">
                  <c:v>MISR-Terra</c:v>
                </c:pt>
                <c:pt idx="8">
                  <c:v>Other1</c:v>
                </c:pt>
                <c:pt idx="9">
                  <c:v>MODIS - Aqua</c:v>
                </c:pt>
                <c:pt idx="10">
                  <c:v>MODIS - Terra</c:v>
                </c:pt>
                <c:pt idx="11">
                  <c:v>VIIRS-SNPP</c:v>
                </c:pt>
                <c:pt idx="12">
                  <c:v>VIIRS-JPSS1</c:v>
                </c:pt>
                <c:pt idx="13">
                  <c:v>Other1</c:v>
                </c:pt>
                <c:pt idx="14">
                  <c:v>MOPITT</c:v>
                </c:pt>
                <c:pt idx="15">
                  <c:v>OMI</c:v>
                </c:pt>
                <c:pt idx="16">
                  <c:v>OMPS</c:v>
                </c:pt>
                <c:pt idx="17">
                  <c:v>Other1</c:v>
                </c:pt>
              </c:strCache>
            </c:strRef>
          </c:cat>
          <c:val>
            <c:numRef>
              <c:f>NRT!$C$7:$C$24</c:f>
              <c:numCache>
                <c:formatCode>#,##0.00</c:formatCode>
                <c:ptCount val="18"/>
                <c:pt idx="0" formatCode="_(* #,##0.00_);_(* \(#,##0.00\);_(* &quot;-&quot;??_);_(@_)">
                  <c:v>19.213565246986008</c:v>
                </c:pt>
                <c:pt idx="1">
                  <c:v>14.642936677490066</c:v>
                </c:pt>
                <c:pt idx="2">
                  <c:v>2.3779062067660547E-2</c:v>
                </c:pt>
                <c:pt idx="3">
                  <c:v>46.04184435604737</c:v>
                </c:pt>
                <c:pt idx="4">
                  <c:v>0.24798537318474642</c:v>
                </c:pt>
                <c:pt idx="5">
                  <c:v>1.5406679449370125E-4</c:v>
                </c:pt>
                <c:pt idx="6">
                  <c:v>0.82214950883280624</c:v>
                </c:pt>
                <c:pt idx="7">
                  <c:v>7.4660595601017094E-5</c:v>
                </c:pt>
                <c:pt idx="8">
                  <c:v>0</c:v>
                </c:pt>
                <c:pt idx="9">
                  <c:v>1102.1242285263188</c:v>
                </c:pt>
                <c:pt idx="10">
                  <c:v>656.52567167564712</c:v>
                </c:pt>
                <c:pt idx="11">
                  <c:v>439.83663845051291</c:v>
                </c:pt>
                <c:pt idx="12">
                  <c:v>343.01368784662071</c:v>
                </c:pt>
                <c:pt idx="13">
                  <c:v>0.1096766982709593</c:v>
                </c:pt>
                <c:pt idx="14">
                  <c:v>0.65954657266229222</c:v>
                </c:pt>
                <c:pt idx="15">
                  <c:v>4.4103063019456288</c:v>
                </c:pt>
                <c:pt idx="16">
                  <c:v>7.2853976143960495E-3</c:v>
                </c:pt>
                <c:pt idx="17">
                  <c:v>6.4588585082674304E-3</c:v>
                </c:pt>
              </c:numCache>
            </c:numRef>
          </c:val>
          <c:extLst>
            <c:ext xmlns:c16="http://schemas.microsoft.com/office/drawing/2014/chart" uri="{C3380CC4-5D6E-409C-BE32-E72D297353CC}">
              <c16:uniqueId val="{0000000B-1ABF-F845-95FD-92BF02220155}"/>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1.4466867866302188E-3"/>
          <c:y val="5.0560802086235335E-4"/>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587538320264873"/>
          <c:h val="0.78628851607627537"/>
        </c:manualLayout>
      </c:layout>
      <c:pie3DChart>
        <c:varyColors val="1"/>
        <c:ser>
          <c:idx val="1"/>
          <c:order val="0"/>
          <c:tx>
            <c:strRef>
              <c:f>NRT!$D$6</c:f>
              <c:strCache>
                <c:ptCount val="1"/>
                <c:pt idx="0">
                  <c:v>Files (Millions)</c:v>
                </c:pt>
              </c:strCache>
            </c:strRef>
          </c:tx>
          <c:dLbls>
            <c:dLbl>
              <c:idx val="0"/>
              <c:layout>
                <c:manualLayout>
                  <c:x val="0.1019161739652658"/>
                  <c:y val="-0.132837683874724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7-8C45-8EF5-40F5BA501762}"/>
                </c:ext>
              </c:extLst>
            </c:dLbl>
            <c:dLbl>
              <c:idx val="1"/>
              <c:layout>
                <c:manualLayout>
                  <c:x val="0.1441234401187553"/>
                  <c:y val="-0.180146340228371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96-4847-A527-27CF0A79C7D3}"/>
                </c:ext>
              </c:extLst>
            </c:dLbl>
            <c:dLbl>
              <c:idx val="3"/>
              <c:layout>
                <c:manualLayout>
                  <c:x val="0.2288635075399176"/>
                  <c:y val="-0.218887257260045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3ED-B2FB-7F3E32EC9713}"/>
                </c:ext>
              </c:extLst>
            </c:dLbl>
            <c:dLbl>
              <c:idx val="4"/>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8-A345-BCC6-D9BBB7DA65B1}"/>
                </c:ext>
              </c:extLst>
            </c:dLbl>
            <c:dLbl>
              <c:idx val="5"/>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7-8C45-8EF5-40F5BA501762}"/>
                </c:ext>
              </c:extLst>
            </c:dLbl>
            <c:dLbl>
              <c:idx val="6"/>
              <c:layout>
                <c:manualLayout>
                  <c:x val="0"/>
                  <c:y val="4.618108715760849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0-1F4D-87A8-9A5BD5D9F0E4}"/>
                </c:ext>
              </c:extLst>
            </c:dLbl>
            <c:dLbl>
              <c:idx val="7"/>
              <c:layout>
                <c:manualLayout>
                  <c:x val="-0.16150571705263203"/>
                  <c:y val="6.32373754708321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7-8C45-8EF5-40F5BA501762}"/>
                </c:ext>
              </c:extLst>
            </c:dLbl>
            <c:dLbl>
              <c:idx val="8"/>
              <c:layout>
                <c:manualLayout>
                  <c:x val="0.11567049431321096"/>
                  <c:y val="7.85089763779527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7-8C45-8EF5-40F5BA501762}"/>
                </c:ext>
              </c:extLst>
            </c:dLbl>
            <c:dLbl>
              <c:idx val="9"/>
              <c:layout>
                <c:manualLayout>
                  <c:x val="-0.21061867182461635"/>
                  <c:y val="7.6158146443733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37-8C45-8EF5-40F5BA501762}"/>
                </c:ext>
              </c:extLst>
            </c:dLbl>
            <c:dLbl>
              <c:idx val="10"/>
              <c:layout>
                <c:manualLayout>
                  <c:x val="-5.2582878618311873E-2"/>
                  <c:y val="0.17908853837000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8-A345-BCC6-D9BBB7DA65B1}"/>
                </c:ext>
              </c:extLst>
            </c:dLbl>
            <c:dLbl>
              <c:idx val="11"/>
              <c:layout>
                <c:manualLayout>
                  <c:x val="-0.26393041221572044"/>
                  <c:y val="5.04380079499708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3-D249-B85B-6D5F623BC988}"/>
                </c:ext>
              </c:extLst>
            </c:dLbl>
            <c:dLbl>
              <c:idx val="12"/>
              <c:layout>
                <c:manualLayout>
                  <c:x val="-0.29569564800189607"/>
                  <c:y val="-1.3190622072562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79-554C-9EBF-347EF24E2321}"/>
                </c:ext>
              </c:extLst>
            </c:dLbl>
            <c:dLbl>
              <c:idx val="13"/>
              <c:layout>
                <c:manualLayout>
                  <c:x val="-6.279393199051482E-2"/>
                  <c:y val="-9.83745600931716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79-554C-9EBF-347EF24E2321}"/>
                </c:ext>
              </c:extLst>
            </c:dLbl>
            <c:dLbl>
              <c:idx val="14"/>
              <c:layout>
                <c:manualLayout>
                  <c:x val="-0.15525307056080659"/>
                  <c:y val="-2.2445502190039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6-4847-A527-27CF0A79C7D3}"/>
                </c:ext>
              </c:extLst>
            </c:dLbl>
            <c:dLbl>
              <c:idx val="15"/>
              <c:layout>
                <c:manualLayout>
                  <c:x val="-0.16360791834233498"/>
                  <c:y val="-6.42461452768564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96-4847-A527-27CF0A79C7D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NRT!$B$7:$B$24</c:f>
              <c:strCache>
                <c:ptCount val="18"/>
                <c:pt idx="0">
                  <c:v>VIIRS-SUOMI NPP</c:v>
                </c:pt>
                <c:pt idx="1">
                  <c:v>VIIRS-NOAA 20</c:v>
                </c:pt>
                <c:pt idx="2">
                  <c:v>Other1</c:v>
                </c:pt>
                <c:pt idx="3">
                  <c:v>AIRS / AMSU - A</c:v>
                </c:pt>
                <c:pt idx="4">
                  <c:v>MLS</c:v>
                </c:pt>
                <c:pt idx="5">
                  <c:v>Other1</c:v>
                </c:pt>
                <c:pt idx="6">
                  <c:v>AMSR2</c:v>
                </c:pt>
                <c:pt idx="7">
                  <c:v>MISR-Terra</c:v>
                </c:pt>
                <c:pt idx="8">
                  <c:v>Other1</c:v>
                </c:pt>
                <c:pt idx="9">
                  <c:v>MODIS - Aqua</c:v>
                </c:pt>
                <c:pt idx="10">
                  <c:v>MODIS - Terra</c:v>
                </c:pt>
                <c:pt idx="11">
                  <c:v>VIIRS-SNPP</c:v>
                </c:pt>
                <c:pt idx="12">
                  <c:v>VIIRS-JPSS1</c:v>
                </c:pt>
                <c:pt idx="13">
                  <c:v>Other1</c:v>
                </c:pt>
                <c:pt idx="14">
                  <c:v>MOPITT</c:v>
                </c:pt>
                <c:pt idx="15">
                  <c:v>OMI</c:v>
                </c:pt>
                <c:pt idx="16">
                  <c:v>OMPS</c:v>
                </c:pt>
                <c:pt idx="17">
                  <c:v>Other1</c:v>
                </c:pt>
              </c:strCache>
            </c:strRef>
          </c:cat>
          <c:val>
            <c:numRef>
              <c:f>NRT!$D$7:$D$24</c:f>
              <c:numCache>
                <c:formatCode>#,##0.00</c:formatCode>
                <c:ptCount val="18"/>
                <c:pt idx="0" formatCode="_(* #,##0.00_);_(* \(#,##0.00\);_(* &quot;-&quot;??_);_(@_)">
                  <c:v>1.2178820000000001</c:v>
                </c:pt>
                <c:pt idx="1">
                  <c:v>0.30001299999999997</c:v>
                </c:pt>
                <c:pt idx="2">
                  <c:v>2.7599999999999999E-3</c:v>
                </c:pt>
                <c:pt idx="3">
                  <c:v>4.9976900000000004</c:v>
                </c:pt>
                <c:pt idx="4">
                  <c:v>0.91388100000000005</c:v>
                </c:pt>
                <c:pt idx="5">
                  <c:v>7.0595000000000005E-2</c:v>
                </c:pt>
                <c:pt idx="6">
                  <c:v>1.0311619999999999</c:v>
                </c:pt>
                <c:pt idx="7">
                  <c:v>3.9000000000000005E-4</c:v>
                </c:pt>
                <c:pt idx="8">
                  <c:v>0</c:v>
                </c:pt>
                <c:pt idx="9">
                  <c:v>99.408566999999948</c:v>
                </c:pt>
                <c:pt idx="10">
                  <c:v>35.405460999999995</c:v>
                </c:pt>
                <c:pt idx="11">
                  <c:v>30.83600800000001</c:v>
                </c:pt>
                <c:pt idx="12">
                  <c:v>28.117300999999998</c:v>
                </c:pt>
                <c:pt idx="13">
                  <c:v>0.18194699999999997</c:v>
                </c:pt>
                <c:pt idx="14">
                  <c:v>3.4096000000000001E-2</c:v>
                </c:pt>
                <c:pt idx="15">
                  <c:v>0.78810999999999987</c:v>
                </c:pt>
                <c:pt idx="16">
                  <c:v>9.1999999999999992E-4</c:v>
                </c:pt>
                <c:pt idx="17">
                  <c:v>2.6799999999999997E-3</c:v>
                </c:pt>
              </c:numCache>
            </c:numRef>
          </c:val>
          <c:extLst>
            <c:ext xmlns:c16="http://schemas.microsoft.com/office/drawing/2014/chart" uri="{C3380CC4-5D6E-409C-BE32-E72D297353CC}">
              <c16:uniqueId val="{00000007-1D37-8C45-8EF5-40F5BA501762}"/>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NRT!$M$110</c:f>
              <c:strCache>
                <c:ptCount val="1"/>
                <c:pt idx="0">
                  <c:v>Total</c:v>
                </c:pt>
              </c:strCache>
            </c:strRef>
          </c:tx>
          <c:dLbls>
            <c:dLbl>
              <c:idx val="1"/>
              <c:layout>
                <c:manualLayout>
                  <c:x val="4.9604752858668874E-2"/>
                  <c:y val="1.444765064142521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61-E34E-8768-9D3A2B493B6F}"/>
                </c:ext>
              </c:extLst>
            </c:dLbl>
            <c:dLbl>
              <c:idx val="2"/>
              <c:layout>
                <c:manualLayout>
                  <c:x val="-0.16717823248600688"/>
                  <c:y val="-0.183630354205371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61-E34E-8768-9D3A2B493B6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NRT!$A$111:$A$116</c:f>
              <c:strCache>
                <c:ptCount val="6"/>
                <c:pt idx="0">
                  <c:v>Level 0</c:v>
                </c:pt>
                <c:pt idx="1">
                  <c:v>Level 1</c:v>
                </c:pt>
                <c:pt idx="2">
                  <c:v>Level 2</c:v>
                </c:pt>
                <c:pt idx="3">
                  <c:v>Level 3</c:v>
                </c:pt>
                <c:pt idx="4">
                  <c:v>Level 4</c:v>
                </c:pt>
                <c:pt idx="5">
                  <c:v>Other2</c:v>
                </c:pt>
              </c:strCache>
            </c:strRef>
          </c:cat>
          <c:val>
            <c:numRef>
              <c:f>NRT!$M$111:$M$116</c:f>
              <c:numCache>
                <c:formatCode>#,##0</c:formatCode>
                <c:ptCount val="6"/>
                <c:pt idx="0">
                  <c:v>220135</c:v>
                </c:pt>
                <c:pt idx="1">
                  <c:v>65807832</c:v>
                </c:pt>
                <c:pt idx="2">
                  <c:v>103344859</c:v>
                </c:pt>
                <c:pt idx="3">
                  <c:v>10149558</c:v>
                </c:pt>
                <c:pt idx="4">
                  <c:v>23462589</c:v>
                </c:pt>
                <c:pt idx="5">
                  <c:v>321810</c:v>
                </c:pt>
              </c:numCache>
            </c:numRef>
          </c:val>
          <c:extLst>
            <c:ext xmlns:c16="http://schemas.microsoft.com/office/drawing/2014/chart" uri="{C3380CC4-5D6E-409C-BE32-E72D297353CC}">
              <c16:uniqueId val="{00000006-7C61-E34E-8768-9D3A2B493B6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2036283508382777E-2"/>
          <c:y val="0.32572012690171848"/>
          <c:w val="0.82466519745140165"/>
          <c:h val="0.65441788454715788"/>
        </c:manualLayout>
      </c:layout>
      <c:pie3DChart>
        <c:varyColors val="1"/>
        <c:ser>
          <c:idx val="9"/>
          <c:order val="0"/>
          <c:tx>
            <c:strRef>
              <c:f>NRT!$Y$110</c:f>
              <c:strCache>
                <c:ptCount val="1"/>
                <c:pt idx="0">
                  <c:v>Total</c:v>
                </c:pt>
              </c:strCache>
            </c:strRef>
          </c:tx>
          <c:dLbls>
            <c:dLbl>
              <c:idx val="1"/>
              <c:layout>
                <c:manualLayout>
                  <c:x val="4.4545689305345484E-2"/>
                  <c:y val="-8.99068774110671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D2-174C-BADF-3C29CA07661D}"/>
                </c:ext>
              </c:extLst>
            </c:dLbl>
            <c:dLbl>
              <c:idx val="2"/>
              <c:layout>
                <c:manualLayout>
                  <c:x val="-3.9707029975226384E-2"/>
                  <c:y val="0.1147706418420213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A7-334E-8A80-F066FBD14460}"/>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NRT!$A$111:$A$116</c:f>
              <c:strCache>
                <c:ptCount val="6"/>
                <c:pt idx="0">
                  <c:v>Level 0</c:v>
                </c:pt>
                <c:pt idx="1">
                  <c:v>Level 1</c:v>
                </c:pt>
                <c:pt idx="2">
                  <c:v>Level 2</c:v>
                </c:pt>
                <c:pt idx="3">
                  <c:v>Level 3</c:v>
                </c:pt>
                <c:pt idx="4">
                  <c:v>Level 4</c:v>
                </c:pt>
                <c:pt idx="5">
                  <c:v>Other2</c:v>
                </c:pt>
              </c:strCache>
            </c:strRef>
          </c:cat>
          <c:val>
            <c:numRef>
              <c:f>NRT!$Y$111:$Y$116</c:f>
              <c:numCache>
                <c:formatCode>_(* #,##0.00_);_(* \(#,##0.00\);_(* "-"??_);_(@_)</c:formatCode>
                <c:ptCount val="6"/>
                <c:pt idx="0">
                  <c:v>38721.894233694205</c:v>
                </c:pt>
                <c:pt idx="1">
                  <c:v>1534941.2872635492</c:v>
                </c:pt>
                <c:pt idx="2">
                  <c:v>772816.44307132706</c:v>
                </c:pt>
                <c:pt idx="3">
                  <c:v>210160.89705578954</c:v>
                </c:pt>
                <c:pt idx="4">
                  <c:v>108344.18774993694</c:v>
                </c:pt>
                <c:pt idx="5">
                  <c:v>25765.743648522483</c:v>
                </c:pt>
              </c:numCache>
            </c:numRef>
          </c:val>
          <c:extLst>
            <c:ext xmlns:c16="http://schemas.microsoft.com/office/drawing/2014/chart" uri="{C3380CC4-5D6E-409C-BE32-E72D297353CC}">
              <c16:uniqueId val="{00000004-3CD2-174C-BADF-3C29CA07661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NRT!$C$146</c:f>
              <c:strCache>
                <c:ptCount val="1"/>
                <c:pt idx="0">
                  <c:v># of Files *</c:v>
                </c:pt>
              </c:strCache>
            </c:strRef>
          </c:tx>
          <c:dLbls>
            <c:dLbl>
              <c:idx val="0"/>
              <c:layout>
                <c:manualLayout>
                  <c:x val="-5.2598439952805345E-2"/>
                  <c:y val="-3.1378548309744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D4-5D4D-A894-668ED970AD2C}"/>
                </c:ext>
              </c:extLst>
            </c:dLbl>
            <c:dLbl>
              <c:idx val="1"/>
              <c:layout>
                <c:manualLayout>
                  <c:x val="0.29766299652762607"/>
                  <c:y val="-4.1345506276076881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A1D4-5D4D-A894-668ED970AD2C}"/>
                </c:ext>
              </c:extLst>
            </c:dLbl>
            <c:dLbl>
              <c:idx val="3"/>
              <c:layout>
                <c:manualLayout>
                  <c:x val="0.25050631783818672"/>
                  <c:y val="1.29017427304220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D4-5D4D-A894-668ED970AD2C}"/>
                </c:ext>
              </c:extLst>
            </c:dLbl>
            <c:dLbl>
              <c:idx val="4"/>
              <c:layout>
                <c:manualLayout>
                  <c:x val="0.29867542211361009"/>
                  <c:y val="0.101092538992757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D4-5D4D-A894-668ED970AD2C}"/>
                </c:ext>
              </c:extLst>
            </c:dLbl>
            <c:dLbl>
              <c:idx val="5"/>
              <c:layout>
                <c:manualLayout>
                  <c:x val="-0.23262468444423529"/>
                  <c:y val="-3.5103213207412755E-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1D4-5D4D-A894-668ED970AD2C}"/>
                </c:ext>
              </c:extLst>
            </c:dLbl>
            <c:dLbl>
              <c:idx val="6"/>
              <c:layout>
                <c:manualLayout>
                  <c:x val="-4.7357597102216223E-2"/>
                  <c:y val="-8.4672678540154613E-3"/>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D4-5D4D-A894-668ED970AD2C}"/>
                </c:ext>
              </c:extLst>
            </c:dLbl>
            <c:dLbl>
              <c:idx val="7"/>
              <c:layout>
                <c:manualLayout>
                  <c:x val="-1.4284045567765082E-2"/>
                  <c:y val="-0.108385802280994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1D4-5D4D-A894-668ED970AD2C}"/>
                </c:ext>
              </c:extLst>
            </c:dLbl>
            <c:dLbl>
              <c:idx val="8"/>
              <c:layout>
                <c:manualLayout>
                  <c:x val="-4.782438116440544E-2"/>
                  <c:y val="3.843709517584471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D4-5D4D-A894-668ED970AD2C}"/>
                </c:ext>
              </c:extLst>
            </c:dLbl>
            <c:dLbl>
              <c:idx val="9"/>
              <c:layout>
                <c:manualLayout>
                  <c:x val="2.1156376310435123E-2"/>
                  <c:y val="-7.0005897084785745E-2"/>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171"/>
                      <c:h val="0.13398943480216338"/>
                    </c:manualLayout>
                  </c15:layout>
                </c:ext>
                <c:ext xmlns:c16="http://schemas.microsoft.com/office/drawing/2014/chart" uri="{C3380CC4-5D6E-409C-BE32-E72D297353CC}">
                  <c16:uniqueId val="{00000008-A1D4-5D4D-A894-668ED970AD2C}"/>
                </c:ext>
              </c:extLst>
            </c:dLbl>
            <c:dLbl>
              <c:idx val="10"/>
              <c:layout>
                <c:manualLayout>
                  <c:x val="-0.18022153082544867"/>
                  <c:y val="-8.840417348070625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761-2744-9069-5FB0FB78E9C7}"/>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NRT!$A$147:$A$158</c:f>
              <c:strCache>
                <c:ptCount val="12"/>
                <c:pt idx="0">
                  <c:v>AIRS/AMSU-A</c:v>
                </c:pt>
                <c:pt idx="1">
                  <c:v>AMSR2</c:v>
                </c:pt>
                <c:pt idx="2">
                  <c:v>LIS</c:v>
                </c:pt>
                <c:pt idx="3">
                  <c:v>MISR</c:v>
                </c:pt>
                <c:pt idx="4">
                  <c:v>MLS</c:v>
                </c:pt>
                <c:pt idx="5">
                  <c:v>MODIS-A</c:v>
                </c:pt>
                <c:pt idx="6">
                  <c:v>MODIS-T</c:v>
                </c:pt>
                <c:pt idx="7">
                  <c:v>MOPITT</c:v>
                </c:pt>
                <c:pt idx="8">
                  <c:v>OMI</c:v>
                </c:pt>
                <c:pt idx="9">
                  <c:v>OMPS</c:v>
                </c:pt>
                <c:pt idx="10">
                  <c:v>VIIRS</c:v>
                </c:pt>
                <c:pt idx="11">
                  <c:v>Other1</c:v>
                </c:pt>
              </c:strCache>
            </c:strRef>
          </c:cat>
          <c:val>
            <c:numRef>
              <c:f>NRT!$C$147:$C$158</c:f>
              <c:numCache>
                <c:formatCode>_(* #,##0_);_(* \(#,##0\);_(* "-"??_);_(@_)</c:formatCode>
                <c:ptCount val="12"/>
                <c:pt idx="0">
                  <c:v>23708</c:v>
                </c:pt>
                <c:pt idx="1">
                  <c:v>1008673</c:v>
                </c:pt>
                <c:pt idx="3">
                  <c:v>0</c:v>
                </c:pt>
                <c:pt idx="4">
                  <c:v>339</c:v>
                </c:pt>
                <c:pt idx="5">
                  <c:v>26252975</c:v>
                </c:pt>
                <c:pt idx="6">
                  <c:v>4923091</c:v>
                </c:pt>
                <c:pt idx="7">
                  <c:v>0</c:v>
                </c:pt>
                <c:pt idx="8">
                  <c:v>0</c:v>
                </c:pt>
                <c:pt idx="9">
                  <c:v>0</c:v>
                </c:pt>
                <c:pt idx="10">
                  <c:v>35995555</c:v>
                </c:pt>
                <c:pt idx="11">
                  <c:v>87813</c:v>
                </c:pt>
              </c:numCache>
            </c:numRef>
          </c:val>
          <c:extLst>
            <c:ext xmlns:c16="http://schemas.microsoft.com/office/drawing/2014/chart" uri="{C3380CC4-5D6E-409C-BE32-E72D297353CC}">
              <c16:uniqueId val="{00000009-A1D4-5D4D-A894-668ED970AD2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D49-5E48-846E-0A78B4F9860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D49-5E48-846E-0A78B4F98605}"/>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7D49-5E48-846E-0A78B4F98605}"/>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D49-5E48-846E-0A78B4F98605}"/>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D49-5E48-846E-0A78B4F98605}"/>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D49-5E48-846E-0A78B4F98605}"/>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D49-5E48-846E-0A78B4F98605}"/>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2917-954E-8228-7A3803857BA0}"/>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2917-954E-8228-7A3803857BA0}"/>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49-5E48-846E-0A78B4F98605}"/>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49-5E48-846E-0A78B4F98605}"/>
                </c:ext>
              </c:extLst>
            </c:dLbl>
            <c:dLbl>
              <c:idx val="4"/>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D49-5E48-846E-0A78B4F98605}"/>
                </c:ext>
              </c:extLst>
            </c:dLbl>
            <c:dLbl>
              <c:idx val="5"/>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D49-5E48-846E-0A78B4F98605}"/>
                </c:ext>
              </c:extLst>
            </c:dLbl>
            <c:dLbl>
              <c:idx val="6"/>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D49-5E48-846E-0A78B4F98605}"/>
                </c:ext>
              </c:extLst>
            </c:dLbl>
            <c:dLbl>
              <c:idx val="7"/>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D49-5E48-846E-0A78B4F98605}"/>
                </c:ext>
              </c:extLst>
            </c:dLbl>
            <c:dLbl>
              <c:idx val="8"/>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917-954E-8228-7A3803857BA0}"/>
                </c:ext>
              </c:extLst>
            </c:dLbl>
            <c:dLbl>
              <c:idx val="10"/>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1-7D49-5E48-846E-0A78B4F98605}"/>
                </c:ext>
              </c:extLst>
            </c:dLbl>
            <c:dLbl>
              <c:idx val="11"/>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917-954E-8228-7A3803857BA0}"/>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Size'!$A$5:$A$17</c:f>
              <c:strCache>
                <c:ptCount val="13"/>
                <c:pt idx="0">
                  <c:v>ASDC</c:v>
                </c:pt>
                <c:pt idx="1">
                  <c:v>ASF DAAC</c:v>
                </c:pt>
                <c:pt idx="2">
                  <c:v>CDDIS</c:v>
                </c:pt>
                <c:pt idx="3">
                  <c:v>CSDA</c:v>
                </c:pt>
                <c:pt idx="4">
                  <c:v>GESDISC</c:v>
                </c:pt>
                <c:pt idx="5">
                  <c:v>GHRC DAAC</c:v>
                </c:pt>
                <c:pt idx="6">
                  <c:v>LAADS DAAC</c:v>
                </c:pt>
                <c:pt idx="7">
                  <c:v>LPDAAC</c:v>
                </c:pt>
                <c:pt idx="8">
                  <c:v>NSIDC DAAC</c:v>
                </c:pt>
                <c:pt idx="9">
                  <c:v>OB.DAAC</c:v>
                </c:pt>
                <c:pt idx="10">
                  <c:v>ORNL DAAC</c:v>
                </c:pt>
                <c:pt idx="11">
                  <c:v>PO.DAAC</c:v>
                </c:pt>
                <c:pt idx="12">
                  <c:v>SEDAC</c:v>
                </c:pt>
              </c:strCache>
            </c:strRef>
          </c:cat>
          <c:val>
            <c:numRef>
              <c:f>'Total Archive Size'!$B$5:$B$17</c:f>
              <c:numCache>
                <c:formatCode>#,##0.00</c:formatCode>
                <c:ptCount val="13"/>
                <c:pt idx="0">
                  <c:v>7605.0923469815816</c:v>
                </c:pt>
                <c:pt idx="1">
                  <c:v>23736.578129381018</c:v>
                </c:pt>
                <c:pt idx="2">
                  <c:v>128.66999999999999</c:v>
                </c:pt>
                <c:pt idx="3">
                  <c:v>5126.3105446458203</c:v>
                </c:pt>
                <c:pt idx="4">
                  <c:v>7966.1352528699899</c:v>
                </c:pt>
                <c:pt idx="5">
                  <c:v>94.284330360544914</c:v>
                </c:pt>
                <c:pt idx="6">
                  <c:v>26694.596921561242</c:v>
                </c:pt>
                <c:pt idx="7">
                  <c:v>17582.366046578623</c:v>
                </c:pt>
                <c:pt idx="8">
                  <c:v>4758.75</c:v>
                </c:pt>
                <c:pt idx="9">
                  <c:v>7868.2403372348244</c:v>
                </c:pt>
                <c:pt idx="10">
                  <c:v>518.50370060794432</c:v>
                </c:pt>
                <c:pt idx="11">
                  <c:v>2858.0539166191502</c:v>
                </c:pt>
                <c:pt idx="12">
                  <c:v>13.897314528922754</c:v>
                </c:pt>
              </c:numCache>
            </c:numRef>
          </c:val>
          <c:extLst>
            <c:ext xmlns:c16="http://schemas.microsoft.com/office/drawing/2014/chart" uri="{C3380CC4-5D6E-409C-BE32-E72D297353CC}">
              <c16:uniqueId val="{00000013-7D49-5E48-846E-0A78B4F9860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NRT!$D$146</c:f>
              <c:strCache>
                <c:ptCount val="1"/>
                <c:pt idx="0">
                  <c:v>Vol (GB)</c:v>
                </c:pt>
              </c:strCache>
            </c:strRef>
          </c:tx>
          <c:dLbls>
            <c:dLbl>
              <c:idx val="0"/>
              <c:layout>
                <c:manualLayout>
                  <c:x val="-2.9648703744943217E-2"/>
                  <c:y val="-6.3573049040135901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33535364965725822"/>
                      <c:h val="0.13680203285069112"/>
                    </c:manualLayout>
                  </c15:layout>
                </c:ext>
                <c:ext xmlns:c16="http://schemas.microsoft.com/office/drawing/2014/chart" uri="{C3380CC4-5D6E-409C-BE32-E72D297353CC}">
                  <c16:uniqueId val="{00000000-6D2A-6743-8E80-05CB9AE7AA8F}"/>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6D2A-6743-8E80-05CB9AE7AA8F}"/>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D2A-6743-8E80-05CB9AE7AA8F}"/>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6743-8E80-05CB9AE7AA8F}"/>
                </c:ext>
              </c:extLst>
            </c:dLbl>
            <c:dLbl>
              <c:idx val="4"/>
              <c:layout>
                <c:manualLayout>
                  <c:x val="0.26110503959318387"/>
                  <c:y val="6.2755994973556828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D2A-6743-8E80-05CB9AE7AA8F}"/>
                </c:ext>
              </c:extLst>
            </c:dLbl>
            <c:dLbl>
              <c:idx val="5"/>
              <c:layout>
                <c:manualLayout>
                  <c:x val="4.9037961699654214E-2"/>
                  <c:y val="9.7749138806836999E-2"/>
                </c:manualLayout>
              </c:layout>
              <c:spPr>
                <a:noFill/>
                <a:ln>
                  <a:noFill/>
                </a:ln>
                <a:effectLst/>
              </c:spPr>
              <c:txPr>
                <a:bodyPr wrap="square" lIns="38100" tIns="19050" rIns="38100" bIns="19050" anchor="ctr">
                  <a:spAutoFit/>
                </a:bodyPr>
                <a:lstStyle/>
                <a:p>
                  <a:pPr>
                    <a:defRPr>
                      <a:solidFill>
                        <a:schemeClr val="tx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6D2A-6743-8E80-05CB9AE7AA8F}"/>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6D2A-6743-8E80-05CB9AE7AA8F}"/>
                </c:ext>
              </c:extLst>
            </c:dLbl>
            <c:dLbl>
              <c:idx val="7"/>
              <c:layout>
                <c:manualLayout>
                  <c:x val="-8.896710861439705E-2"/>
                  <c:y val="0.1445726678706431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2A-6743-8E80-05CB9AE7AA8F}"/>
                </c:ext>
              </c:extLst>
            </c:dLbl>
            <c:dLbl>
              <c:idx val="8"/>
              <c:layout>
                <c:manualLayout>
                  <c:x val="-0.19364267991978193"/>
                  <c:y val="9.327268894880211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D2A-6743-8E80-05CB9AE7AA8F}"/>
                </c:ext>
              </c:extLst>
            </c:dLbl>
            <c:dLbl>
              <c:idx val="9"/>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6D2A-6743-8E80-05CB9AE7AA8F}"/>
                </c:ext>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NRT!$A$147:$A$158</c:f>
              <c:strCache>
                <c:ptCount val="12"/>
                <c:pt idx="0">
                  <c:v>AIRS/AMSU-A</c:v>
                </c:pt>
                <c:pt idx="1">
                  <c:v>AMSR2</c:v>
                </c:pt>
                <c:pt idx="2">
                  <c:v>LIS</c:v>
                </c:pt>
                <c:pt idx="3">
                  <c:v>MISR</c:v>
                </c:pt>
                <c:pt idx="4">
                  <c:v>MLS</c:v>
                </c:pt>
                <c:pt idx="5">
                  <c:v>MODIS-A</c:v>
                </c:pt>
                <c:pt idx="6">
                  <c:v>MODIS-T</c:v>
                </c:pt>
                <c:pt idx="7">
                  <c:v>MOPITT</c:v>
                </c:pt>
                <c:pt idx="8">
                  <c:v>OMI</c:v>
                </c:pt>
                <c:pt idx="9">
                  <c:v>OMPS</c:v>
                </c:pt>
                <c:pt idx="10">
                  <c:v>VIIRS</c:v>
                </c:pt>
                <c:pt idx="11">
                  <c:v>Other1</c:v>
                </c:pt>
              </c:strCache>
            </c:strRef>
          </c:cat>
          <c:val>
            <c:numRef>
              <c:f>NRT!$D$147:$D$158</c:f>
              <c:numCache>
                <c:formatCode>_(* #,##0.00_);_(* \(#,##0.00\);_(* "-"??_);_(@_)</c:formatCode>
                <c:ptCount val="12"/>
                <c:pt idx="0">
                  <c:v>96.843118801712748</c:v>
                </c:pt>
                <c:pt idx="1">
                  <c:v>115.27273903321452</c:v>
                </c:pt>
                <c:pt idx="3">
                  <c:v>0</c:v>
                </c:pt>
                <c:pt idx="4">
                  <c:v>1.335565366782246</c:v>
                </c:pt>
                <c:pt idx="5">
                  <c:v>57022.72349049792</c:v>
                </c:pt>
                <c:pt idx="6">
                  <c:v>26763.754859107499</c:v>
                </c:pt>
                <c:pt idx="7">
                  <c:v>0</c:v>
                </c:pt>
                <c:pt idx="8">
                  <c:v>0</c:v>
                </c:pt>
                <c:pt idx="9">
                  <c:v>0</c:v>
                </c:pt>
                <c:pt idx="10">
                  <c:v>269001.47142813157</c:v>
                </c:pt>
                <c:pt idx="11">
                  <c:v>109.33308391645518</c:v>
                </c:pt>
              </c:numCache>
            </c:numRef>
          </c:val>
          <c:extLst>
            <c:ext xmlns:c16="http://schemas.microsoft.com/office/drawing/2014/chart" uri="{C3380CC4-5D6E-409C-BE32-E72D297353CC}">
              <c16:uniqueId val="{0000000A-6D2A-6743-8E80-05CB9AE7AA8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NRT!$A$167</c:f>
              <c:strCache>
                <c:ptCount val="1"/>
                <c:pt idx="0">
                  <c:v>Foreign</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NRT!$B$167:$L$167</c:f>
              <c:numCache>
                <c:formatCode>_(* #,##0.00_);_(* \(#,##0.00\);_(* "-"??_);_(@_)</c:formatCode>
                <c:ptCount val="11"/>
                <c:pt idx="0">
                  <c:v>8118</c:v>
                </c:pt>
                <c:pt idx="1">
                  <c:v>128724</c:v>
                </c:pt>
                <c:pt idx="2" formatCode="_(* #,##0_);_(* \(#,##0\);_(* &quot;-&quot;??_);_(@_)">
                  <c:v>0</c:v>
                </c:pt>
                <c:pt idx="3">
                  <c:v>301</c:v>
                </c:pt>
                <c:pt idx="4">
                  <c:v>10031297</c:v>
                </c:pt>
                <c:pt idx="5">
                  <c:v>168870</c:v>
                </c:pt>
                <c:pt idx="6" formatCode="_(* #,##0_);_(* \(#,##0\);_(* &quot;-&quot;??_);_(@_)">
                  <c:v>0</c:v>
                </c:pt>
                <c:pt idx="7" formatCode="_(* #,##0_);_(* \(#,##0\);_(* &quot;-&quot;??_);_(@_)">
                  <c:v>0</c:v>
                </c:pt>
                <c:pt idx="8" formatCode="_(* #,##0_);_(* \(#,##0\);_(* &quot;-&quot;??_);_(@_)">
                  <c:v>0</c:v>
                </c:pt>
                <c:pt idx="9">
                  <c:v>18499744</c:v>
                </c:pt>
                <c:pt idx="10">
                  <c:v>1972</c:v>
                </c:pt>
              </c:numCache>
            </c:numRef>
          </c:val>
          <c:extLst>
            <c:ext xmlns:c16="http://schemas.microsoft.com/office/drawing/2014/chart" uri="{C3380CC4-5D6E-409C-BE32-E72D297353CC}">
              <c16:uniqueId val="{00000000-1479-E34B-BCDB-057A8D46D67A}"/>
            </c:ext>
          </c:extLst>
        </c:ser>
        <c:ser>
          <c:idx val="1"/>
          <c:order val="1"/>
          <c:tx>
            <c:strRef>
              <c:f>NRT!$A$168</c:f>
              <c:strCache>
                <c:ptCount val="1"/>
                <c:pt idx="0">
                  <c:v>US COM</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NRT!$B$168:$L$168</c:f>
              <c:numCache>
                <c:formatCode>_(* #,##0.00_);_(* \(#,##0.00\);_(* "-"??_);_(@_)</c:formatCode>
                <c:ptCount val="11"/>
                <c:pt idx="0">
                  <c:v>15527</c:v>
                </c:pt>
                <c:pt idx="1">
                  <c:v>411473</c:v>
                </c:pt>
                <c:pt idx="2" formatCode="_(* #,##0_);_(* \(#,##0\);_(* &quot;-&quot;??_);_(@_)">
                  <c:v>0</c:v>
                </c:pt>
                <c:pt idx="3">
                  <c:v>38</c:v>
                </c:pt>
                <c:pt idx="4">
                  <c:v>6529684</c:v>
                </c:pt>
                <c:pt idx="5">
                  <c:v>267277</c:v>
                </c:pt>
                <c:pt idx="6" formatCode="_(* #,##0_);_(* \(#,##0\);_(* &quot;-&quot;??_);_(@_)">
                  <c:v>0</c:v>
                </c:pt>
                <c:pt idx="7" formatCode="_(* #,##0_);_(* \(#,##0\);_(* &quot;-&quot;??_);_(@_)">
                  <c:v>0</c:v>
                </c:pt>
                <c:pt idx="8" formatCode="_(* #,##0_);_(* \(#,##0\);_(* &quot;-&quot;??_);_(@_)">
                  <c:v>0</c:v>
                </c:pt>
                <c:pt idx="9">
                  <c:v>6523267</c:v>
                </c:pt>
                <c:pt idx="10">
                  <c:v>78125</c:v>
                </c:pt>
              </c:numCache>
            </c:numRef>
          </c:val>
          <c:extLst>
            <c:ext xmlns:c16="http://schemas.microsoft.com/office/drawing/2014/chart" uri="{C3380CC4-5D6E-409C-BE32-E72D297353CC}">
              <c16:uniqueId val="{00000000-30E7-244E-B89F-04C1A8CFDE9E}"/>
            </c:ext>
          </c:extLst>
        </c:ser>
        <c:ser>
          <c:idx val="2"/>
          <c:order val="2"/>
          <c:tx>
            <c:strRef>
              <c:f>NRT!$A$169</c:f>
              <c:strCache>
                <c:ptCount val="1"/>
                <c:pt idx="0">
                  <c:v>US EDU         </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NRT!$B$169:$L$169</c:f>
              <c:numCache>
                <c:formatCode>_(* #,##0.00_);_(* \(#,##0.00\);_(* "-"??_);_(@_)</c:formatCode>
                <c:ptCount val="11"/>
                <c:pt idx="1">
                  <c:v>4316</c:v>
                </c:pt>
                <c:pt idx="2" formatCode="_(* #,##0_);_(* \(#,##0\);_(* &quot;-&quot;??_);_(@_)">
                  <c:v>0</c:v>
                </c:pt>
                <c:pt idx="4">
                  <c:v>43560</c:v>
                </c:pt>
                <c:pt idx="5">
                  <c:v>7</c:v>
                </c:pt>
                <c:pt idx="6" formatCode="_(* #,##0_);_(* \(#,##0\);_(* &quot;-&quot;??_);_(@_)">
                  <c:v>0</c:v>
                </c:pt>
                <c:pt idx="7" formatCode="_(* #,##0_);_(* \(#,##0\);_(* &quot;-&quot;??_);_(@_)">
                  <c:v>0</c:v>
                </c:pt>
                <c:pt idx="8" formatCode="_(* #,##0_);_(* \(#,##0\);_(* &quot;-&quot;??_);_(@_)">
                  <c:v>0</c:v>
                </c:pt>
                <c:pt idx="9">
                  <c:v>36340</c:v>
                </c:pt>
              </c:numCache>
            </c:numRef>
          </c:val>
          <c:extLst>
            <c:ext xmlns:c16="http://schemas.microsoft.com/office/drawing/2014/chart" uri="{C3380CC4-5D6E-409C-BE32-E72D297353CC}">
              <c16:uniqueId val="{00000001-30E7-244E-B89F-04C1A8CFDE9E}"/>
            </c:ext>
          </c:extLst>
        </c:ser>
        <c:ser>
          <c:idx val="3"/>
          <c:order val="3"/>
          <c:tx>
            <c:strRef>
              <c:f>NRT!$A$170</c:f>
              <c:strCache>
                <c:ptCount val="1"/>
                <c:pt idx="0">
                  <c:v>US GOV         </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NRT!$B$170:$L$170</c:f>
              <c:numCache>
                <c:formatCode>_(* #,##0.00_);_(* \(#,##0.00\);_(* "-"??_);_(@_)</c:formatCode>
                <c:ptCount val="11"/>
                <c:pt idx="0">
                  <c:v>1</c:v>
                </c:pt>
                <c:pt idx="1">
                  <c:v>168040</c:v>
                </c:pt>
                <c:pt idx="2" formatCode="_(* #,##0_);_(* \(#,##0\);_(* &quot;-&quot;??_);_(@_)">
                  <c:v>0</c:v>
                </c:pt>
                <c:pt idx="3">
                  <c:v>0</c:v>
                </c:pt>
                <c:pt idx="4">
                  <c:v>5178249</c:v>
                </c:pt>
                <c:pt idx="5">
                  <c:v>4475561</c:v>
                </c:pt>
                <c:pt idx="6" formatCode="_(* #,##0_);_(* \(#,##0\);_(* &quot;-&quot;??_);_(@_)">
                  <c:v>0</c:v>
                </c:pt>
                <c:pt idx="7" formatCode="_(* #,##0_);_(* \(#,##0\);_(* &quot;-&quot;??_);_(@_)">
                  <c:v>0</c:v>
                </c:pt>
                <c:pt idx="8" formatCode="_(* #,##0_);_(* \(#,##0\);_(* &quot;-&quot;??_);_(@_)">
                  <c:v>0</c:v>
                </c:pt>
                <c:pt idx="9">
                  <c:v>5759025</c:v>
                </c:pt>
                <c:pt idx="10">
                  <c:v>6978</c:v>
                </c:pt>
              </c:numCache>
            </c:numRef>
          </c:val>
          <c:extLst>
            <c:ext xmlns:c16="http://schemas.microsoft.com/office/drawing/2014/chart" uri="{C3380CC4-5D6E-409C-BE32-E72D297353CC}">
              <c16:uniqueId val="{00000002-30E7-244E-B89F-04C1A8CFDE9E}"/>
            </c:ext>
          </c:extLst>
        </c:ser>
        <c:ser>
          <c:idx val="4"/>
          <c:order val="4"/>
          <c:tx>
            <c:strRef>
              <c:f>NRT!$A$171</c:f>
              <c:strCache>
                <c:ptCount val="1"/>
                <c:pt idx="0">
                  <c:v>US ORG         </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NRT!$B$171:$L$171</c:f>
              <c:numCache>
                <c:formatCode>_(* #,##0.00_);_(* \(#,##0.00\);_(* "-"??_);_(@_)</c:formatCode>
                <c:ptCount val="11"/>
                <c:pt idx="0">
                  <c:v>0</c:v>
                </c:pt>
                <c:pt idx="2" formatCode="_(* #,##0_);_(* \(#,##0\);_(* &quot;-&quot;??_);_(@_)">
                  <c:v>0</c:v>
                </c:pt>
                <c:pt idx="3">
                  <c:v>0</c:v>
                </c:pt>
                <c:pt idx="4">
                  <c:v>3720</c:v>
                </c:pt>
                <c:pt idx="5">
                  <c:v>38</c:v>
                </c:pt>
                <c:pt idx="6" formatCode="_(* #,##0_);_(* \(#,##0\);_(* &quot;-&quot;??_);_(@_)">
                  <c:v>0</c:v>
                </c:pt>
                <c:pt idx="7" formatCode="_(* #,##0_);_(* \(#,##0\);_(* &quot;-&quot;??_);_(@_)">
                  <c:v>0</c:v>
                </c:pt>
                <c:pt idx="8" formatCode="_(* #,##0_);_(* \(#,##0\);_(* &quot;-&quot;??_);_(@_)">
                  <c:v>0</c:v>
                </c:pt>
                <c:pt idx="9">
                  <c:v>59697</c:v>
                </c:pt>
                <c:pt idx="10">
                  <c:v>12</c:v>
                </c:pt>
              </c:numCache>
            </c:numRef>
          </c:val>
          <c:extLst>
            <c:ext xmlns:c16="http://schemas.microsoft.com/office/drawing/2014/chart" uri="{C3380CC4-5D6E-409C-BE32-E72D297353CC}">
              <c16:uniqueId val="{00000003-30E7-244E-B89F-04C1A8CFDE9E}"/>
            </c:ext>
          </c:extLst>
        </c:ser>
        <c:ser>
          <c:idx val="5"/>
          <c:order val="5"/>
          <c:tx>
            <c:strRef>
              <c:f>NRT!$A$172</c:f>
              <c:strCache>
                <c:ptCount val="1"/>
                <c:pt idx="0">
                  <c:v>US Other</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NRT!$B$172:$L$172</c:f>
              <c:numCache>
                <c:formatCode>_(* #,##0.00_);_(* \(#,##0.00\);_(* "-"??_);_(@_)</c:formatCode>
                <c:ptCount val="11"/>
                <c:pt idx="0">
                  <c:v>29</c:v>
                </c:pt>
                <c:pt idx="1">
                  <c:v>296120</c:v>
                </c:pt>
                <c:pt idx="2" formatCode="_(* #,##0_);_(* \(#,##0\);_(* &quot;-&quot;??_);_(@_)">
                  <c:v>0</c:v>
                </c:pt>
                <c:pt idx="3">
                  <c:v>0</c:v>
                </c:pt>
                <c:pt idx="4">
                  <c:v>4453283</c:v>
                </c:pt>
                <c:pt idx="5">
                  <c:v>11318</c:v>
                </c:pt>
                <c:pt idx="6" formatCode="_(* #,##0_);_(* \(#,##0\);_(* &quot;-&quot;??_);_(@_)">
                  <c:v>0</c:v>
                </c:pt>
                <c:pt idx="7" formatCode="_(* #,##0_);_(* \(#,##0\);_(* &quot;-&quot;??_);_(@_)">
                  <c:v>0</c:v>
                </c:pt>
                <c:pt idx="8" formatCode="_(* #,##0_);_(* \(#,##0\);_(* &quot;-&quot;??_);_(@_)">
                  <c:v>0</c:v>
                </c:pt>
                <c:pt idx="9">
                  <c:v>5092235</c:v>
                </c:pt>
                <c:pt idx="10">
                  <c:v>702</c:v>
                </c:pt>
              </c:numCache>
            </c:numRef>
          </c:val>
          <c:extLst>
            <c:ext xmlns:c16="http://schemas.microsoft.com/office/drawing/2014/chart" uri="{C3380CC4-5D6E-409C-BE32-E72D297353CC}">
              <c16:uniqueId val="{00000004-30E7-244E-B89F-04C1A8CFDE9E}"/>
            </c:ext>
          </c:extLst>
        </c:ser>
        <c:ser>
          <c:idx val="6"/>
          <c:order val="6"/>
          <c:tx>
            <c:strRef>
              <c:f>NRT!$A$173</c:f>
              <c:strCache>
                <c:ptCount val="1"/>
                <c:pt idx="0">
                  <c:v>Unknown</c:v>
                </c:pt>
              </c:strCache>
            </c:strRef>
          </c:tx>
          <c:invertIfNegative val="0"/>
          <c:cat>
            <c:strRef>
              <c:f>NRT!$B$166:$L$166</c:f>
              <c:strCache>
                <c:ptCount val="11"/>
                <c:pt idx="0">
                  <c:v>AIRS/AMSU-A</c:v>
                </c:pt>
                <c:pt idx="1">
                  <c:v>AMSR2</c:v>
                </c:pt>
                <c:pt idx="2">
                  <c:v>MISR</c:v>
                </c:pt>
                <c:pt idx="3">
                  <c:v>MLS</c:v>
                </c:pt>
                <c:pt idx="4">
                  <c:v>MODIS-Aqua</c:v>
                </c:pt>
                <c:pt idx="5">
                  <c:v>MODIS-Terra</c:v>
                </c:pt>
                <c:pt idx="6">
                  <c:v>MOPITT</c:v>
                </c:pt>
                <c:pt idx="7">
                  <c:v>OMI</c:v>
                </c:pt>
                <c:pt idx="8">
                  <c:v>OMPS</c:v>
                </c:pt>
                <c:pt idx="9">
                  <c:v>VIIRS</c:v>
                </c:pt>
                <c:pt idx="10">
                  <c:v>Other</c:v>
                </c:pt>
              </c:strCache>
            </c:strRef>
          </c:cat>
          <c:val>
            <c:numRef>
              <c:f>NRT!$B$173:$L$173</c:f>
              <c:numCache>
                <c:formatCode>_(* #,##0.00_);_(* \(#,##0.00\);_(* "-"??_);_(@_)</c:formatCode>
                <c:ptCount val="11"/>
                <c:pt idx="0">
                  <c:v>33</c:v>
                </c:pt>
                <c:pt idx="2" formatCode="_(* #,##0_);_(* \(#,##0\);_(* &quot;-&quot;??_);_(@_)">
                  <c:v>0</c:v>
                </c:pt>
                <c:pt idx="3">
                  <c:v>0</c:v>
                </c:pt>
                <c:pt idx="4">
                  <c:v>13182</c:v>
                </c:pt>
                <c:pt idx="5">
                  <c:v>20</c:v>
                </c:pt>
                <c:pt idx="6" formatCode="_(* #,##0_);_(* \(#,##0\);_(* &quot;-&quot;??_);_(@_)">
                  <c:v>0</c:v>
                </c:pt>
                <c:pt idx="7" formatCode="_(* #,##0_);_(* \(#,##0\);_(* &quot;-&quot;??_);_(@_)">
                  <c:v>0</c:v>
                </c:pt>
                <c:pt idx="8" formatCode="_(* #,##0_);_(* \(#,##0\);_(* &quot;-&quot;??_);_(@_)">
                  <c:v>0</c:v>
                </c:pt>
                <c:pt idx="9">
                  <c:v>25247</c:v>
                </c:pt>
                <c:pt idx="10">
                  <c:v>24</c:v>
                </c:pt>
              </c:numCache>
            </c:numRef>
          </c:val>
          <c:extLst>
            <c:ext xmlns:c16="http://schemas.microsoft.com/office/drawing/2014/chart" uri="{C3380CC4-5D6E-409C-BE32-E72D297353CC}">
              <c16:uniqueId val="{00000005-30E7-244E-B89F-04C1A8CFDE9E}"/>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85952123971802"/>
          <c:h val="0.49792596555212187"/>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NRT!$A$167</c:f>
              <c:strCache>
                <c:ptCount val="1"/>
                <c:pt idx="0">
                  <c:v>Foreign</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NRT!$N$167:$W$167</c:f>
              <c:numCache>
                <c:formatCode>_(* #,##0.00_);_(* \(#,##0.00\);_(* "-"??_);_(@_)</c:formatCode>
                <c:ptCount val="10"/>
                <c:pt idx="0">
                  <c:v>52.313671463169101</c:v>
                </c:pt>
                <c:pt idx="1">
                  <c:v>5.0287215961143303</c:v>
                </c:pt>
                <c:pt idx="2">
                  <c:v>0</c:v>
                </c:pt>
                <c:pt idx="3">
                  <c:v>0.72597812023013797</c:v>
                </c:pt>
                <c:pt idx="4">
                  <c:v>17654.843988534001</c:v>
                </c:pt>
                <c:pt idx="5">
                  <c:v>1309.1329184910201</c:v>
                </c:pt>
                <c:pt idx="6">
                  <c:v>0</c:v>
                </c:pt>
                <c:pt idx="7">
                  <c:v>0</c:v>
                </c:pt>
                <c:pt idx="8">
                  <c:v>0</c:v>
                </c:pt>
                <c:pt idx="9">
                  <c:v>136222.94866887009</c:v>
                </c:pt>
              </c:numCache>
            </c:numRef>
          </c:val>
          <c:extLst>
            <c:ext xmlns:c16="http://schemas.microsoft.com/office/drawing/2014/chart" uri="{C3380CC4-5D6E-409C-BE32-E72D297353CC}">
              <c16:uniqueId val="{00000000-20D0-904C-9B45-813360198273}"/>
            </c:ext>
          </c:extLst>
        </c:ser>
        <c:ser>
          <c:idx val="1"/>
          <c:order val="1"/>
          <c:tx>
            <c:strRef>
              <c:f>NRT!$A$168</c:f>
              <c:strCache>
                <c:ptCount val="1"/>
                <c:pt idx="0">
                  <c:v>US COM</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NRT!$N$168:$W$168</c:f>
              <c:numCache>
                <c:formatCode>_(* #,##0.00_);_(* \(#,##0.00\);_(* "-"??_);_(@_)</c:formatCode>
                <c:ptCount val="10"/>
                <c:pt idx="0">
                  <c:v>19.2529232213273</c:v>
                </c:pt>
                <c:pt idx="1">
                  <c:v>20.089084845967498</c:v>
                </c:pt>
                <c:pt idx="2">
                  <c:v>0</c:v>
                </c:pt>
                <c:pt idx="3">
                  <c:v>0.56239151582121805</c:v>
                </c:pt>
                <c:pt idx="4">
                  <c:v>7046.4911406859701</c:v>
                </c:pt>
                <c:pt idx="5">
                  <c:v>1835.77268758695</c:v>
                </c:pt>
                <c:pt idx="6">
                  <c:v>0</c:v>
                </c:pt>
                <c:pt idx="7">
                  <c:v>0</c:v>
                </c:pt>
                <c:pt idx="8">
                  <c:v>0</c:v>
                </c:pt>
                <c:pt idx="9">
                  <c:v>17964.014770234851</c:v>
                </c:pt>
              </c:numCache>
            </c:numRef>
          </c:val>
          <c:extLst>
            <c:ext xmlns:c16="http://schemas.microsoft.com/office/drawing/2014/chart" uri="{C3380CC4-5D6E-409C-BE32-E72D297353CC}">
              <c16:uniqueId val="{00000001-6A9A-A944-B15D-53E0CC2CEADD}"/>
            </c:ext>
          </c:extLst>
        </c:ser>
        <c:ser>
          <c:idx val="2"/>
          <c:order val="2"/>
          <c:tx>
            <c:strRef>
              <c:f>NRT!$A$169</c:f>
              <c:strCache>
                <c:ptCount val="1"/>
                <c:pt idx="0">
                  <c:v>US EDU         </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NRT!$N$169:$W$169</c:f>
              <c:numCache>
                <c:formatCode>_(* #,##0.00_);_(* \(#,##0.00\);_(* "-"??_);_(@_)</c:formatCode>
                <c:ptCount val="10"/>
                <c:pt idx="1">
                  <c:v>1.11488793138414</c:v>
                </c:pt>
                <c:pt idx="2">
                  <c:v>0</c:v>
                </c:pt>
                <c:pt idx="4">
                  <c:v>19.800592442974398</c:v>
                </c:pt>
                <c:pt idx="5">
                  <c:v>1.37758031487464E-2</c:v>
                </c:pt>
                <c:pt idx="6">
                  <c:v>0</c:v>
                </c:pt>
                <c:pt idx="7">
                  <c:v>0</c:v>
                </c:pt>
                <c:pt idx="8">
                  <c:v>0</c:v>
                </c:pt>
                <c:pt idx="9">
                  <c:v>98.338526131585198</c:v>
                </c:pt>
              </c:numCache>
            </c:numRef>
          </c:val>
          <c:extLst>
            <c:ext xmlns:c16="http://schemas.microsoft.com/office/drawing/2014/chart" uri="{C3380CC4-5D6E-409C-BE32-E72D297353CC}">
              <c16:uniqueId val="{00000002-6A9A-A944-B15D-53E0CC2CEADD}"/>
            </c:ext>
          </c:extLst>
        </c:ser>
        <c:ser>
          <c:idx val="3"/>
          <c:order val="3"/>
          <c:tx>
            <c:strRef>
              <c:f>NRT!$A$170</c:f>
              <c:strCache>
                <c:ptCount val="1"/>
                <c:pt idx="0">
                  <c:v>US GOV         </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NRT!$N$170:$W$170</c:f>
              <c:numCache>
                <c:formatCode>_(* #,##0.00_);_(* \(#,##0.00\);_(* "-"??_);_(@_)</c:formatCode>
                <c:ptCount val="10"/>
                <c:pt idx="0">
                  <c:v>9.5762165263295104E-2</c:v>
                </c:pt>
                <c:pt idx="1">
                  <c:v>87.1227696128189</c:v>
                </c:pt>
                <c:pt idx="2">
                  <c:v>0</c:v>
                </c:pt>
                <c:pt idx="3">
                  <c:v>1.6458001919090699E-2</c:v>
                </c:pt>
                <c:pt idx="4">
                  <c:v>30119.7292513912</c:v>
                </c:pt>
                <c:pt idx="5">
                  <c:v>23614.352529358999</c:v>
                </c:pt>
                <c:pt idx="6">
                  <c:v>0</c:v>
                </c:pt>
                <c:pt idx="7">
                  <c:v>0</c:v>
                </c:pt>
                <c:pt idx="8">
                  <c:v>0</c:v>
                </c:pt>
                <c:pt idx="9">
                  <c:v>97782.1941474005</c:v>
                </c:pt>
              </c:numCache>
            </c:numRef>
          </c:val>
          <c:extLst>
            <c:ext xmlns:c16="http://schemas.microsoft.com/office/drawing/2014/chart" uri="{C3380CC4-5D6E-409C-BE32-E72D297353CC}">
              <c16:uniqueId val="{00000003-6A9A-A944-B15D-53E0CC2CEADD}"/>
            </c:ext>
          </c:extLst>
        </c:ser>
        <c:ser>
          <c:idx val="4"/>
          <c:order val="4"/>
          <c:tx>
            <c:strRef>
              <c:f>NRT!$A$171</c:f>
              <c:strCache>
                <c:ptCount val="1"/>
                <c:pt idx="0">
                  <c:v>US ORG         </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NRT!$N$171:$W$171</c:f>
              <c:numCache>
                <c:formatCode>_(* #,##0.00_);_(* \(#,##0.00\);_(* "-"??_);_(@_)</c:formatCode>
                <c:ptCount val="10"/>
                <c:pt idx="0">
                  <c:v>1.9371114671230299E-2</c:v>
                </c:pt>
                <c:pt idx="2">
                  <c:v>0</c:v>
                </c:pt>
                <c:pt idx="3">
                  <c:v>5.1754349842667502E-3</c:v>
                </c:pt>
                <c:pt idx="4">
                  <c:v>16.3220712356269</c:v>
                </c:pt>
                <c:pt idx="5">
                  <c:v>4.5236423611640904E-3</c:v>
                </c:pt>
                <c:pt idx="6">
                  <c:v>0</c:v>
                </c:pt>
                <c:pt idx="7">
                  <c:v>0</c:v>
                </c:pt>
                <c:pt idx="8">
                  <c:v>0</c:v>
                </c:pt>
                <c:pt idx="9">
                  <c:v>133.15081309340891</c:v>
                </c:pt>
              </c:numCache>
            </c:numRef>
          </c:val>
          <c:extLst>
            <c:ext xmlns:c16="http://schemas.microsoft.com/office/drawing/2014/chart" uri="{C3380CC4-5D6E-409C-BE32-E72D297353CC}">
              <c16:uniqueId val="{00000004-6A9A-A944-B15D-53E0CC2CEADD}"/>
            </c:ext>
          </c:extLst>
        </c:ser>
        <c:ser>
          <c:idx val="5"/>
          <c:order val="5"/>
          <c:tx>
            <c:strRef>
              <c:f>NRT!$A$172</c:f>
              <c:strCache>
                <c:ptCount val="1"/>
                <c:pt idx="0">
                  <c:v>US Other</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NRT!$N$172:$W$172</c:f>
              <c:numCache>
                <c:formatCode>_(* #,##0.00_);_(* \(#,##0.00\);_(* "-"??_);_(@_)</c:formatCode>
                <c:ptCount val="10"/>
                <c:pt idx="0">
                  <c:v>22.970626714639302</c:v>
                </c:pt>
                <c:pt idx="1">
                  <c:v>1.91727504692971</c:v>
                </c:pt>
                <c:pt idx="2">
                  <c:v>0</c:v>
                </c:pt>
                <c:pt idx="3">
                  <c:v>2.4460819549858501E-2</c:v>
                </c:pt>
                <c:pt idx="4">
                  <c:v>2127.0182445617302</c:v>
                </c:pt>
                <c:pt idx="5">
                  <c:v>4.4738294193521098</c:v>
                </c:pt>
                <c:pt idx="6">
                  <c:v>0</c:v>
                </c:pt>
                <c:pt idx="7">
                  <c:v>0</c:v>
                </c:pt>
                <c:pt idx="8">
                  <c:v>0</c:v>
                </c:pt>
                <c:pt idx="9">
                  <c:v>16594.921888213568</c:v>
                </c:pt>
              </c:numCache>
            </c:numRef>
          </c:val>
          <c:extLst>
            <c:ext xmlns:c16="http://schemas.microsoft.com/office/drawing/2014/chart" uri="{C3380CC4-5D6E-409C-BE32-E72D297353CC}">
              <c16:uniqueId val="{00000005-6A9A-A944-B15D-53E0CC2CEADD}"/>
            </c:ext>
          </c:extLst>
        </c:ser>
        <c:ser>
          <c:idx val="6"/>
          <c:order val="6"/>
          <c:tx>
            <c:strRef>
              <c:f>NRT!$A$173</c:f>
              <c:strCache>
                <c:ptCount val="1"/>
                <c:pt idx="0">
                  <c:v>Unknown</c:v>
                </c:pt>
              </c:strCache>
            </c:strRef>
          </c:tx>
          <c:invertIfNegative val="0"/>
          <c:cat>
            <c:strRef>
              <c:f>NRT!$N$166:$W$166</c:f>
              <c:strCache>
                <c:ptCount val="10"/>
                <c:pt idx="0">
                  <c:v>AIRS/AMSU-A</c:v>
                </c:pt>
                <c:pt idx="1">
                  <c:v>AMSR2</c:v>
                </c:pt>
                <c:pt idx="2">
                  <c:v>MISR</c:v>
                </c:pt>
                <c:pt idx="3">
                  <c:v>MLS</c:v>
                </c:pt>
                <c:pt idx="4">
                  <c:v>MODIS-Aqua</c:v>
                </c:pt>
                <c:pt idx="5">
                  <c:v>MODIS-Terra</c:v>
                </c:pt>
                <c:pt idx="6">
                  <c:v>MOPITT</c:v>
                </c:pt>
                <c:pt idx="7">
                  <c:v>OMI</c:v>
                </c:pt>
                <c:pt idx="8">
                  <c:v>OMPS</c:v>
                </c:pt>
                <c:pt idx="9">
                  <c:v>VIIRS</c:v>
                </c:pt>
              </c:strCache>
            </c:strRef>
          </c:cat>
          <c:val>
            <c:numRef>
              <c:f>NRT!$N$173:$W$173</c:f>
              <c:numCache>
                <c:formatCode>_(* #,##0.00_);_(* \(#,##0.00\);_(* "-"??_);_(@_)</c:formatCode>
                <c:ptCount val="10"/>
                <c:pt idx="0">
                  <c:v>2.19076412264257</c:v>
                </c:pt>
                <c:pt idx="2">
                  <c:v>0</c:v>
                </c:pt>
                <c:pt idx="3">
                  <c:v>1.1014742776751501E-3</c:v>
                </c:pt>
                <c:pt idx="4">
                  <c:v>38.518201646394999</c:v>
                </c:pt>
                <c:pt idx="5">
                  <c:v>4.5948056504130303E-3</c:v>
                </c:pt>
                <c:pt idx="6">
                  <c:v>0</c:v>
                </c:pt>
                <c:pt idx="7">
                  <c:v>0</c:v>
                </c:pt>
                <c:pt idx="8">
                  <c:v>0</c:v>
                </c:pt>
                <c:pt idx="9">
                  <c:v>205.90261418744831</c:v>
                </c:pt>
              </c:numCache>
            </c:numRef>
          </c:val>
          <c:extLst>
            <c:ext xmlns:c16="http://schemas.microsoft.com/office/drawing/2014/chart" uri="{C3380CC4-5D6E-409C-BE32-E72D297353CC}">
              <c16:uniqueId val="{00000006-6A9A-A944-B15D-53E0CC2CEADD}"/>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0702692433456396"/>
          <c:h val="0.46827425473402179"/>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7780619277832E-2"/>
          <c:y val="0.14181429828068007"/>
          <c:w val="0.83045934251764608"/>
          <c:h val="0.73115286095784238"/>
        </c:manualLayout>
      </c:layout>
      <c:lineChart>
        <c:grouping val="standard"/>
        <c:varyColors val="0"/>
        <c:ser>
          <c:idx val="0"/>
          <c:order val="0"/>
          <c:tx>
            <c:strRef>
              <c:f>doi_summary!$B$3</c:f>
              <c:strCache>
                <c:ptCount val="1"/>
                <c:pt idx="0">
                  <c:v># of DOIs</c:v>
                </c:pt>
              </c:strCache>
            </c:strRef>
          </c:tx>
          <c:spPr>
            <a:ln w="28575" cap="rnd">
              <a:solidFill>
                <a:schemeClr val="accent1"/>
              </a:solidFill>
              <a:round/>
            </a:ln>
            <a:effectLst/>
          </c:spPr>
          <c:marker>
            <c:symbol val="none"/>
          </c:marker>
          <c:cat>
            <c:numRef>
              <c:f>doi_summary!$A$4:$A$144</c:f>
              <c:numCache>
                <c:formatCode>[$-409]mmm\-yy;@</c:formatCode>
                <c:ptCount val="14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formatCode="mmm\-yy">
                  <c:v>44470</c:v>
                </c:pt>
                <c:pt idx="118" formatCode="mmm\-yy">
                  <c:v>44501</c:v>
                </c:pt>
                <c:pt idx="119" formatCode="mmm\-yy">
                  <c:v>44531</c:v>
                </c:pt>
                <c:pt idx="120" formatCode="mmm\-yy">
                  <c:v>44562</c:v>
                </c:pt>
                <c:pt idx="121" formatCode="mmm\-yy">
                  <c:v>44593</c:v>
                </c:pt>
                <c:pt idx="122" formatCode="mmm\-yy">
                  <c:v>44621</c:v>
                </c:pt>
                <c:pt idx="123" formatCode="mmm\-yy">
                  <c:v>44652</c:v>
                </c:pt>
                <c:pt idx="124" formatCode="mmm\-yy">
                  <c:v>44682</c:v>
                </c:pt>
                <c:pt idx="125" formatCode="mmm\-yy">
                  <c:v>44713</c:v>
                </c:pt>
                <c:pt idx="126" formatCode="mmm\-yy">
                  <c:v>44743</c:v>
                </c:pt>
                <c:pt idx="127" formatCode="mmm\-yy">
                  <c:v>44774</c:v>
                </c:pt>
                <c:pt idx="128" formatCode="mmm\-yy">
                  <c:v>44805</c:v>
                </c:pt>
                <c:pt idx="129" formatCode="mmm\-yy">
                  <c:v>44835</c:v>
                </c:pt>
                <c:pt idx="130" formatCode="mmm\-yy">
                  <c:v>44866</c:v>
                </c:pt>
                <c:pt idx="131" formatCode="mmm\-yy">
                  <c:v>44896</c:v>
                </c:pt>
                <c:pt idx="132" formatCode="mmm\-yy">
                  <c:v>44927</c:v>
                </c:pt>
                <c:pt idx="133" formatCode="mmm\-yy">
                  <c:v>44958</c:v>
                </c:pt>
                <c:pt idx="134" formatCode="mmm\-yy">
                  <c:v>44986</c:v>
                </c:pt>
                <c:pt idx="135" formatCode="mmm\-yy">
                  <c:v>45017</c:v>
                </c:pt>
                <c:pt idx="136" formatCode="mmm\-yy">
                  <c:v>45047</c:v>
                </c:pt>
                <c:pt idx="137" formatCode="mmm\-yy">
                  <c:v>45078</c:v>
                </c:pt>
                <c:pt idx="138" formatCode="mmm\-yy">
                  <c:v>45108</c:v>
                </c:pt>
                <c:pt idx="139" formatCode="mmm\-yy">
                  <c:v>45139</c:v>
                </c:pt>
                <c:pt idx="140" formatCode="mmm\-yy">
                  <c:v>45170</c:v>
                </c:pt>
              </c:numCache>
            </c:numRef>
          </c:cat>
          <c:val>
            <c:numRef>
              <c:f>doi_summary!$B$4:$B$144</c:f>
              <c:numCache>
                <c:formatCode>General</c:formatCode>
                <c:ptCount val="141"/>
                <c:pt idx="0">
                  <c:v>920</c:v>
                </c:pt>
                <c:pt idx="1">
                  <c:v>9</c:v>
                </c:pt>
                <c:pt idx="2">
                  <c:v>6</c:v>
                </c:pt>
                <c:pt idx="3">
                  <c:v>8</c:v>
                </c:pt>
                <c:pt idx="4">
                  <c:v>7</c:v>
                </c:pt>
                <c:pt idx="5">
                  <c:v>13</c:v>
                </c:pt>
                <c:pt idx="6">
                  <c:v>41</c:v>
                </c:pt>
                <c:pt idx="7">
                  <c:v>1</c:v>
                </c:pt>
                <c:pt idx="8">
                  <c:v>19</c:v>
                </c:pt>
                <c:pt idx="9">
                  <c:v>6</c:v>
                </c:pt>
                <c:pt idx="10">
                  <c:v>37</c:v>
                </c:pt>
                <c:pt idx="11">
                  <c:v>3</c:v>
                </c:pt>
                <c:pt idx="12">
                  <c:v>12</c:v>
                </c:pt>
                <c:pt idx="13">
                  <c:v>4</c:v>
                </c:pt>
                <c:pt idx="14">
                  <c:v>33</c:v>
                </c:pt>
                <c:pt idx="15">
                  <c:v>62</c:v>
                </c:pt>
                <c:pt idx="16">
                  <c:v>7</c:v>
                </c:pt>
                <c:pt idx="17">
                  <c:v>41</c:v>
                </c:pt>
                <c:pt idx="18">
                  <c:v>35</c:v>
                </c:pt>
                <c:pt idx="19">
                  <c:v>58</c:v>
                </c:pt>
                <c:pt idx="20">
                  <c:v>15</c:v>
                </c:pt>
                <c:pt idx="21">
                  <c:v>34</c:v>
                </c:pt>
                <c:pt idx="22">
                  <c:v>16</c:v>
                </c:pt>
                <c:pt idx="23">
                  <c:v>25</c:v>
                </c:pt>
                <c:pt idx="24">
                  <c:v>5</c:v>
                </c:pt>
                <c:pt idx="25">
                  <c:v>15</c:v>
                </c:pt>
                <c:pt idx="26">
                  <c:v>48</c:v>
                </c:pt>
                <c:pt idx="27">
                  <c:v>129</c:v>
                </c:pt>
                <c:pt idx="28">
                  <c:v>119</c:v>
                </c:pt>
                <c:pt idx="29">
                  <c:v>8</c:v>
                </c:pt>
                <c:pt idx="30">
                  <c:v>63</c:v>
                </c:pt>
                <c:pt idx="31">
                  <c:v>103</c:v>
                </c:pt>
                <c:pt idx="32">
                  <c:v>59</c:v>
                </c:pt>
                <c:pt idx="33">
                  <c:v>403</c:v>
                </c:pt>
                <c:pt idx="34">
                  <c:v>80</c:v>
                </c:pt>
                <c:pt idx="35">
                  <c:v>70</c:v>
                </c:pt>
                <c:pt idx="36">
                  <c:v>63</c:v>
                </c:pt>
                <c:pt idx="37">
                  <c:v>33</c:v>
                </c:pt>
                <c:pt idx="38">
                  <c:v>520</c:v>
                </c:pt>
                <c:pt idx="39">
                  <c:v>48</c:v>
                </c:pt>
                <c:pt idx="40">
                  <c:v>308</c:v>
                </c:pt>
                <c:pt idx="41">
                  <c:v>189</c:v>
                </c:pt>
                <c:pt idx="42">
                  <c:v>155</c:v>
                </c:pt>
                <c:pt idx="43">
                  <c:v>29</c:v>
                </c:pt>
                <c:pt idx="44">
                  <c:v>207</c:v>
                </c:pt>
                <c:pt idx="45">
                  <c:v>33</c:v>
                </c:pt>
                <c:pt idx="46">
                  <c:v>25</c:v>
                </c:pt>
                <c:pt idx="47">
                  <c:v>49</c:v>
                </c:pt>
                <c:pt idx="48">
                  <c:v>4</c:v>
                </c:pt>
                <c:pt idx="49">
                  <c:v>79</c:v>
                </c:pt>
                <c:pt idx="50">
                  <c:v>215</c:v>
                </c:pt>
                <c:pt idx="51">
                  <c:v>42</c:v>
                </c:pt>
                <c:pt idx="52">
                  <c:v>121</c:v>
                </c:pt>
                <c:pt idx="53">
                  <c:v>54</c:v>
                </c:pt>
                <c:pt idx="54">
                  <c:v>68</c:v>
                </c:pt>
                <c:pt idx="55">
                  <c:v>272</c:v>
                </c:pt>
                <c:pt idx="56">
                  <c:v>24</c:v>
                </c:pt>
                <c:pt idx="57">
                  <c:v>23</c:v>
                </c:pt>
                <c:pt idx="58">
                  <c:v>67</c:v>
                </c:pt>
                <c:pt idx="59">
                  <c:v>18</c:v>
                </c:pt>
                <c:pt idx="60">
                  <c:v>23</c:v>
                </c:pt>
                <c:pt idx="61">
                  <c:v>37</c:v>
                </c:pt>
                <c:pt idx="62">
                  <c:v>76</c:v>
                </c:pt>
                <c:pt idx="63">
                  <c:v>24</c:v>
                </c:pt>
                <c:pt idx="64">
                  <c:v>165</c:v>
                </c:pt>
                <c:pt idx="65">
                  <c:v>22</c:v>
                </c:pt>
                <c:pt idx="66">
                  <c:v>62</c:v>
                </c:pt>
                <c:pt idx="67">
                  <c:v>68</c:v>
                </c:pt>
                <c:pt idx="68">
                  <c:v>58</c:v>
                </c:pt>
                <c:pt idx="69">
                  <c:v>93</c:v>
                </c:pt>
                <c:pt idx="70">
                  <c:v>146</c:v>
                </c:pt>
                <c:pt idx="71">
                  <c:v>274</c:v>
                </c:pt>
                <c:pt idx="72">
                  <c:v>65</c:v>
                </c:pt>
                <c:pt idx="73">
                  <c:v>143</c:v>
                </c:pt>
                <c:pt idx="74">
                  <c:v>85</c:v>
                </c:pt>
                <c:pt idx="75">
                  <c:v>97</c:v>
                </c:pt>
                <c:pt idx="76">
                  <c:v>45</c:v>
                </c:pt>
                <c:pt idx="77">
                  <c:v>251</c:v>
                </c:pt>
                <c:pt idx="78">
                  <c:v>59</c:v>
                </c:pt>
                <c:pt idx="79">
                  <c:v>50</c:v>
                </c:pt>
                <c:pt idx="80">
                  <c:v>86</c:v>
                </c:pt>
                <c:pt idx="81">
                  <c:v>70</c:v>
                </c:pt>
                <c:pt idx="82">
                  <c:v>42</c:v>
                </c:pt>
                <c:pt idx="83">
                  <c:v>99</c:v>
                </c:pt>
                <c:pt idx="84">
                  <c:v>58</c:v>
                </c:pt>
                <c:pt idx="85">
                  <c:v>89</c:v>
                </c:pt>
                <c:pt idx="86">
                  <c:v>52</c:v>
                </c:pt>
                <c:pt idx="87">
                  <c:v>31</c:v>
                </c:pt>
                <c:pt idx="88">
                  <c:v>60</c:v>
                </c:pt>
                <c:pt idx="89">
                  <c:v>135</c:v>
                </c:pt>
                <c:pt idx="90">
                  <c:v>73</c:v>
                </c:pt>
                <c:pt idx="91">
                  <c:v>135</c:v>
                </c:pt>
                <c:pt idx="92">
                  <c:v>62</c:v>
                </c:pt>
                <c:pt idx="93">
                  <c:v>83</c:v>
                </c:pt>
                <c:pt idx="94">
                  <c:v>74</c:v>
                </c:pt>
                <c:pt idx="95">
                  <c:v>45</c:v>
                </c:pt>
                <c:pt idx="96">
                  <c:v>159</c:v>
                </c:pt>
                <c:pt idx="97">
                  <c:v>80</c:v>
                </c:pt>
                <c:pt idx="98">
                  <c:v>42</c:v>
                </c:pt>
                <c:pt idx="99">
                  <c:v>509</c:v>
                </c:pt>
                <c:pt idx="100">
                  <c:v>80</c:v>
                </c:pt>
                <c:pt idx="101">
                  <c:v>244</c:v>
                </c:pt>
                <c:pt idx="102">
                  <c:v>56</c:v>
                </c:pt>
                <c:pt idx="103">
                  <c:v>37</c:v>
                </c:pt>
                <c:pt idx="104">
                  <c:v>103</c:v>
                </c:pt>
                <c:pt idx="105">
                  <c:v>136</c:v>
                </c:pt>
                <c:pt idx="106">
                  <c:v>103</c:v>
                </c:pt>
                <c:pt idx="107">
                  <c:v>126</c:v>
                </c:pt>
                <c:pt idx="108">
                  <c:v>30</c:v>
                </c:pt>
                <c:pt idx="109">
                  <c:v>129</c:v>
                </c:pt>
                <c:pt idx="110">
                  <c:v>90</c:v>
                </c:pt>
                <c:pt idx="111">
                  <c:v>60</c:v>
                </c:pt>
                <c:pt idx="112">
                  <c:v>102</c:v>
                </c:pt>
                <c:pt idx="113">
                  <c:v>94</c:v>
                </c:pt>
                <c:pt idx="114">
                  <c:v>45</c:v>
                </c:pt>
                <c:pt idx="115">
                  <c:v>81</c:v>
                </c:pt>
                <c:pt idx="116">
                  <c:v>123</c:v>
                </c:pt>
                <c:pt idx="117">
                  <c:v>52</c:v>
                </c:pt>
                <c:pt idx="118">
                  <c:v>139</c:v>
                </c:pt>
                <c:pt idx="119">
                  <c:v>49</c:v>
                </c:pt>
                <c:pt idx="120">
                  <c:v>88</c:v>
                </c:pt>
                <c:pt idx="121">
                  <c:v>114</c:v>
                </c:pt>
                <c:pt idx="122">
                  <c:v>94</c:v>
                </c:pt>
                <c:pt idx="123">
                  <c:v>108</c:v>
                </c:pt>
                <c:pt idx="124">
                  <c:v>239</c:v>
                </c:pt>
                <c:pt idx="125">
                  <c:v>53</c:v>
                </c:pt>
                <c:pt idx="126">
                  <c:v>113</c:v>
                </c:pt>
                <c:pt idx="127">
                  <c:v>73</c:v>
                </c:pt>
                <c:pt idx="128">
                  <c:v>196</c:v>
                </c:pt>
                <c:pt idx="129">
                  <c:v>105</c:v>
                </c:pt>
                <c:pt idx="130">
                  <c:v>104</c:v>
                </c:pt>
                <c:pt idx="131">
                  <c:v>60</c:v>
                </c:pt>
                <c:pt idx="132">
                  <c:v>123</c:v>
                </c:pt>
                <c:pt idx="133">
                  <c:v>50</c:v>
                </c:pt>
                <c:pt idx="134">
                  <c:v>74</c:v>
                </c:pt>
                <c:pt idx="135">
                  <c:v>69</c:v>
                </c:pt>
                <c:pt idx="136">
                  <c:v>42</c:v>
                </c:pt>
                <c:pt idx="137">
                  <c:v>72</c:v>
                </c:pt>
                <c:pt idx="138">
                  <c:v>96</c:v>
                </c:pt>
                <c:pt idx="139">
                  <c:v>71</c:v>
                </c:pt>
                <c:pt idx="140">
                  <c:v>54</c:v>
                </c:pt>
              </c:numCache>
            </c:numRef>
          </c:val>
          <c:smooth val="0"/>
          <c:extLst>
            <c:ext xmlns:c16="http://schemas.microsoft.com/office/drawing/2014/chart" uri="{C3380CC4-5D6E-409C-BE32-E72D297353CC}">
              <c16:uniqueId val="{00000000-46A8-B341-A2AB-C06428E459C6}"/>
            </c:ext>
          </c:extLst>
        </c:ser>
        <c:dLbls>
          <c:showLegendKey val="0"/>
          <c:showVal val="0"/>
          <c:showCatName val="0"/>
          <c:showSerName val="0"/>
          <c:showPercent val="0"/>
          <c:showBubbleSize val="0"/>
        </c:dLbls>
        <c:marker val="1"/>
        <c:smooth val="0"/>
        <c:axId val="123164335"/>
        <c:axId val="108901375"/>
      </c:lineChart>
      <c:lineChart>
        <c:grouping val="standard"/>
        <c:varyColors val="0"/>
        <c:ser>
          <c:idx val="1"/>
          <c:order val="1"/>
          <c:tx>
            <c:strRef>
              <c:f>doi_summary!$D$3</c:f>
              <c:strCache>
                <c:ptCount val="1"/>
                <c:pt idx="0">
                  <c:v>Cumulative # of DOIs</c:v>
                </c:pt>
              </c:strCache>
            </c:strRef>
          </c:tx>
          <c:spPr>
            <a:ln w="28575" cap="rnd">
              <a:solidFill>
                <a:schemeClr val="accent2"/>
              </a:solidFill>
              <a:round/>
            </a:ln>
            <a:effectLst/>
          </c:spPr>
          <c:marker>
            <c:symbol val="none"/>
          </c:marker>
          <c:cat>
            <c:numRef>
              <c:f>doi_summary!$A$4:$A$144</c:f>
              <c:numCache>
                <c:formatCode>[$-409]mmm\-yy;@</c:formatCode>
                <c:ptCount val="14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formatCode="mmm\-yy">
                  <c:v>44470</c:v>
                </c:pt>
                <c:pt idx="118" formatCode="mmm\-yy">
                  <c:v>44501</c:v>
                </c:pt>
                <c:pt idx="119" formatCode="mmm\-yy">
                  <c:v>44531</c:v>
                </c:pt>
                <c:pt idx="120" formatCode="mmm\-yy">
                  <c:v>44562</c:v>
                </c:pt>
                <c:pt idx="121" formatCode="mmm\-yy">
                  <c:v>44593</c:v>
                </c:pt>
                <c:pt idx="122" formatCode="mmm\-yy">
                  <c:v>44621</c:v>
                </c:pt>
                <c:pt idx="123" formatCode="mmm\-yy">
                  <c:v>44652</c:v>
                </c:pt>
                <c:pt idx="124" formatCode="mmm\-yy">
                  <c:v>44682</c:v>
                </c:pt>
                <c:pt idx="125" formatCode="mmm\-yy">
                  <c:v>44713</c:v>
                </c:pt>
                <c:pt idx="126" formatCode="mmm\-yy">
                  <c:v>44743</c:v>
                </c:pt>
                <c:pt idx="127" formatCode="mmm\-yy">
                  <c:v>44774</c:v>
                </c:pt>
                <c:pt idx="128" formatCode="mmm\-yy">
                  <c:v>44805</c:v>
                </c:pt>
                <c:pt idx="129" formatCode="mmm\-yy">
                  <c:v>44835</c:v>
                </c:pt>
                <c:pt idx="130" formatCode="mmm\-yy">
                  <c:v>44866</c:v>
                </c:pt>
                <c:pt idx="131" formatCode="mmm\-yy">
                  <c:v>44896</c:v>
                </c:pt>
                <c:pt idx="132" formatCode="mmm\-yy">
                  <c:v>44927</c:v>
                </c:pt>
                <c:pt idx="133" formatCode="mmm\-yy">
                  <c:v>44958</c:v>
                </c:pt>
                <c:pt idx="134" formatCode="mmm\-yy">
                  <c:v>44986</c:v>
                </c:pt>
                <c:pt idx="135" formatCode="mmm\-yy">
                  <c:v>45017</c:v>
                </c:pt>
                <c:pt idx="136" formatCode="mmm\-yy">
                  <c:v>45047</c:v>
                </c:pt>
                <c:pt idx="137" formatCode="mmm\-yy">
                  <c:v>45078</c:v>
                </c:pt>
                <c:pt idx="138" formatCode="mmm\-yy">
                  <c:v>45108</c:v>
                </c:pt>
                <c:pt idx="139" formatCode="mmm\-yy">
                  <c:v>45139</c:v>
                </c:pt>
                <c:pt idx="140" formatCode="mmm\-yy">
                  <c:v>45170</c:v>
                </c:pt>
              </c:numCache>
            </c:numRef>
          </c:cat>
          <c:val>
            <c:numRef>
              <c:f>doi_summary!$D$4:$D$144</c:f>
              <c:numCache>
                <c:formatCode>General</c:formatCode>
                <c:ptCount val="141"/>
                <c:pt idx="0">
                  <c:v>920</c:v>
                </c:pt>
                <c:pt idx="1">
                  <c:v>929</c:v>
                </c:pt>
                <c:pt idx="2">
                  <c:v>935</c:v>
                </c:pt>
                <c:pt idx="3">
                  <c:v>943</c:v>
                </c:pt>
                <c:pt idx="4">
                  <c:v>950</c:v>
                </c:pt>
                <c:pt idx="5">
                  <c:v>963</c:v>
                </c:pt>
                <c:pt idx="6">
                  <c:v>1004</c:v>
                </c:pt>
                <c:pt idx="7">
                  <c:v>1005</c:v>
                </c:pt>
                <c:pt idx="8">
                  <c:v>1024</c:v>
                </c:pt>
                <c:pt idx="9">
                  <c:v>1030</c:v>
                </c:pt>
                <c:pt idx="10">
                  <c:v>1067</c:v>
                </c:pt>
                <c:pt idx="11">
                  <c:v>1070</c:v>
                </c:pt>
                <c:pt idx="12">
                  <c:v>1082</c:v>
                </c:pt>
                <c:pt idx="13">
                  <c:v>1086</c:v>
                </c:pt>
                <c:pt idx="14">
                  <c:v>1114</c:v>
                </c:pt>
                <c:pt idx="15">
                  <c:v>1176</c:v>
                </c:pt>
                <c:pt idx="16">
                  <c:v>1183</c:v>
                </c:pt>
                <c:pt idx="17">
                  <c:v>1221</c:v>
                </c:pt>
                <c:pt idx="18">
                  <c:v>1256</c:v>
                </c:pt>
                <c:pt idx="19">
                  <c:v>1314</c:v>
                </c:pt>
                <c:pt idx="20">
                  <c:v>1329</c:v>
                </c:pt>
                <c:pt idx="21">
                  <c:v>1363</c:v>
                </c:pt>
                <c:pt idx="22">
                  <c:v>1379</c:v>
                </c:pt>
                <c:pt idx="23">
                  <c:v>1403</c:v>
                </c:pt>
                <c:pt idx="24">
                  <c:v>1408</c:v>
                </c:pt>
                <c:pt idx="25">
                  <c:v>1423</c:v>
                </c:pt>
                <c:pt idx="26">
                  <c:v>1469</c:v>
                </c:pt>
                <c:pt idx="27">
                  <c:v>1583</c:v>
                </c:pt>
                <c:pt idx="28">
                  <c:v>1702</c:v>
                </c:pt>
                <c:pt idx="29">
                  <c:v>1710</c:v>
                </c:pt>
                <c:pt idx="30">
                  <c:v>1773</c:v>
                </c:pt>
                <c:pt idx="31">
                  <c:v>1876</c:v>
                </c:pt>
                <c:pt idx="32">
                  <c:v>1935</c:v>
                </c:pt>
                <c:pt idx="33">
                  <c:v>2338</c:v>
                </c:pt>
                <c:pt idx="34">
                  <c:v>2418</c:v>
                </c:pt>
                <c:pt idx="35">
                  <c:v>2488</c:v>
                </c:pt>
                <c:pt idx="36">
                  <c:v>2551</c:v>
                </c:pt>
                <c:pt idx="37">
                  <c:v>2584</c:v>
                </c:pt>
                <c:pt idx="38">
                  <c:v>3104</c:v>
                </c:pt>
                <c:pt idx="39">
                  <c:v>3152</c:v>
                </c:pt>
                <c:pt idx="40">
                  <c:v>3460</c:v>
                </c:pt>
                <c:pt idx="41">
                  <c:v>3649</c:v>
                </c:pt>
                <c:pt idx="42">
                  <c:v>3804</c:v>
                </c:pt>
                <c:pt idx="43">
                  <c:v>3833</c:v>
                </c:pt>
                <c:pt idx="44">
                  <c:v>4040</c:v>
                </c:pt>
                <c:pt idx="45">
                  <c:v>4073</c:v>
                </c:pt>
                <c:pt idx="46">
                  <c:v>4098</c:v>
                </c:pt>
                <c:pt idx="47">
                  <c:v>4147</c:v>
                </c:pt>
                <c:pt idx="48">
                  <c:v>4151</c:v>
                </c:pt>
                <c:pt idx="49">
                  <c:v>4230</c:v>
                </c:pt>
                <c:pt idx="50">
                  <c:v>4445</c:v>
                </c:pt>
                <c:pt idx="51">
                  <c:v>4487</c:v>
                </c:pt>
                <c:pt idx="52">
                  <c:v>4608</c:v>
                </c:pt>
                <c:pt idx="53">
                  <c:v>4662</c:v>
                </c:pt>
                <c:pt idx="54">
                  <c:v>4730</c:v>
                </c:pt>
                <c:pt idx="55">
                  <c:v>5002</c:v>
                </c:pt>
                <c:pt idx="56">
                  <c:v>5026</c:v>
                </c:pt>
                <c:pt idx="57">
                  <c:v>5049</c:v>
                </c:pt>
                <c:pt idx="58">
                  <c:v>5116</c:v>
                </c:pt>
                <c:pt idx="59">
                  <c:v>5134</c:v>
                </c:pt>
                <c:pt idx="60">
                  <c:v>5157</c:v>
                </c:pt>
                <c:pt idx="61">
                  <c:v>5194</c:v>
                </c:pt>
                <c:pt idx="62">
                  <c:v>5270</c:v>
                </c:pt>
                <c:pt idx="63">
                  <c:v>5294</c:v>
                </c:pt>
                <c:pt idx="64">
                  <c:v>5459</c:v>
                </c:pt>
                <c:pt idx="65">
                  <c:v>5481</c:v>
                </c:pt>
                <c:pt idx="66">
                  <c:v>5543</c:v>
                </c:pt>
                <c:pt idx="67">
                  <c:v>5611</c:v>
                </c:pt>
                <c:pt idx="68">
                  <c:v>5669</c:v>
                </c:pt>
                <c:pt idx="69">
                  <c:v>5762</c:v>
                </c:pt>
                <c:pt idx="70">
                  <c:v>5908</c:v>
                </c:pt>
                <c:pt idx="71">
                  <c:v>6182</c:v>
                </c:pt>
                <c:pt idx="72">
                  <c:v>6247</c:v>
                </c:pt>
                <c:pt idx="73">
                  <c:v>6390</c:v>
                </c:pt>
                <c:pt idx="74">
                  <c:v>6475</c:v>
                </c:pt>
                <c:pt idx="75">
                  <c:v>6572</c:v>
                </c:pt>
                <c:pt idx="76">
                  <c:v>6617</c:v>
                </c:pt>
                <c:pt idx="77">
                  <c:v>6868</c:v>
                </c:pt>
                <c:pt idx="78">
                  <c:v>6927</c:v>
                </c:pt>
                <c:pt idx="79">
                  <c:v>6977</c:v>
                </c:pt>
                <c:pt idx="80">
                  <c:v>7063</c:v>
                </c:pt>
                <c:pt idx="81">
                  <c:v>7133</c:v>
                </c:pt>
                <c:pt idx="82">
                  <c:v>7175</c:v>
                </c:pt>
                <c:pt idx="83">
                  <c:v>7274</c:v>
                </c:pt>
                <c:pt idx="84">
                  <c:v>7332</c:v>
                </c:pt>
                <c:pt idx="85">
                  <c:v>7421</c:v>
                </c:pt>
                <c:pt idx="86">
                  <c:v>7473</c:v>
                </c:pt>
                <c:pt idx="87">
                  <c:v>7504</c:v>
                </c:pt>
                <c:pt idx="88">
                  <c:v>7564</c:v>
                </c:pt>
                <c:pt idx="89">
                  <c:v>7699</c:v>
                </c:pt>
                <c:pt idx="90">
                  <c:v>7772</c:v>
                </c:pt>
                <c:pt idx="91">
                  <c:v>7907</c:v>
                </c:pt>
                <c:pt idx="92">
                  <c:v>7969</c:v>
                </c:pt>
                <c:pt idx="93">
                  <c:v>8052</c:v>
                </c:pt>
                <c:pt idx="94">
                  <c:v>8126</c:v>
                </c:pt>
                <c:pt idx="95">
                  <c:v>8171</c:v>
                </c:pt>
                <c:pt idx="96">
                  <c:v>8330</c:v>
                </c:pt>
                <c:pt idx="97">
                  <c:v>8410</c:v>
                </c:pt>
                <c:pt idx="98">
                  <c:v>8452</c:v>
                </c:pt>
                <c:pt idx="99">
                  <c:v>8961</c:v>
                </c:pt>
                <c:pt idx="100">
                  <c:v>9041</c:v>
                </c:pt>
                <c:pt idx="101">
                  <c:v>9285</c:v>
                </c:pt>
                <c:pt idx="102">
                  <c:v>9341</c:v>
                </c:pt>
                <c:pt idx="103">
                  <c:v>9378</c:v>
                </c:pt>
                <c:pt idx="104">
                  <c:v>9481</c:v>
                </c:pt>
                <c:pt idx="105">
                  <c:v>9617</c:v>
                </c:pt>
                <c:pt idx="106">
                  <c:v>9720</c:v>
                </c:pt>
                <c:pt idx="107">
                  <c:v>9846</c:v>
                </c:pt>
                <c:pt idx="108">
                  <c:v>9876</c:v>
                </c:pt>
                <c:pt idx="109">
                  <c:v>10005</c:v>
                </c:pt>
                <c:pt idx="110">
                  <c:v>10095</c:v>
                </c:pt>
                <c:pt idx="111">
                  <c:v>10155</c:v>
                </c:pt>
                <c:pt idx="112">
                  <c:v>10257</c:v>
                </c:pt>
                <c:pt idx="113">
                  <c:v>10351</c:v>
                </c:pt>
                <c:pt idx="114">
                  <c:v>10396</c:v>
                </c:pt>
                <c:pt idx="115">
                  <c:v>10477</c:v>
                </c:pt>
                <c:pt idx="116">
                  <c:v>10600</c:v>
                </c:pt>
                <c:pt idx="117">
                  <c:v>10652</c:v>
                </c:pt>
                <c:pt idx="118">
                  <c:v>10791</c:v>
                </c:pt>
                <c:pt idx="119">
                  <c:v>10839</c:v>
                </c:pt>
                <c:pt idx="120">
                  <c:v>10927</c:v>
                </c:pt>
                <c:pt idx="121">
                  <c:v>11041</c:v>
                </c:pt>
                <c:pt idx="122">
                  <c:v>11135</c:v>
                </c:pt>
                <c:pt idx="123">
                  <c:v>11243</c:v>
                </c:pt>
                <c:pt idx="124">
                  <c:v>11482</c:v>
                </c:pt>
                <c:pt idx="125">
                  <c:v>11535</c:v>
                </c:pt>
                <c:pt idx="126">
                  <c:v>11648</c:v>
                </c:pt>
                <c:pt idx="127">
                  <c:v>11721</c:v>
                </c:pt>
                <c:pt idx="128">
                  <c:v>11917</c:v>
                </c:pt>
                <c:pt idx="129">
                  <c:v>12018</c:v>
                </c:pt>
                <c:pt idx="130">
                  <c:v>12106</c:v>
                </c:pt>
                <c:pt idx="131">
                  <c:v>12166</c:v>
                </c:pt>
                <c:pt idx="132">
                  <c:v>12287</c:v>
                </c:pt>
                <c:pt idx="133">
                  <c:v>12336</c:v>
                </c:pt>
                <c:pt idx="134">
                  <c:v>12406</c:v>
                </c:pt>
                <c:pt idx="135">
                  <c:v>12474</c:v>
                </c:pt>
                <c:pt idx="136">
                  <c:v>12515</c:v>
                </c:pt>
                <c:pt idx="137">
                  <c:v>12586</c:v>
                </c:pt>
                <c:pt idx="138">
                  <c:v>12682</c:v>
                </c:pt>
                <c:pt idx="139">
                  <c:v>12753</c:v>
                </c:pt>
                <c:pt idx="140">
                  <c:v>12790</c:v>
                </c:pt>
              </c:numCache>
            </c:numRef>
          </c:val>
          <c:smooth val="0"/>
          <c:extLst>
            <c:ext xmlns:c16="http://schemas.microsoft.com/office/drawing/2014/chart" uri="{C3380CC4-5D6E-409C-BE32-E72D297353CC}">
              <c16:uniqueId val="{00000001-46A8-B341-A2AB-C06428E459C6}"/>
            </c:ext>
          </c:extLst>
        </c:ser>
        <c:dLbls>
          <c:showLegendKey val="0"/>
          <c:showVal val="0"/>
          <c:showCatName val="0"/>
          <c:showSerName val="0"/>
          <c:showPercent val="0"/>
          <c:showBubbleSize val="0"/>
        </c:dLbls>
        <c:marker val="1"/>
        <c:smooth val="0"/>
        <c:axId val="100739759"/>
        <c:axId val="523558511"/>
      </c:lineChart>
      <c:dateAx>
        <c:axId val="12316433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Month-Year</a:t>
                </a:r>
              </a:p>
            </c:rich>
          </c:tx>
          <c:layout>
            <c:manualLayout>
              <c:xMode val="edge"/>
              <c:yMode val="edge"/>
              <c:x val="0.44694611800722794"/>
              <c:y val="0.9516995234671212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901375"/>
        <c:crosses val="autoZero"/>
        <c:auto val="1"/>
        <c:lblOffset val="100"/>
        <c:baseTimeUnit val="months"/>
        <c:majorUnit val="3"/>
        <c:majorTimeUnit val="months"/>
      </c:dateAx>
      <c:valAx>
        <c:axId val="108901375"/>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164335"/>
        <c:crosses val="autoZero"/>
        <c:crossBetween val="between"/>
      </c:valAx>
      <c:valAx>
        <c:axId val="523558511"/>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latin typeface="+mn-lt"/>
                  </a:rPr>
                  <a:t>Cumulative Number</a:t>
                </a:r>
                <a:r>
                  <a:rPr lang="en-US" sz="1200" b="1" baseline="0">
                    <a:latin typeface="+mn-lt"/>
                  </a:rPr>
                  <a:t> of DOIs</a:t>
                </a:r>
                <a:endParaRPr lang="en-US" sz="1200" b="1">
                  <a:latin typeface="+mn-lt"/>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0739759"/>
        <c:crosses val="max"/>
        <c:crossBetween val="between"/>
        <c:majorUnit val="1300"/>
      </c:valAx>
      <c:dateAx>
        <c:axId val="100739759"/>
        <c:scaling>
          <c:orientation val="minMax"/>
        </c:scaling>
        <c:delete val="1"/>
        <c:axPos val="b"/>
        <c:numFmt formatCode="[$-409]mmm\-yy;@" sourceLinked="1"/>
        <c:majorTickMark val="out"/>
        <c:minorTickMark val="none"/>
        <c:tickLblPos val="nextTo"/>
        <c:crossAx val="523558511"/>
        <c:crosses val="autoZero"/>
        <c:auto val="1"/>
        <c:lblOffset val="100"/>
        <c:baseTimeUnit val="months"/>
      </c:dateAx>
      <c:spPr>
        <a:noFill/>
        <a:ln w="12700">
          <a:solidFill>
            <a:schemeClr val="tx1"/>
          </a:solidFill>
        </a:ln>
        <a:effectLst/>
      </c:spPr>
    </c:plotArea>
    <c:legend>
      <c:legendPos val="b"/>
      <c:layout>
        <c:manualLayout>
          <c:xMode val="edge"/>
          <c:yMode val="edge"/>
          <c:x val="0.23981557447473964"/>
          <c:y val="0.20891939601126158"/>
          <c:w val="0.18360504456617907"/>
          <c:h val="4.6277016183062299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5644881567758"/>
          <c:y val="0.14768333152143939"/>
          <c:w val="0.86929602206588941"/>
          <c:h val="0.64362935638001106"/>
        </c:manualLayout>
      </c:layout>
      <c:barChart>
        <c:barDir val="col"/>
        <c:grouping val="stacked"/>
        <c:varyColors val="0"/>
        <c:ser>
          <c:idx val="0"/>
          <c:order val="0"/>
          <c:tx>
            <c:strRef>
              <c:f>doi_summary!$S$41</c:f>
              <c:strCache>
                <c:ptCount val="1"/>
                <c:pt idx="0">
                  <c:v>Registered: Created by ESDIS and also registered with the Datacite</c:v>
                </c:pt>
              </c:strCache>
            </c:strRef>
          </c:tx>
          <c:invertIfNegative val="0"/>
          <c:dLbls>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doi_summary!$R$42:$R$64</c:f>
              <c:strCache>
                <c:ptCount val="23"/>
                <c:pt idx="0">
                  <c:v>ASDC</c:v>
                </c:pt>
                <c:pt idx="1">
                  <c:v>ASF DAAC</c:v>
                </c:pt>
                <c:pt idx="2">
                  <c:v>CCDIS</c:v>
                </c:pt>
                <c:pt idx="3">
                  <c:v>CSDAP</c:v>
                </c:pt>
                <c:pt idx="4">
                  <c:v>ESCO</c:v>
                </c:pt>
                <c:pt idx="5">
                  <c:v>ESPO-AMES</c:v>
                </c:pt>
                <c:pt idx="6">
                  <c:v>GESDISC</c:v>
                </c:pt>
                <c:pt idx="7">
                  <c:v>GHRC DAAC</c:v>
                </c:pt>
                <c:pt idx="8">
                  <c:v>LAADS DAAc</c:v>
                </c:pt>
                <c:pt idx="9">
                  <c:v>LANCE AMSR2</c:v>
                </c:pt>
                <c:pt idx="10">
                  <c:v>LANCE FIRMS</c:v>
                </c:pt>
                <c:pt idx="11">
                  <c:v>LANCE MODIS</c:v>
                </c:pt>
                <c:pt idx="12">
                  <c:v>LP DAAC</c:v>
                </c:pt>
                <c:pt idx="13">
                  <c:v>LPVS</c:v>
                </c:pt>
                <c:pt idx="14">
                  <c:v>NCCS</c:v>
                </c:pt>
                <c:pt idx="15">
                  <c:v>NSIDC DAAC</c:v>
                </c:pt>
                <c:pt idx="16">
                  <c:v>OB.DAAC</c:v>
                </c:pt>
                <c:pt idx="17">
                  <c:v>ORNL DAAC</c:v>
                </c:pt>
                <c:pt idx="18">
                  <c:v>Ozone PEATE</c:v>
                </c:pt>
                <c:pt idx="19">
                  <c:v>PO.DAAC</c:v>
                </c:pt>
                <c:pt idx="20">
                  <c:v>PPS</c:v>
                </c:pt>
                <c:pt idx="21">
                  <c:v>SEDAC</c:v>
                </c:pt>
                <c:pt idx="22">
                  <c:v>VIIRS ATM SIPS</c:v>
                </c:pt>
              </c:strCache>
            </c:strRef>
          </c:cat>
          <c:val>
            <c:numRef>
              <c:f>doi_summary!$S$42:$S$64</c:f>
              <c:numCache>
                <c:formatCode>General</c:formatCode>
                <c:ptCount val="23"/>
                <c:pt idx="0">
                  <c:v>1732</c:v>
                </c:pt>
                <c:pt idx="1">
                  <c:v>33</c:v>
                </c:pt>
                <c:pt idx="2">
                  <c:v>137</c:v>
                </c:pt>
                <c:pt idx="3">
                  <c:v>45</c:v>
                </c:pt>
                <c:pt idx="4">
                  <c:v>11</c:v>
                </c:pt>
                <c:pt idx="5">
                  <c:v>12</c:v>
                </c:pt>
                <c:pt idx="6">
                  <c:v>1777</c:v>
                </c:pt>
                <c:pt idx="7">
                  <c:v>699</c:v>
                </c:pt>
                <c:pt idx="8">
                  <c:v>215</c:v>
                </c:pt>
                <c:pt idx="9">
                  <c:v>22</c:v>
                </c:pt>
                <c:pt idx="10">
                  <c:v>7</c:v>
                </c:pt>
                <c:pt idx="11">
                  <c:v>304</c:v>
                </c:pt>
                <c:pt idx="12">
                  <c:v>720</c:v>
                </c:pt>
                <c:pt idx="13">
                  <c:v>5</c:v>
                </c:pt>
                <c:pt idx="14">
                  <c:v>1</c:v>
                </c:pt>
                <c:pt idx="15">
                  <c:v>1279</c:v>
                </c:pt>
                <c:pt idx="16">
                  <c:v>847</c:v>
                </c:pt>
                <c:pt idx="17">
                  <c:v>1987</c:v>
                </c:pt>
                <c:pt idx="18">
                  <c:v>7</c:v>
                </c:pt>
                <c:pt idx="19">
                  <c:v>1434</c:v>
                </c:pt>
                <c:pt idx="20">
                  <c:v>187</c:v>
                </c:pt>
                <c:pt idx="21">
                  <c:v>378</c:v>
                </c:pt>
                <c:pt idx="22">
                  <c:v>7</c:v>
                </c:pt>
              </c:numCache>
            </c:numRef>
          </c:val>
          <c:extLst>
            <c:ext xmlns:c16="http://schemas.microsoft.com/office/drawing/2014/chart" uri="{C3380CC4-5D6E-409C-BE32-E72D297353CC}">
              <c16:uniqueId val="{00000000-24BD-8740-B3B5-EEDDDAA6A29C}"/>
            </c:ext>
          </c:extLst>
        </c:ser>
        <c:ser>
          <c:idx val="1"/>
          <c:order val="1"/>
          <c:tx>
            <c:strRef>
              <c:f>doi_summary!$T$41</c:f>
              <c:strCache>
                <c:ptCount val="1"/>
                <c:pt idx="0">
                  <c:v>Reserved:   Created by ESDIS but not registered with the Datacite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doi_summary!$R$42:$R$64</c:f>
              <c:strCache>
                <c:ptCount val="23"/>
                <c:pt idx="0">
                  <c:v>ASDC</c:v>
                </c:pt>
                <c:pt idx="1">
                  <c:v>ASF DAAC</c:v>
                </c:pt>
                <c:pt idx="2">
                  <c:v>CCDIS</c:v>
                </c:pt>
                <c:pt idx="3">
                  <c:v>CSDAP</c:v>
                </c:pt>
                <c:pt idx="4">
                  <c:v>ESCO</c:v>
                </c:pt>
                <c:pt idx="5">
                  <c:v>ESPO-AMES</c:v>
                </c:pt>
                <c:pt idx="6">
                  <c:v>GESDISC</c:v>
                </c:pt>
                <c:pt idx="7">
                  <c:v>GHRC DAAC</c:v>
                </c:pt>
                <c:pt idx="8">
                  <c:v>LAADS DAAc</c:v>
                </c:pt>
                <c:pt idx="9">
                  <c:v>LANCE AMSR2</c:v>
                </c:pt>
                <c:pt idx="10">
                  <c:v>LANCE FIRMS</c:v>
                </c:pt>
                <c:pt idx="11">
                  <c:v>LANCE MODIS</c:v>
                </c:pt>
                <c:pt idx="12">
                  <c:v>LP DAAC</c:v>
                </c:pt>
                <c:pt idx="13">
                  <c:v>LPVS</c:v>
                </c:pt>
                <c:pt idx="14">
                  <c:v>NCCS</c:v>
                </c:pt>
                <c:pt idx="15">
                  <c:v>NSIDC DAAC</c:v>
                </c:pt>
                <c:pt idx="16">
                  <c:v>OB.DAAC</c:v>
                </c:pt>
                <c:pt idx="17">
                  <c:v>ORNL DAAC</c:v>
                </c:pt>
                <c:pt idx="18">
                  <c:v>Ozone PEATE</c:v>
                </c:pt>
                <c:pt idx="19">
                  <c:v>PO.DAAC</c:v>
                </c:pt>
                <c:pt idx="20">
                  <c:v>PPS</c:v>
                </c:pt>
                <c:pt idx="21">
                  <c:v>SEDAC</c:v>
                </c:pt>
                <c:pt idx="22">
                  <c:v>VIIRS ATM SIPS</c:v>
                </c:pt>
              </c:strCache>
            </c:strRef>
          </c:cat>
          <c:val>
            <c:numRef>
              <c:f>doi_summary!$T$42:$T$64</c:f>
              <c:numCache>
                <c:formatCode>General</c:formatCode>
                <c:ptCount val="23"/>
                <c:pt idx="0">
                  <c:v>40</c:v>
                </c:pt>
                <c:pt idx="1">
                  <c:v>4</c:v>
                </c:pt>
                <c:pt idx="3">
                  <c:v>17</c:v>
                </c:pt>
                <c:pt idx="4">
                  <c:v>17</c:v>
                </c:pt>
                <c:pt idx="6">
                  <c:v>539</c:v>
                </c:pt>
                <c:pt idx="9">
                  <c:v>1</c:v>
                </c:pt>
                <c:pt idx="12">
                  <c:v>246</c:v>
                </c:pt>
                <c:pt idx="15">
                  <c:v>59</c:v>
                </c:pt>
                <c:pt idx="16">
                  <c:v>37</c:v>
                </c:pt>
                <c:pt idx="19">
                  <c:v>128</c:v>
                </c:pt>
              </c:numCache>
            </c:numRef>
          </c:val>
          <c:extLst>
            <c:ext xmlns:c16="http://schemas.microsoft.com/office/drawing/2014/chart" uri="{C3380CC4-5D6E-409C-BE32-E72D297353CC}">
              <c16:uniqueId val="{00000001-24BD-8740-B3B5-EEDDDAA6A29C}"/>
            </c:ext>
          </c:extLst>
        </c:ser>
        <c:dLbls>
          <c:showLegendKey val="0"/>
          <c:showVal val="0"/>
          <c:showCatName val="0"/>
          <c:showSerName val="0"/>
          <c:showPercent val="0"/>
          <c:showBubbleSize val="0"/>
        </c:dLbls>
        <c:gapWidth val="150"/>
        <c:overlap val="100"/>
        <c:axId val="475320088"/>
        <c:axId val="475320872"/>
      </c:barChart>
      <c:catAx>
        <c:axId val="475320088"/>
        <c:scaling>
          <c:orientation val="minMax"/>
        </c:scaling>
        <c:delete val="0"/>
        <c:axPos val="b"/>
        <c:title>
          <c:tx>
            <c:rich>
              <a:bodyPr/>
              <a:lstStyle/>
              <a:p>
                <a:pPr>
                  <a:defRPr sz="1400"/>
                </a:pPr>
                <a:r>
                  <a:rPr lang="en-US" sz="1400"/>
                  <a:t>Data Distributor</a:t>
                </a:r>
              </a:p>
            </c:rich>
          </c:tx>
          <c:layout>
            <c:manualLayout>
              <c:xMode val="edge"/>
              <c:yMode val="edge"/>
              <c:x val="0.45790730470464081"/>
              <c:y val="0.95008711213063268"/>
            </c:manualLayout>
          </c:layout>
          <c:overlay val="0"/>
        </c:title>
        <c:numFmt formatCode="General" sourceLinked="0"/>
        <c:majorTickMark val="out"/>
        <c:minorTickMark val="none"/>
        <c:tickLblPos val="nextTo"/>
        <c:txPr>
          <a:bodyPr/>
          <a:lstStyle/>
          <a:p>
            <a:pPr>
              <a:defRPr sz="1400" b="1"/>
            </a:pPr>
            <a:endParaRPr lang="en-US"/>
          </a:p>
        </c:txPr>
        <c:crossAx val="475320872"/>
        <c:crosses val="autoZero"/>
        <c:auto val="1"/>
        <c:lblAlgn val="ctr"/>
        <c:lblOffset val="100"/>
        <c:noMultiLvlLbl val="0"/>
      </c:catAx>
      <c:valAx>
        <c:axId val="475320872"/>
        <c:scaling>
          <c:orientation val="minMax"/>
        </c:scaling>
        <c:delete val="0"/>
        <c:axPos val="l"/>
        <c:majorGridlines/>
        <c:title>
          <c:tx>
            <c:rich>
              <a:bodyPr rot="-5400000" vert="horz"/>
              <a:lstStyle/>
              <a:p>
                <a:pPr>
                  <a:defRPr sz="1400"/>
                </a:pPr>
                <a:r>
                  <a:rPr lang="en-US" sz="1400"/>
                  <a:t>Number of DOIs</a:t>
                </a:r>
              </a:p>
            </c:rich>
          </c:tx>
          <c:layout>
            <c:manualLayout>
              <c:xMode val="edge"/>
              <c:yMode val="edge"/>
              <c:x val="9.4322270472539105E-3"/>
              <c:y val="0.3569212095482342"/>
            </c:manualLayout>
          </c:layout>
          <c:overlay val="0"/>
        </c:title>
        <c:numFmt formatCode="General" sourceLinked="1"/>
        <c:majorTickMark val="out"/>
        <c:minorTickMark val="none"/>
        <c:tickLblPos val="nextTo"/>
        <c:txPr>
          <a:bodyPr/>
          <a:lstStyle/>
          <a:p>
            <a:pPr>
              <a:defRPr sz="1400" b="1"/>
            </a:pPr>
            <a:endParaRPr lang="en-US"/>
          </a:p>
        </c:txPr>
        <c:crossAx val="475320088"/>
        <c:crosses val="autoZero"/>
        <c:crossBetween val="between"/>
      </c:valAx>
      <c:spPr>
        <a:ln w="15875">
          <a:solidFill>
            <a:sysClr val="windowText" lastClr="000000"/>
          </a:solidFill>
        </a:ln>
      </c:spPr>
    </c:plotArea>
    <c:legend>
      <c:legendPos val="r"/>
      <c:layout>
        <c:manualLayout>
          <c:xMode val="edge"/>
          <c:yMode val="edge"/>
          <c:x val="0.42773895247095095"/>
          <c:y val="0.16992674741231256"/>
          <c:w val="0.48928128183733344"/>
          <c:h val="5.4953282151807267E-2"/>
        </c:manualLayout>
      </c:layout>
      <c:overlay val="0"/>
      <c:spPr>
        <a:ln w="12700">
          <a:solidFill>
            <a:schemeClr val="tx1"/>
          </a:solidFill>
        </a:ln>
      </c:spPr>
      <c:txPr>
        <a:bodyPr/>
        <a:lstStyle/>
        <a:p>
          <a:pPr>
            <a:defRPr sz="1050" b="1">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9697662354914E-2"/>
          <c:y val="0.10822251290456378"/>
          <c:w val="0.87272590558403995"/>
          <c:h val="0.74599520958618359"/>
        </c:manualLayout>
      </c:layout>
      <c:lineChart>
        <c:grouping val="standard"/>
        <c:varyColors val="0"/>
        <c:ser>
          <c:idx val="2"/>
          <c:order val="0"/>
          <c:tx>
            <c:strRef>
              <c:f>doi_summary!$S$2</c:f>
              <c:strCache>
                <c:ptCount val="1"/>
                <c:pt idx="0">
                  <c:v>Submitted</c:v>
                </c:pt>
              </c:strCache>
            </c:strRef>
          </c:tx>
          <c:spPr>
            <a:ln w="28575" cap="rnd">
              <a:solidFill>
                <a:schemeClr val="accent3"/>
              </a:solidFill>
              <a:round/>
            </a:ln>
            <a:effectLst/>
          </c:spPr>
          <c:marker>
            <c:symbol val="none"/>
          </c:marker>
          <c:cat>
            <c:numRef>
              <c:f>doi_summary!$R$3:$R$14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doi_summary!$S$3:$S$14</c:f>
              <c:numCache>
                <c:formatCode>General</c:formatCode>
                <c:ptCount val="12"/>
                <c:pt idx="0">
                  <c:v>39</c:v>
                </c:pt>
                <c:pt idx="1">
                  <c:v>248</c:v>
                </c:pt>
                <c:pt idx="2">
                  <c:v>434</c:v>
                </c:pt>
                <c:pt idx="3">
                  <c:v>2069</c:v>
                </c:pt>
                <c:pt idx="4">
                  <c:v>903</c:v>
                </c:pt>
                <c:pt idx="5">
                  <c:v>557</c:v>
                </c:pt>
                <c:pt idx="6">
                  <c:v>1303</c:v>
                </c:pt>
                <c:pt idx="7">
                  <c:v>837</c:v>
                </c:pt>
                <c:pt idx="8">
                  <c:v>1492</c:v>
                </c:pt>
                <c:pt idx="9">
                  <c:v>1353</c:v>
                </c:pt>
                <c:pt idx="10">
                  <c:v>1114</c:v>
                </c:pt>
                <c:pt idx="11">
                  <c:v>1405</c:v>
                </c:pt>
              </c:numCache>
            </c:numRef>
          </c:val>
          <c:smooth val="0"/>
          <c:extLst>
            <c:ext xmlns:c16="http://schemas.microsoft.com/office/drawing/2014/chart" uri="{C3380CC4-5D6E-409C-BE32-E72D297353CC}">
              <c16:uniqueId val="{00000002-64FE-434F-87B8-0C36281F2E72}"/>
            </c:ext>
          </c:extLst>
        </c:ser>
        <c:ser>
          <c:idx val="1"/>
          <c:order val="1"/>
          <c:tx>
            <c:strRef>
              <c:f>doi_summary!$T$2</c:f>
              <c:strCache>
                <c:ptCount val="1"/>
                <c:pt idx="0">
                  <c:v>Registered</c:v>
                </c:pt>
              </c:strCache>
            </c:strRef>
          </c:tx>
          <c:spPr>
            <a:ln w="28575" cap="rnd">
              <a:solidFill>
                <a:schemeClr val="accent2"/>
              </a:solidFill>
              <a:round/>
            </a:ln>
            <a:effectLst/>
          </c:spPr>
          <c:marker>
            <c:symbol val="none"/>
          </c:marker>
          <c:cat>
            <c:numRef>
              <c:f>doi_summary!$R$3:$R$14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doi_summary!$T$3:$T$14</c:f>
              <c:numCache>
                <c:formatCode>General</c:formatCode>
                <c:ptCount val="12"/>
                <c:pt idx="0">
                  <c:v>21</c:v>
                </c:pt>
                <c:pt idx="1">
                  <c:v>176</c:v>
                </c:pt>
                <c:pt idx="2">
                  <c:v>395</c:v>
                </c:pt>
                <c:pt idx="3">
                  <c:v>1832</c:v>
                </c:pt>
                <c:pt idx="4">
                  <c:v>986</c:v>
                </c:pt>
                <c:pt idx="5">
                  <c:v>549</c:v>
                </c:pt>
                <c:pt idx="6">
                  <c:v>1225</c:v>
                </c:pt>
                <c:pt idx="7">
                  <c:v>697</c:v>
                </c:pt>
                <c:pt idx="8">
                  <c:v>1017</c:v>
                </c:pt>
                <c:pt idx="9">
                  <c:v>1067</c:v>
                </c:pt>
                <c:pt idx="10">
                  <c:v>847</c:v>
                </c:pt>
                <c:pt idx="11">
                  <c:v>989</c:v>
                </c:pt>
              </c:numCache>
            </c:numRef>
          </c:val>
          <c:smooth val="0"/>
          <c:extLst>
            <c:ext xmlns:c16="http://schemas.microsoft.com/office/drawing/2014/chart" uri="{C3380CC4-5D6E-409C-BE32-E72D297353CC}">
              <c16:uniqueId val="{00000000-A2B3-8C46-97B5-173ADB878879}"/>
            </c:ext>
          </c:extLst>
        </c:ser>
        <c:dLbls>
          <c:showLegendKey val="0"/>
          <c:showVal val="0"/>
          <c:showCatName val="0"/>
          <c:showSerName val="0"/>
          <c:showPercent val="0"/>
          <c:showBubbleSize val="0"/>
        </c:dLbls>
        <c:smooth val="0"/>
        <c:axId val="2005931391"/>
        <c:axId val="1586581807"/>
      </c:lineChart>
      <c:catAx>
        <c:axId val="200593139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Fiscal</a:t>
                </a:r>
                <a:r>
                  <a:rPr lang="en-US" sz="1200" b="1" baseline="0"/>
                  <a:t> Year</a:t>
                </a:r>
                <a:endParaRPr lang="en-US" sz="1200" b="1"/>
              </a:p>
            </c:rich>
          </c:tx>
          <c:layout>
            <c:manualLayout>
              <c:xMode val="edge"/>
              <c:yMode val="edge"/>
              <c:x val="0.47446244588592323"/>
              <c:y val="0.9312507392367920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586581807"/>
        <c:crosses val="autoZero"/>
        <c:auto val="1"/>
        <c:lblAlgn val="ctr"/>
        <c:lblOffset val="100"/>
        <c:noMultiLvlLbl val="0"/>
      </c:catAx>
      <c:valAx>
        <c:axId val="1586581807"/>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3.5472124777736992E-3"/>
              <c:y val="0.359288528224578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05931391"/>
        <c:crosses val="autoZero"/>
        <c:crossBetween val="between"/>
      </c:valAx>
      <c:spPr>
        <a:noFill/>
        <a:ln w="12700">
          <a:solidFill>
            <a:schemeClr val="tx1"/>
          </a:solidFill>
        </a:ln>
        <a:effectLst/>
      </c:spPr>
    </c:plotArea>
    <c:legend>
      <c:legendPos val="b"/>
      <c:layout>
        <c:manualLayout>
          <c:xMode val="edge"/>
          <c:yMode val="edge"/>
          <c:x val="0.59215770965522518"/>
          <c:y val="5.6175622586791242E-2"/>
          <c:w val="0.23846890693774234"/>
          <c:h val="3.6607643556995438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18381452546497E-2"/>
          <c:y val="0.1012216416014252"/>
          <c:w val="0.89817050653935859"/>
          <c:h val="0.76301941447026334"/>
        </c:manualLayout>
      </c:layout>
      <c:barChart>
        <c:barDir val="col"/>
        <c:grouping val="clustered"/>
        <c:varyColors val="0"/>
        <c:ser>
          <c:idx val="1"/>
          <c:order val="1"/>
          <c:tx>
            <c:strRef>
              <c:f>doi_summary!$S$18</c:f>
              <c:strCache>
                <c:ptCount val="1"/>
                <c:pt idx="0">
                  <c:v>Submitted</c:v>
                </c:pt>
              </c:strCache>
            </c:strRef>
          </c:tx>
          <c:spPr>
            <a:solidFill>
              <a:schemeClr val="accent2"/>
            </a:solidFill>
            <a:ln>
              <a:noFill/>
            </a:ln>
            <a:effectLst/>
          </c:spPr>
          <c:invertIfNegative val="0"/>
          <c:cat>
            <c:numRef>
              <c:f>doi_summary!$Q$19:$Q$30</c:f>
              <c:numCache>
                <c:formatCode>mmm\-yy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doi_summary!$S$19:$S$30</c:f>
              <c:numCache>
                <c:formatCode>General</c:formatCode>
                <c:ptCount val="12"/>
                <c:pt idx="0">
                  <c:v>125</c:v>
                </c:pt>
                <c:pt idx="1">
                  <c:v>118</c:v>
                </c:pt>
                <c:pt idx="2">
                  <c:v>65</c:v>
                </c:pt>
                <c:pt idx="3">
                  <c:v>135</c:v>
                </c:pt>
                <c:pt idx="4">
                  <c:v>61</c:v>
                </c:pt>
                <c:pt idx="5">
                  <c:v>79</c:v>
                </c:pt>
                <c:pt idx="6">
                  <c:v>75</c:v>
                </c:pt>
                <c:pt idx="7">
                  <c:v>68</c:v>
                </c:pt>
                <c:pt idx="8">
                  <c:v>83</c:v>
                </c:pt>
                <c:pt idx="9">
                  <c:v>134</c:v>
                </c:pt>
                <c:pt idx="10">
                  <c:v>75</c:v>
                </c:pt>
                <c:pt idx="11">
                  <c:v>69</c:v>
                </c:pt>
              </c:numCache>
            </c:numRef>
          </c:val>
          <c:extLst>
            <c:ext xmlns:c16="http://schemas.microsoft.com/office/drawing/2014/chart" uri="{C3380CC4-5D6E-409C-BE32-E72D297353CC}">
              <c16:uniqueId val="{00000000-F270-BA46-9CB4-C96BEF23481B}"/>
            </c:ext>
          </c:extLst>
        </c:ser>
        <c:dLbls>
          <c:showLegendKey val="0"/>
          <c:showVal val="0"/>
          <c:showCatName val="0"/>
          <c:showSerName val="0"/>
          <c:showPercent val="0"/>
          <c:showBubbleSize val="0"/>
        </c:dLbls>
        <c:gapWidth val="150"/>
        <c:axId val="1607873503"/>
        <c:axId val="1604393647"/>
      </c:barChart>
      <c:lineChart>
        <c:grouping val="standard"/>
        <c:varyColors val="0"/>
        <c:ser>
          <c:idx val="0"/>
          <c:order val="0"/>
          <c:tx>
            <c:strRef>
              <c:f>doi_summary!$R$18</c:f>
              <c:strCache>
                <c:ptCount val="1"/>
                <c:pt idx="0">
                  <c:v>Registered</c:v>
                </c:pt>
              </c:strCache>
            </c:strRef>
          </c:tx>
          <c:spPr>
            <a:ln w="28575" cap="rnd">
              <a:solidFill>
                <a:schemeClr val="accent1"/>
              </a:solidFill>
              <a:round/>
            </a:ln>
            <a:effectLst/>
          </c:spPr>
          <c:marker>
            <c:symbol val="none"/>
          </c:marker>
          <c:cat>
            <c:numRef>
              <c:f>doi_summary!$Q$19:$Q$30</c:f>
              <c:numCache>
                <c:formatCode>mmm\-yy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doi_summary!$R$19:$R$30</c:f>
              <c:numCache>
                <c:formatCode>General</c:formatCode>
                <c:ptCount val="12"/>
                <c:pt idx="0">
                  <c:v>127</c:v>
                </c:pt>
                <c:pt idx="1">
                  <c:v>113</c:v>
                </c:pt>
                <c:pt idx="2">
                  <c:v>63</c:v>
                </c:pt>
                <c:pt idx="3">
                  <c:v>44</c:v>
                </c:pt>
                <c:pt idx="4">
                  <c:v>46</c:v>
                </c:pt>
                <c:pt idx="5">
                  <c:v>64</c:v>
                </c:pt>
                <c:pt idx="6">
                  <c:v>66</c:v>
                </c:pt>
                <c:pt idx="7">
                  <c:v>89</c:v>
                </c:pt>
                <c:pt idx="8">
                  <c:v>92</c:v>
                </c:pt>
                <c:pt idx="9">
                  <c:v>64</c:v>
                </c:pt>
                <c:pt idx="10">
                  <c:v>138</c:v>
                </c:pt>
                <c:pt idx="11">
                  <c:v>83</c:v>
                </c:pt>
              </c:numCache>
            </c:numRef>
          </c:val>
          <c:smooth val="0"/>
          <c:extLst>
            <c:ext xmlns:c16="http://schemas.microsoft.com/office/drawing/2014/chart" uri="{C3380CC4-5D6E-409C-BE32-E72D297353CC}">
              <c16:uniqueId val="{00000001-F270-BA46-9CB4-C96BEF23481B}"/>
            </c:ext>
          </c:extLst>
        </c:ser>
        <c:dLbls>
          <c:showLegendKey val="0"/>
          <c:showVal val="0"/>
          <c:showCatName val="0"/>
          <c:showSerName val="0"/>
          <c:showPercent val="0"/>
          <c:showBubbleSize val="0"/>
        </c:dLbls>
        <c:marker val="1"/>
        <c:smooth val="0"/>
        <c:axId val="1607873503"/>
        <c:axId val="1604393647"/>
      </c:lineChart>
      <c:dateAx>
        <c:axId val="1607873503"/>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a:t>
                </a:r>
              </a:p>
            </c:rich>
          </c:tx>
          <c:layout>
            <c:manualLayout>
              <c:xMode val="edge"/>
              <c:yMode val="edge"/>
              <c:x val="0.50134735949599551"/>
              <c:y val="0.93143198176671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4393647"/>
        <c:crosses val="autoZero"/>
        <c:auto val="1"/>
        <c:lblOffset val="100"/>
        <c:baseTimeUnit val="months"/>
      </c:dateAx>
      <c:valAx>
        <c:axId val="1604393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1.2881508710495196E-2"/>
              <c:y val="0.4084650303935911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7873503"/>
        <c:crosses val="autoZero"/>
        <c:crossBetween val="between"/>
      </c:valAx>
      <c:spPr>
        <a:noFill/>
        <a:ln w="12700">
          <a:solidFill>
            <a:schemeClr val="tx1"/>
          </a:solidFill>
        </a:ln>
        <a:effectLst/>
      </c:spPr>
    </c:plotArea>
    <c:legend>
      <c:legendPos val="b"/>
      <c:layout>
        <c:manualLayout>
          <c:xMode val="edge"/>
          <c:yMode val="edge"/>
          <c:x val="0.11576357367093822"/>
          <c:y val="0.13238302735627369"/>
          <c:w val="0.21990837540251831"/>
          <c:h val="3.4152660088800871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Unique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Earthdata_cloud!$C$21:$N$21</c:f>
              <c:numCache>
                <c:formatCode>0</c:formatCode>
                <c:ptCount val="12"/>
                <c:pt idx="0">
                  <c:v>15533</c:v>
                </c:pt>
                <c:pt idx="1">
                  <c:v>15043</c:v>
                </c:pt>
                <c:pt idx="2">
                  <c:v>12122</c:v>
                </c:pt>
                <c:pt idx="3">
                  <c:v>11120</c:v>
                </c:pt>
                <c:pt idx="4">
                  <c:v>13197</c:v>
                </c:pt>
                <c:pt idx="5">
                  <c:v>16488</c:v>
                </c:pt>
                <c:pt idx="6">
                  <c:v>14738</c:v>
                </c:pt>
                <c:pt idx="7">
                  <c:v>15625</c:v>
                </c:pt>
                <c:pt idx="8">
                  <c:v>14378</c:v>
                </c:pt>
                <c:pt idx="9">
                  <c:v>13222</c:v>
                </c:pt>
                <c:pt idx="10">
                  <c:v>13221</c:v>
                </c:pt>
                <c:pt idx="11">
                  <c:v>13863</c:v>
                </c:pt>
              </c:numCache>
            </c:numRef>
          </c:val>
          <c:extLst>
            <c:ext xmlns:c16="http://schemas.microsoft.com/office/drawing/2014/chart" uri="{C3380CC4-5D6E-409C-BE32-E72D297353CC}">
              <c16:uniqueId val="{00000000-48B2-5F40-A4B4-0A51C09D08FE}"/>
            </c:ext>
          </c:extLst>
        </c:ser>
        <c:dLbls>
          <c:dLblPos val="outEnd"/>
          <c:showLegendKey val="0"/>
          <c:showVal val="1"/>
          <c:showCatName val="0"/>
          <c:showSerName val="0"/>
          <c:showPercent val="0"/>
          <c:showBubbleSize val="0"/>
        </c:dLbls>
        <c:gapWidth val="219"/>
        <c:overlap val="-27"/>
        <c:axId val="1336807472"/>
        <c:axId val="1336357776"/>
      </c:barChart>
      <c:dateAx>
        <c:axId val="1336807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57776"/>
        <c:crosses val="autoZero"/>
        <c:auto val="1"/>
        <c:lblOffset val="100"/>
        <c:baseTimeUnit val="months"/>
      </c:dateAx>
      <c:valAx>
        <c:axId val="133635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807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Distributed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Earthdata_cloud!$C$45:$N$45</c:f>
              <c:numCache>
                <c:formatCode>_(* #,##0_);_(* \(#,##0\);_(* "-"??_);_(@_)</c:formatCode>
                <c:ptCount val="12"/>
                <c:pt idx="0">
                  <c:v>6084.3852778720993</c:v>
                </c:pt>
                <c:pt idx="1">
                  <c:v>4990.5255649811843</c:v>
                </c:pt>
                <c:pt idx="2">
                  <c:v>4121.6365843812455</c:v>
                </c:pt>
                <c:pt idx="3">
                  <c:v>3744.4879298410224</c:v>
                </c:pt>
                <c:pt idx="4">
                  <c:v>4056.3076012157344</c:v>
                </c:pt>
                <c:pt idx="5">
                  <c:v>6223.8792804041796</c:v>
                </c:pt>
                <c:pt idx="6">
                  <c:v>5674.3448644150149</c:v>
                </c:pt>
                <c:pt idx="7">
                  <c:v>5800.9003733289255</c:v>
                </c:pt>
                <c:pt idx="8">
                  <c:v>9960.9904259628547</c:v>
                </c:pt>
                <c:pt idx="9">
                  <c:v>6577.858683599271</c:v>
                </c:pt>
                <c:pt idx="10">
                  <c:v>10175.152760209327</c:v>
                </c:pt>
                <c:pt idx="11">
                  <c:v>10614.482538323235</c:v>
                </c:pt>
              </c:numCache>
            </c:numRef>
          </c:val>
          <c:extLst>
            <c:ext xmlns:c16="http://schemas.microsoft.com/office/drawing/2014/chart" uri="{C3380CC4-5D6E-409C-BE32-E72D297353CC}">
              <c16:uniqueId val="{00000000-9FEA-F741-B663-D67A32D25D85}"/>
            </c:ext>
          </c:extLst>
        </c:ser>
        <c:dLbls>
          <c:dLblPos val="outEnd"/>
          <c:showLegendKey val="0"/>
          <c:showVal val="1"/>
          <c:showCatName val="0"/>
          <c:showSerName val="0"/>
          <c:showPercent val="0"/>
          <c:showBubbleSize val="0"/>
        </c:dLbls>
        <c:gapWidth val="219"/>
        <c:overlap val="-27"/>
        <c:axId val="1458645040"/>
        <c:axId val="1459480224"/>
      </c:barChart>
      <c:dateAx>
        <c:axId val="14586450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80224"/>
        <c:crosses val="autoZero"/>
        <c:auto val="1"/>
        <c:lblOffset val="100"/>
        <c:baseTimeUnit val="months"/>
      </c:dateAx>
      <c:valAx>
        <c:axId val="145948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4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Cloud</a:t>
            </a:r>
            <a:r>
              <a:rPr lang="en-US" baseline="0"/>
              <a:t> Storage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numCache>
            </c:numRef>
          </c:cat>
          <c:val>
            <c:numRef>
              <c:f>Earthdata_cloud!$C$57:$N$57</c:f>
              <c:numCache>
                <c:formatCode>_(* #,##0_);_(* \(#,##0\);_(* "-"??_);_(@_)</c:formatCode>
                <c:ptCount val="12"/>
                <c:pt idx="0">
                  <c:v>27235.558999999994</c:v>
                </c:pt>
                <c:pt idx="1">
                  <c:v>28080.011999999995</c:v>
                </c:pt>
                <c:pt idx="2">
                  <c:v>28813.119000000006</c:v>
                </c:pt>
                <c:pt idx="3">
                  <c:v>29556.268999999997</c:v>
                </c:pt>
                <c:pt idx="4">
                  <c:v>30346.699000000001</c:v>
                </c:pt>
                <c:pt idx="5">
                  <c:v>31619.411999999997</c:v>
                </c:pt>
                <c:pt idx="6">
                  <c:v>31174.767000000007</c:v>
                </c:pt>
                <c:pt idx="7">
                  <c:v>34398.734999999993</c:v>
                </c:pt>
                <c:pt idx="8">
                  <c:v>37185.205999999998</c:v>
                </c:pt>
                <c:pt idx="9">
                  <c:v>39196.380999999994</c:v>
                </c:pt>
                <c:pt idx="10">
                  <c:v>41840.321000000004</c:v>
                </c:pt>
                <c:pt idx="11">
                  <c:v>44572.099000000002</c:v>
                </c:pt>
              </c:numCache>
            </c:numRef>
          </c:val>
          <c:extLst>
            <c:ext xmlns:c16="http://schemas.microsoft.com/office/drawing/2014/chart" uri="{C3380CC4-5D6E-409C-BE32-E72D297353CC}">
              <c16:uniqueId val="{00000000-49E1-6B44-A648-998C282494EC}"/>
            </c:ext>
          </c:extLst>
        </c:ser>
        <c:dLbls>
          <c:dLblPos val="outEnd"/>
          <c:showLegendKey val="0"/>
          <c:showVal val="1"/>
          <c:showCatName val="0"/>
          <c:showSerName val="0"/>
          <c:showPercent val="0"/>
          <c:showBubbleSize val="0"/>
        </c:dLbls>
        <c:gapWidth val="219"/>
        <c:overlap val="-27"/>
        <c:axId val="1091313856"/>
        <c:axId val="1108743312"/>
      </c:barChart>
      <c:dateAx>
        <c:axId val="1091313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743312"/>
        <c:crosses val="autoZero"/>
        <c:auto val="1"/>
        <c:lblOffset val="100"/>
        <c:baseTimeUnit val="months"/>
      </c:dateAx>
      <c:valAx>
        <c:axId val="110874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313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FBBE-2043-918D-D192CCE40B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FBBE-2043-918D-D192CCE40BAB}"/>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FBBE-2043-918D-D192CCE40BAB}"/>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FBBE-2043-918D-D192CCE40BAB}"/>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FBBE-2043-918D-D192CCE40BAB}"/>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FBBE-2043-918D-D192CCE40BAB}"/>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FBBE-2043-918D-D192CCE40BAB}"/>
              </c:ext>
            </c:extLst>
          </c:dPt>
          <c:dPt>
            <c:idx val="8"/>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CD64-064D-A40B-7E1898CD9E5B}"/>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BE-2043-918D-D192CCE40BAB}"/>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BE-2043-918D-D192CCE40BAB}"/>
                </c:ext>
              </c:extLst>
            </c:dLbl>
            <c:dLbl>
              <c:idx val="4"/>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BE-2043-918D-D192CCE40BAB}"/>
                </c:ext>
              </c:extLst>
            </c:dLbl>
            <c:dLbl>
              <c:idx val="5"/>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BBE-2043-918D-D192CCE40BAB}"/>
                </c:ext>
              </c:extLst>
            </c:dLbl>
            <c:dLbl>
              <c:idx val="6"/>
              <c:layout>
                <c:manualLayout>
                  <c:x val="6.2486488343315674E-2"/>
                  <c:y val="0.12318927715054717"/>
                </c:manualLayout>
              </c:layout>
              <c:showLegendKey val="0"/>
              <c:showVal val="0"/>
              <c:showCatName val="1"/>
              <c:showSerName val="0"/>
              <c:showPercent val="1"/>
              <c:showBubbleSize val="0"/>
              <c:extLst>
                <c:ext xmlns:c15="http://schemas.microsoft.com/office/drawing/2012/chart" uri="{CE6537A1-D6FC-4f65-9D91-7224C49458BB}">
                  <c15:layout>
                    <c:manualLayout>
                      <c:w val="0.1623365624112198"/>
                      <c:h val="0.11799199595284333"/>
                    </c:manualLayout>
                  </c15:layout>
                </c:ext>
                <c:ext xmlns:c16="http://schemas.microsoft.com/office/drawing/2014/chart" uri="{C3380CC4-5D6E-409C-BE32-E72D297353CC}">
                  <c16:uniqueId val="{0000000D-FBBE-2043-918D-D192CCE40BAB}"/>
                </c:ext>
              </c:extLst>
            </c:dLbl>
            <c:dLbl>
              <c:idx val="7"/>
              <c:layout>
                <c:manualLayout>
                  <c:x val="-0.1047182092680774"/>
                  <c:y val="-2.27891839426952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BBE-2043-918D-D192CCE40BAB}"/>
                </c:ext>
              </c:extLst>
            </c:dLbl>
            <c:dLbl>
              <c:idx val="11"/>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BBE-2043-918D-D192CCE40BAB}"/>
                </c:ext>
              </c:extLst>
            </c:dLbl>
            <c:dLbl>
              <c:idx val="12"/>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D64-064D-A40B-7E1898CD9E5B}"/>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Size'!$A$5:$A$17</c:f>
              <c:strCache>
                <c:ptCount val="13"/>
                <c:pt idx="0">
                  <c:v>ASDC</c:v>
                </c:pt>
                <c:pt idx="1">
                  <c:v>ASF DAAC</c:v>
                </c:pt>
                <c:pt idx="2">
                  <c:v>CDDIS</c:v>
                </c:pt>
                <c:pt idx="3">
                  <c:v>CSDA</c:v>
                </c:pt>
                <c:pt idx="4">
                  <c:v>GESDISC</c:v>
                </c:pt>
                <c:pt idx="5">
                  <c:v>GHRC DAAC</c:v>
                </c:pt>
                <c:pt idx="6">
                  <c:v>LAADS DAAC</c:v>
                </c:pt>
                <c:pt idx="7">
                  <c:v>LPDAAC</c:v>
                </c:pt>
                <c:pt idx="8">
                  <c:v>NSIDC DAAC</c:v>
                </c:pt>
                <c:pt idx="9">
                  <c:v>OB.DAAC</c:v>
                </c:pt>
                <c:pt idx="10">
                  <c:v>ORNL DAAC</c:v>
                </c:pt>
                <c:pt idx="11">
                  <c:v>PO.DAAC</c:v>
                </c:pt>
                <c:pt idx="12">
                  <c:v>SEDAC</c:v>
                </c:pt>
              </c:strCache>
            </c:strRef>
          </c:cat>
          <c:val>
            <c:numRef>
              <c:f>'Total Archive Size'!$C$5:$C$17</c:f>
              <c:numCache>
                <c:formatCode>#,##0.00</c:formatCode>
                <c:ptCount val="13"/>
                <c:pt idx="0">
                  <c:v>235.859422</c:v>
                </c:pt>
                <c:pt idx="1">
                  <c:v>50.877097999999997</c:v>
                </c:pt>
                <c:pt idx="2">
                  <c:v>401.93579899999997</c:v>
                </c:pt>
                <c:pt idx="3">
                  <c:v>13.042949999999999</c:v>
                </c:pt>
                <c:pt idx="4">
                  <c:v>238.597533</c:v>
                </c:pt>
                <c:pt idx="5">
                  <c:v>23.581301</c:v>
                </c:pt>
                <c:pt idx="6">
                  <c:v>1928.3368499999999</c:v>
                </c:pt>
                <c:pt idx="7">
                  <c:v>619.83272199999999</c:v>
                </c:pt>
                <c:pt idx="8">
                  <c:v>438.16965900000002</c:v>
                </c:pt>
                <c:pt idx="9">
                  <c:v>2.9867910000000002</c:v>
                </c:pt>
                <c:pt idx="10">
                  <c:v>73.350812000000005</c:v>
                </c:pt>
                <c:pt idx="11">
                  <c:v>40.244467999999998</c:v>
                </c:pt>
                <c:pt idx="12">
                  <c:v>24.823658999999999</c:v>
                </c:pt>
              </c:numCache>
            </c:numRef>
          </c:val>
          <c:extLst>
            <c:ext xmlns:c16="http://schemas.microsoft.com/office/drawing/2014/chart" uri="{C3380CC4-5D6E-409C-BE32-E72D297353CC}">
              <c16:uniqueId val="{00000012-FBBE-2043-918D-D192CCE40BA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99354268727856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Trend'!$A$6:$A$29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'Total Archive Trend'!$B$6:$B$29</c:f>
              <c:numCache>
                <c:formatCode>#,##0.00</c:formatCode>
                <c:ptCount val="24"/>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numCache>
            </c:numRef>
          </c:val>
          <c:extLst>
            <c:ext xmlns:c16="http://schemas.microsoft.com/office/drawing/2014/chart" uri="{C3380CC4-5D6E-409C-BE32-E72D297353CC}">
              <c16:uniqueId val="{00000000-BEBE-4823-940B-8E8BE9206061}"/>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Trend'!$A$6:$A$29</c15:sqref>
                        </c15:formulaRef>
                      </c:ext>
                    </c:extLst>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extLst>
                      <c:ext uri="{02D57815-91ED-43cb-92C2-25804820EDAC}">
                        <c15:formulaRef>
                          <c15:sqref>'Total Archive Trend'!$A$6:$A$29</c15:sqref>
                        </c15:formulaRef>
                      </c:ext>
                    </c:extLst>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val>
                <c:extLst>
                  <c:ext xmlns:c16="http://schemas.microsoft.com/office/drawing/2014/chart" uri="{C3380CC4-5D6E-409C-BE32-E72D297353CC}">
                    <c16:uniqueId val="{00000014-F129-8646-A2AB-6E480B524698}"/>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0971988150603977"/>
          <c:h val="0.79889600637214675"/>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E-2C48-B83C-D5D8505D3D50}"/>
                </c:ext>
              </c:extLst>
            </c:dLbl>
            <c:dLbl>
              <c:idx val="10"/>
              <c:layout>
                <c:manualLayout>
                  <c:x val="-3.356100955216855E-2"/>
                  <c:y val="1.3138195368393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2C48-B83C-D5D8505D3D50}"/>
                </c:ext>
              </c:extLst>
            </c:dLbl>
            <c:dLbl>
              <c:idx val="17"/>
              <c:layout>
                <c:manualLayout>
                  <c:x val="-6.4570817536696801E-2"/>
                  <c:y val="-7.53291887822500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5-4B46-B2BC-DD8D0A4C763D}"/>
                </c:ext>
              </c:extLst>
            </c:dLbl>
            <c:dLbl>
              <c:idx val="20"/>
              <c:layout>
                <c:manualLayout>
                  <c:x val="-5.4169237617227674E-2"/>
                  <c:y val="1.6837041491280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A2-634D-AE13-ED335036F5E0}"/>
                </c:ext>
              </c:extLst>
            </c:dLbl>
            <c:dLbl>
              <c:idx val="23"/>
              <c:layout>
                <c:manualLayout>
                  <c:x val="-3.1474983755685512E-2"/>
                  <c:y val="-2.405291641611589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8-4F43-BC73-272FF0DB40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Trend'!$A$6:$A$29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'Total Archive Trend'!$B$6:$B$29</c:f>
              <c:numCache>
                <c:formatCode>#,##0.00</c:formatCode>
                <c:ptCount val="24"/>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numCache>
            </c:numRef>
          </c:yVal>
          <c:bubbleSize>
            <c:numRef>
              <c:f>'Total Archive Trend'!$C$6:$C$29</c:f>
              <c:numCache>
                <c:formatCode>#,##0.00</c:formatCode>
                <c:ptCount val="24"/>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numCache>
            </c:numRef>
          </c:bubbleSize>
          <c:bubble3D val="1"/>
          <c:extLst>
            <c:ext xmlns:c16="http://schemas.microsoft.com/office/drawing/2014/chart" uri="{C3380CC4-5D6E-409C-BE32-E72D297353CC}">
              <c16:uniqueId val="{00000003-4FFE-2C48-B83C-D5D8505D3D5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3"/>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Trend'!$A$28:$A$51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Trend'!$B$28:$B$51</c:f>
              <c:numCache>
                <c:formatCode>#,##0.00</c:formatCode>
                <c:ptCount val="24"/>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1793.332085</c:v>
                </c:pt>
                <c:pt idx="21">
                  <c:v>1858.7448300000001</c:v>
                </c:pt>
                <c:pt idx="22">
                  <c:v>2854.5473590000001</c:v>
                </c:pt>
                <c:pt idx="23">
                  <c:v>3301.575699</c:v>
                </c:pt>
              </c:numCache>
            </c:numRef>
          </c:val>
          <c:extLst>
            <c:ext xmlns:c16="http://schemas.microsoft.com/office/drawing/2014/chart" uri="{C3380CC4-5D6E-409C-BE32-E72D297353CC}">
              <c16:uniqueId val="{00000000-E4B3-024C-8725-29FDA82A487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Trend'!$A$28:$A$51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Trend'!$C$28:$C$51</c:f>
              <c:numCache>
                <c:formatCode>#,##0.00</c:formatCode>
                <c:ptCount val="24"/>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pt idx="23">
                  <c:v>203.31</c:v>
                </c:pt>
              </c:numCache>
            </c:numRef>
          </c:val>
          <c:extLst>
            <c:ext xmlns:c16="http://schemas.microsoft.com/office/drawing/2014/chart" uri="{C3380CC4-5D6E-409C-BE32-E72D297353CC}">
              <c16:uniqueId val="{00000001-E4B3-024C-8725-29FDA82A487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Trend'!$B$58</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Trend'!$B$59:$B$82</c:f>
              <c:numCache>
                <c:formatCode>#,##0.00</c:formatCode>
                <c:ptCount val="24"/>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pt idx="20">
                  <c:v>22.938811000000001</c:v>
                </c:pt>
                <c:pt idx="21">
                  <c:v>24.043609</c:v>
                </c:pt>
                <c:pt idx="22">
                  <c:v>24.136044999999999</c:v>
                </c:pt>
                <c:pt idx="23">
                  <c:v>27.930698</c:v>
                </c:pt>
              </c:numCache>
            </c:numRef>
          </c:val>
          <c:extLst>
            <c:ext xmlns:c16="http://schemas.microsoft.com/office/drawing/2014/chart" uri="{C3380CC4-5D6E-409C-BE32-E72D297353CC}">
              <c16:uniqueId val="{00000000-3CF8-9B4D-A454-2B8564E8CADD}"/>
            </c:ext>
          </c:extLst>
        </c:ser>
        <c:ser>
          <c:idx val="1"/>
          <c:order val="1"/>
          <c:tx>
            <c:strRef>
              <c:f>'Product Distribution Trend'!$C$58</c:f>
              <c:strCache>
                <c:ptCount val="1"/>
                <c:pt idx="0">
                  <c:v>ASF DAAC</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Trend'!$C$59:$C$82</c:f>
              <c:numCache>
                <c:formatCode>#,##0.00</c:formatCode>
                <c:ptCount val="24"/>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31.991156</c:v>
                </c:pt>
                <c:pt idx="20">
                  <c:v>39.777545000000003</c:v>
                </c:pt>
                <c:pt idx="21">
                  <c:v>34.563133000000001</c:v>
                </c:pt>
                <c:pt idx="22">
                  <c:v>51.888854000000002</c:v>
                </c:pt>
                <c:pt idx="23">
                  <c:v>48.061692999999998</c:v>
                </c:pt>
              </c:numCache>
            </c:numRef>
          </c:val>
          <c:extLst>
            <c:ext xmlns:c16="http://schemas.microsoft.com/office/drawing/2014/chart" uri="{C3380CC4-5D6E-409C-BE32-E72D297353CC}">
              <c16:uniqueId val="{00000001-3CF8-9B4D-A454-2B8564E8CADD}"/>
            </c:ext>
          </c:extLst>
        </c:ser>
        <c:ser>
          <c:idx val="2"/>
          <c:order val="2"/>
          <c:tx>
            <c:strRef>
              <c:f>'Product Distribution Trend'!$D$58</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Trend'!$D$59:$D$82</c:f>
              <c:numCache>
                <c:formatCode>#,##0.00</c:formatCode>
                <c:ptCount val="24"/>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pt idx="20">
                  <c:v>373.78777500000001</c:v>
                </c:pt>
                <c:pt idx="21">
                  <c:v>247.00965500000001</c:v>
                </c:pt>
                <c:pt idx="22">
                  <c:v>265.18032399999998</c:v>
                </c:pt>
                <c:pt idx="23">
                  <c:v>1096.2471009999999</c:v>
                </c:pt>
              </c:numCache>
            </c:numRef>
          </c:val>
          <c:extLst>
            <c:ext xmlns:c16="http://schemas.microsoft.com/office/drawing/2014/chart" uri="{C3380CC4-5D6E-409C-BE32-E72D297353CC}">
              <c16:uniqueId val="{00000002-3CF8-9B4D-A454-2B8564E8CADD}"/>
            </c:ext>
          </c:extLst>
        </c:ser>
        <c:ser>
          <c:idx val="3"/>
          <c:order val="3"/>
          <c:tx>
            <c:strRef>
              <c:f>'Product Distribution Trend'!$E$58</c:f>
              <c:strCache>
                <c:ptCount val="1"/>
                <c:pt idx="0">
                  <c:v>CSDA</c:v>
                </c:pt>
              </c:strCache>
            </c:strRef>
          </c:tx>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Trend'!$E$59:$E$82</c:f>
              <c:numCache>
                <c:formatCode>#,##0.00</c:formatCode>
                <c:ptCount val="24"/>
                <c:pt idx="23">
                  <c:v>1.0814000000000001E-2</c:v>
                </c:pt>
              </c:numCache>
            </c:numRef>
          </c:val>
          <c:extLst>
            <c:ext xmlns:c16="http://schemas.microsoft.com/office/drawing/2014/chart" uri="{C3380CC4-5D6E-409C-BE32-E72D297353CC}">
              <c16:uniqueId val="{00000003-3CF8-9B4D-A454-2B8564E8CADD}"/>
            </c:ext>
          </c:extLst>
        </c:ser>
        <c:ser>
          <c:idx val="4"/>
          <c:order val="4"/>
          <c:tx>
            <c:strRef>
              <c:f>'Product Distribution Trend'!$F$58</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Trend'!$F$59:$F$82</c:f>
              <c:numCache>
                <c:formatCode>#,##0.00</c:formatCode>
                <c:ptCount val="24"/>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pt idx="20">
                  <c:v>428.93781000000001</c:v>
                </c:pt>
                <c:pt idx="21">
                  <c:v>479.78938099999999</c:v>
                </c:pt>
                <c:pt idx="22">
                  <c:v>539.96653300000003</c:v>
                </c:pt>
                <c:pt idx="23">
                  <c:v>553.56933500000002</c:v>
                </c:pt>
              </c:numCache>
            </c:numRef>
          </c:val>
          <c:extLst>
            <c:ext xmlns:c16="http://schemas.microsoft.com/office/drawing/2014/chart" uri="{C3380CC4-5D6E-409C-BE32-E72D297353CC}">
              <c16:uniqueId val="{00000004-3CF8-9B4D-A454-2B8564E8CADD}"/>
            </c:ext>
          </c:extLst>
        </c:ser>
        <c:ser>
          <c:idx val="5"/>
          <c:order val="5"/>
          <c:tx>
            <c:strRef>
              <c:f>'Product Distribution Trend'!$G$58</c:f>
              <c:strCache>
                <c:ptCount val="1"/>
                <c:pt idx="0">
                  <c:v>GHRC DAAC</c:v>
                </c:pt>
              </c:strCache>
            </c:strRef>
          </c:tx>
          <c:spPr>
            <a:gradFill rotWithShape="0">
              <a:gsLst>
                <a:gs pos="0">
                  <a:srgbClr val="9DE2FF"/>
                </a:gs>
                <a:gs pos="100000">
                  <a:srgbClr val="31A1C0"/>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Trend'!$G$59:$G$82</c:f>
              <c:numCache>
                <c:formatCode>#,##0.00</c:formatCode>
                <c:ptCount val="24"/>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pt idx="20">
                  <c:v>8.3393149999999991</c:v>
                </c:pt>
                <c:pt idx="21">
                  <c:v>13.966144</c:v>
                </c:pt>
                <c:pt idx="22">
                  <c:v>10.362462000000001</c:v>
                </c:pt>
                <c:pt idx="23">
                  <c:v>4.4294929999999999</c:v>
                </c:pt>
              </c:numCache>
            </c:numRef>
          </c:val>
          <c:extLst>
            <c:ext xmlns:c16="http://schemas.microsoft.com/office/drawing/2014/chart" uri="{C3380CC4-5D6E-409C-BE32-E72D297353CC}">
              <c16:uniqueId val="{00000005-3CF8-9B4D-A454-2B8564E8CADD}"/>
            </c:ext>
          </c:extLst>
        </c:ser>
        <c:ser>
          <c:idx val="6"/>
          <c:order val="6"/>
          <c:tx>
            <c:strRef>
              <c:f>'Product Distribution Trend'!$H$58</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Trend'!$H$59:$H$82</c:f>
              <c:numCache>
                <c:formatCode>#,##0.00</c:formatCode>
                <c:ptCount val="24"/>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pt idx="20">
                  <c:v>233.80064300000001</c:v>
                </c:pt>
                <c:pt idx="21">
                  <c:v>252.374606</c:v>
                </c:pt>
                <c:pt idx="22">
                  <c:v>512.76510099999996</c:v>
                </c:pt>
                <c:pt idx="23">
                  <c:v>613.62384999999995</c:v>
                </c:pt>
              </c:numCache>
            </c:numRef>
          </c:val>
          <c:extLst>
            <c:ext xmlns:c16="http://schemas.microsoft.com/office/drawing/2014/chart" uri="{C3380CC4-5D6E-409C-BE32-E72D297353CC}">
              <c16:uniqueId val="{00000006-3CF8-9B4D-A454-2B8564E8CADD}"/>
            </c:ext>
          </c:extLst>
        </c:ser>
        <c:ser>
          <c:idx val="7"/>
          <c:order val="7"/>
          <c:tx>
            <c:strRef>
              <c:f>'Product Distribution Trend'!$I$58</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Trend'!$I$59:$I$82</c:f>
              <c:numCache>
                <c:formatCode>#,##0.00</c:formatCode>
                <c:ptCount val="24"/>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pt idx="20">
                  <c:v>455.37547699999999</c:v>
                </c:pt>
                <c:pt idx="21">
                  <c:v>536.58246099999997</c:v>
                </c:pt>
                <c:pt idx="22">
                  <c:v>677.69295699999998</c:v>
                </c:pt>
                <c:pt idx="23">
                  <c:v>401.48317900000001</c:v>
                </c:pt>
              </c:numCache>
            </c:numRef>
          </c:val>
          <c:extLst>
            <c:ext xmlns:c16="http://schemas.microsoft.com/office/drawing/2014/chart" uri="{C3380CC4-5D6E-409C-BE32-E72D297353CC}">
              <c16:uniqueId val="{00000007-3CF8-9B4D-A454-2B8564E8CADD}"/>
            </c:ext>
          </c:extLst>
        </c:ser>
        <c:ser>
          <c:idx val="8"/>
          <c:order val="8"/>
          <c:tx>
            <c:strRef>
              <c:f>'Product Distribution Trend'!$J$58</c:f>
              <c:strCache>
                <c:ptCount val="1"/>
                <c:pt idx="0">
                  <c:v>NSIDC DAAC</c:v>
                </c:pt>
              </c:strCache>
            </c:strRef>
          </c:tx>
          <c:spPr>
            <a:gradFill rotWithShape="0">
              <a:gsLst>
                <a:gs pos="0">
                  <a:srgbClr val="FFB6B4"/>
                </a:gs>
                <a:gs pos="100000">
                  <a:srgbClr val="DA8A89"/>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Trend'!$J$59:$J$82</c:f>
              <c:numCache>
                <c:formatCode>#,##0.00</c:formatCode>
                <c:ptCount val="24"/>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pt idx="20">
                  <c:v>81.462450000000004</c:v>
                </c:pt>
                <c:pt idx="21">
                  <c:v>64.506292000000002</c:v>
                </c:pt>
                <c:pt idx="22">
                  <c:v>87.339473999999996</c:v>
                </c:pt>
                <c:pt idx="23">
                  <c:v>130.018663</c:v>
                </c:pt>
              </c:numCache>
            </c:numRef>
          </c:val>
          <c:extLst>
            <c:ext xmlns:c16="http://schemas.microsoft.com/office/drawing/2014/chart" uri="{C3380CC4-5D6E-409C-BE32-E72D297353CC}">
              <c16:uniqueId val="{00000008-3CF8-9B4D-A454-2B8564E8CADD}"/>
            </c:ext>
          </c:extLst>
        </c:ser>
        <c:ser>
          <c:idx val="9"/>
          <c:order val="9"/>
          <c:tx>
            <c:strRef>
              <c:f>'Product Distribution Trend'!$K$58</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Trend'!$K$59:$K$82</c:f>
              <c:numCache>
                <c:formatCode>#,##0.00</c:formatCode>
                <c:ptCount val="24"/>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pt idx="20">
                  <c:v>56.457979000000002</c:v>
                </c:pt>
                <c:pt idx="21">
                  <c:v>50.985855000000001</c:v>
                </c:pt>
                <c:pt idx="22">
                  <c:v>70.861675000000005</c:v>
                </c:pt>
                <c:pt idx="23">
                  <c:v>69.771438000000003</c:v>
                </c:pt>
              </c:numCache>
            </c:numRef>
          </c:val>
          <c:extLst>
            <c:ext xmlns:c16="http://schemas.microsoft.com/office/drawing/2014/chart" uri="{C3380CC4-5D6E-409C-BE32-E72D297353CC}">
              <c16:uniqueId val="{00000009-3CF8-9B4D-A454-2B8564E8CADD}"/>
            </c:ext>
          </c:extLst>
        </c:ser>
        <c:ser>
          <c:idx val="10"/>
          <c:order val="10"/>
          <c:tx>
            <c:strRef>
              <c:f>'Product Distribution Trend'!$L$58</c:f>
              <c:strCache>
                <c:ptCount val="1"/>
                <c:pt idx="0">
                  <c:v>ORNL DAAC</c:v>
                </c:pt>
              </c:strCache>
            </c:strRef>
          </c:tx>
          <c:spPr>
            <a:gradFill rotWithShape="0">
              <a:gsLst>
                <a:gs pos="0">
                  <a:srgbClr val="D6C5F1"/>
                </a:gs>
                <a:gs pos="100000">
                  <a:srgbClr val="A896C2"/>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Trend'!$L$59:$L$82</c:f>
              <c:numCache>
                <c:formatCode>#,##0.00</c:formatCode>
                <c:ptCount val="24"/>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pt idx="20">
                  <c:v>31.767077</c:v>
                </c:pt>
                <c:pt idx="21">
                  <c:v>68.714117999999999</c:v>
                </c:pt>
                <c:pt idx="22">
                  <c:v>102.537036</c:v>
                </c:pt>
                <c:pt idx="23">
                  <c:v>73.071164999999993</c:v>
                </c:pt>
              </c:numCache>
            </c:numRef>
          </c:val>
          <c:extLst>
            <c:ext xmlns:c16="http://schemas.microsoft.com/office/drawing/2014/chart" uri="{C3380CC4-5D6E-409C-BE32-E72D297353CC}">
              <c16:uniqueId val="{0000000A-3CF8-9B4D-A454-2B8564E8CADD}"/>
            </c:ext>
          </c:extLst>
        </c:ser>
        <c:ser>
          <c:idx val="11"/>
          <c:order val="11"/>
          <c:tx>
            <c:strRef>
              <c:f>'Product Distribution Trend'!$M$58</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Trend'!$M$59:$M$82</c:f>
              <c:numCache>
                <c:formatCode>#,##0.00</c:formatCode>
                <c:ptCount val="24"/>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68.885910999999993</c:v>
                </c:pt>
                <c:pt idx="20">
                  <c:v>59.364289999999997</c:v>
                </c:pt>
                <c:pt idx="21">
                  <c:v>84.941469999999995</c:v>
                </c:pt>
                <c:pt idx="22">
                  <c:v>510.76768600000003</c:v>
                </c:pt>
                <c:pt idx="23">
                  <c:v>282.31865800000003</c:v>
                </c:pt>
              </c:numCache>
            </c:numRef>
          </c:val>
          <c:extLst>
            <c:ext xmlns:c16="http://schemas.microsoft.com/office/drawing/2014/chart" uri="{C3380CC4-5D6E-409C-BE32-E72D297353CC}">
              <c16:uniqueId val="{0000000B-3CF8-9B4D-A454-2B8564E8CADD}"/>
            </c:ext>
          </c:extLst>
        </c:ser>
        <c:ser>
          <c:idx val="12"/>
          <c:order val="12"/>
          <c:tx>
            <c:strRef>
              <c:f>'Product Distribution Trend'!$N$58</c:f>
              <c:strCache>
                <c:ptCount val="1"/>
                <c:pt idx="0">
                  <c:v>SEDAC</c:v>
                </c:pt>
              </c:strCache>
            </c:strRef>
          </c:tx>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Trend'!$N$59:$N$82</c:f>
              <c:numCache>
                <c:formatCode>#,##0.00</c:formatCode>
                <c:ptCount val="24"/>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pt idx="20">
                  <c:v>1.322913</c:v>
                </c:pt>
                <c:pt idx="21">
                  <c:v>1.268106</c:v>
                </c:pt>
                <c:pt idx="22">
                  <c:v>1.049212</c:v>
                </c:pt>
                <c:pt idx="23">
                  <c:v>1.039612</c:v>
                </c:pt>
              </c:numCache>
            </c:numRef>
          </c:val>
          <c:extLst>
            <c:ext xmlns:c16="http://schemas.microsoft.com/office/drawing/2014/chart" uri="{C3380CC4-5D6E-409C-BE32-E72D297353CC}">
              <c16:uniqueId val="{00000000-5864-D64C-B1D0-42A234EC1074}"/>
            </c:ext>
          </c:extLst>
        </c:ser>
        <c:ser>
          <c:idx val="13"/>
          <c:order val="13"/>
          <c:tx>
            <c:strRef>
              <c:f>'Product Distribution Trend'!$O$58</c:f>
              <c:strCache>
                <c:ptCount val="1"/>
                <c:pt idx="0">
                  <c:v>Total Products</c:v>
                </c:pt>
              </c:strCache>
            </c:strRef>
          </c:tx>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Trend'!$O$59:$O$82</c:f>
              <c:numCache>
                <c:formatCode>#,##0.00</c:formatCode>
                <c:ptCount val="24"/>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1793.332085</c:v>
                </c:pt>
                <c:pt idx="21">
                  <c:v>1858.7448300000001</c:v>
                </c:pt>
                <c:pt idx="22">
                  <c:v>2854.5473590000001</c:v>
                </c:pt>
                <c:pt idx="23">
                  <c:v>3301.575699</c:v>
                </c:pt>
              </c:numCache>
            </c:numRef>
          </c:val>
          <c:extLst>
            <c:ext xmlns:c16="http://schemas.microsoft.com/office/drawing/2014/chart" uri="{C3380CC4-5D6E-409C-BE32-E72D297353CC}">
              <c16:uniqueId val="{00000002-469C-7C41-ADCB-EFE4CCDF153E}"/>
            </c:ext>
          </c:extLst>
        </c:ser>
        <c:ser>
          <c:idx val="14"/>
          <c:order val="14"/>
          <c:tx>
            <c:strRef>
              <c:f>'Product Distribution Trend'!$P$58</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Trend'!$A$59:$A$82</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 Distribution Trend'!$P$59:$P$82</c:f>
              <c:numCache>
                <c:formatCode>#,##0.00</c:formatCode>
                <c:ptCount val="24"/>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pt idx="23">
                  <c:v>203.31</c:v>
                </c:pt>
              </c:numCache>
            </c:numRef>
          </c:val>
          <c:extLst>
            <c:ext xmlns:c16="http://schemas.microsoft.com/office/drawing/2014/chart" uri="{C3380CC4-5D6E-409C-BE32-E72D297353CC}">
              <c16:uniqueId val="{00000003-469C-7C41-ADCB-EFE4CCDF153E}"/>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Trend'!$A$30:$A$53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Trend'!$B$30:$B$53</c:f>
              <c:numCache>
                <c:formatCode>#,##0.00</c:formatCode>
                <c:ptCount val="24"/>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36676.678147507722</c:v>
                </c:pt>
                <c:pt idx="20">
                  <c:v>44143.253235906137</c:v>
                </c:pt>
                <c:pt idx="21">
                  <c:v>60127.690013969681</c:v>
                </c:pt>
                <c:pt idx="22">
                  <c:v>100629.98426834082</c:v>
                </c:pt>
                <c:pt idx="23">
                  <c:v>112477.32152302256</c:v>
                </c:pt>
              </c:numCache>
            </c:numRef>
          </c:val>
          <c:extLst>
            <c:ext xmlns:c16="http://schemas.microsoft.com/office/drawing/2014/chart" uri="{C3380CC4-5D6E-409C-BE32-E72D297353CC}">
              <c16:uniqueId val="{00000000-2139-484A-B857-82B81B5FE258}"/>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Trend'!$A$30:$A$53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Trend'!$C$30:$C$53</c:f>
              <c:numCache>
                <c:formatCode>#,##0.00</c:formatCode>
                <c:ptCount val="24"/>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pt idx="23">
                  <c:v>2627.6859892800999</c:v>
                </c:pt>
              </c:numCache>
            </c:numRef>
          </c:val>
          <c:extLst>
            <c:ext xmlns:c16="http://schemas.microsoft.com/office/drawing/2014/chart" uri="{C3380CC4-5D6E-409C-BE32-E72D297353CC}">
              <c16:uniqueId val="{00000001-2139-484A-B857-82B81B5FE258}"/>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Trend'!$B$59</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Trend'!$B$60:$B$83</c:f>
              <c:numCache>
                <c:formatCode>#,##0.00</c:formatCode>
                <c:ptCount val="24"/>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3142.6228653905264</c:v>
                </c:pt>
                <c:pt idx="20">
                  <c:v>2427.3425886308537</c:v>
                </c:pt>
                <c:pt idx="21">
                  <c:v>3164.3391878759603</c:v>
                </c:pt>
                <c:pt idx="22">
                  <c:v>3679.7392073924252</c:v>
                </c:pt>
                <c:pt idx="23">
                  <c:v>3335.4138302683277</c:v>
                </c:pt>
              </c:numCache>
            </c:numRef>
          </c:val>
          <c:extLst>
            <c:ext xmlns:c16="http://schemas.microsoft.com/office/drawing/2014/chart" uri="{C3380CC4-5D6E-409C-BE32-E72D297353CC}">
              <c16:uniqueId val="{00000000-DADE-234B-9113-265CE3843E76}"/>
            </c:ext>
          </c:extLst>
        </c:ser>
        <c:ser>
          <c:idx val="1"/>
          <c:order val="1"/>
          <c:tx>
            <c:strRef>
              <c:f>'Volume Distribution Trend'!$C$59</c:f>
              <c:strCache>
                <c:ptCount val="1"/>
                <c:pt idx="0">
                  <c:v>ASF DAAC</c:v>
                </c:pt>
              </c:strCache>
            </c:strRef>
          </c:tx>
          <c:spPr>
            <a:gradFill rotWithShape="0">
              <a:gsLst>
                <a:gs pos="0">
                  <a:srgbClr val="FAA1A0"/>
                </a:gs>
                <a:gs pos="100000">
                  <a:srgbClr val="B93734"/>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Trend'!$C$60:$C$83</c:f>
              <c:numCache>
                <c:formatCode>#,##0.00</c:formatCode>
                <c:ptCount val="24"/>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pt idx="20">
                  <c:v>15479.991969146842</c:v>
                </c:pt>
                <c:pt idx="21">
                  <c:v>26178.076805144643</c:v>
                </c:pt>
                <c:pt idx="22">
                  <c:v>49408.364429043417</c:v>
                </c:pt>
                <c:pt idx="23">
                  <c:v>63111.81197048648</c:v>
                </c:pt>
              </c:numCache>
            </c:numRef>
          </c:val>
          <c:extLst>
            <c:ext xmlns:c16="http://schemas.microsoft.com/office/drawing/2014/chart" uri="{C3380CC4-5D6E-409C-BE32-E72D297353CC}">
              <c16:uniqueId val="{00000001-DADE-234B-9113-265CE3843E76}"/>
            </c:ext>
          </c:extLst>
        </c:ser>
        <c:ser>
          <c:idx val="2"/>
          <c:order val="2"/>
          <c:tx>
            <c:strRef>
              <c:f>'Volume Distribution Trend'!$D$59</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Trend'!$D$60:$D$83</c:f>
              <c:numCache>
                <c:formatCode>#,##0.00</c:formatCode>
                <c:ptCount val="24"/>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pt idx="20">
                  <c:v>356.48163042754214</c:v>
                </c:pt>
                <c:pt idx="21">
                  <c:v>276.03156435923256</c:v>
                </c:pt>
                <c:pt idx="22">
                  <c:v>325.95150172814107</c:v>
                </c:pt>
                <c:pt idx="23">
                  <c:v>385.32457069577811</c:v>
                </c:pt>
              </c:numCache>
            </c:numRef>
          </c:val>
          <c:extLst>
            <c:ext xmlns:c16="http://schemas.microsoft.com/office/drawing/2014/chart" uri="{C3380CC4-5D6E-409C-BE32-E72D297353CC}">
              <c16:uniqueId val="{00000002-DADE-234B-9113-265CE3843E76}"/>
            </c:ext>
          </c:extLst>
        </c:ser>
        <c:ser>
          <c:idx val="3"/>
          <c:order val="3"/>
          <c:tx>
            <c:strRef>
              <c:f>'Volume Distribution Trend'!$E$59</c:f>
              <c:strCache>
                <c:ptCount val="1"/>
                <c:pt idx="0">
                  <c:v>CSDA</c:v>
                </c:pt>
              </c:strCache>
            </c:strRef>
          </c:tx>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Trend'!$E$60:$E$83</c:f>
              <c:numCache>
                <c:formatCode>#,##0.00</c:formatCode>
                <c:ptCount val="24"/>
                <c:pt idx="23">
                  <c:v>9.2705912647943322E-3</c:v>
                </c:pt>
              </c:numCache>
            </c:numRef>
          </c:val>
          <c:extLst>
            <c:ext xmlns:c16="http://schemas.microsoft.com/office/drawing/2014/chart" uri="{C3380CC4-5D6E-409C-BE32-E72D297353CC}">
              <c16:uniqueId val="{00000003-DADE-234B-9113-265CE3843E76}"/>
            </c:ext>
          </c:extLst>
        </c:ser>
        <c:ser>
          <c:idx val="4"/>
          <c:order val="4"/>
          <c:tx>
            <c:strRef>
              <c:f>'Volume Distribution Trend'!$F$59</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Trend'!$F$60:$F$83</c:f>
              <c:numCache>
                <c:formatCode>#,##0.00</c:formatCode>
                <c:ptCount val="24"/>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pt idx="20">
                  <c:v>7198.7309283590685</c:v>
                </c:pt>
                <c:pt idx="21">
                  <c:v>8196.3377035890444</c:v>
                </c:pt>
                <c:pt idx="22">
                  <c:v>8791.0822091912978</c:v>
                </c:pt>
                <c:pt idx="23">
                  <c:v>10914.5644135077</c:v>
                </c:pt>
              </c:numCache>
            </c:numRef>
          </c:val>
          <c:extLst>
            <c:ext xmlns:c16="http://schemas.microsoft.com/office/drawing/2014/chart" uri="{C3380CC4-5D6E-409C-BE32-E72D297353CC}">
              <c16:uniqueId val="{00000004-DADE-234B-9113-265CE3843E76}"/>
            </c:ext>
          </c:extLst>
        </c:ser>
        <c:ser>
          <c:idx val="5"/>
          <c:order val="5"/>
          <c:tx>
            <c:strRef>
              <c:f>'Volume Distribution Trend'!$G$59</c:f>
              <c:strCache>
                <c:ptCount val="1"/>
                <c:pt idx="0">
                  <c:v>GHRC DAAC</c:v>
                </c:pt>
              </c:strCache>
            </c:strRef>
          </c:tx>
          <c:spPr>
            <a:gradFill rotWithShape="0">
              <a:gsLst>
                <a:gs pos="0">
                  <a:srgbClr val="9DE2FF"/>
                </a:gs>
                <a:gs pos="100000">
                  <a:srgbClr val="31A1C0"/>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Trend'!$G$60:$G$83</c:f>
              <c:numCache>
                <c:formatCode>#,##0.00</c:formatCode>
                <c:ptCount val="24"/>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pt idx="20">
                  <c:v>15.774109394924338</c:v>
                </c:pt>
                <c:pt idx="21">
                  <c:v>15.458082516180149</c:v>
                </c:pt>
                <c:pt idx="22">
                  <c:v>29.785183869781484</c:v>
                </c:pt>
                <c:pt idx="23">
                  <c:v>19.106782130404081</c:v>
                </c:pt>
              </c:numCache>
            </c:numRef>
          </c:val>
          <c:extLst>
            <c:ext xmlns:c16="http://schemas.microsoft.com/office/drawing/2014/chart" uri="{C3380CC4-5D6E-409C-BE32-E72D297353CC}">
              <c16:uniqueId val="{00000005-DADE-234B-9113-265CE3843E76}"/>
            </c:ext>
          </c:extLst>
        </c:ser>
        <c:ser>
          <c:idx val="6"/>
          <c:order val="6"/>
          <c:tx>
            <c:strRef>
              <c:f>'Volume Distribution Trend'!$H$59</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Trend'!$H$60:$H$83</c:f>
              <c:numCache>
                <c:formatCode>#,##0.00</c:formatCode>
                <c:ptCount val="24"/>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pt idx="20">
                  <c:v>4295.675914706997</c:v>
                </c:pt>
                <c:pt idx="21">
                  <c:v>5563.5739033607933</c:v>
                </c:pt>
                <c:pt idx="22">
                  <c:v>9332.6586216569885</c:v>
                </c:pt>
                <c:pt idx="23">
                  <c:v>12309.017858402382</c:v>
                </c:pt>
              </c:numCache>
            </c:numRef>
          </c:val>
          <c:extLst>
            <c:ext xmlns:c16="http://schemas.microsoft.com/office/drawing/2014/chart" uri="{C3380CC4-5D6E-409C-BE32-E72D297353CC}">
              <c16:uniqueId val="{00000006-DADE-234B-9113-265CE3843E76}"/>
            </c:ext>
          </c:extLst>
        </c:ser>
        <c:ser>
          <c:idx val="7"/>
          <c:order val="7"/>
          <c:tx>
            <c:strRef>
              <c:f>'Volume Distribution Trend'!$I$59</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Trend'!$I$60:$I$83</c:f>
              <c:numCache>
                <c:formatCode>#,##0.00</c:formatCode>
                <c:ptCount val="24"/>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pt idx="20">
                  <c:v>9482.8015255586179</c:v>
                </c:pt>
                <c:pt idx="21">
                  <c:v>10949.505956707984</c:v>
                </c:pt>
                <c:pt idx="22">
                  <c:v>19121.102081971603</c:v>
                </c:pt>
                <c:pt idx="23">
                  <c:v>12804.38909766198</c:v>
                </c:pt>
              </c:numCache>
            </c:numRef>
          </c:val>
          <c:extLst>
            <c:ext xmlns:c16="http://schemas.microsoft.com/office/drawing/2014/chart" uri="{C3380CC4-5D6E-409C-BE32-E72D297353CC}">
              <c16:uniqueId val="{00000007-DADE-234B-9113-265CE3843E76}"/>
            </c:ext>
          </c:extLst>
        </c:ser>
        <c:ser>
          <c:idx val="8"/>
          <c:order val="8"/>
          <c:tx>
            <c:strRef>
              <c:f>'Volume Distribution Trend'!$J$59</c:f>
              <c:strCache>
                <c:ptCount val="1"/>
                <c:pt idx="0">
                  <c:v>NSIDC DAAC</c:v>
                </c:pt>
              </c:strCache>
            </c:strRef>
          </c:tx>
          <c:spPr>
            <a:gradFill rotWithShape="0">
              <a:gsLst>
                <a:gs pos="0">
                  <a:srgbClr val="FFB6B4"/>
                </a:gs>
                <a:gs pos="100000">
                  <a:srgbClr val="DA8A89"/>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Trend'!$J$60:$J$83</c:f>
              <c:numCache>
                <c:formatCode>#,##0.00</c:formatCode>
                <c:ptCount val="24"/>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741.9419173061566</c:v>
                </c:pt>
                <c:pt idx="20">
                  <c:v>1391.6840914633183</c:v>
                </c:pt>
                <c:pt idx="21">
                  <c:v>1662.7633851516339</c:v>
                </c:pt>
                <c:pt idx="22">
                  <c:v>2043.2440052018492</c:v>
                </c:pt>
                <c:pt idx="23">
                  <c:v>3661.8983519570197</c:v>
                </c:pt>
              </c:numCache>
            </c:numRef>
          </c:val>
          <c:extLst>
            <c:ext xmlns:c16="http://schemas.microsoft.com/office/drawing/2014/chart" uri="{C3380CC4-5D6E-409C-BE32-E72D297353CC}">
              <c16:uniqueId val="{00000008-DADE-234B-9113-265CE3843E76}"/>
            </c:ext>
          </c:extLst>
        </c:ser>
        <c:ser>
          <c:idx val="9"/>
          <c:order val="9"/>
          <c:tx>
            <c:strRef>
              <c:f>'Volume Distribution Trend'!$K$59</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Trend'!$K$60:$K$83</c:f>
              <c:numCache>
                <c:formatCode>#,##0.00</c:formatCode>
                <c:ptCount val="24"/>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pt idx="20">
                  <c:v>2258.0962122898009</c:v>
                </c:pt>
                <c:pt idx="21">
                  <c:v>2072.4764548165576</c:v>
                </c:pt>
                <c:pt idx="22">
                  <c:v>2652.1905676660649</c:v>
                </c:pt>
                <c:pt idx="23">
                  <c:v>2898.9472917848766</c:v>
                </c:pt>
              </c:numCache>
            </c:numRef>
          </c:val>
          <c:extLst>
            <c:ext xmlns:c16="http://schemas.microsoft.com/office/drawing/2014/chart" uri="{C3380CC4-5D6E-409C-BE32-E72D297353CC}">
              <c16:uniqueId val="{00000009-DADE-234B-9113-265CE3843E76}"/>
            </c:ext>
          </c:extLst>
        </c:ser>
        <c:ser>
          <c:idx val="10"/>
          <c:order val="10"/>
          <c:tx>
            <c:strRef>
              <c:f>'Volume Distribution Trend'!$L$59</c:f>
              <c:strCache>
                <c:ptCount val="1"/>
                <c:pt idx="0">
                  <c:v>ORNL DAAC</c:v>
                </c:pt>
              </c:strCache>
            </c:strRef>
          </c:tx>
          <c:spPr>
            <a:gradFill rotWithShape="0">
              <a:gsLst>
                <a:gs pos="0">
                  <a:srgbClr val="D6C5F1"/>
                </a:gs>
                <a:gs pos="100000">
                  <a:srgbClr val="A896C2"/>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Trend'!$L$60:$L$83</c:f>
              <c:numCache>
                <c:formatCode>#,##0.00</c:formatCode>
                <c:ptCount val="24"/>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pt idx="20">
                  <c:v>275.63115082560773</c:v>
                </c:pt>
                <c:pt idx="21">
                  <c:v>583.80616283701715</c:v>
                </c:pt>
                <c:pt idx="22">
                  <c:v>1079.3364815819732</c:v>
                </c:pt>
                <c:pt idx="23">
                  <c:v>1305.6510455729263</c:v>
                </c:pt>
              </c:numCache>
            </c:numRef>
          </c:val>
          <c:extLst>
            <c:ext xmlns:c16="http://schemas.microsoft.com/office/drawing/2014/chart" uri="{C3380CC4-5D6E-409C-BE32-E72D297353CC}">
              <c16:uniqueId val="{0000000A-DADE-234B-9113-265CE3843E76}"/>
            </c:ext>
          </c:extLst>
        </c:ser>
        <c:ser>
          <c:idx val="11"/>
          <c:order val="11"/>
          <c:tx>
            <c:strRef>
              <c:f>'Volume Distribution Trend'!$M$59</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Trend'!$M$60:$M$83</c:f>
              <c:numCache>
                <c:formatCode>#,##0.00</c:formatCode>
                <c:ptCount val="24"/>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pt idx="20">
                  <c:v>946.38637886907759</c:v>
                </c:pt>
                <c:pt idx="21">
                  <c:v>1446.7530219632524</c:v>
                </c:pt>
                <c:pt idx="22">
                  <c:v>4139.5547063332269</c:v>
                </c:pt>
                <c:pt idx="23">
                  <c:v>1698.4783187739247</c:v>
                </c:pt>
              </c:numCache>
            </c:numRef>
          </c:val>
          <c:extLst>
            <c:ext xmlns:c16="http://schemas.microsoft.com/office/drawing/2014/chart" uri="{C3380CC4-5D6E-409C-BE32-E72D297353CC}">
              <c16:uniqueId val="{0000000B-DADE-234B-9113-265CE3843E76}"/>
            </c:ext>
          </c:extLst>
        </c:ser>
        <c:ser>
          <c:idx val="13"/>
          <c:order val="12"/>
          <c:tx>
            <c:strRef>
              <c:f>'Volume Distribution Trend'!$N$59</c:f>
              <c:strCache>
                <c:ptCount val="1"/>
                <c:pt idx="0">
                  <c:v>SEDAC</c:v>
                </c:pt>
              </c:strCache>
            </c:strRef>
          </c:tx>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Trend'!$N$60:$N$83</c:f>
              <c:numCache>
                <c:formatCode>#,##0.00</c:formatCode>
                <c:ptCount val="24"/>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pt idx="20">
                  <c:v>14.656736233481688</c:v>
                </c:pt>
                <c:pt idx="21">
                  <c:v>18.567785647362996</c:v>
                </c:pt>
                <c:pt idx="22">
                  <c:v>26.975272704018472</c:v>
                </c:pt>
                <c:pt idx="23">
                  <c:v>32.708721189489459</c:v>
                </c:pt>
              </c:numCache>
            </c:numRef>
          </c:val>
          <c:extLst>
            <c:ext xmlns:c16="http://schemas.microsoft.com/office/drawing/2014/chart" uri="{C3380CC4-5D6E-409C-BE32-E72D297353CC}">
              <c16:uniqueId val="{0000000D-DADE-234B-9113-265CE3843E76}"/>
            </c:ext>
          </c:extLst>
        </c:ser>
        <c:ser>
          <c:idx val="12"/>
          <c:order val="13"/>
          <c:tx>
            <c:strRef>
              <c:f>'Volume Distribution Trend'!$O$59</c:f>
              <c:strCache>
                <c:ptCount val="1"/>
                <c:pt idx="0">
                  <c:v>Total Volume</c:v>
                </c:pt>
              </c:strCache>
            </c:strRef>
          </c:tx>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Trend'!$O$60:$O$83</c:f>
              <c:numCache>
                <c:formatCode>#,##0.00</c:formatCode>
                <c:ptCount val="24"/>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36676.678147507722</c:v>
                </c:pt>
                <c:pt idx="20">
                  <c:v>44143.253235906137</c:v>
                </c:pt>
                <c:pt idx="21">
                  <c:v>60127.690013969681</c:v>
                </c:pt>
                <c:pt idx="22">
                  <c:v>100629.98426834082</c:v>
                </c:pt>
                <c:pt idx="23">
                  <c:v>112477.32152302256</c:v>
                </c:pt>
              </c:numCache>
            </c:numRef>
          </c:val>
          <c:extLst>
            <c:ext xmlns:c16="http://schemas.microsoft.com/office/drawing/2014/chart" uri="{C3380CC4-5D6E-409C-BE32-E72D297353CC}">
              <c16:uniqueId val="{00000000-74B5-C04C-AB47-C23D77145A95}"/>
            </c:ext>
          </c:extLst>
        </c:ser>
        <c:ser>
          <c:idx val="14"/>
          <c:order val="14"/>
          <c:tx>
            <c:strRef>
              <c:f>'Volume Distribution Trend'!$P$59</c:f>
              <c:strCache>
                <c:ptCount val="1"/>
                <c:pt idx="0">
                  <c:v>LANCE</c:v>
                </c:pt>
              </c:strCache>
            </c:strRef>
          </c:tx>
          <c:spPr>
            <a:solidFill>
              <a:schemeClr val="accent3"/>
            </a:solidFill>
          </c:spPr>
          <c:invertIfNegative val="0"/>
          <c:cat>
            <c:strRef>
              <c:f>'Volume Distribution Trend'!$A$60:$A$83</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'Volume Distribution Trend'!$P$60:$P$83</c:f>
              <c:numCache>
                <c:formatCode>#,##0.00</c:formatCode>
                <c:ptCount val="24"/>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pt idx="23">
                  <c:v>2627.6859892800999</c:v>
                </c:pt>
              </c:numCache>
            </c:numRef>
          </c:val>
          <c:extLst>
            <c:ext xmlns:c16="http://schemas.microsoft.com/office/drawing/2014/chart" uri="{C3380CC4-5D6E-409C-BE32-E72D297353CC}">
              <c16:uniqueId val="{00000001-74B5-C04C-AB47-C23D77145A95}"/>
            </c:ext>
          </c:extLst>
        </c:ser>
        <c:dLbls>
          <c:showLegendKey val="0"/>
          <c:showVal val="0"/>
          <c:showCatName val="0"/>
          <c:showSerName val="0"/>
          <c:showPercent val="0"/>
          <c:showBubbleSize val="0"/>
        </c:dLbls>
        <c:gapWidth val="55"/>
        <c:overlap val="100"/>
        <c:axId val="-442269952"/>
        <c:axId val="-442269408"/>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Product_level_Trend!$A$18:$A$41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Product_level_Trend!$B$18:$B$41</c:f>
              <c:numCache>
                <c:formatCode>_(* #,##0.0_);_(* \(#,##0.0\);_(* "-"??_);_(@_)</c:formatCode>
                <c:ptCount val="24"/>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pt idx="20">
                  <c:v>3.57429</c:v>
                </c:pt>
                <c:pt idx="21">
                  <c:v>3.57429</c:v>
                </c:pt>
                <c:pt idx="22">
                  <c:v>2.138207</c:v>
                </c:pt>
                <c:pt idx="23">
                  <c:v>0.69956700000000005</c:v>
                </c:pt>
              </c:numCache>
            </c:numRef>
          </c:val>
          <c:extLst>
            <c:ext xmlns:c16="http://schemas.microsoft.com/office/drawing/2014/chart" uri="{C3380CC4-5D6E-409C-BE32-E72D297353CC}">
              <c16:uniqueId val="{00000000-359E-CE43-9E1D-C88A56F50715}"/>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Product_level_Trend!$A$18:$A$41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Product_level_Trend!$C$18:$C$41</c:f>
              <c:numCache>
                <c:formatCode>_(* #,##0.0_);_(* \(#,##0.0\);_(* "-"??_);_(@_)</c:formatCode>
                <c:ptCount val="24"/>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pt idx="20">
                  <c:v>404.82909699999999</c:v>
                </c:pt>
                <c:pt idx="21">
                  <c:v>404.82909699999999</c:v>
                </c:pt>
                <c:pt idx="22">
                  <c:v>666.95384899999999</c:v>
                </c:pt>
                <c:pt idx="23">
                  <c:v>1197.375231</c:v>
                </c:pt>
              </c:numCache>
            </c:numRef>
          </c:val>
          <c:extLst>
            <c:ext xmlns:c16="http://schemas.microsoft.com/office/drawing/2014/chart" uri="{C3380CC4-5D6E-409C-BE32-E72D297353CC}">
              <c16:uniqueId val="{00000001-359E-CE43-9E1D-C88A56F50715}"/>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Product_level_Trend!$A$18:$A$41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Product_level_Trend!$D$18:$D$41</c:f>
              <c:numCache>
                <c:formatCode>_(* #,##0.0_);_(* \(#,##0.0\);_(* "-"??_);_(@_)</c:formatCode>
                <c:ptCount val="24"/>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pt idx="20">
                  <c:v>710.10228800000004</c:v>
                </c:pt>
                <c:pt idx="21">
                  <c:v>710.10228800000004</c:v>
                </c:pt>
                <c:pt idx="22">
                  <c:v>1056.846839</c:v>
                </c:pt>
                <c:pt idx="23">
                  <c:v>772.02705400000002</c:v>
                </c:pt>
              </c:numCache>
            </c:numRef>
          </c:val>
          <c:extLst>
            <c:ext xmlns:c16="http://schemas.microsoft.com/office/drawing/2014/chart" uri="{C3380CC4-5D6E-409C-BE32-E72D297353CC}">
              <c16:uniqueId val="{00000002-359E-CE43-9E1D-C88A56F50715}"/>
            </c:ext>
          </c:extLst>
        </c:ser>
        <c:ser>
          <c:idx val="1"/>
          <c:order val="3"/>
          <c:tx>
            <c:strRef>
              <c:f>Product_level_Trend!$E$17</c:f>
              <c:strCache>
                <c:ptCount val="1"/>
                <c:pt idx="0">
                  <c:v>Level 3</c:v>
                </c:pt>
              </c:strCache>
            </c:strRef>
          </c:tx>
          <c:spPr>
            <a:ln>
              <a:solidFill>
                <a:prstClr val="black"/>
              </a:solidFill>
            </a:ln>
          </c:spPr>
          <c:invertIfNegative val="0"/>
          <c:cat>
            <c:strRef>
              <c:f>Product_level_Trend!$A$18:$A$41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Product_level_Trend!$E$18:$E$41</c:f>
              <c:numCache>
                <c:formatCode>_(* #,##0.0_);_(* \(#,##0.0\);_(* "-"??_);_(@_)</c:formatCode>
                <c:ptCount val="24"/>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pt idx="20">
                  <c:v>456.83677899999998</c:v>
                </c:pt>
                <c:pt idx="21">
                  <c:v>456.83677899999998</c:v>
                </c:pt>
                <c:pt idx="22">
                  <c:v>863.60807899999998</c:v>
                </c:pt>
                <c:pt idx="23">
                  <c:v>912.76058799999998</c:v>
                </c:pt>
              </c:numCache>
            </c:numRef>
          </c:val>
          <c:extLst>
            <c:ext xmlns:c16="http://schemas.microsoft.com/office/drawing/2014/chart" uri="{C3380CC4-5D6E-409C-BE32-E72D297353CC}">
              <c16:uniqueId val="{00000003-359E-CE43-9E1D-C88A56F50715}"/>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Product_level_Trend!$A$18:$A$41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Product_level_Trend!$F$18:$F$41</c:f>
              <c:numCache>
                <c:formatCode>_(* #,##0.0_);_(* \(#,##0.0\);_(* "-"??_);_(@_)</c:formatCode>
                <c:ptCount val="24"/>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pt idx="20">
                  <c:v>272.590462</c:v>
                </c:pt>
                <c:pt idx="21">
                  <c:v>272.590462</c:v>
                </c:pt>
                <c:pt idx="22">
                  <c:v>327.81903399999999</c:v>
                </c:pt>
                <c:pt idx="23">
                  <c:v>315.72591399999999</c:v>
                </c:pt>
              </c:numCache>
            </c:numRef>
          </c:val>
          <c:extLst>
            <c:ext xmlns:c16="http://schemas.microsoft.com/office/drawing/2014/chart" uri="{C3380CC4-5D6E-409C-BE32-E72D297353CC}">
              <c16:uniqueId val="{00000004-359E-CE43-9E1D-C88A56F50715}"/>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Product_level_Trend!$A$18:$A$41</c:f>
              <c:strCache>
                <c:ptCount val="24"/>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strCache>
            </c:strRef>
          </c:cat>
          <c:val>
            <c:numRef>
              <c:f>Product_level_Trend!$G$18:$G$41</c:f>
              <c:numCache>
                <c:formatCode>_(* #,##0.0_);_(* \(#,##0.0\);_(* "-"??_);_(@_)</c:formatCode>
                <c:ptCount val="24"/>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pt idx="20">
                  <c:v>36.303235000000001</c:v>
                </c:pt>
                <c:pt idx="21">
                  <c:v>36.303235000000001</c:v>
                </c:pt>
                <c:pt idx="22">
                  <c:v>86.035314</c:v>
                </c:pt>
                <c:pt idx="23">
                  <c:v>102.987345</c:v>
                </c:pt>
              </c:numCache>
            </c:numRef>
          </c:val>
          <c:extLst>
            <c:ext xmlns:c16="http://schemas.microsoft.com/office/drawing/2014/chart" uri="{C3380CC4-5D6E-409C-BE32-E72D297353CC}">
              <c16:uniqueId val="{00000005-359E-CE43-9E1D-C88A56F50715}"/>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2580000"/>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FY23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FY23</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0.69956700000000005</c:v>
                </c:pt>
                <c:pt idx="1">
                  <c:v>1197.375231</c:v>
                </c:pt>
                <c:pt idx="2">
                  <c:v>772.02705400000002</c:v>
                </c:pt>
                <c:pt idx="3">
                  <c:v>912.76058799999998</c:v>
                </c:pt>
                <c:pt idx="4">
                  <c:v>315.72591399999999</c:v>
                </c:pt>
                <c:pt idx="5">
                  <c:v>102.987345</c:v>
                </c:pt>
              </c:numCache>
            </c:numRef>
          </c:val>
          <c:extLst>
            <c:ext xmlns:c16="http://schemas.microsoft.com/office/drawing/2014/chart" uri="{C3380CC4-5D6E-409C-BE32-E72D297353CC}">
              <c16:uniqueId val="{00000000-51A2-574F-A855-42F7456349B5}"/>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Trend'!$B$17:$R$17</c:f>
              <c:strCache>
                <c:ptCount val="17"/>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strCache>
            </c:strRef>
          </c:cat>
          <c:val>
            <c:numRef>
              <c:f>'US - Foreign Trend'!$B$18:$R$18</c:f>
              <c:numCache>
                <c:formatCode>#,##0</c:formatCode>
                <c:ptCount val="17"/>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pt idx="13">
                  <c:v>1013076429</c:v>
                </c:pt>
                <c:pt idx="14">
                  <c:v>1002707391</c:v>
                </c:pt>
                <c:pt idx="15">
                  <c:v>1564346882</c:v>
                </c:pt>
                <c:pt idx="16">
                  <c:v>2067308020</c:v>
                </c:pt>
              </c:numCache>
            </c:numRef>
          </c:val>
          <c:extLst>
            <c:ext xmlns:c16="http://schemas.microsoft.com/office/drawing/2014/chart" uri="{C3380CC4-5D6E-409C-BE32-E72D297353CC}">
              <c16:uniqueId val="{00000000-43B6-D84E-A029-D345AAD036BE}"/>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Trend'!$B$17:$R$17</c:f>
              <c:strCache>
                <c:ptCount val="17"/>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strCache>
            </c:strRef>
          </c:cat>
          <c:val>
            <c:numRef>
              <c:f>'US - Foreign Trend'!$B$19:$R$19</c:f>
              <c:numCache>
                <c:formatCode>#,##0</c:formatCode>
                <c:ptCount val="17"/>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pt idx="13">
                  <c:v>774576343</c:v>
                </c:pt>
                <c:pt idx="14">
                  <c:v>854227090</c:v>
                </c:pt>
                <c:pt idx="15">
                  <c:v>1289917355</c:v>
                </c:pt>
                <c:pt idx="16">
                  <c:v>1233217776</c:v>
                </c:pt>
              </c:numCache>
            </c:numRef>
          </c:val>
          <c:extLst>
            <c:ext xmlns:c16="http://schemas.microsoft.com/office/drawing/2014/chart" uri="{C3380CC4-5D6E-409C-BE32-E72D297353CC}">
              <c16:uniqueId val="{00000001-43B6-D84E-A029-D345AAD036BE}"/>
            </c:ext>
          </c:extLst>
        </c:ser>
        <c:ser>
          <c:idx val="2"/>
          <c:order val="2"/>
          <c:tx>
            <c:strRef>
              <c:f>'US - Foreign Trend'!$A$20</c:f>
              <c:strCache>
                <c:ptCount val="1"/>
                <c:pt idx="0">
                  <c:v>Unknown*</c:v>
                </c:pt>
              </c:strCache>
            </c:strRef>
          </c:tx>
          <c:invertIfNegative val="0"/>
          <c:cat>
            <c:strRef>
              <c:f>'US - Foreign Trend'!$B$17:$R$17</c:f>
              <c:strCache>
                <c:ptCount val="17"/>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strCache>
            </c:strRef>
          </c:cat>
          <c:val>
            <c:numRef>
              <c:f>'US - Foreign Trend'!$B$20:$R$20</c:f>
              <c:numCache>
                <c:formatCode>#,##0</c:formatCode>
                <c:ptCount val="17"/>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pt idx="13" formatCode="_(* #,##0_);_(* \(#,##0\);_(* &quot;-&quot;??_);_(@_)">
                  <c:v>5679313</c:v>
                </c:pt>
                <c:pt idx="14" formatCode="_(* #,##0_);_(* \(#,##0\);_(* &quot;-&quot;??_);_(@_)">
                  <c:v>1810349</c:v>
                </c:pt>
                <c:pt idx="15" formatCode="_(* #,##0_);_(* \(#,##0\);_(* &quot;-&quot;??_);_(@_)">
                  <c:v>283122</c:v>
                </c:pt>
                <c:pt idx="16" formatCode="_(* #,##0_);_(* \(#,##0\);_(* &quot;-&quot;??_);_(@_)">
                  <c:v>1049903</c:v>
                </c:pt>
              </c:numCache>
            </c:numRef>
          </c:val>
          <c:extLst>
            <c:ext xmlns:c16="http://schemas.microsoft.com/office/drawing/2014/chart" uri="{C3380CC4-5D6E-409C-BE32-E72D297353CC}">
              <c16:uniqueId val="{00000002-43B6-D84E-A029-D345AAD036BE}"/>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tickLblSkip val="1"/>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6596885922277164"/>
          <c:h val="8.904474328152881E-2"/>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Trend'!$B$22:$R$22</c:f>
              <c:strCache>
                <c:ptCount val="17"/>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strCache>
            </c:strRef>
          </c:cat>
          <c:val>
            <c:numRef>
              <c:f>'US - Foreign Trend'!$B$23:$R$23</c:f>
              <c:numCache>
                <c:formatCode>#,##0.0</c:formatCode>
                <c:ptCount val="17"/>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pt idx="13">
                  <c:v>26361.670908517965</c:v>
                </c:pt>
                <c:pt idx="14">
                  <c:v>33151.65</c:v>
                </c:pt>
                <c:pt idx="15">
                  <c:v>45105.279999999999</c:v>
                </c:pt>
                <c:pt idx="16">
                  <c:v>53326.178497550383</c:v>
                </c:pt>
              </c:numCache>
            </c:numRef>
          </c:val>
          <c:extLst>
            <c:ext xmlns:c16="http://schemas.microsoft.com/office/drawing/2014/chart" uri="{C3380CC4-5D6E-409C-BE32-E72D297353CC}">
              <c16:uniqueId val="{00000000-C740-5E4D-85EF-C3DE0C0D9D0D}"/>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Trend'!$B$22:$R$22</c:f>
              <c:strCache>
                <c:ptCount val="17"/>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strCache>
            </c:strRef>
          </c:cat>
          <c:val>
            <c:numRef>
              <c:f>'US - Foreign Trend'!$B$24:$R$24</c:f>
              <c:numCache>
                <c:formatCode>#,##0.0</c:formatCode>
                <c:ptCount val="17"/>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pt idx="13">
                  <c:v>17770.654318010624</c:v>
                </c:pt>
                <c:pt idx="14">
                  <c:v>26942.99</c:v>
                </c:pt>
                <c:pt idx="15">
                  <c:v>55498.12</c:v>
                </c:pt>
                <c:pt idx="16">
                  <c:v>59151.141640625341</c:v>
                </c:pt>
              </c:numCache>
            </c:numRef>
          </c:val>
          <c:extLst>
            <c:ext xmlns:c16="http://schemas.microsoft.com/office/drawing/2014/chart" uri="{C3380CC4-5D6E-409C-BE32-E72D297353CC}">
              <c16:uniqueId val="{00000001-C740-5E4D-85EF-C3DE0C0D9D0D}"/>
            </c:ext>
          </c:extLst>
        </c:ser>
        <c:ser>
          <c:idx val="2"/>
          <c:order val="2"/>
          <c:tx>
            <c:strRef>
              <c:f>'US - Foreign Trend'!$A$25</c:f>
              <c:strCache>
                <c:ptCount val="1"/>
                <c:pt idx="0">
                  <c:v>Unknown*</c:v>
                </c:pt>
              </c:strCache>
            </c:strRef>
          </c:tx>
          <c:invertIfNegative val="0"/>
          <c:cat>
            <c:strRef>
              <c:f>'US - Foreign Trend'!$B$22:$R$22</c:f>
              <c:strCache>
                <c:ptCount val="17"/>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strCache>
            </c:strRef>
          </c:cat>
          <c:val>
            <c:numRef>
              <c:f>'US - Foreign Trend'!$B$25:$R$25</c:f>
              <c:numCache>
                <c:formatCode>_(* #,##0.0_);_(* \(#,##0.0\);_(* "-"??_);_(@_)</c:formatCode>
                <c:ptCount val="17"/>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pt idx="13">
                  <c:v>10.928009377528706</c:v>
                </c:pt>
                <c:pt idx="14">
                  <c:v>33.049999999999997</c:v>
                </c:pt>
                <c:pt idx="15">
                  <c:v>24.91</c:v>
                </c:pt>
                <c:pt idx="16">
                  <c:v>7.17</c:v>
                </c:pt>
              </c:numCache>
            </c:numRef>
          </c:val>
          <c:extLst>
            <c:ext xmlns:c16="http://schemas.microsoft.com/office/drawing/2014/chart" uri="{C3380CC4-5D6E-409C-BE32-E72D297353CC}">
              <c16:uniqueId val="{00000002-C740-5E4D-85EF-C3DE0C0D9D0D}"/>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tickLblSkip val="1"/>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(109.85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0"/>
          <c:order val="0"/>
          <c:tx>
            <c:strRef>
              <c:f>Distribution!$A$21</c:f>
              <c:strCache>
                <c:ptCount val="1"/>
                <c:pt idx="0">
                  <c:v>Total Volume (TBs)</c:v>
                </c:pt>
              </c:strCache>
            </c:strRef>
          </c:tx>
          <c:dLbls>
            <c:dLbl>
              <c:idx val="1"/>
              <c:layout>
                <c:manualLayout>
                  <c:x val="0.13387504925136376"/>
                  <c:y val="-0.123702593368489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43-A944-8C75-474CFB6FD464}"/>
                </c:ext>
              </c:extLst>
            </c:dLbl>
            <c:dLbl>
              <c:idx val="2"/>
              <c:layout>
                <c:manualLayout>
                  <c:x val="0.1437008319489218"/>
                  <c:y val="-3.8737990320019018E-3"/>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555124792338271"/>
                      <c:h val="0.14678899082568808"/>
                    </c:manualLayout>
                  </c15:layout>
                </c:ext>
                <c:ext xmlns:c16="http://schemas.microsoft.com/office/drawing/2014/chart" uri="{C3380CC4-5D6E-409C-BE32-E72D297353CC}">
                  <c16:uniqueId val="{00000001-6343-A944-8C75-474CFB6FD464}"/>
                </c:ext>
              </c:extLst>
            </c:dLbl>
            <c:dLbl>
              <c:idx val="3"/>
              <c:layout>
                <c:manualLayout>
                  <c:x val="-6.4524789052262707E-2"/>
                  <c:y val="1.40078017770714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43-A944-8C75-474CFB6FD464}"/>
                </c:ext>
              </c:extLst>
            </c:dLbl>
            <c:dLbl>
              <c:idx val="6"/>
              <c:layout>
                <c:manualLayout>
                  <c:x val="-0.22300126291429689"/>
                  <c:y val="-6.5113570042773239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797163622372151"/>
                      <c:h val="0.16143799176708853"/>
                    </c:manualLayout>
                  </c15:layout>
                </c:ext>
                <c:ext xmlns:c16="http://schemas.microsoft.com/office/drawing/2014/chart" uri="{C3380CC4-5D6E-409C-BE32-E72D297353CC}">
                  <c16:uniqueId val="{00000003-6343-A944-8C75-474CFB6FD464}"/>
                </c:ext>
              </c:extLst>
            </c:dLbl>
            <c:dLbl>
              <c:idx val="7"/>
              <c:layout>
                <c:manualLayout>
                  <c:x val="-0.12327487107691715"/>
                  <c:y val="2.8943269556037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43-A944-8C75-474CFB6FD464}"/>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(Distribution!$B$19:$D$19,Distribution!$F$19:$O$19)</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(Distribution!$B$21:$D$21,Distribution!$F$21:$O$21)</c:f>
              <c:numCache>
                <c:formatCode>#,##0.00</c:formatCode>
                <c:ptCount val="13"/>
                <c:pt idx="0">
                  <c:v>3335.8461849401247</c:v>
                </c:pt>
                <c:pt idx="1">
                  <c:v>63111.83420838965</c:v>
                </c:pt>
                <c:pt idx="2">
                  <c:v>385.32457069577811</c:v>
                </c:pt>
                <c:pt idx="3">
                  <c:v>9.2705912647943357E-3</c:v>
                </c:pt>
                <c:pt idx="4">
                  <c:v>10914.576334620044</c:v>
                </c:pt>
                <c:pt idx="5">
                  <c:v>19.106782130404053</c:v>
                </c:pt>
                <c:pt idx="6">
                  <c:v>12309.112781965452</c:v>
                </c:pt>
                <c:pt idx="7">
                  <c:v>12804.407024609316</c:v>
                </c:pt>
                <c:pt idx="8">
                  <c:v>3661.9000503276598</c:v>
                </c:pt>
                <c:pt idx="9">
                  <c:v>2905.281986610029</c:v>
                </c:pt>
                <c:pt idx="10">
                  <c:v>1305.6539400723505</c:v>
                </c:pt>
                <c:pt idx="11">
                  <c:v>1698.5209426985957</c:v>
                </c:pt>
                <c:pt idx="12">
                  <c:v>32.913538409931732</c:v>
                </c:pt>
              </c:numCache>
            </c:numRef>
          </c:val>
          <c:extLst>
            <c:ext xmlns:c16="http://schemas.microsoft.com/office/drawing/2014/chart" uri="{C3380CC4-5D6E-409C-BE32-E72D297353CC}">
              <c16:uniqueId val="{00000000-37AC-1C45-90E3-FC394E50E71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Trend'!$A$5:$A$21</c:f>
              <c:strCache>
                <c:ptCount val="17"/>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strCache>
            </c:strRef>
          </c:cat>
          <c:val>
            <c:numRef>
              <c:f>'Public - Science User Trend'!$B$5:$B$21</c:f>
              <c:numCache>
                <c:formatCode>General</c:formatCode>
                <c:ptCount val="17"/>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pt idx="13" formatCode="#,##0">
                  <c:v>51</c:v>
                </c:pt>
                <c:pt idx="14" formatCode="#,##0">
                  <c:v>36</c:v>
                </c:pt>
                <c:pt idx="15" formatCode="#,##0">
                  <c:v>11</c:v>
                </c:pt>
                <c:pt idx="16" formatCode="#,##0">
                  <c:v>9</c:v>
                </c:pt>
              </c:numCache>
            </c:numRef>
          </c:val>
          <c:extLst>
            <c:ext xmlns:c16="http://schemas.microsoft.com/office/drawing/2014/chart" uri="{C3380CC4-5D6E-409C-BE32-E72D297353CC}">
              <c16:uniqueId val="{00000000-40A7-B24E-A57D-D2B636640F82}"/>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Trend'!$A$5:$A$21</c:f>
              <c:strCache>
                <c:ptCount val="17"/>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strCache>
            </c:strRef>
          </c:cat>
          <c:val>
            <c:numRef>
              <c:f>'Public - Science User Trend'!$C$5:$C$21</c:f>
              <c:numCache>
                <c:formatCode>General</c:formatCode>
                <c:ptCount val="17"/>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pt idx="13" formatCode="#,##0">
                  <c:v>409</c:v>
                </c:pt>
                <c:pt idx="14" formatCode="#,##0">
                  <c:v>209</c:v>
                </c:pt>
                <c:pt idx="15" formatCode="#,##0">
                  <c:v>131</c:v>
                </c:pt>
                <c:pt idx="16" formatCode="#,##0">
                  <c:v>98</c:v>
                </c:pt>
              </c:numCache>
            </c:numRef>
          </c:val>
          <c:extLst>
            <c:ext xmlns:c16="http://schemas.microsoft.com/office/drawing/2014/chart" uri="{C3380CC4-5D6E-409C-BE32-E72D297353CC}">
              <c16:uniqueId val="{00000001-40A7-B24E-A57D-D2B636640F82}"/>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Trend'!$A$5:$A$21</c:f>
              <c:strCache>
                <c:ptCount val="17"/>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strCache>
            </c:strRef>
          </c:cat>
          <c:val>
            <c:numRef>
              <c:f>'Public - Science User Trend'!$D$5:$D$21</c:f>
              <c:numCache>
                <c:formatCode>General</c:formatCode>
                <c:ptCount val="17"/>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pt idx="13" formatCode="#,##0">
                  <c:v>49</c:v>
                </c:pt>
                <c:pt idx="14" formatCode="#,##0">
                  <c:v>37</c:v>
                </c:pt>
                <c:pt idx="15" formatCode="#,##0">
                  <c:v>24</c:v>
                </c:pt>
                <c:pt idx="16" formatCode="#,##0">
                  <c:v>18</c:v>
                </c:pt>
              </c:numCache>
            </c:numRef>
          </c:val>
          <c:extLst>
            <c:ext xmlns:c16="http://schemas.microsoft.com/office/drawing/2014/chart" uri="{C3380CC4-5D6E-409C-BE32-E72D297353CC}">
              <c16:uniqueId val="{00000002-40A7-B24E-A57D-D2B636640F82}"/>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Trend'!$A$5:$A$21</c:f>
              <c:strCache>
                <c:ptCount val="17"/>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strCache>
            </c:strRef>
          </c:cat>
          <c:val>
            <c:numRef>
              <c:f>'Public - Science User Trend'!$E$5:$E$21</c:f>
              <c:numCache>
                <c:formatCode>General</c:formatCode>
                <c:ptCount val="17"/>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pt idx="13" formatCode="#,##0">
                  <c:v>316</c:v>
                </c:pt>
                <c:pt idx="14" formatCode="#,##0">
                  <c:v>230</c:v>
                </c:pt>
                <c:pt idx="15" formatCode="#,##0">
                  <c:v>224</c:v>
                </c:pt>
                <c:pt idx="16" formatCode="#,##0">
                  <c:v>217</c:v>
                </c:pt>
              </c:numCache>
            </c:numRef>
          </c:val>
          <c:extLst>
            <c:ext xmlns:c16="http://schemas.microsoft.com/office/drawing/2014/chart" uri="{C3380CC4-5D6E-409C-BE32-E72D297353CC}">
              <c16:uniqueId val="{00000003-40A7-B24E-A57D-D2B636640F82}"/>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Trend'!$A$5:$A$21</c:f>
              <c:strCache>
                <c:ptCount val="17"/>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strCache>
            </c:strRef>
          </c:cat>
          <c:val>
            <c:numRef>
              <c:f>'Public - Science User Trend'!$F$5:$F$21</c:f>
              <c:numCache>
                <c:formatCode>#,##0</c:formatCode>
                <c:ptCount val="17"/>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pt idx="13">
                  <c:v>1586974</c:v>
                </c:pt>
                <c:pt idx="14">
                  <c:v>1558318</c:v>
                </c:pt>
                <c:pt idx="15">
                  <c:v>1814941</c:v>
                </c:pt>
                <c:pt idx="16" formatCode="_(* #,##0_);_(* \(#,##0\);_(* &quot;-&quot;??_);_(@_)">
                  <c:v>1435797</c:v>
                </c:pt>
              </c:numCache>
            </c:numRef>
          </c:val>
          <c:extLst>
            <c:ext xmlns:c16="http://schemas.microsoft.com/office/drawing/2014/chart" uri="{C3380CC4-5D6E-409C-BE32-E72D297353CC}">
              <c16:uniqueId val="{00000000-3025-8C4E-9663-BACD6CEF3801}"/>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tickLblSkip val="1"/>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Distribution!$A$168</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(Distribution!$B$168:$D$168,Distribution!$F$168:$O$168)</c:f>
              <c:numCache>
                <c:formatCode>_(* #,##0.00_);_(* \(#,##0.00\);_(* "-"??_);_(@_)</c:formatCode>
                <c:ptCount val="13"/>
                <c:pt idx="0">
                  <c:v>2286.1710908141899</c:v>
                </c:pt>
                <c:pt idx="1">
                  <c:v>24352.400539725164</c:v>
                </c:pt>
                <c:pt idx="2">
                  <c:v>307.52780788075779</c:v>
                </c:pt>
                <c:pt idx="3">
                  <c:v>5.4742690736020409E-5</c:v>
                </c:pt>
                <c:pt idx="4">
                  <c:v>6749.1000229528081</c:v>
                </c:pt>
                <c:pt idx="5">
                  <c:v>13.819023214111425</c:v>
                </c:pt>
                <c:pt idx="6">
                  <c:v>6420.3791070028901</c:v>
                </c:pt>
                <c:pt idx="7">
                  <c:v>7621.4281990785348</c:v>
                </c:pt>
                <c:pt idx="8">
                  <c:v>2138.5625652322733</c:v>
                </c:pt>
                <c:pt idx="9">
                  <c:v>1668.4725054755663</c:v>
                </c:pt>
                <c:pt idx="10">
                  <c:v>604.4191324983808</c:v>
                </c:pt>
                <c:pt idx="11">
                  <c:v>1151.0254531506935</c:v>
                </c:pt>
                <c:pt idx="12">
                  <c:v>12.872995782316993</c:v>
                </c:pt>
              </c:numCache>
            </c:numRef>
          </c:val>
          <c:extLst>
            <c:ext xmlns:c16="http://schemas.microsoft.com/office/drawing/2014/chart" uri="{C3380CC4-5D6E-409C-BE32-E72D297353CC}">
              <c16:uniqueId val="{00000000-E419-2744-AD69-505294653CF4}"/>
            </c:ext>
          </c:extLst>
        </c:ser>
        <c:ser>
          <c:idx val="1"/>
          <c:order val="1"/>
          <c:tx>
            <c:strRef>
              <c:f>Distribution!$A$169</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(Distribution!$B$169:$D$169,Distribution!$F$169:$O$169)</c:f>
              <c:numCache>
                <c:formatCode>_(* #,##0.00_);_(* \(#,##0.00\);_(* "-"??_);_(@_)</c:formatCode>
                <c:ptCount val="13"/>
                <c:pt idx="0">
                  <c:v>56.984858866790042</c:v>
                </c:pt>
                <c:pt idx="1">
                  <c:v>12838.21966519649</c:v>
                </c:pt>
                <c:pt idx="2">
                  <c:v>6.1335700447971195</c:v>
                </c:pt>
                <c:pt idx="3">
                  <c:v>1.3461148791975488E-3</c:v>
                </c:pt>
                <c:pt idx="4">
                  <c:v>246.40945615355957</c:v>
                </c:pt>
                <c:pt idx="5">
                  <c:v>0.51072535179446188</c:v>
                </c:pt>
                <c:pt idx="6">
                  <c:v>2108.4400366030382</c:v>
                </c:pt>
                <c:pt idx="7">
                  <c:v>1204.8366585373067</c:v>
                </c:pt>
                <c:pt idx="8">
                  <c:v>108.15231799011197</c:v>
                </c:pt>
                <c:pt idx="9">
                  <c:v>521.956081516415</c:v>
                </c:pt>
                <c:pt idx="10">
                  <c:v>191.26271507658319</c:v>
                </c:pt>
                <c:pt idx="11">
                  <c:v>164.79991216392551</c:v>
                </c:pt>
                <c:pt idx="12">
                  <c:v>1.0563841308503419</c:v>
                </c:pt>
              </c:numCache>
            </c:numRef>
          </c:val>
          <c:extLst>
            <c:ext xmlns:c16="http://schemas.microsoft.com/office/drawing/2014/chart" uri="{C3380CC4-5D6E-409C-BE32-E72D297353CC}">
              <c16:uniqueId val="{00000001-E419-2744-AD69-505294653CF4}"/>
            </c:ext>
          </c:extLst>
        </c:ser>
        <c:ser>
          <c:idx val="2"/>
          <c:order val="2"/>
          <c:tx>
            <c:strRef>
              <c:f>Distribution!$A$170</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(Distribution!$B$170:$D$170,Distribution!$F$170:$O$170)</c:f>
              <c:numCache>
                <c:formatCode>_(* #,##0.00_);_(* \(#,##0.00\);_(* "-"??_);_(@_)</c:formatCode>
                <c:ptCount val="13"/>
                <c:pt idx="0">
                  <c:v>520.96080210276148</c:v>
                </c:pt>
                <c:pt idx="1">
                  <c:v>10509.154540596348</c:v>
                </c:pt>
                <c:pt idx="2">
                  <c:v>9.6035843654717574</c:v>
                </c:pt>
                <c:pt idx="3">
                  <c:v>6.9540946478809859E-3</c:v>
                </c:pt>
                <c:pt idx="4">
                  <c:v>2370.9565119643071</c:v>
                </c:pt>
                <c:pt idx="5">
                  <c:v>1.0019980694878516</c:v>
                </c:pt>
                <c:pt idx="6">
                  <c:v>2845.2568952683787</c:v>
                </c:pt>
                <c:pt idx="7">
                  <c:v>1575.9615616593312</c:v>
                </c:pt>
                <c:pt idx="8">
                  <c:v>1000.2051009025789</c:v>
                </c:pt>
                <c:pt idx="9">
                  <c:v>210.47864324388476</c:v>
                </c:pt>
                <c:pt idx="10">
                  <c:v>421.20058159059442</c:v>
                </c:pt>
                <c:pt idx="11">
                  <c:v>135.84271625924112</c:v>
                </c:pt>
                <c:pt idx="12">
                  <c:v>15.071998589150976</c:v>
                </c:pt>
              </c:numCache>
            </c:numRef>
          </c:val>
          <c:extLst>
            <c:ext xmlns:c16="http://schemas.microsoft.com/office/drawing/2014/chart" uri="{C3380CC4-5D6E-409C-BE32-E72D297353CC}">
              <c16:uniqueId val="{00000002-E419-2744-AD69-505294653CF4}"/>
            </c:ext>
          </c:extLst>
        </c:ser>
        <c:ser>
          <c:idx val="3"/>
          <c:order val="3"/>
          <c:tx>
            <c:strRef>
              <c:f>Distribution!$A$171</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(Distribution!$B$171:$D$171,Distribution!$F$171:$O$171)</c:f>
              <c:numCache>
                <c:formatCode>_(* #,##0.00_);_(* \(#,##0.00\);_(* "-"??_);_(@_)</c:formatCode>
                <c:ptCount val="13"/>
                <c:pt idx="0">
                  <c:v>425.95330041271404</c:v>
                </c:pt>
                <c:pt idx="1">
                  <c:v>15154.379899864914</c:v>
                </c:pt>
                <c:pt idx="2">
                  <c:v>34.263615807654787</c:v>
                </c:pt>
                <c:pt idx="3">
                  <c:v>9.0109513075731153E-4</c:v>
                </c:pt>
                <c:pt idx="4">
                  <c:v>1331.2540619407744</c:v>
                </c:pt>
                <c:pt idx="5">
                  <c:v>3.4806437023398731</c:v>
                </c:pt>
                <c:pt idx="6">
                  <c:v>806.812574847208</c:v>
                </c:pt>
                <c:pt idx="7">
                  <c:v>2290.6942746372806</c:v>
                </c:pt>
                <c:pt idx="8">
                  <c:v>199.63803884423442</c:v>
                </c:pt>
                <c:pt idx="9">
                  <c:v>279.05210721769333</c:v>
                </c:pt>
                <c:pt idx="10">
                  <c:v>43.755944628919046</c:v>
                </c:pt>
                <c:pt idx="11">
                  <c:v>236.67132623525038</c:v>
                </c:pt>
                <c:pt idx="12">
                  <c:v>2.9526627466284472</c:v>
                </c:pt>
              </c:numCache>
            </c:numRef>
          </c:val>
          <c:extLst>
            <c:ext xmlns:c16="http://schemas.microsoft.com/office/drawing/2014/chart" uri="{C3380CC4-5D6E-409C-BE32-E72D297353CC}">
              <c16:uniqueId val="{00000003-E419-2744-AD69-505294653CF4}"/>
            </c:ext>
          </c:extLst>
        </c:ser>
        <c:ser>
          <c:idx val="4"/>
          <c:order val="4"/>
          <c:tx>
            <c:strRef>
              <c:f>Distribution!$A$172</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(Distribution!$B$172:$D$172,Distribution!$F$172:$O$172)</c:f>
              <c:numCache>
                <c:formatCode>_(* #,##0.00_);_(* \(#,##0.00\);_(* "-"??_);_(@_)</c:formatCode>
                <c:ptCount val="13"/>
                <c:pt idx="0">
                  <c:v>38.779292059302833</c:v>
                </c:pt>
                <c:pt idx="1">
                  <c:v>224.72010316625767</c:v>
                </c:pt>
                <c:pt idx="2">
                  <c:v>2.8122507139096289</c:v>
                </c:pt>
                <c:pt idx="3">
                  <c:v>0</c:v>
                </c:pt>
                <c:pt idx="4">
                  <c:v>103.033115269929</c:v>
                </c:pt>
                <c:pt idx="5">
                  <c:v>0.18809953974505272</c:v>
                </c:pt>
                <c:pt idx="6">
                  <c:v>96.345138716241209</c:v>
                </c:pt>
                <c:pt idx="7">
                  <c:v>36.850954638749414</c:v>
                </c:pt>
                <c:pt idx="8">
                  <c:v>44.436658098837093</c:v>
                </c:pt>
                <c:pt idx="9">
                  <c:v>22.50834483154258</c:v>
                </c:pt>
                <c:pt idx="10">
                  <c:v>11.5773947988154</c:v>
                </c:pt>
                <c:pt idx="11">
                  <c:v>8.8144341748929929</c:v>
                </c:pt>
                <c:pt idx="12">
                  <c:v>0.56015843987097458</c:v>
                </c:pt>
              </c:numCache>
            </c:numRef>
          </c:val>
          <c:extLst>
            <c:ext xmlns:c16="http://schemas.microsoft.com/office/drawing/2014/chart" uri="{C3380CC4-5D6E-409C-BE32-E72D297353CC}">
              <c16:uniqueId val="{00000004-E419-2744-AD69-505294653CF4}"/>
            </c:ext>
          </c:extLst>
        </c:ser>
        <c:ser>
          <c:idx val="5"/>
          <c:order val="5"/>
          <c:tx>
            <c:strRef>
              <c:f>Distribution!$A$173</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(Distribution!$B$173:$D$173,Distribution!$F$173:$O$173)</c:f>
              <c:numCache>
                <c:formatCode>_(* #,##0.00_);_(* \(#,##0.00\);_(* "-"??_);_(@_)</c:formatCode>
                <c:ptCount val="13"/>
                <c:pt idx="0">
                  <c:v>6.5644860125694242</c:v>
                </c:pt>
                <c:pt idx="1">
                  <c:v>32.937221937311662</c:v>
                </c:pt>
                <c:pt idx="2">
                  <c:v>24.982357036345995</c:v>
                </c:pt>
                <c:pt idx="3">
                  <c:v>1.4543916222464745E-5</c:v>
                </c:pt>
                <c:pt idx="4">
                  <c:v>113.81124522632295</c:v>
                </c:pt>
                <c:pt idx="5">
                  <c:v>0.10629225292541308</c:v>
                </c:pt>
                <c:pt idx="6">
                  <c:v>31.784105964625198</c:v>
                </c:pt>
                <c:pt idx="7">
                  <c:v>74.617449110777656</c:v>
                </c:pt>
                <c:pt idx="8">
                  <c:v>170.90367088898398</c:v>
                </c:pt>
                <c:pt idx="9">
                  <c:v>196.47960949977443</c:v>
                </c:pt>
                <c:pt idx="10">
                  <c:v>33.435276979633244</c:v>
                </c:pt>
                <c:pt idx="11">
                  <c:v>1.3244767899213907</c:v>
                </c:pt>
                <c:pt idx="12">
                  <c:v>0.19452150067172558</c:v>
                </c:pt>
              </c:numCache>
            </c:numRef>
          </c:val>
          <c:extLst>
            <c:ext xmlns:c16="http://schemas.microsoft.com/office/drawing/2014/chart" uri="{C3380CC4-5D6E-409C-BE32-E72D297353CC}">
              <c16:uniqueId val="{00000005-E419-2744-AD69-505294653CF4}"/>
            </c:ext>
          </c:extLst>
        </c:ser>
        <c:ser>
          <c:idx val="6"/>
          <c:order val="6"/>
          <c:tx>
            <c:strRef>
              <c:f>Distribution!$A$174</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(Distribution!$B$167:$D$167,Distribution!$F$167:$O$167)</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(Distribution!$B$174:$D$174,Distribution!$F$174:$O$174)</c:f>
              <c:numCache>
                <c:formatCode>_(* #,##0.00_);_(* \(#,##0.00\);_(* "-"??_);_(@_)</c:formatCode>
                <c:ptCount val="13"/>
                <c:pt idx="0">
                  <c:v>0.43235467179692871</c:v>
                </c:pt>
                <c:pt idx="1">
                  <c:v>2.2237902959204775E-2</c:v>
                </c:pt>
                <c:pt idx="2">
                  <c:v>1.3848468406649707E-3</c:v>
                </c:pt>
                <c:pt idx="3">
                  <c:v>0</c:v>
                </c:pt>
                <c:pt idx="4">
                  <c:v>1.1921112331037794E-2</c:v>
                </c:pt>
                <c:pt idx="5">
                  <c:v>0</c:v>
                </c:pt>
                <c:pt idx="6">
                  <c:v>9.4923563067823097E-2</c:v>
                </c:pt>
                <c:pt idx="7">
                  <c:v>1.7926947345586034E-2</c:v>
                </c:pt>
                <c:pt idx="8">
                  <c:v>1.6983706409519027E-3</c:v>
                </c:pt>
                <c:pt idx="9">
                  <c:v>6.3346948251501072</c:v>
                </c:pt>
                <c:pt idx="10">
                  <c:v>2.8944994228368112E-3</c:v>
                </c:pt>
                <c:pt idx="11">
                  <c:v>4.262392467353486E-2</c:v>
                </c:pt>
                <c:pt idx="12">
                  <c:v>0.20481722044223633</c:v>
                </c:pt>
              </c:numCache>
            </c:numRef>
          </c:val>
          <c:extLst>
            <c:ext xmlns:c16="http://schemas.microsoft.com/office/drawing/2014/chart" uri="{C3380CC4-5D6E-409C-BE32-E72D297353CC}">
              <c16:uniqueId val="{00000006-E419-2744-AD69-505294653CF4}"/>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0"/>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(3.3 Billion)</a:t>
            </a:r>
          </a:p>
        </c:rich>
      </c:tx>
      <c:overlay val="0"/>
      <c:spPr>
        <a:no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139A-FE41-9917-B305D2B7FD21}"/>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139A-FE41-9917-B305D2B7FD21}"/>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139A-FE41-9917-B305D2B7FD21}"/>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139A-FE41-9917-B305D2B7FD21}"/>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139A-FE41-9917-B305D2B7FD21}"/>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139A-FE41-9917-B305D2B7FD21}"/>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139A-FE41-9917-B305D2B7FD21}"/>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139A-FE41-9917-B305D2B7FD21}"/>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139A-FE41-9917-B305D2B7FD21}"/>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139A-FE41-9917-B305D2B7FD21}"/>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139A-FE41-9917-B305D2B7FD21}"/>
              </c:ext>
            </c:extLst>
          </c:dPt>
          <c:dLbls>
            <c:dLbl>
              <c:idx val="0"/>
              <c:layout>
                <c:manualLayout>
                  <c:x val="0.10041467999891011"/>
                  <c:y val="-0.1361152501677201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9A-FE41-9917-B305D2B7FD21}"/>
                </c:ext>
              </c:extLst>
            </c:dLbl>
            <c:dLbl>
              <c:idx val="1"/>
              <c:layout>
                <c:manualLayout>
                  <c:x val="0.2465599109893872"/>
                  <c:y val="-5.24734760267642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39A-FE41-9917-B305D2B7FD21}"/>
                </c:ext>
              </c:extLst>
            </c:dLbl>
            <c:dLbl>
              <c:idx val="2"/>
              <c:layout>
                <c:manualLayout>
                  <c:x val="0.22920010459947104"/>
                  <c:y val="1.94636247392152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9A-FE41-9917-B305D2B7FD21}"/>
                </c:ext>
              </c:extLst>
            </c:dLbl>
            <c:dLbl>
              <c:idx val="3"/>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39A-FE41-9917-B305D2B7FD21}"/>
                </c:ext>
              </c:extLst>
            </c:dLbl>
            <c:dLbl>
              <c:idx val="4"/>
              <c:layout>
                <c:manualLayout>
                  <c:x val="-1.7868288331051117E-2"/>
                  <c:y val="-3.06083833058458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39A-FE41-9917-B305D2B7FD21}"/>
                </c:ext>
              </c:extLst>
            </c:dLbl>
            <c:dLbl>
              <c:idx val="5"/>
              <c:layout>
                <c:manualLayout>
                  <c:x val="-3.0856527077844042E-2"/>
                  <c:y val="1.28701902988768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39A-FE41-9917-B305D2B7FD21}"/>
                </c:ext>
              </c:extLst>
            </c:dLbl>
            <c:dLbl>
              <c:idx val="6"/>
              <c:layout>
                <c:manualLayout>
                  <c:x val="-0.15554741526874363"/>
                  <c:y val="-1.46168348674725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39A-FE41-9917-B305D2B7FD21}"/>
                </c:ext>
              </c:extLst>
            </c:dLbl>
            <c:dLbl>
              <c:idx val="7"/>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39A-FE41-9917-B305D2B7FD21}"/>
                </c:ext>
              </c:extLst>
            </c:dLbl>
            <c:dLbl>
              <c:idx val="8"/>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39A-FE41-9917-B305D2B7FD21}"/>
                </c:ext>
              </c:extLst>
            </c:dLbl>
            <c:dLbl>
              <c:idx val="9"/>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39A-FE41-9917-B305D2B7FD21}"/>
                </c:ext>
              </c:extLst>
            </c:dLbl>
            <c:dLbl>
              <c:idx val="10"/>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39A-FE41-9917-B305D2B7FD21}"/>
                </c:ext>
              </c:extLst>
            </c:dLbl>
            <c:dLbl>
              <c:idx val="11"/>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39A-FE41-9917-B305D2B7FD2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(Distribution!$B$19:$D$19,Distribution!$F$19:$O$19)</c:f>
              <c:strCache>
                <c:ptCount val="13"/>
                <c:pt idx="0">
                  <c:v>ASDC</c:v>
                </c:pt>
                <c:pt idx="1">
                  <c:v>ASF DAAC</c:v>
                </c:pt>
                <c:pt idx="2">
                  <c:v>CDDIS</c:v>
                </c:pt>
                <c:pt idx="3">
                  <c:v>CSDA</c:v>
                </c:pt>
                <c:pt idx="4">
                  <c:v>GESDISC</c:v>
                </c:pt>
                <c:pt idx="5">
                  <c:v>GHRC DAAC</c:v>
                </c:pt>
                <c:pt idx="6">
                  <c:v>LP DAAC</c:v>
                </c:pt>
                <c:pt idx="7">
                  <c:v>LAADS DAAC</c:v>
                </c:pt>
                <c:pt idx="8">
                  <c:v>NSIDC DAAC</c:v>
                </c:pt>
                <c:pt idx="9">
                  <c:v>OB.DAAC</c:v>
                </c:pt>
                <c:pt idx="10">
                  <c:v>ORNL DAAC</c:v>
                </c:pt>
                <c:pt idx="11">
                  <c:v>PO.DAAC</c:v>
                </c:pt>
                <c:pt idx="12">
                  <c:v>SEDAC</c:v>
                </c:pt>
              </c:strCache>
            </c:strRef>
          </c:cat>
          <c:val>
            <c:numRef>
              <c:f>(Distribution!$B$20:$D$20,Distribution!$F$20:$O$20)</c:f>
              <c:numCache>
                <c:formatCode>#,##0.00</c:formatCode>
                <c:ptCount val="13"/>
                <c:pt idx="0">
                  <c:v>27.930698</c:v>
                </c:pt>
                <c:pt idx="1">
                  <c:v>48.061692999999998</c:v>
                </c:pt>
                <c:pt idx="2">
                  <c:v>1096.2471010000002</c:v>
                </c:pt>
                <c:pt idx="3">
                  <c:v>1.0814000000000001E-2</c:v>
                </c:pt>
                <c:pt idx="4">
                  <c:v>553.56933500000002</c:v>
                </c:pt>
                <c:pt idx="5">
                  <c:v>4.4294929999999999</c:v>
                </c:pt>
                <c:pt idx="6">
                  <c:v>613.62384999999995</c:v>
                </c:pt>
                <c:pt idx="7">
                  <c:v>401.48317900000001</c:v>
                </c:pt>
                <c:pt idx="8">
                  <c:v>130.018663</c:v>
                </c:pt>
                <c:pt idx="9">
                  <c:v>69.771438000000003</c:v>
                </c:pt>
                <c:pt idx="10">
                  <c:v>73.071164999999993</c:v>
                </c:pt>
                <c:pt idx="11">
                  <c:v>282.31865800000003</c:v>
                </c:pt>
                <c:pt idx="12">
                  <c:v>1.039612</c:v>
                </c:pt>
              </c:numCache>
            </c:numRef>
          </c:val>
          <c:extLst>
            <c:ext xmlns:c16="http://schemas.microsoft.com/office/drawing/2014/chart" uri="{C3380CC4-5D6E-409C-BE32-E72D297353CC}">
              <c16:uniqueId val="{00000017-139A-FE41-9917-B305D2B7FD21}"/>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8.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16.emf"/><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939801</xdr:colOff>
      <xdr:row>0</xdr:row>
      <xdr:rowOff>50800</xdr:rowOff>
    </xdr:from>
    <xdr:to>
      <xdr:col>12</xdr:col>
      <xdr:colOff>279400</xdr:colOff>
      <xdr:row>15</xdr:row>
      <xdr:rowOff>165100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926309</xdr:colOff>
      <xdr:row>15</xdr:row>
      <xdr:rowOff>180180</xdr:rowOff>
    </xdr:from>
    <xdr:to>
      <xdr:col>12</xdr:col>
      <xdr:colOff>292100</xdr:colOff>
      <xdr:row>35</xdr:row>
      <xdr:rowOff>25400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731926</xdr:colOff>
      <xdr:row>3</xdr:row>
      <xdr:rowOff>2188</xdr:rowOff>
    </xdr:from>
    <xdr:to>
      <xdr:col>11</xdr:col>
      <xdr:colOff>69022</xdr:colOff>
      <xdr:row>31</xdr:row>
      <xdr:rowOff>138043</xdr:rowOff>
    </xdr:to>
    <xdr:graphicFrame macro="">
      <xdr:nvGraphicFramePr>
        <xdr:cNvPr id="3" name="Chart 2">
          <a:extLst>
            <a:ext uri="{FF2B5EF4-FFF2-40B4-BE49-F238E27FC236}">
              <a16:creationId xmlns:a16="http://schemas.microsoft.com/office/drawing/2014/main" id="{013F5E81-8EF5-C44E-BF9E-65F64443A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156304</xdr:colOff>
      <xdr:row>96</xdr:row>
      <xdr:rowOff>60824</xdr:rowOff>
    </xdr:from>
    <xdr:to>
      <xdr:col>6</xdr:col>
      <xdr:colOff>4480673</xdr:colOff>
      <xdr:row>123</xdr:row>
      <xdr:rowOff>356742</xdr:rowOff>
    </xdr:to>
    <xdr:graphicFrame macro="">
      <xdr:nvGraphicFramePr>
        <xdr:cNvPr id="2" name="Chart 1">
          <a:extLst>
            <a:ext uri="{FF2B5EF4-FFF2-40B4-BE49-F238E27FC236}">
              <a16:creationId xmlns:a16="http://schemas.microsoft.com/office/drawing/2014/main" id="{15C38CA1-C20C-DE4C-B88A-A0EA97DD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193338</xdr:colOff>
      <xdr:row>67</xdr:row>
      <xdr:rowOff>59665</xdr:rowOff>
    </xdr:from>
    <xdr:to>
      <xdr:col>6</xdr:col>
      <xdr:colOff>4295169</xdr:colOff>
      <xdr:row>93</xdr:row>
      <xdr:rowOff>71348</xdr:rowOff>
    </xdr:to>
    <xdr:graphicFrame macro="">
      <xdr:nvGraphicFramePr>
        <xdr:cNvPr id="3" name="Chart 3">
          <a:extLst>
            <a:ext uri="{FF2B5EF4-FFF2-40B4-BE49-F238E27FC236}">
              <a16:creationId xmlns:a16="http://schemas.microsoft.com/office/drawing/2014/main" id="{FBCB4FBB-F54D-1F4A-90D2-3CAFD0E9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149018</xdr:colOff>
      <xdr:row>129</xdr:row>
      <xdr:rowOff>105574</xdr:rowOff>
    </xdr:from>
    <xdr:to>
      <xdr:col>6</xdr:col>
      <xdr:colOff>4509214</xdr:colOff>
      <xdr:row>159</xdr:row>
      <xdr:rowOff>123126</xdr:rowOff>
    </xdr:to>
    <xdr:graphicFrame macro="">
      <xdr:nvGraphicFramePr>
        <xdr:cNvPr id="4" name="Chart 3">
          <a:extLst>
            <a:ext uri="{FF2B5EF4-FFF2-40B4-BE49-F238E27FC236}">
              <a16:creationId xmlns:a16="http://schemas.microsoft.com/office/drawing/2014/main" id="{EE054F45-175D-3049-96E4-FC2A92A7F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14270</xdr:colOff>
      <xdr:row>1</xdr:row>
      <xdr:rowOff>112444</xdr:rowOff>
    </xdr:from>
    <xdr:to>
      <xdr:col>12</xdr:col>
      <xdr:colOff>442359</xdr:colOff>
      <xdr:row>15</xdr:row>
      <xdr:rowOff>28539</xdr:rowOff>
    </xdr:to>
    <xdr:graphicFrame macro="">
      <xdr:nvGraphicFramePr>
        <xdr:cNvPr id="5" name="Chart 4">
          <a:extLst>
            <a:ext uri="{FF2B5EF4-FFF2-40B4-BE49-F238E27FC236}">
              <a16:creationId xmlns:a16="http://schemas.microsoft.com/office/drawing/2014/main" id="{1A158C29-AEC4-DB41-8A0C-60B952E3B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453774</xdr:colOff>
      <xdr:row>1</xdr:row>
      <xdr:rowOff>112446</xdr:rowOff>
    </xdr:from>
    <xdr:to>
      <xdr:col>17</xdr:col>
      <xdr:colOff>670674</xdr:colOff>
      <xdr:row>15</xdr:row>
      <xdr:rowOff>57079</xdr:rowOff>
    </xdr:to>
    <xdr:graphicFrame macro="">
      <xdr:nvGraphicFramePr>
        <xdr:cNvPr id="6" name="Chart 5">
          <a:extLst>
            <a:ext uri="{FF2B5EF4-FFF2-40B4-BE49-F238E27FC236}">
              <a16:creationId xmlns:a16="http://schemas.microsoft.com/office/drawing/2014/main" id="{031C6360-A44E-E94B-A2B7-C352C20082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158749</xdr:rowOff>
    </xdr:from>
    <xdr:to>
      <xdr:col>10</xdr:col>
      <xdr:colOff>705555</xdr:colOff>
      <xdr:row>36</xdr:row>
      <xdr:rowOff>56444</xdr:rowOff>
    </xdr:to>
    <xdr:graphicFrame macro="">
      <xdr:nvGraphicFramePr>
        <xdr:cNvPr id="2" name="Chart 3">
          <a:extLst>
            <a:ext uri="{FF2B5EF4-FFF2-40B4-BE49-F238E27FC236}">
              <a16:creationId xmlns:a16="http://schemas.microsoft.com/office/drawing/2014/main" id="{93042B10-9C8D-1042-AE14-B6178B492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64</xdr:row>
      <xdr:rowOff>1</xdr:rowOff>
    </xdr:from>
    <xdr:to>
      <xdr:col>10</xdr:col>
      <xdr:colOff>497416</xdr:colOff>
      <xdr:row>84</xdr:row>
      <xdr:rowOff>95251</xdr:rowOff>
    </xdr:to>
    <xdr:graphicFrame macro="">
      <xdr:nvGraphicFramePr>
        <xdr:cNvPr id="3" name="Chart 2">
          <a:extLst>
            <a:ext uri="{FF2B5EF4-FFF2-40B4-BE49-F238E27FC236}">
              <a16:creationId xmlns:a16="http://schemas.microsoft.com/office/drawing/2014/main" id="{BD7D7121-566E-1141-9016-90671F91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179915</xdr:colOff>
      <xdr:row>40</xdr:row>
      <xdr:rowOff>0</xdr:rowOff>
    </xdr:from>
    <xdr:to>
      <xdr:col>10</xdr:col>
      <xdr:colOff>486832</xdr:colOff>
      <xdr:row>60</xdr:row>
      <xdr:rowOff>95251</xdr:rowOff>
    </xdr:to>
    <xdr:graphicFrame macro="">
      <xdr:nvGraphicFramePr>
        <xdr:cNvPr id="4" name="Chart 3">
          <a:extLst>
            <a:ext uri="{FF2B5EF4-FFF2-40B4-BE49-F238E27FC236}">
              <a16:creationId xmlns:a16="http://schemas.microsoft.com/office/drawing/2014/main" id="{FB9F49AB-65EF-1E46-87EA-9348BA083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122463</xdr:colOff>
      <xdr:row>15</xdr:row>
      <xdr:rowOff>52916</xdr:rowOff>
    </xdr:from>
    <xdr:to>
      <xdr:col>10</xdr:col>
      <xdr:colOff>592666</xdr:colOff>
      <xdr:row>34</xdr:row>
      <xdr:rowOff>10583</xdr:rowOff>
    </xdr:to>
    <xdr:graphicFrame macro="">
      <xdr:nvGraphicFramePr>
        <xdr:cNvPr id="2" name="Chart 3">
          <a:extLst>
            <a:ext uri="{FF2B5EF4-FFF2-40B4-BE49-F238E27FC236}">
              <a16:creationId xmlns:a16="http://schemas.microsoft.com/office/drawing/2014/main" id="{3F047D1E-62A3-8944-BE34-448788751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10</xdr:col>
      <xdr:colOff>486834</xdr:colOff>
      <xdr:row>81</xdr:row>
      <xdr:rowOff>1</xdr:rowOff>
    </xdr:to>
    <xdr:graphicFrame macro="">
      <xdr:nvGraphicFramePr>
        <xdr:cNvPr id="3" name="Chart 2">
          <a:extLst>
            <a:ext uri="{FF2B5EF4-FFF2-40B4-BE49-F238E27FC236}">
              <a16:creationId xmlns:a16="http://schemas.microsoft.com/office/drawing/2014/main" id="{32F56C44-12C2-3948-9A4A-11EF1ACBF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4" name="Chart 3">
          <a:extLst>
            <a:ext uri="{FF2B5EF4-FFF2-40B4-BE49-F238E27FC236}">
              <a16:creationId xmlns:a16="http://schemas.microsoft.com/office/drawing/2014/main" id="{81910836-81E9-F541-8227-98386F3ED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37</xdr:row>
      <xdr:rowOff>21167</xdr:rowOff>
    </xdr:from>
    <xdr:to>
      <xdr:col>10</xdr:col>
      <xdr:colOff>529166</xdr:colOff>
      <xdr:row>56</xdr:row>
      <xdr:rowOff>63500</xdr:rowOff>
    </xdr:to>
    <xdr:graphicFrame macro="">
      <xdr:nvGraphicFramePr>
        <xdr:cNvPr id="7" name="Chart 6">
          <a:extLst>
            <a:ext uri="{FF2B5EF4-FFF2-40B4-BE49-F238E27FC236}">
              <a16:creationId xmlns:a16="http://schemas.microsoft.com/office/drawing/2014/main" id="{35990578-9F2B-C849-9505-567CB0576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546100</xdr:colOff>
      <xdr:row>70</xdr:row>
      <xdr:rowOff>99671</xdr:rowOff>
    </xdr:from>
    <xdr:to>
      <xdr:col>19</xdr:col>
      <xdr:colOff>101600</xdr:colOff>
      <xdr:row>93</xdr:row>
      <xdr:rowOff>152400</xdr:rowOff>
    </xdr:to>
    <xdr:graphicFrame macro="">
      <xdr:nvGraphicFramePr>
        <xdr:cNvPr id="13" name="Chart 1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908051</xdr:colOff>
      <xdr:row>50</xdr:row>
      <xdr:rowOff>593727</xdr:rowOff>
    </xdr:from>
    <xdr:to>
      <xdr:col>13</xdr:col>
      <xdr:colOff>825500</xdr:colOff>
      <xdr:row>67</xdr:row>
      <xdr:rowOff>127000</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78</xdr:row>
      <xdr:rowOff>95251</xdr:rowOff>
    </xdr:from>
    <xdr:to>
      <xdr:col>11</xdr:col>
      <xdr:colOff>419100</xdr:colOff>
      <xdr:row>99</xdr:row>
      <xdr:rowOff>38101</xdr:rowOff>
    </xdr:to>
    <xdr:graphicFrame macro="">
      <xdr:nvGraphicFramePr>
        <xdr:cNvPr id="15" name="Chart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673100</xdr:colOff>
      <xdr:row>2</xdr:row>
      <xdr:rowOff>50800</xdr:rowOff>
    </xdr:from>
    <xdr:to>
      <xdr:col>15</xdr:col>
      <xdr:colOff>279400</xdr:colOff>
      <xdr:row>28</xdr:row>
      <xdr:rowOff>190500</xdr:rowOff>
    </xdr:to>
    <xdr:graphicFrame macro="">
      <xdr:nvGraphicFramePr>
        <xdr:cNvPr id="16" name="Chart 15">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920751</xdr:colOff>
      <xdr:row>2</xdr:row>
      <xdr:rowOff>50800</xdr:rowOff>
    </xdr:from>
    <xdr:to>
      <xdr:col>10</xdr:col>
      <xdr:colOff>673100</xdr:colOff>
      <xdr:row>28</xdr:row>
      <xdr:rowOff>177800</xdr:rowOff>
    </xdr:to>
    <xdr:graphicFrame macro="">
      <xdr:nvGraphicFramePr>
        <xdr:cNvPr id="17" name="Chart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11906</xdr:colOff>
      <xdr:row>121</xdr:row>
      <xdr:rowOff>13229</xdr:rowOff>
    </xdr:from>
    <xdr:to>
      <xdr:col>13</xdr:col>
      <xdr:colOff>326570</xdr:colOff>
      <xdr:row>141</xdr:row>
      <xdr:rowOff>-1</xdr:rowOff>
    </xdr:to>
    <xdr:graphicFrame macro="">
      <xdr:nvGraphicFramePr>
        <xdr:cNvPr id="18" name="Chart 17">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928686</xdr:colOff>
      <xdr:row>120</xdr:row>
      <xdr:rowOff>14551</xdr:rowOff>
    </xdr:from>
    <xdr:to>
      <xdr:col>6</xdr:col>
      <xdr:colOff>13606</xdr:colOff>
      <xdr:row>140</xdr:row>
      <xdr:rowOff>27214</xdr:rowOff>
    </xdr:to>
    <xdr:graphicFrame macro="">
      <xdr:nvGraphicFramePr>
        <xdr:cNvPr id="19" name="Chart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275431</xdr:colOff>
      <xdr:row>145</xdr:row>
      <xdr:rowOff>378884</xdr:rowOff>
    </xdr:from>
    <xdr:to>
      <xdr:col>16</xdr:col>
      <xdr:colOff>345281</xdr:colOff>
      <xdr:row>161</xdr:row>
      <xdr:rowOff>50006</xdr:rowOff>
    </xdr:to>
    <xdr:graphicFrame macro="">
      <xdr:nvGraphicFramePr>
        <xdr:cNvPr id="20" name="Chart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760413</xdr:colOff>
      <xdr:row>145</xdr:row>
      <xdr:rowOff>370944</xdr:rowOff>
    </xdr:from>
    <xdr:to>
      <xdr:col>11</xdr:col>
      <xdr:colOff>107156</xdr:colOff>
      <xdr:row>161</xdr:row>
      <xdr:rowOff>61223</xdr:rowOff>
    </xdr:to>
    <xdr:graphicFrame macro="">
      <xdr:nvGraphicFramePr>
        <xdr:cNvPr id="21" name="Chart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986628</xdr:colOff>
      <xdr:row>177</xdr:row>
      <xdr:rowOff>150811</xdr:rowOff>
    </xdr:from>
    <xdr:to>
      <xdr:col>16</xdr:col>
      <xdr:colOff>22224</xdr:colOff>
      <xdr:row>198</xdr:row>
      <xdr:rowOff>127000</xdr:rowOff>
    </xdr:to>
    <xdr:graphicFrame macro="">
      <xdr:nvGraphicFramePr>
        <xdr:cNvPr id="22" name="Chart 5">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778666</xdr:colOff>
      <xdr:row>177</xdr:row>
      <xdr:rowOff>138904</xdr:rowOff>
    </xdr:from>
    <xdr:to>
      <xdr:col>6</xdr:col>
      <xdr:colOff>1027111</xdr:colOff>
      <xdr:row>198</xdr:row>
      <xdr:rowOff>104773</xdr:rowOff>
    </xdr:to>
    <xdr:graphicFrame macro="">
      <xdr:nvGraphicFramePr>
        <xdr:cNvPr id="23" name="Chart 5">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5</xdr:col>
      <xdr:colOff>1063916</xdr:colOff>
      <xdr:row>145</xdr:row>
      <xdr:rowOff>398072</xdr:rowOff>
    </xdr:from>
    <xdr:ext cx="3992503" cy="280205"/>
    <xdr:sp macro="" textlink="">
      <xdr:nvSpPr>
        <xdr:cNvPr id="33" name="TextBox 32">
          <a:extLst>
            <a:ext uri="{FF2B5EF4-FFF2-40B4-BE49-F238E27FC236}">
              <a16:creationId xmlns:a16="http://schemas.microsoft.com/office/drawing/2014/main" id="{6221FFA8-EB62-1540-92AF-92B7ED955DB0}"/>
            </a:ext>
          </a:extLst>
        </xdr:cNvPr>
        <xdr:cNvSpPr txBox="1"/>
      </xdr:nvSpPr>
      <xdr:spPr>
        <a:xfrm>
          <a:off x="7909216" y="27080772"/>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5.xml><?xml version="1.0" encoding="utf-8"?>
<xdr:wsDr xmlns:xdr="http://schemas.openxmlformats.org/drawingml/2006/spreadsheetDrawing" xmlns:a="http://schemas.openxmlformats.org/drawingml/2006/main">
  <xdr:absoluteAnchor>
    <xdr:pos x="3378200" y="139700"/>
    <xdr:ext cx="8671034" cy="6273362"/>
    <xdr:graphicFrame macro="">
      <xdr:nvGraphicFramePr>
        <xdr:cNvPr id="2" name="Chart 1">
          <a:extLst>
            <a:ext uri="{FF2B5EF4-FFF2-40B4-BE49-F238E27FC236}">
              <a16:creationId xmlns:a16="http://schemas.microsoft.com/office/drawing/2014/main" id="{DA8C43E9-5005-0544-BD0B-F23ADE9A5C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16300" y="6629400"/>
    <xdr:ext cx="8671034" cy="6273362"/>
    <xdr:graphicFrame macro="">
      <xdr:nvGraphicFramePr>
        <xdr:cNvPr id="3" name="Chart 2">
          <a:extLst>
            <a:ext uri="{FF2B5EF4-FFF2-40B4-BE49-F238E27FC236}">
              <a16:creationId xmlns:a16="http://schemas.microsoft.com/office/drawing/2014/main" id="{1BACBE76-2F30-5948-8DA1-02674B27BD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1590000" y="292100"/>
    <xdr:ext cx="7848600" cy="5930900"/>
    <xdr:graphicFrame macro="">
      <xdr:nvGraphicFramePr>
        <xdr:cNvPr id="4" name="Chart 3">
          <a:extLst>
            <a:ext uri="{FF2B5EF4-FFF2-40B4-BE49-F238E27FC236}">
              <a16:creationId xmlns:a16="http://schemas.microsoft.com/office/drawing/2014/main" id="{819B7BC7-54D8-8745-B55B-3DE07DE04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1628100" y="6388100"/>
    <xdr:ext cx="9715500" cy="6578162"/>
    <xdr:graphicFrame macro="">
      <xdr:nvGraphicFramePr>
        <xdr:cNvPr id="5" name="Chart 4">
          <a:extLst>
            <a:ext uri="{FF2B5EF4-FFF2-40B4-BE49-F238E27FC236}">
              <a16:creationId xmlns:a16="http://schemas.microsoft.com/office/drawing/2014/main" id="{00091737-5112-AB4F-BE36-CBDBC391A5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0.06743</cdr:x>
      <cdr:y>0.00663</cdr:y>
    </cdr:from>
    <cdr:to>
      <cdr:x>0.93006</cdr:x>
      <cdr:y>0.14105</cdr:y>
    </cdr:to>
    <cdr:sp macro="" textlink="">
      <cdr:nvSpPr>
        <cdr:cNvPr id="2" name="TextBox 1">
          <a:extLst xmlns:a="http://schemas.openxmlformats.org/drawingml/2006/main">
            <a:ext uri="{FF2B5EF4-FFF2-40B4-BE49-F238E27FC236}">
              <a16:creationId xmlns:a16="http://schemas.microsoft.com/office/drawing/2014/main" id="{F08D3077-3F84-A94A-B4BE-E91A0F7DD16F}"/>
            </a:ext>
          </a:extLst>
        </cdr:cNvPr>
        <cdr:cNvSpPr txBox="1"/>
      </cdr:nvSpPr>
      <cdr:spPr>
        <a:xfrm xmlns:a="http://schemas.openxmlformats.org/drawingml/2006/main">
          <a:off x="584568" y="41596"/>
          <a:ext cx="7478252" cy="843693"/>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Monthly Number of Digital Object Identifiers created </a:t>
          </a:r>
        </a:p>
        <a:p xmlns:a="http://schemas.openxmlformats.org/drawingml/2006/main">
          <a:pPr algn="ctr"/>
          <a:r>
            <a:rPr lang="en-US" sz="2400" b="1"/>
            <a:t>by the ESDIS (1</a:t>
          </a:r>
          <a:r>
            <a:rPr lang="en-US" sz="2400" b="1" baseline="0"/>
            <a:t> July 2012 to 30 September 2023)</a:t>
          </a:r>
          <a:endParaRPr lang="en-US" sz="2400" b="1"/>
        </a:p>
      </cdr:txBody>
    </cdr:sp>
  </cdr:relSizeAnchor>
</c:userShapes>
</file>

<file path=xl/drawings/drawing17.xml><?xml version="1.0" encoding="utf-8"?>
<c:userShapes xmlns:c="http://schemas.openxmlformats.org/drawingml/2006/chart">
  <cdr:relSizeAnchor xmlns:cdr="http://schemas.openxmlformats.org/drawingml/2006/chartDrawing">
    <cdr:from>
      <cdr:x>0.07418</cdr:x>
      <cdr:y>0</cdr:y>
    </cdr:from>
    <cdr:to>
      <cdr:x>0.93681</cdr:x>
      <cdr:y>0.13395</cdr:y>
    </cdr:to>
    <cdr:sp macro="" textlink="">
      <cdr:nvSpPr>
        <cdr:cNvPr id="4" name="TextBox 3"/>
        <cdr:cNvSpPr txBox="1"/>
      </cdr:nvSpPr>
      <cdr:spPr>
        <a:xfrm xmlns:a="http://schemas.openxmlformats.org/drawingml/2006/main">
          <a:off x="642938" y="0"/>
          <a:ext cx="7477125" cy="843693"/>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algn="ctr"/>
          <a:r>
            <a:rPr lang="en-US" sz="2400" b="1"/>
            <a:t>Status of Digital Object Identifiers created with the ESDIS by Data Providers as of September 30, 2023 </a:t>
          </a:r>
        </a:p>
      </cdr:txBody>
    </cdr:sp>
  </cdr:relSizeAnchor>
  <cdr:relSizeAnchor xmlns:cdr="http://schemas.openxmlformats.org/drawingml/2006/chartDrawing">
    <cdr:from>
      <cdr:x>0.37934</cdr:x>
      <cdr:y>0.2571</cdr:y>
    </cdr:from>
    <cdr:to>
      <cdr:x>0.75894</cdr:x>
      <cdr:y>0.31174</cdr:y>
    </cdr:to>
    <cdr:sp macro="" textlink="">
      <cdr:nvSpPr>
        <cdr:cNvPr id="3" name="TextBox 1">
          <a:extLst xmlns:a="http://schemas.openxmlformats.org/drawingml/2006/main">
            <a:ext uri="{FF2B5EF4-FFF2-40B4-BE49-F238E27FC236}">
              <a16:creationId xmlns:a16="http://schemas.microsoft.com/office/drawing/2014/main" id="{D2F6177E-D9C1-6A4B-A2F5-EC35E72F89FD}"/>
            </a:ext>
          </a:extLst>
        </cdr:cNvPr>
        <cdr:cNvSpPr txBox="1"/>
      </cdr:nvSpPr>
      <cdr:spPr>
        <a:xfrm xmlns:a="http://schemas.openxmlformats.org/drawingml/2006/main">
          <a:off x="3289281" y="1612853"/>
          <a:ext cx="3291525" cy="34277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to be Registered:</a:t>
          </a:r>
          <a:r>
            <a:rPr lang="en-US" sz="1600" b="1" baseline="0"/>
            <a:t> ~17,000</a:t>
          </a:r>
          <a:endParaRPr lang="en-US" sz="1600" b="1"/>
        </a:p>
      </cdr:txBody>
    </cdr:sp>
  </cdr:relSizeAnchor>
</c:userShapes>
</file>

<file path=xl/drawings/drawing18.xml><?xml version="1.0" encoding="utf-8"?>
<c:userShapes xmlns:c="http://schemas.openxmlformats.org/drawingml/2006/chart">
  <cdr:relSizeAnchor xmlns:cdr="http://schemas.openxmlformats.org/drawingml/2006/chartDrawing">
    <cdr:from>
      <cdr:x>0.03385</cdr:x>
      <cdr:y>0</cdr:y>
    </cdr:from>
    <cdr:to>
      <cdr:x>0.95955</cdr:x>
      <cdr:y>0.10358</cdr:y>
    </cdr:to>
    <cdr:sp macro="" textlink="">
      <cdr:nvSpPr>
        <cdr:cNvPr id="2" name="TextBox 1">
          <a:extLst xmlns:a="http://schemas.openxmlformats.org/drawingml/2006/main">
            <a:ext uri="{FF2B5EF4-FFF2-40B4-BE49-F238E27FC236}">
              <a16:creationId xmlns:a16="http://schemas.microsoft.com/office/drawing/2014/main" id="{0F65AB8B-4202-2940-B0BE-1F9A80CAA26E}"/>
            </a:ext>
          </a:extLst>
        </cdr:cNvPr>
        <cdr:cNvSpPr txBox="1"/>
      </cdr:nvSpPr>
      <cdr:spPr>
        <a:xfrm xmlns:a="http://schemas.openxmlformats.org/drawingml/2006/main">
          <a:off x="265641" y="0"/>
          <a:ext cx="7265459" cy="614301"/>
        </a:xfrm>
        <a:prstGeom xmlns:a="http://schemas.openxmlformats.org/drawingml/2006/main" prst="rect">
          <a:avLst/>
        </a:prstGeom>
      </cdr:spPr>
      <cdr:txBody>
        <a:bodyPr xmlns:a="http://schemas.openxmlformats.org/drawingml/2006/main" vertOverflow="clip" horzOverflow="clip" wrap="square" rtlCol="0">
          <a:spAutoFit/>
        </a:bodyPr>
        <a:lstStyle xmlns:a="http://schemas.openxmlformats.org/drawingml/2006/main"/>
        <a:p xmlns:a="http://schemas.openxmlformats.org/drawingml/2006/main">
          <a:pPr algn="ctr"/>
          <a:r>
            <a:rPr lang="en-US" sz="1600" b="1"/>
            <a:t>EOSDIS  Yearly Number of Digitial Object Identifiers Submitted and Registered with Datacite</a:t>
          </a:r>
        </a:p>
      </cdr:txBody>
    </cdr:sp>
  </cdr:relSizeAnchor>
  <cdr:relSizeAnchor xmlns:cdr="http://schemas.openxmlformats.org/drawingml/2006/chartDrawing">
    <cdr:from>
      <cdr:x>0.09344</cdr:x>
      <cdr:y>0.16167</cdr:y>
    </cdr:from>
    <cdr:to>
      <cdr:x>0.50647</cdr:x>
      <cdr:y>0.34689</cdr:y>
    </cdr:to>
    <cdr:sp macro="" textlink="">
      <cdr:nvSpPr>
        <cdr:cNvPr id="3" name="TextBox 1">
          <a:extLst xmlns:a="http://schemas.openxmlformats.org/drawingml/2006/main">
            <a:ext uri="{FF2B5EF4-FFF2-40B4-BE49-F238E27FC236}">
              <a16:creationId xmlns:a16="http://schemas.microsoft.com/office/drawing/2014/main" id="{B05A5FB2-8C05-E546-B12A-0B326E082568}"/>
            </a:ext>
          </a:extLst>
        </cdr:cNvPr>
        <cdr:cNvSpPr txBox="1"/>
      </cdr:nvSpPr>
      <cdr:spPr>
        <a:xfrm xmlns:a="http://schemas.openxmlformats.org/drawingml/2006/main">
          <a:off x="733372" y="958848"/>
          <a:ext cx="3241727" cy="1098551"/>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as of Sep 30, 2023:</a:t>
          </a:r>
        </a:p>
        <a:p xmlns:a="http://schemas.openxmlformats.org/drawingml/2006/main">
          <a:r>
            <a:rPr lang="en-US" sz="1600" b="1"/>
            <a:t>           DOIs</a:t>
          </a:r>
          <a:r>
            <a:rPr lang="en-US" sz="1600" b="1" baseline="0"/>
            <a:t> Reserved:       1,088</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11,846</a:t>
          </a:r>
        </a:p>
        <a:p xmlns:a="http://schemas.openxmlformats.org/drawingml/2006/main">
          <a:r>
            <a:rPr lang="en-US" sz="1600" b="1"/>
            <a:t>           DOIs</a:t>
          </a:r>
          <a:r>
            <a:rPr lang="en-US" sz="1600" b="1" baseline="0"/>
            <a:t> Submitted:   12,934 </a:t>
          </a:r>
          <a:endParaRPr lang="en-US" sz="1600" b="1"/>
        </a:p>
      </cdr:txBody>
    </cdr:sp>
  </cdr:relSizeAnchor>
</c:userShapes>
</file>

<file path=xl/drawings/drawing19.xml><?xml version="1.0" encoding="utf-8"?>
<c:userShapes xmlns:c="http://schemas.openxmlformats.org/drawingml/2006/chart">
  <cdr:relSizeAnchor xmlns:cdr="http://schemas.openxmlformats.org/drawingml/2006/chartDrawing">
    <cdr:from>
      <cdr:x>0.07635</cdr:x>
      <cdr:y>0.02031</cdr:y>
    </cdr:from>
    <cdr:to>
      <cdr:x>0.89968</cdr:x>
      <cdr:y>0.07495</cdr:y>
    </cdr:to>
    <cdr:sp macro="" textlink="">
      <cdr:nvSpPr>
        <cdr:cNvPr id="2" name="TextBox 1">
          <a:extLst xmlns:a="http://schemas.openxmlformats.org/drawingml/2006/main">
            <a:ext uri="{FF2B5EF4-FFF2-40B4-BE49-F238E27FC236}">
              <a16:creationId xmlns:a16="http://schemas.microsoft.com/office/drawing/2014/main" id="{0ACB7086-B0FC-B14C-B3CA-049C2238B13D}"/>
            </a:ext>
          </a:extLst>
        </cdr:cNvPr>
        <cdr:cNvSpPr txBox="1"/>
      </cdr:nvSpPr>
      <cdr:spPr>
        <a:xfrm xmlns:a="http://schemas.openxmlformats.org/drawingml/2006/main">
          <a:off x="721416" y="127412"/>
          <a:ext cx="7779437" cy="34278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EOSDIS  FY 2023 Monthly  Number of Digitial Object Identifiers Submitted and Registered</a:t>
          </a:r>
        </a:p>
      </cdr:txBody>
    </cdr:sp>
  </cdr:relSizeAnchor>
  <cdr:relSizeAnchor xmlns:cdr="http://schemas.openxmlformats.org/drawingml/2006/chartDrawing">
    <cdr:from>
      <cdr:x>0.40822</cdr:x>
      <cdr:y>0.12953</cdr:y>
    </cdr:from>
    <cdr:to>
      <cdr:x>0.64985</cdr:x>
      <cdr:y>0.30395</cdr:y>
    </cdr:to>
    <cdr:sp macro="" textlink="">
      <cdr:nvSpPr>
        <cdr:cNvPr id="3" name="TextBox 1">
          <a:extLst xmlns:a="http://schemas.openxmlformats.org/drawingml/2006/main">
            <a:ext uri="{FF2B5EF4-FFF2-40B4-BE49-F238E27FC236}">
              <a16:creationId xmlns:a16="http://schemas.microsoft.com/office/drawing/2014/main" id="{57EED956-1863-8545-A3F1-096FD643FF98}"/>
            </a:ext>
          </a:extLst>
        </cdr:cNvPr>
        <cdr:cNvSpPr txBox="1"/>
      </cdr:nvSpPr>
      <cdr:spPr>
        <a:xfrm xmlns:a="http://schemas.openxmlformats.org/drawingml/2006/main">
          <a:off x="3966069" y="852098"/>
          <a:ext cx="2347569" cy="114730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FY 2023</a:t>
          </a:r>
        </a:p>
        <a:p xmlns:a="http://schemas.openxmlformats.org/drawingml/2006/main">
          <a:r>
            <a:rPr lang="en-US" sz="1600" b="1"/>
            <a:t>  DOIs</a:t>
          </a:r>
          <a:r>
            <a:rPr lang="en-US" sz="1600" b="1" baseline="0"/>
            <a:t> Reserved:        416</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989</a:t>
          </a:r>
        </a:p>
        <a:p xmlns:a="http://schemas.openxmlformats.org/drawingml/2006/main">
          <a:r>
            <a:rPr lang="en-US" sz="1600" b="1"/>
            <a:t>  DOIs</a:t>
          </a:r>
          <a:r>
            <a:rPr lang="en-US" sz="1600" b="1" baseline="0"/>
            <a:t> Submitted:  1,405 </a:t>
          </a:r>
          <a:endParaRPr lang="en-US" sz="1600" b="1"/>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225612</xdr:colOff>
      <xdr:row>0</xdr:row>
      <xdr:rowOff>419100</xdr:rowOff>
    </xdr:from>
    <xdr:to>
      <xdr:col>8</xdr:col>
      <xdr:colOff>63500</xdr:colOff>
      <xdr:row>18</xdr:row>
      <xdr:rowOff>254000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230281</xdr:colOff>
      <xdr:row>18</xdr:row>
      <xdr:rowOff>239056</xdr:rowOff>
    </xdr:from>
    <xdr:to>
      <xdr:col>8</xdr:col>
      <xdr:colOff>50800</xdr:colOff>
      <xdr:row>37</xdr:row>
      <xdr:rowOff>76200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514350</xdr:colOff>
      <xdr:row>45</xdr:row>
      <xdr:rowOff>146050</xdr:rowOff>
    </xdr:from>
    <xdr:to>
      <xdr:col>23</xdr:col>
      <xdr:colOff>342900</xdr:colOff>
      <xdr:row>67</xdr:row>
      <xdr:rowOff>88900</xdr:rowOff>
    </xdr:to>
    <xdr:graphicFrame macro="">
      <xdr:nvGraphicFramePr>
        <xdr:cNvPr id="2" name="Chart 1">
          <a:extLst>
            <a:ext uri="{FF2B5EF4-FFF2-40B4-BE49-F238E27FC236}">
              <a16:creationId xmlns:a16="http://schemas.microsoft.com/office/drawing/2014/main" id="{84DD874A-D924-8749-B45A-CEBF1A0AD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508000</xdr:colOff>
      <xdr:row>32</xdr:row>
      <xdr:rowOff>133350</xdr:rowOff>
    </xdr:from>
    <xdr:to>
      <xdr:col>22</xdr:col>
      <xdr:colOff>317500</xdr:colOff>
      <xdr:row>44</xdr:row>
      <xdr:rowOff>190500</xdr:rowOff>
    </xdr:to>
    <xdr:graphicFrame macro="">
      <xdr:nvGraphicFramePr>
        <xdr:cNvPr id="3" name="Chart 2">
          <a:extLst>
            <a:ext uri="{FF2B5EF4-FFF2-40B4-BE49-F238E27FC236}">
              <a16:creationId xmlns:a16="http://schemas.microsoft.com/office/drawing/2014/main" id="{8F968C3C-5047-034A-AD58-57E760544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495300</xdr:colOff>
      <xdr:row>7</xdr:row>
      <xdr:rowOff>120650</xdr:rowOff>
    </xdr:from>
    <xdr:to>
      <xdr:col>22</xdr:col>
      <xdr:colOff>228600</xdr:colOff>
      <xdr:row>31</xdr:row>
      <xdr:rowOff>165100</xdr:rowOff>
    </xdr:to>
    <xdr:graphicFrame macro="">
      <xdr:nvGraphicFramePr>
        <xdr:cNvPr id="4" name="Chart 3">
          <a:extLst>
            <a:ext uri="{FF2B5EF4-FFF2-40B4-BE49-F238E27FC236}">
              <a16:creationId xmlns:a16="http://schemas.microsoft.com/office/drawing/2014/main" id="{B6C2D6DC-46D2-F743-84AC-1F5E6369A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13</xdr:col>
      <xdr:colOff>127000</xdr:colOff>
      <xdr:row>25</xdr:row>
      <xdr:rowOff>165100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5030450" y="1552574"/>
    <xdr:ext cx="9772650" cy="5280025"/>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0.26305</cdr:x>
      <cdr:y>0.77008</cdr:y>
    </cdr:from>
    <cdr:to>
      <cdr:x>0.42289</cdr:x>
      <cdr:y>0.83587</cdr:y>
    </cdr:to>
    <cdr:sp macro="" textlink="">
      <cdr:nvSpPr>
        <cdr:cNvPr id="2" name="TextBox 1"/>
        <cdr:cNvSpPr txBox="1"/>
      </cdr:nvSpPr>
      <cdr:spPr>
        <a:xfrm xmlns:a="http://schemas.openxmlformats.org/drawingml/2006/main">
          <a:off x="2570700" y="4066030"/>
          <a:ext cx="1562060" cy="347372"/>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0.44768</cdr:x>
      <cdr:y>0.76445</cdr:y>
    </cdr:from>
    <cdr:to>
      <cdr:x>0.59024</cdr:x>
      <cdr:y>0.83025</cdr:y>
    </cdr:to>
    <cdr:sp macro="" textlink="">
      <cdr:nvSpPr>
        <cdr:cNvPr id="3" name="TextBox 1"/>
        <cdr:cNvSpPr txBox="1"/>
      </cdr:nvSpPr>
      <cdr:spPr>
        <a:xfrm xmlns:a="http://schemas.openxmlformats.org/drawingml/2006/main">
          <a:off x="4375060" y="4036328"/>
          <a:ext cx="1393189" cy="34742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0.70641</cdr:x>
      <cdr:y>0.78034</cdr:y>
    </cdr:from>
    <cdr:to>
      <cdr:x>0.84558</cdr:x>
      <cdr:y>0.90853</cdr:y>
    </cdr:to>
    <cdr:sp macro="" textlink="">
      <cdr:nvSpPr>
        <cdr:cNvPr id="5" name="TextBox 1"/>
        <cdr:cNvSpPr txBox="1"/>
      </cdr:nvSpPr>
      <cdr:spPr>
        <a:xfrm xmlns:a="http://schemas.openxmlformats.org/drawingml/2006/main">
          <a:off x="6903489" y="4120199"/>
          <a:ext cx="1360059" cy="67684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18</xdr:col>
      <xdr:colOff>444500</xdr:colOff>
      <xdr:row>40</xdr:row>
      <xdr:rowOff>127000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10</xdr:col>
      <xdr:colOff>385762</xdr:colOff>
      <xdr:row>24</xdr:row>
      <xdr:rowOff>35719</xdr:rowOff>
    </xdr:to>
    <xdr:graphicFrame macro="">
      <xdr:nvGraphicFramePr>
        <xdr:cNvPr id="4" name="Chart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274108</xdr:colOff>
      <xdr:row>26</xdr:row>
      <xdr:rowOff>99483</xdr:rowOff>
    </xdr:from>
    <xdr:to>
      <xdr:col>17</xdr:col>
      <xdr:colOff>279400</xdr:colOff>
      <xdr:row>43</xdr:row>
      <xdr:rowOff>101600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absoluteAnchor>
    <xdr:pos x="10627518" y="5164135"/>
    <xdr:ext cx="13235782" cy="3344865"/>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190499</xdr:colOff>
      <xdr:row>7</xdr:row>
      <xdr:rowOff>19051</xdr:rowOff>
    </xdr:from>
    <xdr:to>
      <xdr:col>15</xdr:col>
      <xdr:colOff>619125</xdr:colOff>
      <xdr:row>22</xdr:row>
      <xdr:rowOff>34925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394537</xdr:colOff>
      <xdr:row>32</xdr:row>
      <xdr:rowOff>4599</xdr:rowOff>
    </xdr:from>
    <xdr:to>
      <xdr:col>8</xdr:col>
      <xdr:colOff>286772</xdr:colOff>
      <xdr:row>54</xdr:row>
      <xdr:rowOff>81935</xdr:rowOff>
    </xdr:to>
    <xdr:graphicFrame macro="">
      <xdr:nvGraphicFramePr>
        <xdr:cNvPr id="4" name="Chart 15">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363664</xdr:colOff>
      <xdr:row>31</xdr:row>
      <xdr:rowOff>162914</xdr:rowOff>
    </xdr:from>
    <xdr:to>
      <xdr:col>16</xdr:col>
      <xdr:colOff>13654</xdr:colOff>
      <xdr:row>55</xdr:row>
      <xdr:rowOff>0</xdr:rowOff>
    </xdr:to>
    <xdr:graphicFrame macro="">
      <xdr:nvGraphicFramePr>
        <xdr:cNvPr id="5" name="Chart 15">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295274</xdr:colOff>
      <xdr:row>23</xdr:row>
      <xdr:rowOff>161924</xdr:rowOff>
    </xdr:from>
    <xdr:to>
      <xdr:col>10</xdr:col>
      <xdr:colOff>809625</xdr:colOff>
      <xdr:row>41</xdr:row>
      <xdr:rowOff>161925</xdr:rowOff>
    </xdr:to>
    <xdr:graphicFrame macro="">
      <xdr:nvGraphicFramePr>
        <xdr:cNvPr id="4" name="Chart 1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23</xdr:row>
      <xdr:rowOff>152400</xdr:rowOff>
    </xdr:from>
    <xdr:to>
      <xdr:col>5</xdr:col>
      <xdr:colOff>114300</xdr:colOff>
      <xdr:row>41</xdr:row>
      <xdr:rowOff>152400</xdr:rowOff>
    </xdr:to>
    <xdr:graphicFrame macro="">
      <xdr:nvGraphicFramePr>
        <xdr:cNvPr id="5" name="Chart 1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763124</xdr:colOff>
      <xdr:row>0</xdr:row>
      <xdr:rowOff>215900</xdr:rowOff>
    </xdr:from>
    <xdr:to>
      <xdr:col>7</xdr:col>
      <xdr:colOff>1193800</xdr:colOff>
      <xdr:row>13</xdr:row>
      <xdr:rowOff>139700</xdr:rowOff>
    </xdr:to>
    <xdr:graphicFrame macro="">
      <xdr:nvGraphicFramePr>
        <xdr:cNvPr id="4" name="Chart 4">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762003</xdr:colOff>
      <xdr:row>13</xdr:row>
      <xdr:rowOff>180602</xdr:rowOff>
    </xdr:from>
    <xdr:to>
      <xdr:col>7</xdr:col>
      <xdr:colOff>1206500</xdr:colOff>
      <xdr:row>30</xdr:row>
      <xdr:rowOff>139700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(104,951.5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(4,091.64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711201</xdr:colOff>
      <xdr:row>1</xdr:row>
      <xdr:rowOff>38100</xdr:rowOff>
    </xdr:from>
    <xdr:to>
      <xdr:col>12</xdr:col>
      <xdr:colOff>139700</xdr:colOff>
      <xdr:row>14</xdr:row>
      <xdr:rowOff>127000</xdr:rowOff>
    </xdr:to>
    <xdr:graphicFrame macro="">
      <xdr:nvGraphicFramePr>
        <xdr:cNvPr id="8" name="Chart 7">
          <a:extLst>
            <a:ext uri="{FF2B5EF4-FFF2-40B4-BE49-F238E27FC236}">
              <a16:creationId xmlns:a16="http://schemas.microsoft.com/office/drawing/2014/main" id="{55EC8854-3B26-AE4F-87E1-4FA93C9B5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1061104</xdr:colOff>
      <xdr:row>142</xdr:row>
      <xdr:rowOff>89507</xdr:rowOff>
    </xdr:from>
    <xdr:to>
      <xdr:col>12</xdr:col>
      <xdr:colOff>208756</xdr:colOff>
      <xdr:row>158</xdr:row>
      <xdr:rowOff>30161</xdr:rowOff>
    </xdr:to>
    <xdr:graphicFrame macro="">
      <xdr:nvGraphicFramePr>
        <xdr:cNvPr id="9" name="Chart 7">
          <a:extLst>
            <a:ext uri="{FF2B5EF4-FFF2-40B4-BE49-F238E27FC236}">
              <a16:creationId xmlns:a16="http://schemas.microsoft.com/office/drawing/2014/main" id="{36073824-7AB1-1A43-AB61-AFFB51C9C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609600</xdr:colOff>
      <xdr:row>1</xdr:row>
      <xdr:rowOff>38100</xdr:rowOff>
    </xdr:from>
    <xdr:to>
      <xdr:col>6</xdr:col>
      <xdr:colOff>698500</xdr:colOff>
      <xdr:row>14</xdr:row>
      <xdr:rowOff>88900</xdr:rowOff>
    </xdr:to>
    <xdr:graphicFrame macro="">
      <xdr:nvGraphicFramePr>
        <xdr:cNvPr id="10" name="Chart 6">
          <a:extLst>
            <a:ext uri="{FF2B5EF4-FFF2-40B4-BE49-F238E27FC236}">
              <a16:creationId xmlns:a16="http://schemas.microsoft.com/office/drawing/2014/main" id="{496A665A-DCAA-3246-A192-4394727C3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700226</xdr:colOff>
      <xdr:row>101</xdr:row>
      <xdr:rowOff>65604</xdr:rowOff>
    </xdr:from>
    <xdr:to>
      <xdr:col>11</xdr:col>
      <xdr:colOff>666748</xdr:colOff>
      <xdr:row>114</xdr:row>
      <xdr:rowOff>125413</xdr:rowOff>
    </xdr:to>
    <xdr:graphicFrame macro="">
      <xdr:nvGraphicFramePr>
        <xdr:cNvPr id="11" name="Chart 5">
          <a:extLst>
            <a:ext uri="{FF2B5EF4-FFF2-40B4-BE49-F238E27FC236}">
              <a16:creationId xmlns:a16="http://schemas.microsoft.com/office/drawing/2014/main" id="{489BE136-79DC-AD4B-A084-B1CCACC8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751680</xdr:colOff>
      <xdr:row>226</xdr:row>
      <xdr:rowOff>11112</xdr:rowOff>
    </xdr:from>
    <xdr:to>
      <xdr:col>14</xdr:col>
      <xdr:colOff>183356</xdr:colOff>
      <xdr:row>236</xdr:row>
      <xdr:rowOff>165894</xdr:rowOff>
    </xdr:to>
    <xdr:graphicFrame macro="">
      <xdr:nvGraphicFramePr>
        <xdr:cNvPr id="12" name="Chart 7">
          <a:extLst>
            <a:ext uri="{FF2B5EF4-FFF2-40B4-BE49-F238E27FC236}">
              <a16:creationId xmlns:a16="http://schemas.microsoft.com/office/drawing/2014/main" id="{2C5F08CB-AF29-874C-947E-C622AF216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55342</xdr:colOff>
      <xdr:row>189</xdr:row>
      <xdr:rowOff>10319</xdr:rowOff>
    </xdr:from>
    <xdr:to>
      <xdr:col>13</xdr:col>
      <xdr:colOff>408831</xdr:colOff>
      <xdr:row>200</xdr:row>
      <xdr:rowOff>66743</xdr:rowOff>
    </xdr:to>
    <xdr:graphicFrame macro="">
      <xdr:nvGraphicFramePr>
        <xdr:cNvPr id="13" name="Chart 5">
          <a:extLst>
            <a:ext uri="{FF2B5EF4-FFF2-40B4-BE49-F238E27FC236}">
              <a16:creationId xmlns:a16="http://schemas.microsoft.com/office/drawing/2014/main" id="{C71BF5D3-17B2-B145-B251-E78966A95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342900</xdr:colOff>
      <xdr:row>1</xdr:row>
      <xdr:rowOff>25400</xdr:rowOff>
    </xdr:from>
    <xdr:to>
      <xdr:col>16</xdr:col>
      <xdr:colOff>736600</xdr:colOff>
      <xdr:row>14</xdr:row>
      <xdr:rowOff>63500</xdr:rowOff>
    </xdr:to>
    <xdr:graphicFrame macro="">
      <xdr:nvGraphicFramePr>
        <xdr:cNvPr id="2" name="Chart 6">
          <a:extLst>
            <a:ext uri="{FF2B5EF4-FFF2-40B4-BE49-F238E27FC236}">
              <a16:creationId xmlns:a16="http://schemas.microsoft.com/office/drawing/2014/main" id="{200811D9-8B6D-304D-902D-EEE4A3118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812800</xdr:colOff>
      <xdr:row>1</xdr:row>
      <xdr:rowOff>12700</xdr:rowOff>
    </xdr:from>
    <xdr:to>
      <xdr:col>20</xdr:col>
      <xdr:colOff>165099</xdr:colOff>
      <xdr:row>14</xdr:row>
      <xdr:rowOff>0</xdr:rowOff>
    </xdr:to>
    <xdr:graphicFrame macro="">
      <xdr:nvGraphicFramePr>
        <xdr:cNvPr id="3" name="Chart 2">
          <a:extLst>
            <a:ext uri="{FF2B5EF4-FFF2-40B4-BE49-F238E27FC236}">
              <a16:creationId xmlns:a16="http://schemas.microsoft.com/office/drawing/2014/main" id="{22FCA698-C346-B142-ADEA-605CADF67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143</xdr:row>
      <xdr:rowOff>0</xdr:rowOff>
    </xdr:from>
    <xdr:to>
      <xdr:col>20</xdr:col>
      <xdr:colOff>811352</xdr:colOff>
      <xdr:row>158</xdr:row>
      <xdr:rowOff>105754</xdr:rowOff>
    </xdr:to>
    <xdr:graphicFrame macro="">
      <xdr:nvGraphicFramePr>
        <xdr:cNvPr id="4" name="Chart 7">
          <a:extLst>
            <a:ext uri="{FF2B5EF4-FFF2-40B4-BE49-F238E27FC236}">
              <a16:creationId xmlns:a16="http://schemas.microsoft.com/office/drawing/2014/main" id="{3C99BC4E-2110-DB42-A58E-F425DC68C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812800</xdr:colOff>
      <xdr:row>101</xdr:row>
      <xdr:rowOff>76200</xdr:rowOff>
    </xdr:from>
    <xdr:to>
      <xdr:col>19</xdr:col>
      <xdr:colOff>1020622</xdr:colOff>
      <xdr:row>114</xdr:row>
      <xdr:rowOff>136009</xdr:rowOff>
    </xdr:to>
    <xdr:graphicFrame macro="">
      <xdr:nvGraphicFramePr>
        <xdr:cNvPr id="5" name="Chart 5">
          <a:extLst>
            <a:ext uri="{FF2B5EF4-FFF2-40B4-BE49-F238E27FC236}">
              <a16:creationId xmlns:a16="http://schemas.microsoft.com/office/drawing/2014/main" id="{CF9E47DF-ECED-F940-AA5E-EB8EE6D51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189</xdr:row>
      <xdr:rowOff>0</xdr:rowOff>
    </xdr:from>
    <xdr:to>
      <xdr:col>22</xdr:col>
      <xdr:colOff>505889</xdr:colOff>
      <xdr:row>200</xdr:row>
      <xdr:rowOff>56424</xdr:rowOff>
    </xdr:to>
    <xdr:graphicFrame macro="">
      <xdr:nvGraphicFramePr>
        <xdr:cNvPr id="6" name="Chart 5">
          <a:extLst>
            <a:ext uri="{FF2B5EF4-FFF2-40B4-BE49-F238E27FC236}">
              <a16:creationId xmlns:a16="http://schemas.microsoft.com/office/drawing/2014/main" id="{96D23D92-F5CB-8049-B1F5-9D1E3B99B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304800</xdr:colOff>
      <xdr:row>226</xdr:row>
      <xdr:rowOff>12700</xdr:rowOff>
    </xdr:from>
    <xdr:to>
      <xdr:col>21</xdr:col>
      <xdr:colOff>854076</xdr:colOff>
      <xdr:row>236</xdr:row>
      <xdr:rowOff>167482</xdr:rowOff>
    </xdr:to>
    <xdr:graphicFrame macro="">
      <xdr:nvGraphicFramePr>
        <xdr:cNvPr id="7" name="Chart 7">
          <a:extLst>
            <a:ext uri="{FF2B5EF4-FFF2-40B4-BE49-F238E27FC236}">
              <a16:creationId xmlns:a16="http://schemas.microsoft.com/office/drawing/2014/main" id="{AD4FDA5A-AB4F-DA40-BAFB-6BF49143A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31750</xdr:colOff>
      <xdr:row>15</xdr:row>
      <xdr:rowOff>104776</xdr:rowOff>
    </xdr:from>
    <xdr:to>
      <xdr:col>2</xdr:col>
      <xdr:colOff>1193800</xdr:colOff>
      <xdr:row>32</xdr:row>
      <xdr:rowOff>133351</xdr:rowOff>
    </xdr:to>
    <xdr:graphicFrame macro="">
      <xdr:nvGraphicFramePr>
        <xdr:cNvPr id="2" name="Chart 1">
          <a:extLst>
            <a:ext uri="{FF2B5EF4-FFF2-40B4-BE49-F238E27FC236}">
              <a16:creationId xmlns:a16="http://schemas.microsoft.com/office/drawing/2014/main" id="{BEBEC07F-7ACF-F644-B392-CA69DD764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1346200</xdr:colOff>
      <xdr:row>15</xdr:row>
      <xdr:rowOff>114301</xdr:rowOff>
    </xdr:from>
    <xdr:to>
      <xdr:col>8</xdr:col>
      <xdr:colOff>146050</xdr:colOff>
      <xdr:row>33</xdr:row>
      <xdr:rowOff>19051</xdr:rowOff>
    </xdr:to>
    <xdr:graphicFrame macro="">
      <xdr:nvGraphicFramePr>
        <xdr:cNvPr id="3" name="Chart 2">
          <a:extLst>
            <a:ext uri="{FF2B5EF4-FFF2-40B4-BE49-F238E27FC236}">
              <a16:creationId xmlns:a16="http://schemas.microsoft.com/office/drawing/2014/main" id="{925BE7F9-79A7-CA40-8548-18C62742D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88900</xdr:colOff>
      <xdr:row>15</xdr:row>
      <xdr:rowOff>130175</xdr:rowOff>
    </xdr:from>
    <xdr:to>
      <xdr:col>11</xdr:col>
      <xdr:colOff>1010228</xdr:colOff>
      <xdr:row>33</xdr:row>
      <xdr:rowOff>72159</xdr:rowOff>
    </xdr:to>
    <xdr:graphicFrame macro="">
      <xdr:nvGraphicFramePr>
        <xdr:cNvPr id="4" name="Chart 3">
          <a:extLst>
            <a:ext uri="{FF2B5EF4-FFF2-40B4-BE49-F238E27FC236}">
              <a16:creationId xmlns:a16="http://schemas.microsoft.com/office/drawing/2014/main" id="{57B661D0-AF62-EB45-A73C-A5C46F3CC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1</xdr:row>
      <xdr:rowOff>0</xdr:rowOff>
    </xdr:from>
    <xdr:to>
      <xdr:col>20</xdr:col>
      <xdr:colOff>533978</xdr:colOff>
      <xdr:row>16</xdr:row>
      <xdr:rowOff>14432</xdr:rowOff>
    </xdr:to>
    <xdr:graphicFrame macro="">
      <xdr:nvGraphicFramePr>
        <xdr:cNvPr id="5" name="Chart 4">
          <a:extLst>
            <a:ext uri="{FF2B5EF4-FFF2-40B4-BE49-F238E27FC236}">
              <a16:creationId xmlns:a16="http://schemas.microsoft.com/office/drawing/2014/main" id="{EB2D6437-44E5-D847-B33C-58CD7EA47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650587</xdr:colOff>
      <xdr:row>1</xdr:row>
      <xdr:rowOff>9525</xdr:rowOff>
    </xdr:from>
    <xdr:to>
      <xdr:col>27</xdr:col>
      <xdr:colOff>648277</xdr:colOff>
      <xdr:row>15</xdr:row>
      <xdr:rowOff>87457</xdr:rowOff>
    </xdr:to>
    <xdr:graphicFrame macro="">
      <xdr:nvGraphicFramePr>
        <xdr:cNvPr id="6" name="Chart 5">
          <a:extLst>
            <a:ext uri="{FF2B5EF4-FFF2-40B4-BE49-F238E27FC236}">
              <a16:creationId xmlns:a16="http://schemas.microsoft.com/office/drawing/2014/main" id="{CE1A33B2-CE3C-B846-8C39-6BFFBEC41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591127</xdr:colOff>
      <xdr:row>1</xdr:row>
      <xdr:rowOff>25399</xdr:rowOff>
    </xdr:from>
    <xdr:to>
      <xdr:col>34</xdr:col>
      <xdr:colOff>401205</xdr:colOff>
      <xdr:row>15</xdr:row>
      <xdr:rowOff>140565</xdr:rowOff>
    </xdr:to>
    <xdr:graphicFrame macro="">
      <xdr:nvGraphicFramePr>
        <xdr:cNvPr id="7" name="Chart 6">
          <a:extLst>
            <a:ext uri="{FF2B5EF4-FFF2-40B4-BE49-F238E27FC236}">
              <a16:creationId xmlns:a16="http://schemas.microsoft.com/office/drawing/2014/main" id="{7B5F1298-5E9A-2C43-8C14-AE4076585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2" name="Chart 1">
          <a:extLst>
            <a:ext uri="{FF2B5EF4-FFF2-40B4-BE49-F238E27FC236}">
              <a16:creationId xmlns:a16="http://schemas.microsoft.com/office/drawing/2014/main" id="{24790547-6CB1-8047-B834-7D136720D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3" name="Chart 2">
          <a:extLst>
            <a:ext uri="{FF2B5EF4-FFF2-40B4-BE49-F238E27FC236}">
              <a16:creationId xmlns:a16="http://schemas.microsoft.com/office/drawing/2014/main" id="{4B616CFD-AA8E-E942-A7FE-C6FA6521D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237458</xdr:colOff>
      <xdr:row>43</xdr:row>
      <xdr:rowOff>50800</xdr:rowOff>
    </xdr:from>
    <xdr:to>
      <xdr:col>11</xdr:col>
      <xdr:colOff>596900</xdr:colOff>
      <xdr:row>77</xdr:row>
      <xdr:rowOff>70398</xdr:rowOff>
    </xdr:to>
    <xdr:grpSp>
      <xdr:nvGrpSpPr>
        <xdr:cNvPr id="6" name="Group 5">
          <a:extLst>
            <a:ext uri="{FF2B5EF4-FFF2-40B4-BE49-F238E27FC236}">
              <a16:creationId xmlns:a16="http://schemas.microsoft.com/office/drawing/2014/main" id="{81DA1A93-77D1-7919-609A-3E870E7E3177}"/>
            </a:ext>
          </a:extLst>
        </xdr:cNvPr>
        <xdr:cNvGrpSpPr/>
      </xdr:nvGrpSpPr>
      <xdr:grpSpPr>
        <a:xfrm>
          <a:off x="2307558" y="9359900"/>
          <a:ext cx="7788942" cy="5632998"/>
          <a:chOff x="2332958" y="9512300"/>
          <a:chExt cx="7788942" cy="5632998"/>
        </a:xfrm>
      </xdr:grpSpPr>
      <xdr:pic>
        <xdr:nvPicPr>
          <xdr:cNvPr id="4" name="Picture 3">
            <a:extLst>
              <a:ext uri="{FF2B5EF4-FFF2-40B4-BE49-F238E27FC236}">
                <a16:creationId xmlns:a16="http://schemas.microsoft.com/office/drawing/2014/main" id="{81D718CC-8CB9-7CDA-FA23-3F518659F6B1}"/>
              </a:ext>
            </a:extLst>
          </xdr:cNvPr>
          <xdr:cNvPicPr>
            <a:picLocks noChangeAspect="1"/>
          </xdr:cNvPicPr>
        </xdr:nvPicPr>
        <xdr:blipFill>
          <a:blip xmlns:r="http://schemas.openxmlformats.org/officeDocument/2006/relationships" r:embed="rId1"/>
          <a:stretch>
            <a:fillRect/>
          </a:stretch>
        </xdr:blipFill>
        <xdr:spPr>
          <a:xfrm>
            <a:off x="2349500" y="9512300"/>
            <a:ext cx="7772400" cy="5632998"/>
          </a:xfrm>
          <a:prstGeom prst="rect">
            <a:avLst/>
          </a:prstGeom>
        </xdr:spPr>
      </xdr:pic>
      <xdr:pic>
        <xdr:nvPicPr>
          <xdr:cNvPr id="9" name="Picture 8">
            <a:extLst>
              <a:ext uri="{FF2B5EF4-FFF2-40B4-BE49-F238E27FC236}">
                <a16:creationId xmlns:a16="http://schemas.microsoft.com/office/drawing/2014/main" id="{7473926B-FE80-CB47-9385-749978222A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2958" y="10223500"/>
            <a:ext cx="1100828" cy="4065708"/>
          </a:xfrm>
          <a:prstGeom prst="rect">
            <a:avLst/>
          </a:prstGeom>
        </xdr:spPr>
      </xdr:pic>
    </xdr:grpSp>
    <xdr:clientData/>
  </xdr:twoCellAnchor>
  <xdr:twoCellAnchor editAs="oneCell">
    <xdr:from>
      <xdr:col>1</xdr:col>
      <xdr:colOff>190500</xdr:colOff>
      <xdr:row>4</xdr:row>
      <xdr:rowOff>152401</xdr:rowOff>
    </xdr:from>
    <xdr:to>
      <xdr:col>12</xdr:col>
      <xdr:colOff>215900</xdr:colOff>
      <xdr:row>40</xdr:row>
      <xdr:rowOff>63501</xdr:rowOff>
    </xdr:to>
    <xdr:graphicFrame macro="">
      <xdr:nvGraphicFramePr>
        <xdr:cNvPr id="2" name="Chart 1">
          <a:extLst>
            <a:ext uri="{FF2B5EF4-FFF2-40B4-BE49-F238E27FC236}">
              <a16:creationId xmlns:a16="http://schemas.microsoft.com/office/drawing/2014/main" id="{3270B5A2-27EE-4242-9E02-98B189D7D5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0</xdr:colOff>
      <xdr:row>5</xdr:row>
      <xdr:rowOff>0</xdr:rowOff>
    </xdr:from>
    <xdr:to>
      <xdr:col>24</xdr:col>
      <xdr:colOff>406400</xdr:colOff>
      <xdr:row>40</xdr:row>
      <xdr:rowOff>76200</xdr:rowOff>
    </xdr:to>
    <xdr:graphicFrame macro="">
      <xdr:nvGraphicFramePr>
        <xdr:cNvPr id="3" name="Chart 2">
          <a:extLst>
            <a:ext uri="{FF2B5EF4-FFF2-40B4-BE49-F238E27FC236}">
              <a16:creationId xmlns:a16="http://schemas.microsoft.com/office/drawing/2014/main" id="{6A3B1FC7-E749-FF49-8293-C451E03D70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43</xdr:row>
      <xdr:rowOff>0</xdr:rowOff>
    </xdr:from>
    <xdr:to>
      <xdr:col>23</xdr:col>
      <xdr:colOff>254000</xdr:colOff>
      <xdr:row>77</xdr:row>
      <xdr:rowOff>19598</xdr:rowOff>
    </xdr:to>
    <xdr:grpSp>
      <xdr:nvGrpSpPr>
        <xdr:cNvPr id="5" name="Group 4">
          <a:extLst>
            <a:ext uri="{FF2B5EF4-FFF2-40B4-BE49-F238E27FC236}">
              <a16:creationId xmlns:a16="http://schemas.microsoft.com/office/drawing/2014/main" id="{8770EDA0-3AA2-4D42-8FFB-BDAE35650C67}"/>
            </a:ext>
          </a:extLst>
        </xdr:cNvPr>
        <xdr:cNvGrpSpPr/>
      </xdr:nvGrpSpPr>
      <xdr:grpSpPr>
        <a:xfrm>
          <a:off x="11976100" y="9309100"/>
          <a:ext cx="8547100" cy="5632998"/>
          <a:chOff x="2332958" y="9512300"/>
          <a:chExt cx="7788942" cy="5632998"/>
        </a:xfrm>
      </xdr:grpSpPr>
      <xdr:pic>
        <xdr:nvPicPr>
          <xdr:cNvPr id="7" name="Picture 6">
            <a:extLst>
              <a:ext uri="{FF2B5EF4-FFF2-40B4-BE49-F238E27FC236}">
                <a16:creationId xmlns:a16="http://schemas.microsoft.com/office/drawing/2014/main" id="{54B37B20-D744-518B-9341-925AF333B790}"/>
              </a:ext>
            </a:extLst>
          </xdr:cNvPr>
          <xdr:cNvPicPr>
            <a:picLocks noChangeAspect="1"/>
          </xdr:cNvPicPr>
        </xdr:nvPicPr>
        <xdr:blipFill>
          <a:blip xmlns:r="http://schemas.openxmlformats.org/officeDocument/2006/relationships" r:embed="rId1"/>
          <a:stretch>
            <a:fillRect/>
          </a:stretch>
        </xdr:blipFill>
        <xdr:spPr>
          <a:xfrm>
            <a:off x="2349500" y="9512300"/>
            <a:ext cx="7772400" cy="5632998"/>
          </a:xfrm>
          <a:prstGeom prst="rect">
            <a:avLst/>
          </a:prstGeom>
        </xdr:spPr>
      </xdr:pic>
      <xdr:pic>
        <xdr:nvPicPr>
          <xdr:cNvPr id="8" name="Picture 7">
            <a:extLst>
              <a:ext uri="{FF2B5EF4-FFF2-40B4-BE49-F238E27FC236}">
                <a16:creationId xmlns:a16="http://schemas.microsoft.com/office/drawing/2014/main" id="{38ECC939-819E-7B11-2665-A76F1F5B12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2958" y="10223500"/>
            <a:ext cx="1100828" cy="4065708"/>
          </a:xfrm>
          <a:prstGeom prst="rect">
            <a:avLst/>
          </a:prstGeom>
        </xdr:spPr>
      </xdr:pic>
    </xdr:grpSp>
    <xdr:clientData/>
  </xdr:twoCellAnchor>
  <xdr:twoCellAnchor editAs="oneCell">
    <xdr:from>
      <xdr:col>17</xdr:col>
      <xdr:colOff>228600</xdr:colOff>
      <xdr:row>45</xdr:row>
      <xdr:rowOff>50800</xdr:rowOff>
    </xdr:from>
    <xdr:to>
      <xdr:col>18</xdr:col>
      <xdr:colOff>596900</xdr:colOff>
      <xdr:row>46</xdr:row>
      <xdr:rowOff>101600</xdr:rowOff>
    </xdr:to>
    <xdr:pic>
      <xdr:nvPicPr>
        <xdr:cNvPr id="10" name="Picture 9">
          <a:extLst>
            <a:ext uri="{FF2B5EF4-FFF2-40B4-BE49-F238E27FC236}">
              <a16:creationId xmlns:a16="http://schemas.microsoft.com/office/drawing/2014/main" id="{3A6D0117-2C29-4D64-F0C0-793C8512D7D8}"/>
            </a:ext>
          </a:extLst>
        </xdr:cNvPr>
        <xdr:cNvPicPr>
          <a:picLocks noChangeAspect="1"/>
        </xdr:cNvPicPr>
      </xdr:nvPicPr>
      <xdr:blipFill>
        <a:blip xmlns:r="http://schemas.openxmlformats.org/officeDocument/2006/relationships" r:embed="rId5"/>
        <a:stretch>
          <a:fillRect/>
        </a:stretch>
      </xdr:blipFill>
      <xdr:spPr>
        <a:xfrm>
          <a:off x="15494000" y="9690100"/>
          <a:ext cx="1193800" cy="21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C7"/>
  <sheetViews>
    <sheetView zoomScaleNormal="100" workbookViewId="0">
      <selection activeCell="A3" sqref="A3"/>
    </sheetView>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191" t="s">
        <v>1165</v>
      </c>
    </row>
    <row r="2" spans="1:1" ht="34" customHeight="1" x14ac:dyDescent="0.15">
      <c r="A2" s="2"/>
    </row>
    <row r="3" spans="1:1" ht="159" customHeight="1" x14ac:dyDescent="0.15">
      <c r="A3" s="221" t="s">
        <v>1166</v>
      </c>
    </row>
    <row r="7" spans="1:1" x14ac:dyDescent="0.15">
      <c r="A7" s="3"/>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1A39-06EA-3D4E-A961-9547B75D663F}">
  <sheetPr>
    <tabColor theme="0"/>
  </sheetPr>
  <dimension ref="A1:AK265"/>
  <sheetViews>
    <sheetView zoomScaleNormal="100" workbookViewId="0">
      <selection activeCell="D54" sqref="D54"/>
    </sheetView>
  </sheetViews>
  <sheetFormatPr baseColWidth="10" defaultColWidth="8.83203125" defaultRowHeight="13" x14ac:dyDescent="0.15"/>
  <cols>
    <col min="1" max="1" width="23.33203125" style="15" customWidth="1"/>
    <col min="2" max="2" width="8.6640625" style="15" customWidth="1"/>
    <col min="3" max="3" width="10.33203125" style="15" customWidth="1"/>
    <col min="4" max="4" width="13.83203125" style="15" customWidth="1"/>
    <col min="5" max="5" width="13.6640625" style="15" customWidth="1"/>
    <col min="6" max="6" width="6.83203125" style="15" customWidth="1"/>
    <col min="7" max="7" width="9.6640625" style="15" customWidth="1"/>
    <col min="8" max="8" width="7.83203125" style="15" customWidth="1"/>
    <col min="9" max="9" width="10" style="15" customWidth="1"/>
    <col min="10" max="10" width="9.5" style="15" customWidth="1"/>
    <col min="11" max="11" width="7.83203125" style="15" customWidth="1"/>
    <col min="12" max="12" width="9.83203125" style="15" customWidth="1"/>
    <col min="13" max="13" width="8.83203125" style="15" customWidth="1"/>
    <col min="14" max="14" width="9.83203125" style="15" customWidth="1"/>
    <col min="15" max="15" width="7.83203125" style="15" customWidth="1"/>
    <col min="16" max="16" width="10.33203125" style="15" customWidth="1"/>
    <col min="17" max="17" width="13.6640625" style="15" customWidth="1"/>
    <col min="18" max="18" width="14.6640625" style="15" customWidth="1"/>
    <col min="19" max="19" width="15" style="15" customWidth="1"/>
    <col min="20" max="20" width="15.6640625" style="15" customWidth="1"/>
    <col min="21" max="21" width="16.1640625" style="15" customWidth="1"/>
    <col min="22" max="22" width="13.5" style="15" customWidth="1"/>
    <col min="23" max="23" width="14" style="15" bestFit="1" customWidth="1"/>
    <col min="24" max="24" width="13.6640625" style="15" bestFit="1" customWidth="1"/>
    <col min="25" max="25" width="14.6640625" style="15" bestFit="1" customWidth="1"/>
    <col min="26" max="26" width="14" style="15" bestFit="1" customWidth="1"/>
    <col min="27" max="27" width="25.83203125" style="15" customWidth="1"/>
    <col min="28" max="28" width="14.5" style="72" customWidth="1"/>
    <col min="29" max="29" width="4.6640625" style="15" customWidth="1"/>
    <col min="30" max="30" width="9" style="15" bestFit="1" customWidth="1"/>
    <col min="31" max="31" width="10.33203125" style="15" customWidth="1"/>
    <col min="32" max="16384" width="8.83203125" style="15"/>
  </cols>
  <sheetData>
    <row r="1" spans="1:36" ht="41.25" customHeight="1" x14ac:dyDescent="0.15">
      <c r="A1" s="835" t="s">
        <v>1195</v>
      </c>
      <c r="B1" s="834"/>
      <c r="C1" s="834"/>
      <c r="D1" s="834"/>
      <c r="E1" s="834"/>
      <c r="F1" s="834"/>
      <c r="G1" s="834"/>
      <c r="H1" s="834"/>
    </row>
    <row r="2" spans="1:36" ht="41" customHeight="1" x14ac:dyDescent="0.15">
      <c r="A2" s="836"/>
      <c r="B2" s="836"/>
      <c r="C2" s="836"/>
      <c r="D2" s="836"/>
      <c r="E2" s="836"/>
      <c r="F2" s="836"/>
      <c r="G2" s="836"/>
      <c r="H2" s="836"/>
      <c r="I2" s="279"/>
      <c r="J2" s="279"/>
      <c r="K2" s="279"/>
      <c r="L2" s="279"/>
      <c r="M2" s="279"/>
      <c r="N2" s="279"/>
      <c r="O2" s="279"/>
      <c r="P2" s="279"/>
    </row>
    <row r="3" spans="1:36" x14ac:dyDescent="0.15">
      <c r="B3" s="9"/>
      <c r="C3" s="9"/>
      <c r="D3" s="9"/>
      <c r="E3" s="9"/>
      <c r="F3" s="9"/>
      <c r="G3" s="9"/>
      <c r="H3" s="9"/>
      <c r="I3" s="9"/>
      <c r="J3" s="9"/>
      <c r="K3" s="9"/>
      <c r="L3" s="9"/>
      <c r="M3" s="9"/>
      <c r="N3" s="9"/>
      <c r="O3" s="9"/>
      <c r="P3" s="9"/>
      <c r="Q3" s="9"/>
      <c r="R3" s="9"/>
      <c r="S3" s="9"/>
      <c r="T3" s="9"/>
      <c r="U3" s="9"/>
      <c r="V3" s="9"/>
      <c r="W3" s="9"/>
      <c r="X3" s="9"/>
      <c r="Y3" s="9"/>
      <c r="Z3" s="9"/>
      <c r="AA3" s="9"/>
      <c r="AB3" s="58"/>
      <c r="AC3" s="9"/>
      <c r="AD3" s="9"/>
      <c r="AE3" s="9"/>
      <c r="AF3" s="9"/>
      <c r="AG3" s="9"/>
      <c r="AH3" s="9"/>
      <c r="AI3" s="9"/>
      <c r="AJ3" s="9"/>
    </row>
    <row r="4" spans="1:36" x14ac:dyDescent="0.15">
      <c r="B4" s="9"/>
      <c r="C4" s="9"/>
      <c r="D4" s="9"/>
      <c r="E4" s="9"/>
      <c r="F4" s="9"/>
      <c r="G4" s="9"/>
      <c r="H4" s="9"/>
      <c r="I4" s="9"/>
      <c r="J4" s="9"/>
      <c r="K4" s="9"/>
      <c r="L4" s="9"/>
      <c r="M4" s="9"/>
      <c r="N4" s="9"/>
      <c r="O4" s="9"/>
      <c r="P4" s="9"/>
      <c r="Q4" s="9"/>
      <c r="R4" s="9"/>
      <c r="S4" s="9"/>
      <c r="T4" s="9"/>
      <c r="U4" s="9"/>
      <c r="V4" s="9"/>
      <c r="W4" s="9"/>
      <c r="X4" s="9"/>
      <c r="Y4" s="9"/>
      <c r="Z4" s="9"/>
      <c r="AA4" s="9"/>
      <c r="AB4" s="58"/>
      <c r="AC4" s="9"/>
      <c r="AD4" s="9"/>
      <c r="AE4" s="9"/>
      <c r="AF4" s="9"/>
      <c r="AG4" s="9"/>
      <c r="AH4" s="9"/>
      <c r="AI4" s="9"/>
      <c r="AJ4" s="9"/>
    </row>
    <row r="5" spans="1:36" x14ac:dyDescent="0.15">
      <c r="B5" s="9"/>
      <c r="C5" s="9"/>
      <c r="D5" s="9"/>
      <c r="E5" s="9"/>
      <c r="F5" s="9"/>
      <c r="G5" s="9"/>
      <c r="H5" s="9"/>
      <c r="I5" s="9"/>
      <c r="J5" s="9"/>
      <c r="K5" s="9"/>
      <c r="L5" s="9"/>
      <c r="M5" s="9"/>
      <c r="N5" s="9"/>
      <c r="O5" s="9"/>
      <c r="P5" s="9"/>
      <c r="Q5" s="9"/>
      <c r="R5" s="9"/>
      <c r="S5" s="9"/>
      <c r="T5" s="9"/>
      <c r="U5" s="9"/>
      <c r="V5" s="9"/>
      <c r="W5" s="9"/>
      <c r="X5" s="9"/>
      <c r="Y5" s="9"/>
      <c r="Z5" s="9"/>
      <c r="AA5" s="9"/>
      <c r="AB5" s="58"/>
      <c r="AC5" s="9"/>
      <c r="AD5" s="9"/>
      <c r="AE5" s="9"/>
      <c r="AF5" s="9"/>
      <c r="AG5" s="9"/>
      <c r="AH5" s="9"/>
      <c r="AI5" s="9"/>
      <c r="AJ5" s="9"/>
    </row>
    <row r="6" spans="1:36" x14ac:dyDescent="0.15">
      <c r="B6" s="9"/>
      <c r="C6" s="9"/>
      <c r="D6" s="9"/>
      <c r="E6" s="9"/>
      <c r="F6" s="9"/>
      <c r="G6" s="9"/>
      <c r="H6" s="9"/>
      <c r="I6" s="9"/>
      <c r="J6" s="9"/>
      <c r="K6" s="9"/>
      <c r="L6" s="9"/>
      <c r="M6" s="9"/>
      <c r="N6" s="9"/>
      <c r="O6" s="9"/>
      <c r="P6" s="9"/>
      <c r="Q6" s="9"/>
      <c r="R6" s="9"/>
      <c r="S6" s="9"/>
      <c r="T6" s="9"/>
      <c r="U6" s="9"/>
      <c r="V6" s="9"/>
      <c r="W6" s="9"/>
      <c r="X6" s="9"/>
      <c r="Y6" s="9"/>
      <c r="Z6" s="9"/>
      <c r="AA6" s="9"/>
      <c r="AB6" s="58"/>
      <c r="AC6" s="9"/>
      <c r="AD6" s="9"/>
      <c r="AE6" s="9"/>
      <c r="AF6" s="9"/>
      <c r="AG6" s="9"/>
      <c r="AH6" s="9"/>
      <c r="AI6" s="9"/>
      <c r="AJ6" s="9"/>
    </row>
    <row r="7" spans="1:36" x14ac:dyDescent="0.15">
      <c r="B7" s="9"/>
      <c r="C7" s="9"/>
      <c r="D7" s="9"/>
      <c r="E7" s="9"/>
      <c r="F7" s="9"/>
      <c r="G7" s="9"/>
      <c r="H7" s="9"/>
      <c r="I7" s="9"/>
      <c r="J7" s="9"/>
      <c r="K7" s="9"/>
      <c r="L7" s="9"/>
      <c r="M7" s="9"/>
      <c r="N7" s="9"/>
      <c r="O7" s="9"/>
      <c r="P7" s="9"/>
      <c r="Q7" s="9"/>
      <c r="R7" s="9"/>
      <c r="S7" s="9"/>
      <c r="T7" s="9"/>
      <c r="U7" s="9"/>
      <c r="V7" s="9"/>
      <c r="W7" s="9"/>
      <c r="X7" s="9"/>
      <c r="Y7" s="9"/>
      <c r="Z7" s="9"/>
      <c r="AA7" s="9"/>
      <c r="AB7" s="58"/>
      <c r="AC7" s="9"/>
      <c r="AD7" s="9"/>
      <c r="AE7" s="9"/>
      <c r="AF7" s="9"/>
      <c r="AG7" s="9"/>
      <c r="AH7" s="9"/>
      <c r="AI7" s="9"/>
      <c r="AJ7" s="9"/>
    </row>
    <row r="8" spans="1:36" x14ac:dyDescent="0.15">
      <c r="A8" s="280"/>
      <c r="B8" s="9"/>
      <c r="C8" s="9"/>
      <c r="D8" s="9"/>
      <c r="E8" s="9"/>
      <c r="F8" s="9"/>
      <c r="G8" s="9"/>
      <c r="H8" s="9"/>
      <c r="I8" s="9"/>
      <c r="J8" s="9"/>
      <c r="K8" s="9"/>
      <c r="L8" s="9"/>
      <c r="M8" s="9"/>
      <c r="N8" s="9"/>
      <c r="O8" s="9"/>
      <c r="P8" s="9"/>
      <c r="Q8" s="9"/>
      <c r="R8" s="9"/>
      <c r="S8" s="9"/>
      <c r="T8" s="9"/>
      <c r="U8" s="9"/>
      <c r="V8" s="9"/>
      <c r="W8" s="9"/>
      <c r="X8" s="9"/>
      <c r="Y8" s="9"/>
      <c r="Z8" s="9"/>
      <c r="AA8" s="9"/>
      <c r="AB8" s="58"/>
      <c r="AC8" s="9"/>
      <c r="AD8" s="9"/>
      <c r="AE8" s="9"/>
      <c r="AF8" s="9"/>
      <c r="AG8" s="9"/>
      <c r="AH8" s="9"/>
      <c r="AI8" s="9"/>
      <c r="AJ8" s="9"/>
    </row>
    <row r="9" spans="1:36" x14ac:dyDescent="0.15">
      <c r="A9" s="280"/>
      <c r="B9" s="9"/>
      <c r="C9" s="9"/>
      <c r="D9" s="9"/>
      <c r="E9" s="9"/>
      <c r="F9" s="9"/>
      <c r="G9" s="9"/>
      <c r="H9" s="9"/>
      <c r="I9" s="9"/>
      <c r="J9" s="9"/>
      <c r="K9" s="9"/>
      <c r="L9" s="9"/>
      <c r="M9" s="9"/>
      <c r="N9" s="9"/>
      <c r="O9" s="9"/>
      <c r="P9" s="9"/>
      <c r="Q9" s="9"/>
      <c r="R9" s="9"/>
      <c r="S9" s="9"/>
      <c r="T9" s="9"/>
      <c r="U9" s="9"/>
      <c r="V9" s="9"/>
      <c r="W9" s="9"/>
      <c r="X9" s="9"/>
      <c r="Y9" s="9"/>
      <c r="Z9" s="9"/>
      <c r="AA9" s="9"/>
      <c r="AB9" s="58"/>
      <c r="AC9" s="9"/>
      <c r="AD9" s="9"/>
      <c r="AE9" s="9"/>
      <c r="AF9" s="9"/>
      <c r="AG9" s="9"/>
      <c r="AH9" s="9"/>
      <c r="AI9" s="9"/>
      <c r="AJ9" s="9"/>
    </row>
    <row r="10" spans="1:36" ht="20" customHeight="1" x14ac:dyDescent="0.15">
      <c r="A10" s="280"/>
      <c r="B10" s="9"/>
      <c r="C10" s="9"/>
      <c r="D10" s="9"/>
      <c r="E10" s="9"/>
      <c r="F10" s="9"/>
      <c r="G10" s="9"/>
      <c r="H10" s="9"/>
      <c r="I10" s="9"/>
      <c r="J10" s="9"/>
      <c r="K10" s="9"/>
      <c r="L10" s="9"/>
      <c r="M10" s="9"/>
      <c r="N10" s="9"/>
      <c r="O10" s="9"/>
      <c r="P10" s="9"/>
      <c r="Q10" s="9"/>
      <c r="R10" s="9"/>
      <c r="S10" s="9"/>
      <c r="T10" s="9"/>
      <c r="U10" s="9"/>
      <c r="V10" s="9"/>
      <c r="W10" s="9"/>
      <c r="X10" s="9"/>
      <c r="Y10" s="9"/>
      <c r="Z10" s="9"/>
      <c r="AA10" s="9"/>
      <c r="AB10" s="58"/>
      <c r="AC10" s="9"/>
      <c r="AD10" s="9"/>
      <c r="AE10" s="9"/>
      <c r="AF10" s="9"/>
      <c r="AG10" s="9"/>
      <c r="AH10" s="9"/>
      <c r="AI10" s="9"/>
      <c r="AJ10" s="9"/>
    </row>
    <row r="11" spans="1:36" x14ac:dyDescent="0.15">
      <c r="A11" s="280"/>
      <c r="B11" s="9"/>
      <c r="C11" s="9"/>
      <c r="D11" s="9"/>
      <c r="E11" s="9"/>
      <c r="F11" s="9"/>
      <c r="G11" s="9"/>
      <c r="H11" s="9"/>
      <c r="I11" s="9"/>
      <c r="J11" s="9"/>
      <c r="K11" s="9"/>
      <c r="L11" s="9"/>
      <c r="M11" s="9"/>
      <c r="N11" s="9"/>
      <c r="O11" s="9"/>
      <c r="P11" s="9"/>
      <c r="Q11" s="9"/>
      <c r="R11" s="9"/>
      <c r="S11" s="9"/>
      <c r="T11" s="9"/>
      <c r="U11" s="9"/>
      <c r="V11" s="9"/>
      <c r="W11" s="9"/>
      <c r="X11" s="9"/>
      <c r="Y11" s="9"/>
      <c r="Z11" s="9"/>
      <c r="AA11" s="9"/>
      <c r="AB11" s="58"/>
      <c r="AC11" s="9"/>
      <c r="AD11" s="9"/>
      <c r="AE11" s="9"/>
      <c r="AF11" s="9"/>
      <c r="AG11" s="9"/>
      <c r="AH11" s="9"/>
      <c r="AI11" s="9"/>
      <c r="AJ11" s="9"/>
    </row>
    <row r="12" spans="1:36" x14ac:dyDescent="0.15">
      <c r="A12" s="280"/>
      <c r="B12" s="9"/>
      <c r="C12" s="9"/>
      <c r="D12" s="9"/>
      <c r="E12" s="9"/>
      <c r="F12" s="9"/>
      <c r="G12" s="9"/>
      <c r="H12" s="9"/>
      <c r="I12" s="9"/>
      <c r="J12" s="9"/>
      <c r="K12" s="9"/>
      <c r="L12" s="9"/>
      <c r="M12" s="9"/>
      <c r="N12" s="9"/>
      <c r="O12" s="9"/>
      <c r="P12" s="9"/>
      <c r="Q12" s="9"/>
      <c r="R12" s="9"/>
      <c r="S12" s="9"/>
      <c r="T12" s="9"/>
      <c r="U12" s="9"/>
      <c r="V12" s="9"/>
      <c r="W12" s="9"/>
      <c r="X12" s="9"/>
      <c r="Y12" s="9"/>
      <c r="Z12" s="9"/>
      <c r="AA12" s="9"/>
      <c r="AB12" s="58"/>
      <c r="AC12" s="9"/>
      <c r="AD12" s="9"/>
      <c r="AE12" s="9"/>
      <c r="AF12" s="9"/>
      <c r="AG12" s="9"/>
      <c r="AH12" s="9"/>
      <c r="AI12" s="9"/>
      <c r="AJ12" s="9"/>
    </row>
    <row r="13" spans="1:36" ht="30.75" customHeight="1" x14ac:dyDescent="0.15">
      <c r="A13" s="838" t="s">
        <v>80</v>
      </c>
      <c r="B13" s="839"/>
      <c r="C13" s="839"/>
      <c r="D13" s="839"/>
      <c r="E13" s="314"/>
      <c r="F13" s="9"/>
      <c r="G13" s="9"/>
      <c r="H13" s="9"/>
      <c r="I13" s="9"/>
      <c r="J13" s="9"/>
      <c r="K13" s="9"/>
      <c r="L13" s="9"/>
      <c r="M13" s="9"/>
      <c r="N13" s="9"/>
      <c r="O13" s="9"/>
      <c r="P13" s="9"/>
      <c r="Q13" s="9"/>
      <c r="R13" s="9"/>
      <c r="S13" s="9"/>
      <c r="T13" s="9"/>
      <c r="U13" s="9"/>
      <c r="V13" s="9"/>
      <c r="W13" s="9"/>
      <c r="X13" s="9"/>
      <c r="Y13" s="9"/>
      <c r="Z13" s="9"/>
      <c r="AA13" s="9"/>
      <c r="AB13" s="58"/>
      <c r="AC13" s="9"/>
      <c r="AD13" s="9"/>
      <c r="AE13" s="9"/>
      <c r="AF13" s="9"/>
      <c r="AG13" s="9"/>
      <c r="AH13" s="9"/>
      <c r="AI13" s="9"/>
      <c r="AJ13" s="9"/>
    </row>
    <row r="14" spans="1:36" ht="11.25" customHeight="1" x14ac:dyDescent="0.15">
      <c r="A14" s="313"/>
      <c r="B14" s="313"/>
      <c r="C14" s="313"/>
      <c r="D14" s="9"/>
      <c r="E14" s="9"/>
      <c r="F14" s="9"/>
      <c r="G14" s="9"/>
      <c r="H14" s="9"/>
      <c r="I14" s="9"/>
      <c r="J14" s="9"/>
      <c r="K14" s="9"/>
      <c r="L14" s="9"/>
      <c r="M14" s="9"/>
      <c r="N14" s="9"/>
      <c r="O14" s="9"/>
      <c r="P14" s="9"/>
      <c r="Q14" s="9"/>
      <c r="R14" s="9"/>
      <c r="S14" s="9"/>
      <c r="T14" s="9"/>
      <c r="U14" s="9"/>
      <c r="V14" s="9"/>
      <c r="W14" s="9"/>
      <c r="X14" s="9"/>
      <c r="Y14" s="9"/>
      <c r="Z14" s="9"/>
      <c r="AA14" s="9"/>
      <c r="AB14" s="58"/>
      <c r="AC14" s="9"/>
      <c r="AD14" s="9"/>
      <c r="AE14" s="9"/>
      <c r="AF14" s="9"/>
      <c r="AG14" s="9"/>
      <c r="AH14" s="9"/>
      <c r="AI14" s="9"/>
      <c r="AJ14" s="9"/>
    </row>
    <row r="15" spans="1:36" ht="17.25" customHeight="1" x14ac:dyDescent="0.15">
      <c r="A15" s="281"/>
      <c r="B15" s="313"/>
      <c r="C15" s="313"/>
      <c r="D15" s="9"/>
      <c r="E15" s="9"/>
      <c r="F15" s="9"/>
      <c r="G15" s="9"/>
      <c r="H15" s="9"/>
      <c r="I15" s="9"/>
      <c r="J15" s="9"/>
      <c r="K15" s="9"/>
      <c r="L15" s="9"/>
      <c r="M15" s="9"/>
      <c r="N15" s="9"/>
      <c r="O15" s="9"/>
      <c r="P15" s="9"/>
      <c r="Q15" s="9"/>
      <c r="R15" s="9"/>
      <c r="S15" s="9"/>
      <c r="T15" s="9"/>
      <c r="U15" s="9"/>
      <c r="V15" s="9"/>
      <c r="W15" s="9"/>
      <c r="X15" s="9"/>
      <c r="Y15" s="9"/>
      <c r="Z15" s="9"/>
      <c r="AA15" s="9"/>
      <c r="AB15" s="58"/>
      <c r="AC15" s="9"/>
      <c r="AD15" s="9"/>
      <c r="AE15" s="9"/>
      <c r="AF15" s="9"/>
      <c r="AG15" s="9"/>
      <c r="AH15" s="9"/>
      <c r="AI15" s="9"/>
      <c r="AJ15" s="9"/>
    </row>
    <row r="16" spans="1:36" ht="12" customHeight="1" x14ac:dyDescent="0.15">
      <c r="A16" s="313"/>
      <c r="B16" s="313"/>
      <c r="C16" s="313"/>
      <c r="D16" s="9"/>
      <c r="E16" s="9"/>
      <c r="F16" s="9"/>
      <c r="G16" s="9"/>
      <c r="H16" s="9"/>
      <c r="I16" s="9"/>
      <c r="J16" s="9"/>
      <c r="K16" s="9"/>
      <c r="L16" s="9"/>
      <c r="M16" s="9"/>
      <c r="N16" s="9"/>
      <c r="O16" s="9"/>
      <c r="P16" s="9"/>
      <c r="Q16" s="9"/>
      <c r="R16" s="9"/>
      <c r="S16" s="9"/>
      <c r="T16" s="9"/>
      <c r="U16" s="9"/>
      <c r="V16" s="9"/>
      <c r="W16" s="9"/>
      <c r="X16" s="9"/>
      <c r="Y16" s="9"/>
      <c r="Z16" s="9"/>
      <c r="AA16" s="9"/>
      <c r="AB16" s="58"/>
      <c r="AC16" s="9"/>
      <c r="AD16" s="9"/>
      <c r="AE16" s="9"/>
      <c r="AF16" s="9"/>
      <c r="AG16" s="9"/>
      <c r="AH16" s="9"/>
      <c r="AI16" s="9"/>
      <c r="AJ16" s="9"/>
    </row>
    <row r="17" spans="1:36" ht="12" customHeight="1" x14ac:dyDescent="0.15">
      <c r="A17" s="282"/>
      <c r="B17" s="9"/>
      <c r="C17" s="9"/>
      <c r="D17" s="9"/>
      <c r="E17" s="9"/>
      <c r="F17" s="9"/>
      <c r="G17" s="9"/>
      <c r="H17" s="9"/>
      <c r="I17" s="9"/>
      <c r="J17" s="9"/>
      <c r="K17" s="9"/>
      <c r="L17" s="9"/>
      <c r="M17" s="9"/>
      <c r="N17" s="9"/>
      <c r="O17" s="9"/>
      <c r="P17" s="9"/>
      <c r="Q17" s="9"/>
      <c r="R17" s="9"/>
      <c r="S17" s="9"/>
      <c r="T17" s="9"/>
      <c r="U17" s="9"/>
      <c r="V17" s="9"/>
      <c r="W17" s="9"/>
      <c r="X17" s="9"/>
      <c r="Y17" s="9"/>
      <c r="Z17" s="9"/>
      <c r="AA17" s="9"/>
      <c r="AB17" s="58"/>
      <c r="AC17" s="9"/>
      <c r="AD17" s="9"/>
      <c r="AE17" s="9"/>
      <c r="AF17" s="9"/>
      <c r="AG17" s="9"/>
      <c r="AH17" s="9"/>
      <c r="AI17" s="9"/>
      <c r="AJ17" s="9"/>
    </row>
    <row r="18" spans="1:36" x14ac:dyDescent="0.15">
      <c r="A18" s="9" t="s">
        <v>69</v>
      </c>
      <c r="B18" s="9"/>
      <c r="C18" s="9"/>
      <c r="D18" s="9"/>
      <c r="E18" s="9"/>
      <c r="F18" s="9"/>
      <c r="G18" s="9"/>
      <c r="H18" s="9"/>
      <c r="I18" s="9"/>
      <c r="J18" s="9"/>
      <c r="K18" s="9"/>
      <c r="L18" s="9"/>
      <c r="M18" s="9"/>
      <c r="N18" s="9"/>
      <c r="O18" s="9"/>
      <c r="P18" s="9"/>
      <c r="Q18" s="9"/>
      <c r="R18" s="9"/>
      <c r="S18" s="9"/>
      <c r="T18" s="9"/>
      <c r="U18" s="9"/>
      <c r="V18" s="9"/>
      <c r="W18" s="9"/>
      <c r="X18" s="9"/>
      <c r="Y18" s="9"/>
      <c r="Z18" s="9"/>
      <c r="AA18" s="9"/>
      <c r="AB18" s="58"/>
      <c r="AC18" s="9"/>
      <c r="AD18" s="9"/>
      <c r="AE18" s="9"/>
      <c r="AF18" s="9"/>
      <c r="AG18" s="9"/>
      <c r="AH18" s="9"/>
      <c r="AI18" s="9"/>
      <c r="AJ18" s="9"/>
    </row>
    <row r="19" spans="1:36" ht="38" customHeight="1" x14ac:dyDescent="0.15">
      <c r="A19" s="682" t="s">
        <v>81</v>
      </c>
      <c r="B19" s="666" t="s">
        <v>44</v>
      </c>
      <c r="C19" s="666" t="s">
        <v>1279</v>
      </c>
      <c r="D19" s="666" t="s">
        <v>46</v>
      </c>
      <c r="E19" s="683" t="s">
        <v>1299</v>
      </c>
      <c r="F19" s="666" t="s">
        <v>1149</v>
      </c>
      <c r="G19" s="666" t="s">
        <v>47</v>
      </c>
      <c r="H19" s="683" t="s">
        <v>1280</v>
      </c>
      <c r="I19" s="683" t="s">
        <v>85</v>
      </c>
      <c r="J19" s="683" t="s">
        <v>790</v>
      </c>
      <c r="K19" s="683" t="s">
        <v>880</v>
      </c>
      <c r="L19" s="94" t="s">
        <v>588</v>
      </c>
      <c r="M19" s="683" t="s">
        <v>976</v>
      </c>
      <c r="N19" s="683" t="s">
        <v>82</v>
      </c>
      <c r="O19" s="683" t="s">
        <v>54</v>
      </c>
      <c r="P19" s="94" t="s">
        <v>55</v>
      </c>
      <c r="Q19" s="94" t="s">
        <v>1302</v>
      </c>
      <c r="R19" s="9"/>
      <c r="S19" s="9"/>
      <c r="T19" s="9"/>
      <c r="U19" s="283"/>
      <c r="V19" s="283"/>
      <c r="W19" s="283"/>
      <c r="X19" s="283"/>
      <c r="Y19" s="283"/>
      <c r="Z19" s="283"/>
      <c r="AA19" s="284"/>
      <c r="AB19" s="283"/>
      <c r="AC19" s="9"/>
      <c r="AD19" s="9"/>
      <c r="AE19" s="9"/>
      <c r="AF19" s="9"/>
      <c r="AG19" s="9"/>
      <c r="AH19" s="9"/>
      <c r="AI19" s="9"/>
    </row>
    <row r="20" spans="1:36" ht="32" customHeight="1" x14ac:dyDescent="0.15">
      <c r="A20" s="667" t="s">
        <v>636</v>
      </c>
      <c r="B20" s="668">
        <f t="shared" ref="B20:O20" si="0">B38</f>
        <v>27.930698</v>
      </c>
      <c r="C20" s="668">
        <f t="shared" si="0"/>
        <v>48.061692999999998</v>
      </c>
      <c r="D20" s="668">
        <f t="shared" si="0"/>
        <v>1096.2471010000002</v>
      </c>
      <c r="E20" s="668">
        <f t="shared" si="0"/>
        <v>265.96448500000002</v>
      </c>
      <c r="F20" s="668">
        <f t="shared" si="0"/>
        <v>1.0814000000000001E-2</v>
      </c>
      <c r="G20" s="668">
        <f t="shared" si="0"/>
        <v>553.56933500000002</v>
      </c>
      <c r="H20" s="668">
        <f t="shared" si="0"/>
        <v>4.4294929999999999</v>
      </c>
      <c r="I20" s="668">
        <f t="shared" si="0"/>
        <v>613.62384999999995</v>
      </c>
      <c r="J20" s="668">
        <f t="shared" si="0"/>
        <v>401.48317900000001</v>
      </c>
      <c r="K20" s="668">
        <f t="shared" si="0"/>
        <v>130.018663</v>
      </c>
      <c r="L20" s="668">
        <f t="shared" si="0"/>
        <v>69.771438000000003</v>
      </c>
      <c r="M20" s="668">
        <f t="shared" si="0"/>
        <v>73.071164999999993</v>
      </c>
      <c r="N20" s="668">
        <f t="shared" si="0"/>
        <v>282.31865800000003</v>
      </c>
      <c r="O20" s="668">
        <f t="shared" si="0"/>
        <v>1.039612</v>
      </c>
      <c r="P20" s="668">
        <f>SUM(B20:O20)-E20</f>
        <v>3301.575699</v>
      </c>
      <c r="Q20" s="668">
        <f>SUM(B20:O20)-D20</f>
        <v>2471.2930829999996</v>
      </c>
      <c r="R20" s="64"/>
      <c r="S20" s="64"/>
      <c r="T20" s="64"/>
      <c r="U20" s="64"/>
      <c r="V20" s="64"/>
      <c r="W20" s="64"/>
      <c r="X20" s="64"/>
      <c r="Y20" s="64"/>
      <c r="Z20" s="64"/>
      <c r="AA20" s="58"/>
      <c r="AB20" s="64"/>
      <c r="AC20" s="9"/>
      <c r="AD20" s="9"/>
      <c r="AE20" s="9"/>
      <c r="AF20" s="9"/>
      <c r="AG20" s="9"/>
      <c r="AH20" s="9"/>
      <c r="AI20" s="9"/>
    </row>
    <row r="21" spans="1:36" ht="14" x14ac:dyDescent="0.15">
      <c r="A21" s="667" t="s">
        <v>83</v>
      </c>
      <c r="B21" s="668">
        <f>B68</f>
        <v>3335.8461849401247</v>
      </c>
      <c r="C21" s="668">
        <f t="shared" ref="C21:O21" si="1">C68</f>
        <v>63111.83420838965</v>
      </c>
      <c r="D21" s="668">
        <f t="shared" si="1"/>
        <v>385.32457069577811</v>
      </c>
      <c r="E21" s="668">
        <f t="shared" si="1"/>
        <v>385.32457069577811</v>
      </c>
      <c r="F21" s="668">
        <f t="shared" si="1"/>
        <v>9.2705912647943357E-3</v>
      </c>
      <c r="G21" s="668">
        <f t="shared" si="1"/>
        <v>10914.576334620044</v>
      </c>
      <c r="H21" s="668">
        <f t="shared" si="1"/>
        <v>19.106782130404053</v>
      </c>
      <c r="I21" s="668">
        <f t="shared" si="1"/>
        <v>12309.112781965452</v>
      </c>
      <c r="J21" s="668">
        <f t="shared" si="1"/>
        <v>12804.407024609316</v>
      </c>
      <c r="K21" s="668">
        <f t="shared" si="1"/>
        <v>3661.9000503276598</v>
      </c>
      <c r="L21" s="668">
        <f t="shared" si="1"/>
        <v>2905.281986610029</v>
      </c>
      <c r="M21" s="668">
        <f t="shared" si="1"/>
        <v>1305.6539400723505</v>
      </c>
      <c r="N21" s="668">
        <f t="shared" si="1"/>
        <v>1698.5209426985957</v>
      </c>
      <c r="O21" s="668">
        <f t="shared" si="1"/>
        <v>32.913538409931732</v>
      </c>
      <c r="P21" s="668">
        <f>SUM(B21:O21)-E21</f>
        <v>112484.48761606062</v>
      </c>
      <c r="Q21" s="668">
        <f>SUM(B21:O21)-D21</f>
        <v>112484.48761606062</v>
      </c>
      <c r="R21">
        <f>P21/1024</f>
        <v>109.8481324375592</v>
      </c>
      <c r="S21">
        <f>Q21/1024</f>
        <v>109.8481324375592</v>
      </c>
      <c r="T21" s="9"/>
      <c r="U21" s="9"/>
      <c r="V21" s="9"/>
      <c r="W21" s="9"/>
      <c r="X21" s="9"/>
      <c r="Y21" s="9"/>
      <c r="Z21" s="9"/>
      <c r="AA21" s="9"/>
      <c r="AB21" s="58"/>
      <c r="AC21" s="9"/>
      <c r="AD21" s="9"/>
      <c r="AE21" s="9"/>
      <c r="AF21" s="9"/>
      <c r="AG21" s="9"/>
      <c r="AH21" s="9"/>
      <c r="AI21" s="9"/>
      <c r="AJ21" s="9"/>
    </row>
    <row r="22" spans="1:36" x14ac:dyDescent="0.15">
      <c r="A22" s="285"/>
      <c r="B22" s="64"/>
      <c r="C22" s="64"/>
      <c r="D22" s="64"/>
      <c r="E22" s="64"/>
      <c r="F22" s="64"/>
      <c r="G22"/>
      <c r="H22"/>
      <c r="I22"/>
      <c r="J22"/>
      <c r="K22" s="64"/>
      <c r="L22" s="64"/>
      <c r="M22" s="64"/>
      <c r="N22" s="64"/>
      <c r="O22"/>
      <c r="P22" s="9"/>
      <c r="Q22" s="9"/>
      <c r="R22"/>
      <c r="S22" s="9"/>
      <c r="T22" s="9"/>
      <c r="U22" s="9"/>
      <c r="V22" s="9"/>
      <c r="W22" s="9"/>
      <c r="X22" s="9"/>
      <c r="Y22" s="9"/>
      <c r="Z22" s="9"/>
      <c r="AA22" s="9"/>
      <c r="AB22" s="58"/>
      <c r="AC22" s="9"/>
      <c r="AD22" s="9"/>
      <c r="AE22" s="9"/>
      <c r="AF22" s="9"/>
      <c r="AG22" s="9"/>
      <c r="AH22" s="9"/>
      <c r="AI22" s="9"/>
      <c r="AJ22" s="9"/>
    </row>
    <row r="23" spans="1:36" x14ac:dyDescent="0.15">
      <c r="A23" s="285"/>
      <c r="B23" s="64"/>
      <c r="C23" s="64"/>
      <c r="D23" s="64"/>
      <c r="E23" s="64"/>
      <c r="F23" s="64"/>
      <c r="G23"/>
      <c r="H23"/>
      <c r="I23"/>
      <c r="J23"/>
      <c r="K23" s="64"/>
      <c r="L23" s="64"/>
      <c r="M23" s="64"/>
      <c r="N23" s="64"/>
      <c r="O23" s="286"/>
      <c r="P23" s="784">
        <v>3301410316</v>
      </c>
      <c r="Q23" s="784">
        <v>2454648281</v>
      </c>
      <c r="R23"/>
      <c r="S23" s="9"/>
      <c r="T23" s="9"/>
      <c r="U23" s="9"/>
      <c r="V23" s="9"/>
      <c r="W23" s="9"/>
      <c r="X23" s="9"/>
      <c r="Y23" s="9"/>
      <c r="Z23" s="9"/>
      <c r="AA23" s="9"/>
      <c r="AB23" s="58"/>
      <c r="AC23" s="9"/>
      <c r="AD23" s="9"/>
      <c r="AE23" s="9"/>
      <c r="AF23" s="9"/>
      <c r="AG23" s="9"/>
      <c r="AH23" s="9"/>
      <c r="AI23" s="9"/>
      <c r="AJ23" s="9"/>
    </row>
    <row r="24" spans="1:36" ht="12" customHeight="1" x14ac:dyDescent="0.15">
      <c r="A24" s="650" t="s">
        <v>57</v>
      </c>
      <c r="B24" s="650"/>
      <c r="C24" s="650"/>
      <c r="D24" s="650"/>
      <c r="E24" s="650"/>
      <c r="F24" s="650"/>
      <c r="G24" s="650"/>
      <c r="H24" s="650"/>
      <c r="I24" s="650"/>
      <c r="J24" s="650"/>
      <c r="K24" s="650"/>
      <c r="L24" s="650"/>
      <c r="M24" s="650"/>
      <c r="N24" s="650"/>
      <c r="O24" s="650"/>
      <c r="P24" s="650"/>
      <c r="Q24" s="9"/>
      <c r="R24" s="72"/>
      <c r="S24" s="72"/>
      <c r="T24" s="9"/>
      <c r="U24" s="9"/>
      <c r="V24" s="9"/>
      <c r="W24" s="9"/>
      <c r="X24" s="9"/>
      <c r="Y24" s="9"/>
      <c r="Z24" s="9"/>
      <c r="AA24" s="9"/>
      <c r="AB24" s="58"/>
      <c r="AC24" s="9"/>
      <c r="AD24" s="9"/>
      <c r="AE24" s="9"/>
      <c r="AF24" s="9"/>
      <c r="AG24" s="9"/>
      <c r="AH24" s="9"/>
      <c r="AI24" s="9"/>
      <c r="AJ24" s="9"/>
    </row>
    <row r="25" spans="1:36" ht="45" customHeight="1" x14ac:dyDescent="0.15">
      <c r="A25" s="236" t="s">
        <v>1194</v>
      </c>
      <c r="B25" s="676" t="s">
        <v>44</v>
      </c>
      <c r="C25" s="676" t="s">
        <v>1279</v>
      </c>
      <c r="D25" s="676" t="s">
        <v>46</v>
      </c>
      <c r="E25" s="780" t="s">
        <v>1299</v>
      </c>
      <c r="F25" s="676" t="s">
        <v>1149</v>
      </c>
      <c r="G25" s="676" t="s">
        <v>47</v>
      </c>
      <c r="H25" s="676" t="s">
        <v>1280</v>
      </c>
      <c r="I25" s="677" t="s">
        <v>85</v>
      </c>
      <c r="J25" s="678" t="s">
        <v>790</v>
      </c>
      <c r="K25" s="677" t="s">
        <v>880</v>
      </c>
      <c r="L25" s="677" t="s">
        <v>588</v>
      </c>
      <c r="M25" s="677" t="s">
        <v>976</v>
      </c>
      <c r="N25" s="677" t="s">
        <v>82</v>
      </c>
      <c r="O25" s="677" t="s">
        <v>54</v>
      </c>
      <c r="P25" s="677" t="s">
        <v>55</v>
      </c>
      <c r="Q25" s="678" t="s">
        <v>1302</v>
      </c>
      <c r="R25" s="72"/>
      <c r="S25" s="72"/>
      <c r="T25" s="9"/>
      <c r="U25" s="9"/>
      <c r="V25" s="9"/>
      <c r="W25" s="9"/>
      <c r="X25" s="9"/>
      <c r="Y25" s="9"/>
      <c r="Z25" s="9"/>
      <c r="AA25" s="9"/>
      <c r="AB25" s="58"/>
      <c r="AC25" s="9"/>
      <c r="AD25" s="9"/>
      <c r="AE25" s="9"/>
      <c r="AF25" s="9"/>
      <c r="AG25" s="9"/>
      <c r="AH25" s="9"/>
      <c r="AI25" s="9"/>
      <c r="AJ25" s="9"/>
    </row>
    <row r="26" spans="1:36" ht="16" x14ac:dyDescent="0.15">
      <c r="A26" s="646" t="s">
        <v>1182</v>
      </c>
      <c r="B26" s="679">
        <f>SUM(L42:M42)/1000000</f>
        <v>1.813831</v>
      </c>
      <c r="C26" s="679">
        <f>SUM(B42:C42)/1000000</f>
        <v>5.6400100000000002</v>
      </c>
      <c r="D26" s="679">
        <f>D42/1000000</f>
        <v>100.330068</v>
      </c>
      <c r="E26" s="679">
        <f>E42/1000000</f>
        <v>27.241313000000002</v>
      </c>
      <c r="F26" s="679">
        <f>F42/10^6</f>
        <v>0</v>
      </c>
      <c r="G26" s="679">
        <f>SUM(G42:I42)/10^6</f>
        <v>43.859572999999997</v>
      </c>
      <c r="H26" s="679">
        <f>J42/1000000</f>
        <v>0.66976500000000005</v>
      </c>
      <c r="I26" s="679">
        <f>SUM(N42:O42)/10^6</f>
        <v>41.624327000000001</v>
      </c>
      <c r="J26" s="679">
        <f>(K42+P42)/10^6</f>
        <v>31.729527999999998</v>
      </c>
      <c r="K26" s="679">
        <f>SUM(Q42:T42)/10^6</f>
        <v>13.674462999999999</v>
      </c>
      <c r="L26" s="679">
        <f>U42/10^6</f>
        <v>4.9997550000000004</v>
      </c>
      <c r="M26" s="679">
        <f>SUM(V42:W42)/10^6</f>
        <v>4.3769450000000001</v>
      </c>
      <c r="N26" s="679">
        <f>SUM(X42:Y42)/10^6</f>
        <v>59.676197999999999</v>
      </c>
      <c r="O26" s="679">
        <f>Z42/10^6</f>
        <v>9.5003000000000004E-2</v>
      </c>
      <c r="P26" s="680">
        <f>SUM(B26:O26)</f>
        <v>335.73077899999998</v>
      </c>
      <c r="Q26" s="680">
        <f>SUM(C26:P26)</f>
        <v>669.64772700000003</v>
      </c>
      <c r="R26" s="72"/>
      <c r="S26" s="72"/>
      <c r="T26" s="9"/>
      <c r="U26" s="9"/>
      <c r="V26" s="9"/>
      <c r="W26" s="9"/>
      <c r="X26" s="9"/>
      <c r="Y26" s="9"/>
      <c r="Z26" s="9"/>
      <c r="AA26" s="9"/>
      <c r="AB26" s="58"/>
      <c r="AC26" s="9"/>
      <c r="AD26" s="9"/>
      <c r="AE26" s="9"/>
      <c r="AF26" s="9"/>
      <c r="AG26" s="9"/>
      <c r="AH26" s="9"/>
      <c r="AI26" s="9"/>
      <c r="AJ26" s="9"/>
    </row>
    <row r="27" spans="1:36" ht="16" x14ac:dyDescent="0.15">
      <c r="A27" s="646" t="s">
        <v>1183</v>
      </c>
      <c r="B27" s="679">
        <f t="shared" ref="B27:B37" si="2">SUM(L43:M43)/1000000</f>
        <v>0.70100899999999999</v>
      </c>
      <c r="C27" s="679">
        <f t="shared" ref="C27:C37" si="3">SUM(B43:C43)/1000000</f>
        <v>4.8242859999999999</v>
      </c>
      <c r="D27" s="679">
        <f t="shared" ref="D27:E37" si="4">D43/1000000</f>
        <v>126.200349</v>
      </c>
      <c r="E27" s="679">
        <f t="shared" si="4"/>
        <v>26.346079</v>
      </c>
      <c r="F27" s="679">
        <f t="shared" ref="F27:F37" si="5">F43/10^6</f>
        <v>0</v>
      </c>
      <c r="G27" s="679">
        <f t="shared" ref="G27:G37" si="6">SUM(G43:I43)/10^6</f>
        <v>38.596943000000003</v>
      </c>
      <c r="H27" s="679">
        <f t="shared" ref="H27:H37" si="7">J43/1000000</f>
        <v>0.10889500000000001</v>
      </c>
      <c r="I27" s="679">
        <f t="shared" ref="I27:I37" si="8">SUM(N43:O43)/10^6</f>
        <v>40.287672999999998</v>
      </c>
      <c r="J27" s="679">
        <f t="shared" ref="J27:J37" si="9">(K43+P43)/10^6</f>
        <v>39.967623000000003</v>
      </c>
      <c r="K27" s="679">
        <f t="shared" ref="K27:K37" si="10">SUM(Q43:T43)/10^6</f>
        <v>9.8937580000000001</v>
      </c>
      <c r="L27" s="679">
        <f t="shared" ref="L27:L37" si="11">U43/10^6</f>
        <v>4.8875209999999996</v>
      </c>
      <c r="M27" s="679">
        <f t="shared" ref="M27:M37" si="12">SUM(V43:W43)/10^6</f>
        <v>5.7259890000000002</v>
      </c>
      <c r="N27" s="679">
        <f t="shared" ref="N27:N37" si="13">SUM(X43:Y43)/10^6</f>
        <v>59.390019000000002</v>
      </c>
      <c r="O27" s="679">
        <f t="shared" ref="O27:O37" si="14">Z43/10^6</f>
        <v>7.5606000000000007E-2</v>
      </c>
      <c r="P27" s="680">
        <f t="shared" ref="P27:Q37" si="15">SUM(B27:O27)</f>
        <v>357.00574999999998</v>
      </c>
      <c r="Q27" s="680">
        <f t="shared" si="15"/>
        <v>713.31049099999996</v>
      </c>
      <c r="R27" s="72"/>
      <c r="S27" s="72"/>
      <c r="T27" s="9"/>
      <c r="U27" s="9"/>
      <c r="V27" s="9"/>
      <c r="W27" s="9"/>
      <c r="X27" s="9"/>
      <c r="Y27" s="9"/>
      <c r="Z27" s="9"/>
      <c r="AA27" s="9"/>
      <c r="AB27" s="58"/>
      <c r="AC27" s="9"/>
      <c r="AD27" s="9"/>
      <c r="AE27" s="9"/>
      <c r="AF27" s="9"/>
      <c r="AG27" s="9"/>
      <c r="AH27" s="9"/>
      <c r="AI27" s="9"/>
      <c r="AJ27" s="9"/>
    </row>
    <row r="28" spans="1:36" ht="16" x14ac:dyDescent="0.15">
      <c r="A28" s="646" t="s">
        <v>1184</v>
      </c>
      <c r="B28" s="679">
        <f t="shared" si="2"/>
        <v>1.30494</v>
      </c>
      <c r="C28" s="679">
        <f t="shared" si="3"/>
        <v>3.2777609999999999</v>
      </c>
      <c r="D28" s="679">
        <f t="shared" si="4"/>
        <v>87.684849</v>
      </c>
      <c r="E28" s="679">
        <f t="shared" si="4"/>
        <v>21.276289999999999</v>
      </c>
      <c r="F28" s="679">
        <f t="shared" si="5"/>
        <v>0</v>
      </c>
      <c r="G28" s="679">
        <f t="shared" si="6"/>
        <v>39.536614</v>
      </c>
      <c r="H28" s="679">
        <f t="shared" si="7"/>
        <v>6.1678999999999998E-2</v>
      </c>
      <c r="I28" s="679">
        <f t="shared" si="8"/>
        <v>40.483573</v>
      </c>
      <c r="J28" s="679">
        <f t="shared" si="9"/>
        <v>46.949843999999999</v>
      </c>
      <c r="K28" s="679">
        <f t="shared" si="10"/>
        <v>10.729946999999999</v>
      </c>
      <c r="L28" s="679">
        <f t="shared" si="11"/>
        <v>4.5506799999999998</v>
      </c>
      <c r="M28" s="679">
        <f t="shared" si="12"/>
        <v>10.995239</v>
      </c>
      <c r="N28" s="679">
        <f t="shared" si="13"/>
        <v>59.210005000000002</v>
      </c>
      <c r="O28" s="679">
        <f t="shared" si="14"/>
        <v>0.108476</v>
      </c>
      <c r="P28" s="680">
        <f t="shared" si="15"/>
        <v>326.16989700000005</v>
      </c>
      <c r="Q28" s="680">
        <f t="shared" si="15"/>
        <v>651.034854</v>
      </c>
      <c r="R28" s="72"/>
      <c r="S28" s="72"/>
      <c r="T28" s="9"/>
      <c r="U28" s="9"/>
      <c r="V28" s="9"/>
      <c r="W28" s="9"/>
      <c r="X28" s="9"/>
      <c r="Y28" s="9"/>
      <c r="Z28" s="9"/>
      <c r="AA28" s="9"/>
      <c r="AB28" s="58"/>
      <c r="AC28" s="9"/>
      <c r="AD28" s="9"/>
      <c r="AE28" s="9"/>
      <c r="AF28" s="9"/>
      <c r="AG28" s="9"/>
      <c r="AH28" s="9"/>
      <c r="AI28" s="9"/>
      <c r="AJ28" s="9"/>
    </row>
    <row r="29" spans="1:36" ht="16" x14ac:dyDescent="0.15">
      <c r="A29" s="646" t="s">
        <v>1185</v>
      </c>
      <c r="B29" s="679">
        <f t="shared" si="2"/>
        <v>1.106841</v>
      </c>
      <c r="C29" s="679">
        <f t="shared" si="3"/>
        <v>3.2168749999999999</v>
      </c>
      <c r="D29" s="679">
        <f t="shared" si="4"/>
        <v>87.209242000000003</v>
      </c>
      <c r="E29" s="679">
        <f t="shared" si="4"/>
        <v>20.873161</v>
      </c>
      <c r="F29" s="679">
        <f t="shared" si="5"/>
        <v>0</v>
      </c>
      <c r="G29" s="679">
        <f t="shared" si="6"/>
        <v>46.816972999999997</v>
      </c>
      <c r="H29" s="679">
        <f t="shared" si="7"/>
        <v>0.47119899999999998</v>
      </c>
      <c r="I29" s="679">
        <f t="shared" si="8"/>
        <v>34.598675</v>
      </c>
      <c r="J29" s="679">
        <f t="shared" si="9"/>
        <v>37.456288000000001</v>
      </c>
      <c r="K29" s="679">
        <f t="shared" si="10"/>
        <v>14.93913</v>
      </c>
      <c r="L29" s="679">
        <f t="shared" si="11"/>
        <v>5.2445399999999998</v>
      </c>
      <c r="M29" s="679">
        <f t="shared" si="12"/>
        <v>7.5046569999999999</v>
      </c>
      <c r="N29" s="679">
        <f t="shared" si="13"/>
        <v>24.858992000000001</v>
      </c>
      <c r="O29" s="679">
        <f t="shared" si="14"/>
        <v>7.5865000000000002E-2</v>
      </c>
      <c r="P29" s="680">
        <f t="shared" si="15"/>
        <v>284.37243800000005</v>
      </c>
      <c r="Q29" s="680">
        <f t="shared" si="15"/>
        <v>567.63803500000006</v>
      </c>
      <c r="R29" s="72"/>
      <c r="S29" s="72"/>
      <c r="T29" s="9"/>
      <c r="U29" s="9"/>
      <c r="V29" s="9"/>
      <c r="W29" s="9"/>
      <c r="X29" s="9"/>
      <c r="Y29" s="9"/>
      <c r="Z29" s="9"/>
      <c r="AA29" s="9"/>
      <c r="AB29" s="58"/>
      <c r="AC29" s="9"/>
      <c r="AD29" s="9"/>
      <c r="AE29" s="9"/>
      <c r="AF29" s="9"/>
      <c r="AG29" s="9"/>
      <c r="AH29" s="9"/>
      <c r="AI29" s="9"/>
      <c r="AJ29" s="9"/>
    </row>
    <row r="30" spans="1:36" ht="16" x14ac:dyDescent="0.15">
      <c r="A30" s="646" t="s">
        <v>1186</v>
      </c>
      <c r="B30" s="679">
        <f t="shared" si="2"/>
        <v>2.0764</v>
      </c>
      <c r="C30" s="679">
        <f t="shared" si="3"/>
        <v>2.7952900000000001</v>
      </c>
      <c r="D30" s="679">
        <f t="shared" si="4"/>
        <v>76.233627999999996</v>
      </c>
      <c r="E30" s="679">
        <f t="shared" si="4"/>
        <v>17.849907000000002</v>
      </c>
      <c r="F30" s="679">
        <f t="shared" si="5"/>
        <v>0</v>
      </c>
      <c r="G30" s="679">
        <f t="shared" si="6"/>
        <v>42.443348999999998</v>
      </c>
      <c r="H30" s="679">
        <f t="shared" si="7"/>
        <v>0.35277799999999998</v>
      </c>
      <c r="I30" s="679">
        <f t="shared" si="8"/>
        <v>37.448036999999999</v>
      </c>
      <c r="J30" s="679">
        <f t="shared" si="9"/>
        <v>30.293495</v>
      </c>
      <c r="K30" s="679">
        <f t="shared" si="10"/>
        <v>14.679586</v>
      </c>
      <c r="L30" s="679">
        <f t="shared" si="11"/>
        <v>5.7399100000000001</v>
      </c>
      <c r="M30" s="679">
        <f t="shared" si="12"/>
        <v>7.1962529999999996</v>
      </c>
      <c r="N30" s="679">
        <f t="shared" si="13"/>
        <v>33.583829999999999</v>
      </c>
      <c r="O30" s="679">
        <f t="shared" si="14"/>
        <v>8.6055999999999994E-2</v>
      </c>
      <c r="P30" s="680">
        <f t="shared" si="15"/>
        <v>270.77851900000002</v>
      </c>
      <c r="Q30" s="680">
        <f t="shared" si="15"/>
        <v>539.480638</v>
      </c>
      <c r="R30" s="72"/>
      <c r="S30" s="72"/>
      <c r="T30" s="9"/>
      <c r="U30" s="9"/>
      <c r="V30" s="9"/>
      <c r="W30" s="9"/>
      <c r="X30" s="9"/>
      <c r="Y30" s="9"/>
      <c r="Z30" s="9"/>
      <c r="AA30" s="9"/>
      <c r="AB30" s="58"/>
      <c r="AC30" s="9"/>
      <c r="AD30" s="9"/>
      <c r="AE30" s="9"/>
      <c r="AF30" s="9"/>
      <c r="AG30" s="9"/>
      <c r="AH30" s="9"/>
      <c r="AI30" s="9"/>
      <c r="AJ30" s="9"/>
    </row>
    <row r="31" spans="1:36" ht="16" x14ac:dyDescent="0.15">
      <c r="A31" s="646" t="s">
        <v>1187</v>
      </c>
      <c r="B31" s="679">
        <f t="shared" si="2"/>
        <v>3.1917650000000002</v>
      </c>
      <c r="C31" s="679">
        <f t="shared" si="3"/>
        <v>3.650881</v>
      </c>
      <c r="D31" s="679">
        <f t="shared" si="4"/>
        <v>98.562859000000003</v>
      </c>
      <c r="E31" s="679">
        <f t="shared" si="4"/>
        <v>26.821759</v>
      </c>
      <c r="F31" s="679">
        <f t="shared" si="5"/>
        <v>0</v>
      </c>
      <c r="G31" s="679">
        <f t="shared" si="6"/>
        <v>52.675018000000001</v>
      </c>
      <c r="H31" s="679">
        <f t="shared" si="7"/>
        <v>0.326428</v>
      </c>
      <c r="I31" s="679">
        <f t="shared" si="8"/>
        <v>61.088033000000003</v>
      </c>
      <c r="J31" s="679">
        <f t="shared" si="9"/>
        <v>40.916187999999998</v>
      </c>
      <c r="K31" s="679">
        <f t="shared" si="10"/>
        <v>9.2093290000000003</v>
      </c>
      <c r="L31" s="679">
        <f t="shared" si="11"/>
        <v>9.3994119999999999</v>
      </c>
      <c r="M31" s="679">
        <f t="shared" si="12"/>
        <v>3.316233</v>
      </c>
      <c r="N31" s="679">
        <f t="shared" si="13"/>
        <v>31.095302</v>
      </c>
      <c r="O31" s="679">
        <f t="shared" si="14"/>
        <v>9.5340999999999995E-2</v>
      </c>
      <c r="P31" s="680">
        <f t="shared" si="15"/>
        <v>340.34854799999999</v>
      </c>
      <c r="Q31" s="680">
        <f t="shared" si="15"/>
        <v>677.50533100000007</v>
      </c>
      <c r="R31" s="72"/>
      <c r="S31" s="72"/>
      <c r="T31" s="9"/>
      <c r="U31" s="9"/>
      <c r="V31" s="9"/>
      <c r="W31" s="9"/>
      <c r="X31" s="9"/>
      <c r="Y31" s="9"/>
      <c r="Z31" s="9"/>
      <c r="AA31" s="9"/>
      <c r="AB31" s="58"/>
      <c r="AC31" s="9"/>
      <c r="AD31" s="9"/>
      <c r="AE31" s="9"/>
      <c r="AF31" s="9"/>
      <c r="AG31" s="9"/>
      <c r="AH31" s="9"/>
      <c r="AI31" s="9"/>
      <c r="AJ31" s="9"/>
    </row>
    <row r="32" spans="1:36" ht="16" x14ac:dyDescent="0.15">
      <c r="A32" s="646" t="s">
        <v>1188</v>
      </c>
      <c r="B32" s="679">
        <f t="shared" si="2"/>
        <v>3.4467789999999998</v>
      </c>
      <c r="C32" s="679">
        <f t="shared" si="3"/>
        <v>3.6526900000000002</v>
      </c>
      <c r="D32" s="679">
        <f t="shared" si="4"/>
        <v>87.123677000000001</v>
      </c>
      <c r="E32" s="679">
        <f t="shared" si="4"/>
        <v>23.220096000000002</v>
      </c>
      <c r="F32" s="679">
        <f t="shared" si="5"/>
        <v>0</v>
      </c>
      <c r="G32" s="679">
        <f t="shared" si="6"/>
        <v>43.859172999999998</v>
      </c>
      <c r="H32" s="679">
        <f t="shared" si="7"/>
        <v>0.19748399999999999</v>
      </c>
      <c r="I32" s="679">
        <f t="shared" si="8"/>
        <v>52.328826999999997</v>
      </c>
      <c r="J32" s="679">
        <f t="shared" si="9"/>
        <v>34.114677</v>
      </c>
      <c r="K32" s="679">
        <f t="shared" si="10"/>
        <v>11.338229</v>
      </c>
      <c r="L32" s="679">
        <f t="shared" si="11"/>
        <v>5.9838120000000004</v>
      </c>
      <c r="M32" s="679">
        <f t="shared" si="12"/>
        <v>6.2428889999999999</v>
      </c>
      <c r="N32" s="679">
        <f t="shared" si="13"/>
        <v>7.2190479999999999</v>
      </c>
      <c r="O32" s="679">
        <f t="shared" si="14"/>
        <v>0.100439</v>
      </c>
      <c r="P32" s="680">
        <f t="shared" si="15"/>
        <v>278.82781999999997</v>
      </c>
      <c r="Q32" s="680">
        <f t="shared" si="15"/>
        <v>554.20886099999996</v>
      </c>
      <c r="R32" s="72"/>
      <c r="S32" s="72"/>
      <c r="T32" s="9"/>
      <c r="U32" s="9"/>
      <c r="V32" s="9"/>
      <c r="W32" s="9"/>
      <c r="X32" s="9"/>
      <c r="Y32" s="9"/>
      <c r="Z32" s="9"/>
      <c r="AA32" s="9"/>
      <c r="AB32" s="58"/>
      <c r="AC32" s="9"/>
      <c r="AD32" s="9"/>
      <c r="AE32" s="9"/>
      <c r="AF32" s="9"/>
      <c r="AG32" s="9"/>
      <c r="AH32" s="9"/>
      <c r="AI32" s="9"/>
      <c r="AJ32" s="9"/>
    </row>
    <row r="33" spans="1:37" ht="16" x14ac:dyDescent="0.15">
      <c r="A33" s="646" t="s">
        <v>1189</v>
      </c>
      <c r="B33" s="679">
        <f t="shared" si="2"/>
        <v>3.9970599999999998</v>
      </c>
      <c r="C33" s="679">
        <f t="shared" si="3"/>
        <v>4.2050859999999997</v>
      </c>
      <c r="D33" s="679">
        <f t="shared" si="4"/>
        <v>89.972133999999997</v>
      </c>
      <c r="E33" s="679">
        <f t="shared" si="4"/>
        <v>21.393674000000001</v>
      </c>
      <c r="F33" s="679">
        <f t="shared" si="5"/>
        <v>0</v>
      </c>
      <c r="G33" s="679">
        <f t="shared" si="6"/>
        <v>48.310881000000002</v>
      </c>
      <c r="H33" s="679">
        <f t="shared" si="7"/>
        <v>0.23325000000000001</v>
      </c>
      <c r="I33" s="679">
        <f t="shared" si="8"/>
        <v>46.120404000000001</v>
      </c>
      <c r="J33" s="679">
        <f t="shared" si="9"/>
        <v>26.975598000000002</v>
      </c>
      <c r="K33" s="679">
        <f t="shared" si="10"/>
        <v>6.5904870000000004</v>
      </c>
      <c r="L33" s="679">
        <f t="shared" si="11"/>
        <v>7.6400309999999996</v>
      </c>
      <c r="M33" s="679">
        <f t="shared" si="12"/>
        <v>2.3747940000000001</v>
      </c>
      <c r="N33" s="679">
        <f t="shared" si="13"/>
        <v>1.1803380000000001</v>
      </c>
      <c r="O33" s="679">
        <f t="shared" si="14"/>
        <v>8.1180000000000002E-2</v>
      </c>
      <c r="P33" s="680">
        <f t="shared" si="15"/>
        <v>259.07491700000003</v>
      </c>
      <c r="Q33" s="680">
        <f t="shared" si="15"/>
        <v>514.15277400000002</v>
      </c>
      <c r="R33" s="72"/>
      <c r="S33" s="72"/>
      <c r="T33" s="9"/>
      <c r="U33" s="9"/>
      <c r="V33" s="9"/>
      <c r="W33" s="9"/>
      <c r="X33" s="9"/>
      <c r="Y33" s="9"/>
      <c r="Z33" s="9"/>
      <c r="AA33" s="9"/>
      <c r="AB33" s="58"/>
      <c r="AC33" s="9"/>
      <c r="AD33" s="9"/>
      <c r="AE33" s="9"/>
      <c r="AF33" s="9"/>
      <c r="AG33" s="9"/>
      <c r="AH33" s="9"/>
      <c r="AI33" s="9"/>
      <c r="AJ33" s="9"/>
    </row>
    <row r="34" spans="1:37" ht="16" x14ac:dyDescent="0.15">
      <c r="A34" s="646" t="s">
        <v>1190</v>
      </c>
      <c r="B34" s="679">
        <f t="shared" si="2"/>
        <v>2.4844439999999999</v>
      </c>
      <c r="C34" s="679">
        <f t="shared" si="3"/>
        <v>5.1019399999999999</v>
      </c>
      <c r="D34" s="679">
        <f t="shared" si="4"/>
        <v>85.152360000000002</v>
      </c>
      <c r="E34" s="679">
        <f t="shared" si="4"/>
        <v>22.268744000000002</v>
      </c>
      <c r="F34" s="679">
        <f t="shared" si="5"/>
        <v>0</v>
      </c>
      <c r="G34" s="679">
        <f t="shared" si="6"/>
        <v>40.357199000000001</v>
      </c>
      <c r="H34" s="679">
        <f t="shared" si="7"/>
        <v>0.374365</v>
      </c>
      <c r="I34" s="679">
        <f t="shared" si="8"/>
        <v>54.559615999999998</v>
      </c>
      <c r="J34" s="679">
        <f t="shared" si="9"/>
        <v>19.780318000000001</v>
      </c>
      <c r="K34" s="679">
        <f t="shared" si="10"/>
        <v>10.073817999999999</v>
      </c>
      <c r="L34" s="679">
        <f t="shared" si="11"/>
        <v>5.7821600000000002</v>
      </c>
      <c r="M34" s="679">
        <f t="shared" si="12"/>
        <v>3.885478</v>
      </c>
      <c r="N34" s="679">
        <f t="shared" si="13"/>
        <v>1.6279969999999999</v>
      </c>
      <c r="O34" s="679">
        <f t="shared" si="14"/>
        <v>8.2456000000000002E-2</v>
      </c>
      <c r="P34" s="680">
        <f t="shared" si="15"/>
        <v>251.53089500000002</v>
      </c>
      <c r="Q34" s="680">
        <f t="shared" si="15"/>
        <v>500.57734600000003</v>
      </c>
      <c r="R34" s="72"/>
      <c r="S34" s="72"/>
      <c r="T34" s="9"/>
      <c r="U34" s="9"/>
      <c r="V34" s="9"/>
      <c r="W34" s="9"/>
      <c r="X34" s="9"/>
      <c r="Y34" s="9"/>
      <c r="Z34" s="9"/>
      <c r="AA34" s="9"/>
      <c r="AB34" s="58"/>
      <c r="AC34" s="9"/>
      <c r="AD34" s="9"/>
      <c r="AE34" s="9"/>
      <c r="AF34" s="9"/>
      <c r="AG34" s="9"/>
      <c r="AH34" s="9"/>
      <c r="AI34" s="9"/>
      <c r="AJ34" s="9"/>
    </row>
    <row r="35" spans="1:37" ht="16" x14ac:dyDescent="0.15">
      <c r="A35" s="646" t="s">
        <v>1191</v>
      </c>
      <c r="B35" s="679">
        <f t="shared" si="2"/>
        <v>3.0781689999999999</v>
      </c>
      <c r="C35" s="679">
        <f t="shared" si="3"/>
        <v>4.0001449999999998</v>
      </c>
      <c r="D35" s="679">
        <f t="shared" si="4"/>
        <v>87.450636000000003</v>
      </c>
      <c r="E35" s="679">
        <f t="shared" si="4"/>
        <v>21.109970000000001</v>
      </c>
      <c r="F35" s="679">
        <f t="shared" si="5"/>
        <v>0</v>
      </c>
      <c r="G35" s="679">
        <f t="shared" si="6"/>
        <v>42.936655000000002</v>
      </c>
      <c r="H35" s="679">
        <f t="shared" si="7"/>
        <v>0.50661999999999996</v>
      </c>
      <c r="I35" s="679">
        <f t="shared" si="8"/>
        <v>58.660575000000001</v>
      </c>
      <c r="J35" s="679">
        <f t="shared" si="9"/>
        <v>16.428509999999999</v>
      </c>
      <c r="K35" s="679">
        <f t="shared" si="10"/>
        <v>11.246017</v>
      </c>
      <c r="L35" s="679">
        <f t="shared" si="11"/>
        <v>4.7858359999999998</v>
      </c>
      <c r="M35" s="679">
        <f t="shared" si="12"/>
        <v>4.2737249999999998</v>
      </c>
      <c r="N35" s="679">
        <f t="shared" si="13"/>
        <v>1.4336390000000001</v>
      </c>
      <c r="O35" s="679">
        <f t="shared" si="14"/>
        <v>8.4765999999999994E-2</v>
      </c>
      <c r="P35" s="680">
        <f t="shared" si="15"/>
        <v>255.99526299999999</v>
      </c>
      <c r="Q35" s="680">
        <f t="shared" si="15"/>
        <v>508.91235699999999</v>
      </c>
      <c r="R35" s="72"/>
      <c r="S35" s="72"/>
      <c r="T35" s="9"/>
      <c r="U35" s="9"/>
      <c r="V35" s="9"/>
      <c r="W35" s="9"/>
      <c r="X35" s="9"/>
      <c r="Y35" s="9"/>
      <c r="Z35" s="9"/>
      <c r="AA35" s="9"/>
      <c r="AB35" s="58"/>
      <c r="AC35" s="9"/>
      <c r="AD35" s="9"/>
      <c r="AE35" s="9"/>
      <c r="AF35" s="9"/>
      <c r="AG35" s="9"/>
      <c r="AH35" s="9"/>
      <c r="AI35" s="9"/>
      <c r="AJ35" s="9"/>
    </row>
    <row r="36" spans="1:37" ht="12" customHeight="1" x14ac:dyDescent="0.15">
      <c r="A36" s="646" t="s">
        <v>1192</v>
      </c>
      <c r="B36" s="679">
        <f t="shared" si="2"/>
        <v>2.1044040000000002</v>
      </c>
      <c r="C36" s="679">
        <f t="shared" si="3"/>
        <v>3.7826919999999999</v>
      </c>
      <c r="D36" s="679">
        <f t="shared" si="4"/>
        <v>83.984127999999998</v>
      </c>
      <c r="E36" s="679">
        <f t="shared" si="4"/>
        <v>19.833604999999999</v>
      </c>
      <c r="F36" s="679">
        <f t="shared" si="5"/>
        <v>3.4749999999999998E-3</v>
      </c>
      <c r="G36" s="679">
        <f t="shared" si="6"/>
        <v>43.979300000000002</v>
      </c>
      <c r="H36" s="679">
        <f t="shared" si="7"/>
        <v>6.9950999999999999E-2</v>
      </c>
      <c r="I36" s="679">
        <f t="shared" si="8"/>
        <v>54.830298999999997</v>
      </c>
      <c r="J36" s="679">
        <f t="shared" si="9"/>
        <v>35.471902</v>
      </c>
      <c r="K36" s="679">
        <f t="shared" si="10"/>
        <v>9.2818430000000003</v>
      </c>
      <c r="L36" s="679">
        <f t="shared" si="11"/>
        <v>6.4275859999999998</v>
      </c>
      <c r="M36" s="679">
        <f t="shared" si="12"/>
        <v>7.5384070000000003</v>
      </c>
      <c r="N36" s="679">
        <f t="shared" si="13"/>
        <v>1.258235</v>
      </c>
      <c r="O36" s="679">
        <f t="shared" si="14"/>
        <v>6.6168000000000005E-2</v>
      </c>
      <c r="P36" s="680">
        <f t="shared" si="15"/>
        <v>268.63199500000002</v>
      </c>
      <c r="Q36" s="680">
        <f t="shared" si="15"/>
        <v>535.15958599999999</v>
      </c>
      <c r="R36" s="72"/>
      <c r="S36" s="72"/>
      <c r="T36" s="9"/>
      <c r="U36" s="9"/>
      <c r="V36" s="9"/>
      <c r="W36" s="9"/>
      <c r="X36" s="9"/>
      <c r="Y36" s="9"/>
      <c r="Z36" s="9"/>
      <c r="AA36" s="9"/>
      <c r="AB36" s="58"/>
      <c r="AC36" s="9"/>
      <c r="AD36" s="9"/>
      <c r="AE36" s="9"/>
      <c r="AF36" s="9"/>
      <c r="AG36" s="9"/>
      <c r="AH36" s="9"/>
      <c r="AI36" s="9"/>
      <c r="AJ36" s="9"/>
    </row>
    <row r="37" spans="1:37" ht="13" customHeight="1" x14ac:dyDescent="0.15">
      <c r="A37" s="646" t="s">
        <v>1193</v>
      </c>
      <c r="B37" s="679">
        <f t="shared" si="2"/>
        <v>2.6250559999999998</v>
      </c>
      <c r="C37" s="679">
        <f t="shared" si="3"/>
        <v>3.914037</v>
      </c>
      <c r="D37" s="679">
        <f t="shared" si="4"/>
        <v>86.343170999999998</v>
      </c>
      <c r="E37" s="679">
        <f t="shared" si="4"/>
        <v>17.729887000000002</v>
      </c>
      <c r="F37" s="679">
        <f t="shared" si="5"/>
        <v>7.339E-3</v>
      </c>
      <c r="G37" s="679">
        <f t="shared" si="6"/>
        <v>70.197657000000007</v>
      </c>
      <c r="H37" s="679">
        <f t="shared" si="7"/>
        <v>1.0570790000000001</v>
      </c>
      <c r="I37" s="679">
        <f t="shared" si="8"/>
        <v>91.593811000000002</v>
      </c>
      <c r="J37" s="679">
        <f t="shared" si="9"/>
        <v>41.399208000000002</v>
      </c>
      <c r="K37" s="679">
        <f t="shared" si="10"/>
        <v>8.3620560000000008</v>
      </c>
      <c r="L37" s="679">
        <f t="shared" si="11"/>
        <v>4.3301949999999998</v>
      </c>
      <c r="M37" s="679">
        <f t="shared" si="12"/>
        <v>9.6405560000000001</v>
      </c>
      <c r="N37" s="679">
        <f t="shared" si="13"/>
        <v>1.7850550000000001</v>
      </c>
      <c r="O37" s="679">
        <f t="shared" si="14"/>
        <v>8.8256000000000001E-2</v>
      </c>
      <c r="P37" s="680">
        <f t="shared" si="15"/>
        <v>339.07336299999997</v>
      </c>
      <c r="Q37" s="680">
        <f t="shared" si="15"/>
        <v>675.52166999999997</v>
      </c>
      <c r="R37" s="72"/>
      <c r="S37" s="72"/>
      <c r="T37" s="9"/>
      <c r="U37" s="9"/>
      <c r="V37" s="9"/>
      <c r="W37" s="9"/>
      <c r="X37" s="9"/>
      <c r="Y37" s="9"/>
      <c r="Z37" s="9"/>
      <c r="AA37" s="9"/>
      <c r="AB37" s="58"/>
      <c r="AC37" s="9"/>
      <c r="AD37" s="9"/>
      <c r="AE37" s="9"/>
      <c r="AF37" s="9"/>
      <c r="AG37" s="9"/>
      <c r="AH37" s="9"/>
      <c r="AI37" s="9"/>
      <c r="AJ37" s="9"/>
    </row>
    <row r="38" spans="1:37" ht="16" x14ac:dyDescent="0.15">
      <c r="A38" s="681" t="s">
        <v>86</v>
      </c>
      <c r="B38" s="680">
        <f t="shared" ref="B38:P38" si="16">SUM(B26:B37)</f>
        <v>27.930698</v>
      </c>
      <c r="C38" s="680">
        <f t="shared" si="16"/>
        <v>48.061692999999998</v>
      </c>
      <c r="D38" s="680">
        <f t="shared" si="16"/>
        <v>1096.2471010000002</v>
      </c>
      <c r="E38" s="679">
        <f t="shared" ref="E38" si="17">E54/1000000</f>
        <v>265.96448500000002</v>
      </c>
      <c r="F38" s="680">
        <f t="shared" si="16"/>
        <v>1.0814000000000001E-2</v>
      </c>
      <c r="G38" s="680">
        <f t="shared" si="16"/>
        <v>553.56933500000002</v>
      </c>
      <c r="H38" s="680">
        <f t="shared" si="16"/>
        <v>4.4294929999999999</v>
      </c>
      <c r="I38" s="680">
        <f t="shared" si="16"/>
        <v>613.62384999999995</v>
      </c>
      <c r="J38" s="680">
        <f t="shared" si="16"/>
        <v>401.48317900000001</v>
      </c>
      <c r="K38" s="680">
        <f t="shared" si="16"/>
        <v>130.018663</v>
      </c>
      <c r="L38" s="680">
        <f t="shared" si="16"/>
        <v>69.771438000000003</v>
      </c>
      <c r="M38" s="680">
        <f t="shared" si="16"/>
        <v>73.071164999999993</v>
      </c>
      <c r="N38" s="680">
        <f t="shared" si="16"/>
        <v>282.31865800000003</v>
      </c>
      <c r="O38" s="680">
        <f t="shared" si="16"/>
        <v>1.039612</v>
      </c>
      <c r="P38" s="680">
        <f t="shared" si="16"/>
        <v>3567.5401839999995</v>
      </c>
      <c r="Q38" s="680">
        <f t="shared" ref="Q38" si="18">SUM(Q26:Q37)</f>
        <v>7107.1496700000007</v>
      </c>
      <c r="R38" s="9"/>
      <c r="S38" s="9"/>
      <c r="T38" s="9"/>
      <c r="U38" s="9"/>
      <c r="V38" s="9"/>
      <c r="W38" s="9"/>
      <c r="X38" s="9"/>
      <c r="Y38" s="9"/>
      <c r="Z38" s="9"/>
      <c r="AA38" s="9"/>
      <c r="AB38" s="58"/>
      <c r="AC38" s="9"/>
      <c r="AD38" s="9"/>
      <c r="AE38" s="9"/>
      <c r="AF38" s="9"/>
      <c r="AG38" s="9"/>
      <c r="AH38" s="9"/>
      <c r="AI38" s="9"/>
      <c r="AJ38" s="9"/>
    </row>
    <row r="39" spans="1:37" x14ac:dyDescent="0.15">
      <c r="A39" s="287"/>
      <c r="B39" s="72"/>
      <c r="C39" s="72"/>
      <c r="D39" s="72"/>
      <c r="E39" s="72"/>
      <c r="F39" s="72"/>
      <c r="G39" s="72"/>
      <c r="H39" s="72"/>
      <c r="I39" s="72"/>
      <c r="J39" s="72"/>
      <c r="K39" s="72"/>
      <c r="L39" s="72"/>
      <c r="M39" s="72"/>
      <c r="N39" s="72"/>
      <c r="O39" s="72"/>
      <c r="P39" s="72"/>
      <c r="Q39" s="72"/>
      <c r="R39" s="9"/>
      <c r="S39" s="9"/>
      <c r="T39" s="9"/>
      <c r="U39" s="9"/>
      <c r="V39" s="9"/>
      <c r="W39" s="9"/>
      <c r="X39" s="9"/>
      <c r="Y39" s="9"/>
      <c r="Z39" s="9"/>
      <c r="AA39" s="9"/>
      <c r="AB39" s="9"/>
      <c r="AC39" s="9"/>
      <c r="AD39" s="9"/>
      <c r="AE39" s="9"/>
      <c r="AF39" s="9"/>
      <c r="AG39" s="9"/>
      <c r="AH39" s="9"/>
      <c r="AI39" s="9"/>
      <c r="AJ39" s="9"/>
      <c r="AK39" s="9"/>
    </row>
    <row r="40" spans="1:37" x14ac:dyDescent="0.15">
      <c r="A40" s="288" t="s">
        <v>62</v>
      </c>
      <c r="B40" s="289"/>
      <c r="C40" s="289"/>
      <c r="D40" s="58"/>
      <c r="E40" s="58"/>
      <c r="F40" s="58"/>
      <c r="G40" s="58"/>
      <c r="H40" s="58"/>
      <c r="I40" s="58"/>
      <c r="J40" s="58"/>
      <c r="K40" s="58"/>
      <c r="L40" s="58"/>
      <c r="M40" s="58"/>
      <c r="N40" s="58"/>
      <c r="O40" s="58"/>
      <c r="P40" s="58"/>
      <c r="Q40" s="9"/>
      <c r="R40" s="9"/>
      <c r="S40" s="9"/>
      <c r="T40" s="9"/>
      <c r="U40" s="9"/>
      <c r="V40" s="9"/>
      <c r="W40" s="9"/>
      <c r="X40" s="9"/>
      <c r="Y40" s="9"/>
      <c r="Z40" s="9"/>
      <c r="AA40" s="9"/>
      <c r="AB40" s="9"/>
      <c r="AC40" s="9"/>
      <c r="AD40" s="9"/>
      <c r="AE40" s="9"/>
      <c r="AF40" s="9"/>
      <c r="AG40" s="9"/>
      <c r="AH40" s="9"/>
      <c r="AI40" s="9"/>
      <c r="AJ40" s="9"/>
      <c r="AK40" s="9"/>
    </row>
    <row r="41" spans="1:37" ht="42" x14ac:dyDescent="0.15">
      <c r="A41" s="398" t="s">
        <v>84</v>
      </c>
      <c r="B41" s="396" t="s">
        <v>45</v>
      </c>
      <c r="C41" s="397" t="s">
        <v>901</v>
      </c>
      <c r="D41" s="396" t="s">
        <v>46</v>
      </c>
      <c r="E41" s="396" t="s">
        <v>1299</v>
      </c>
      <c r="F41" s="396" t="s">
        <v>1149</v>
      </c>
      <c r="G41" s="396" t="s">
        <v>47</v>
      </c>
      <c r="H41" s="398" t="s">
        <v>902</v>
      </c>
      <c r="I41" s="396" t="s">
        <v>1105</v>
      </c>
      <c r="J41" s="397" t="s">
        <v>858</v>
      </c>
      <c r="K41" s="396" t="s">
        <v>1177</v>
      </c>
      <c r="L41" s="396" t="s">
        <v>67</v>
      </c>
      <c r="M41" s="396" t="s">
        <v>212</v>
      </c>
      <c r="N41" s="396" t="s">
        <v>49</v>
      </c>
      <c r="O41" s="399" t="s">
        <v>859</v>
      </c>
      <c r="P41" s="396" t="s">
        <v>50</v>
      </c>
      <c r="Q41" s="396" t="s">
        <v>51</v>
      </c>
      <c r="R41" s="400" t="s">
        <v>903</v>
      </c>
      <c r="S41" s="396" t="s">
        <v>804</v>
      </c>
      <c r="T41" s="396" t="s">
        <v>78</v>
      </c>
      <c r="U41" s="400" t="s">
        <v>633</v>
      </c>
      <c r="V41" s="396" t="s">
        <v>52</v>
      </c>
      <c r="W41" s="399" t="s">
        <v>904</v>
      </c>
      <c r="X41" s="399" t="s">
        <v>905</v>
      </c>
      <c r="Y41" s="399" t="s">
        <v>68</v>
      </c>
      <c r="Z41" s="399" t="s">
        <v>54</v>
      </c>
      <c r="AA41" s="414" t="s">
        <v>55</v>
      </c>
      <c r="AB41" s="781" t="s">
        <v>1299</v>
      </c>
      <c r="AC41" s="9"/>
      <c r="AD41" s="9"/>
      <c r="AE41" s="9"/>
      <c r="AF41" s="9"/>
      <c r="AG41" s="9"/>
      <c r="AH41" s="9"/>
      <c r="AI41" s="9"/>
      <c r="AJ41" s="9"/>
      <c r="AK41" s="9"/>
    </row>
    <row r="42" spans="1:37" x14ac:dyDescent="0.15">
      <c r="A42" s="412" t="s">
        <v>1182</v>
      </c>
      <c r="B42" s="403">
        <v>985410</v>
      </c>
      <c r="C42" s="403">
        <v>4654600</v>
      </c>
      <c r="D42" s="403">
        <v>100330068</v>
      </c>
      <c r="E42" s="403">
        <v>27241313</v>
      </c>
      <c r="F42" s="403"/>
      <c r="G42" s="403">
        <v>34660428</v>
      </c>
      <c r="H42" s="403">
        <v>9198073</v>
      </c>
      <c r="I42" s="403">
        <v>1072</v>
      </c>
      <c r="J42" s="403">
        <v>669765</v>
      </c>
      <c r="K42" s="403"/>
      <c r="L42" s="403">
        <v>11324</v>
      </c>
      <c r="M42" s="403">
        <v>1802507</v>
      </c>
      <c r="N42" s="403">
        <v>27292247</v>
      </c>
      <c r="O42" s="403">
        <v>14332080</v>
      </c>
      <c r="P42" s="403">
        <v>31729528</v>
      </c>
      <c r="Q42" s="403">
        <v>13502354</v>
      </c>
      <c r="R42" s="403">
        <v>88217</v>
      </c>
      <c r="S42" s="403">
        <v>360</v>
      </c>
      <c r="T42" s="403">
        <v>83532</v>
      </c>
      <c r="U42" s="403">
        <v>4999755</v>
      </c>
      <c r="V42" s="403">
        <v>4121947</v>
      </c>
      <c r="W42" s="403">
        <v>254998</v>
      </c>
      <c r="X42" s="403">
        <v>1209513</v>
      </c>
      <c r="Y42" s="403">
        <v>58466685</v>
      </c>
      <c r="Z42" s="403">
        <v>95003</v>
      </c>
      <c r="AA42" s="410">
        <f>SUM(B42:Z42)-E42</f>
        <v>308489466</v>
      </c>
      <c r="AB42" s="410">
        <f>SUM(B42:Z42)-D42</f>
        <v>235400711</v>
      </c>
      <c r="AC42" s="9"/>
      <c r="AD42" s="9"/>
      <c r="AE42" s="9"/>
      <c r="AF42" s="9"/>
      <c r="AG42" s="9"/>
      <c r="AH42" s="9"/>
      <c r="AI42" s="9"/>
      <c r="AJ42" s="9"/>
      <c r="AK42" s="9"/>
    </row>
    <row r="43" spans="1:37" x14ac:dyDescent="0.15">
      <c r="A43" s="412" t="s">
        <v>1183</v>
      </c>
      <c r="B43" s="403">
        <v>914893</v>
      </c>
      <c r="C43" s="403">
        <v>3909393</v>
      </c>
      <c r="D43" s="403">
        <v>126200349</v>
      </c>
      <c r="E43" s="403">
        <v>26346079</v>
      </c>
      <c r="F43" s="403"/>
      <c r="G43" s="403">
        <v>34841383</v>
      </c>
      <c r="H43" s="403">
        <v>3755446</v>
      </c>
      <c r="I43" s="403">
        <v>114</v>
      </c>
      <c r="J43" s="403">
        <v>108895</v>
      </c>
      <c r="K43" s="403"/>
      <c r="L43" s="403">
        <v>11742</v>
      </c>
      <c r="M43" s="403">
        <v>689267</v>
      </c>
      <c r="N43" s="403">
        <v>27568911</v>
      </c>
      <c r="O43" s="403">
        <v>12718762</v>
      </c>
      <c r="P43" s="403">
        <v>39967623</v>
      </c>
      <c r="Q43" s="403">
        <v>9613525</v>
      </c>
      <c r="R43" s="403">
        <v>148498</v>
      </c>
      <c r="S43" s="403">
        <v>28773</v>
      </c>
      <c r="T43" s="403">
        <v>102962</v>
      </c>
      <c r="U43" s="403">
        <v>4887521</v>
      </c>
      <c r="V43" s="403">
        <v>5405196</v>
      </c>
      <c r="W43" s="403">
        <v>320793</v>
      </c>
      <c r="X43" s="403">
        <v>1147246</v>
      </c>
      <c r="Y43" s="403">
        <v>58242773</v>
      </c>
      <c r="Z43" s="403">
        <v>75606</v>
      </c>
      <c r="AA43" s="410">
        <f t="shared" ref="AA43:AA53" si="19">SUM(B43:Z43)-E43</f>
        <v>330659671</v>
      </c>
      <c r="AB43" s="410">
        <f t="shared" ref="AB43:AB53" si="20">SUM(B43:Z43)-D43</f>
        <v>230805401</v>
      </c>
      <c r="AC43" s="9"/>
      <c r="AD43" s="9"/>
      <c r="AE43" s="9"/>
      <c r="AF43" s="9"/>
      <c r="AG43" s="9"/>
      <c r="AH43" s="9"/>
      <c r="AI43" s="9"/>
      <c r="AJ43" s="9"/>
      <c r="AK43" s="9"/>
    </row>
    <row r="44" spans="1:37" x14ac:dyDescent="0.15">
      <c r="A44" s="412" t="s">
        <v>1184</v>
      </c>
      <c r="B44" s="403">
        <v>615146</v>
      </c>
      <c r="C44" s="403">
        <v>2662615</v>
      </c>
      <c r="D44" s="403">
        <v>87684849</v>
      </c>
      <c r="E44" s="403">
        <v>21276290</v>
      </c>
      <c r="F44" s="403"/>
      <c r="G44" s="403">
        <v>36409908</v>
      </c>
      <c r="H44" s="403">
        <v>3125457</v>
      </c>
      <c r="I44" s="403">
        <v>1249</v>
      </c>
      <c r="J44" s="403">
        <v>61679</v>
      </c>
      <c r="K44" s="403"/>
      <c r="L44" s="403">
        <v>12561</v>
      </c>
      <c r="M44" s="403">
        <v>1292379</v>
      </c>
      <c r="N44" s="403">
        <v>19508836</v>
      </c>
      <c r="O44" s="403">
        <v>20974737</v>
      </c>
      <c r="P44" s="403">
        <v>46949844</v>
      </c>
      <c r="Q44" s="403">
        <v>10636044</v>
      </c>
      <c r="R44" s="403">
        <v>65258</v>
      </c>
      <c r="S44" s="403">
        <v>790</v>
      </c>
      <c r="T44" s="403">
        <v>27855</v>
      </c>
      <c r="U44" s="403">
        <v>4550680</v>
      </c>
      <c r="V44" s="403">
        <v>10759310</v>
      </c>
      <c r="W44" s="403">
        <v>235929</v>
      </c>
      <c r="X44" s="403">
        <v>2428289</v>
      </c>
      <c r="Y44" s="403">
        <v>56781716</v>
      </c>
      <c r="Z44" s="403">
        <v>108476</v>
      </c>
      <c r="AA44" s="410">
        <f t="shared" si="19"/>
        <v>304893607</v>
      </c>
      <c r="AB44" s="410">
        <f t="shared" si="20"/>
        <v>238485048</v>
      </c>
      <c r="AC44" s="9"/>
      <c r="AD44" s="9"/>
      <c r="AE44" s="9"/>
      <c r="AF44" s="9"/>
      <c r="AG44" s="9"/>
      <c r="AH44" s="9"/>
      <c r="AI44" s="9"/>
      <c r="AJ44" s="9"/>
      <c r="AK44" s="9"/>
    </row>
    <row r="45" spans="1:37" x14ac:dyDescent="0.15">
      <c r="A45" s="412" t="s">
        <v>1185</v>
      </c>
      <c r="B45" s="403">
        <v>676567</v>
      </c>
      <c r="C45" s="403">
        <v>2540308</v>
      </c>
      <c r="D45" s="403">
        <v>87209242</v>
      </c>
      <c r="E45" s="403">
        <v>20873161</v>
      </c>
      <c r="F45" s="403"/>
      <c r="G45" s="403">
        <v>44030143</v>
      </c>
      <c r="H45" s="403">
        <v>2786678</v>
      </c>
      <c r="I45" s="403">
        <v>152</v>
      </c>
      <c r="J45" s="403">
        <v>471199</v>
      </c>
      <c r="K45" s="403"/>
      <c r="L45" s="403">
        <v>93385</v>
      </c>
      <c r="M45" s="403">
        <v>1013456</v>
      </c>
      <c r="N45" s="403">
        <v>16923257</v>
      </c>
      <c r="O45" s="403">
        <v>17675418</v>
      </c>
      <c r="P45" s="403">
        <v>37456288</v>
      </c>
      <c r="Q45" s="403">
        <v>14740597</v>
      </c>
      <c r="R45" s="403">
        <v>37667</v>
      </c>
      <c r="S45" s="403">
        <v>1305</v>
      </c>
      <c r="T45" s="403">
        <v>159561</v>
      </c>
      <c r="U45" s="403">
        <v>5244540</v>
      </c>
      <c r="V45" s="403">
        <v>7341767</v>
      </c>
      <c r="W45" s="403">
        <v>162890</v>
      </c>
      <c r="X45" s="403">
        <v>1154742</v>
      </c>
      <c r="Y45" s="403">
        <v>23704250</v>
      </c>
      <c r="Z45" s="403">
        <v>75865</v>
      </c>
      <c r="AA45" s="410">
        <f t="shared" si="19"/>
        <v>263499277</v>
      </c>
      <c r="AB45" s="410">
        <f t="shared" si="20"/>
        <v>197163196</v>
      </c>
      <c r="AC45" s="9"/>
      <c r="AD45" s="9"/>
      <c r="AE45" s="9"/>
      <c r="AF45" s="9"/>
      <c r="AG45" s="9"/>
      <c r="AH45" s="9"/>
      <c r="AI45" s="9"/>
      <c r="AJ45" s="9"/>
      <c r="AK45" s="9"/>
    </row>
    <row r="46" spans="1:37" x14ac:dyDescent="0.15">
      <c r="A46" s="412" t="s">
        <v>1186</v>
      </c>
      <c r="B46" s="403">
        <v>717682</v>
      </c>
      <c r="C46" s="403">
        <v>2077608</v>
      </c>
      <c r="D46" s="403">
        <v>76233628</v>
      </c>
      <c r="E46" s="403">
        <v>17849907</v>
      </c>
      <c r="F46" s="403"/>
      <c r="G46" s="403">
        <v>37390519</v>
      </c>
      <c r="H46" s="403">
        <v>5052789</v>
      </c>
      <c r="I46" s="403">
        <v>41</v>
      </c>
      <c r="J46" s="403">
        <v>352778</v>
      </c>
      <c r="K46" s="403"/>
      <c r="L46" s="403">
        <v>19201</v>
      </c>
      <c r="M46" s="403">
        <v>2057199</v>
      </c>
      <c r="N46" s="403">
        <v>26973562</v>
      </c>
      <c r="O46" s="403">
        <v>10474475</v>
      </c>
      <c r="P46" s="403">
        <v>30293495</v>
      </c>
      <c r="Q46" s="403">
        <v>14578583</v>
      </c>
      <c r="R46" s="403">
        <v>70293</v>
      </c>
      <c r="S46" s="403">
        <v>3529</v>
      </c>
      <c r="T46" s="403">
        <v>27181</v>
      </c>
      <c r="U46" s="403">
        <v>5739910</v>
      </c>
      <c r="V46" s="403">
        <v>7072566</v>
      </c>
      <c r="W46" s="403">
        <v>123687</v>
      </c>
      <c r="X46" s="403">
        <v>1388546</v>
      </c>
      <c r="Y46" s="403">
        <v>32195284</v>
      </c>
      <c r="Z46" s="403">
        <v>86056</v>
      </c>
      <c r="AA46" s="410">
        <f t="shared" si="19"/>
        <v>252928612</v>
      </c>
      <c r="AB46" s="410">
        <f t="shared" si="20"/>
        <v>194544891</v>
      </c>
      <c r="AC46" s="9"/>
      <c r="AD46" s="9"/>
      <c r="AE46" s="9"/>
      <c r="AF46" s="9"/>
      <c r="AG46" s="9"/>
      <c r="AH46" s="9"/>
      <c r="AI46" s="9"/>
      <c r="AJ46" s="9"/>
      <c r="AK46" s="9"/>
    </row>
    <row r="47" spans="1:37" x14ac:dyDescent="0.15">
      <c r="A47" s="412" t="s">
        <v>1187</v>
      </c>
      <c r="B47" s="403">
        <v>941873</v>
      </c>
      <c r="C47" s="403">
        <v>2709008</v>
      </c>
      <c r="D47" s="403">
        <v>98562859</v>
      </c>
      <c r="E47" s="403">
        <v>26821759</v>
      </c>
      <c r="F47" s="403"/>
      <c r="G47" s="403">
        <v>46554143</v>
      </c>
      <c r="H47" s="403">
        <v>6120466</v>
      </c>
      <c r="I47" s="403">
        <v>409</v>
      </c>
      <c r="J47" s="403">
        <v>326428</v>
      </c>
      <c r="K47" s="403">
        <v>533887</v>
      </c>
      <c r="L47" s="403">
        <v>11954</v>
      </c>
      <c r="M47" s="403">
        <v>3179811</v>
      </c>
      <c r="N47" s="403">
        <v>28315415</v>
      </c>
      <c r="O47" s="403">
        <v>32772618</v>
      </c>
      <c r="P47" s="403">
        <v>40382301</v>
      </c>
      <c r="Q47" s="403">
        <v>8995011</v>
      </c>
      <c r="R47" s="403">
        <v>168360</v>
      </c>
      <c r="S47" s="403">
        <v>7748</v>
      </c>
      <c r="T47" s="403">
        <v>38210</v>
      </c>
      <c r="U47" s="403">
        <v>9399412</v>
      </c>
      <c r="V47" s="403">
        <v>3233681</v>
      </c>
      <c r="W47" s="403">
        <v>82552</v>
      </c>
      <c r="X47" s="403">
        <v>1040031</v>
      </c>
      <c r="Y47" s="403">
        <v>30055271</v>
      </c>
      <c r="Z47" s="403">
        <v>95341</v>
      </c>
      <c r="AA47" s="410">
        <f t="shared" si="19"/>
        <v>313526789</v>
      </c>
      <c r="AB47" s="410">
        <f t="shared" si="20"/>
        <v>241785689</v>
      </c>
      <c r="AC47" s="9"/>
      <c r="AD47" s="9"/>
      <c r="AE47" s="9"/>
      <c r="AF47" s="9"/>
      <c r="AG47" s="9"/>
      <c r="AH47" s="9"/>
      <c r="AI47" s="9"/>
      <c r="AJ47" s="9"/>
      <c r="AK47" s="9"/>
    </row>
    <row r="48" spans="1:37" x14ac:dyDescent="0.15">
      <c r="A48" s="412" t="s">
        <v>1188</v>
      </c>
      <c r="B48" s="403">
        <v>849586</v>
      </c>
      <c r="C48" s="403">
        <v>2803104</v>
      </c>
      <c r="D48" s="403">
        <v>87123677</v>
      </c>
      <c r="E48" s="403">
        <v>23220096</v>
      </c>
      <c r="F48" s="403"/>
      <c r="G48" s="403">
        <v>38868100</v>
      </c>
      <c r="H48" s="403">
        <v>4990933</v>
      </c>
      <c r="I48" s="403">
        <v>140</v>
      </c>
      <c r="J48" s="403">
        <v>197484</v>
      </c>
      <c r="K48" s="403">
        <v>11360</v>
      </c>
      <c r="L48" s="403">
        <v>10043</v>
      </c>
      <c r="M48" s="403">
        <v>3436736</v>
      </c>
      <c r="N48" s="403">
        <v>22015053</v>
      </c>
      <c r="O48" s="403">
        <v>30313774</v>
      </c>
      <c r="P48" s="403">
        <v>34103317</v>
      </c>
      <c r="Q48" s="403">
        <v>11128678</v>
      </c>
      <c r="R48" s="403">
        <v>40900</v>
      </c>
      <c r="S48" s="403">
        <v>10934</v>
      </c>
      <c r="T48" s="403">
        <v>157717</v>
      </c>
      <c r="U48" s="403">
        <v>5983812</v>
      </c>
      <c r="V48" s="403">
        <v>6177364</v>
      </c>
      <c r="W48" s="403">
        <v>65525</v>
      </c>
      <c r="X48" s="403">
        <v>927054</v>
      </c>
      <c r="Y48" s="403">
        <v>6291994</v>
      </c>
      <c r="Z48" s="403">
        <v>100439</v>
      </c>
      <c r="AA48" s="410">
        <f t="shared" si="19"/>
        <v>255607724</v>
      </c>
      <c r="AB48" s="410">
        <f t="shared" si="20"/>
        <v>191704143</v>
      </c>
      <c r="AC48" s="9"/>
      <c r="AD48" s="9"/>
      <c r="AE48" s="9"/>
      <c r="AF48" s="9"/>
      <c r="AG48" s="9"/>
      <c r="AH48" s="9"/>
      <c r="AI48" s="9"/>
      <c r="AJ48" s="9"/>
      <c r="AK48" s="9"/>
    </row>
    <row r="49" spans="1:37" x14ac:dyDescent="0.15">
      <c r="A49" s="412" t="s">
        <v>1189</v>
      </c>
      <c r="B49" s="403">
        <v>994442</v>
      </c>
      <c r="C49" s="403">
        <v>3210644</v>
      </c>
      <c r="D49" s="403">
        <v>89972134</v>
      </c>
      <c r="E49" s="403">
        <v>21393674</v>
      </c>
      <c r="F49" s="403"/>
      <c r="G49" s="403">
        <v>43364902</v>
      </c>
      <c r="H49" s="403">
        <v>4945897</v>
      </c>
      <c r="I49" s="403">
        <v>82</v>
      </c>
      <c r="J49" s="403">
        <v>233250</v>
      </c>
      <c r="K49" s="403">
        <v>14038</v>
      </c>
      <c r="L49" s="403">
        <v>11529</v>
      </c>
      <c r="M49" s="403">
        <v>3985531</v>
      </c>
      <c r="N49" s="403">
        <v>14713063</v>
      </c>
      <c r="O49" s="403">
        <v>31407341</v>
      </c>
      <c r="P49" s="403">
        <v>26961560</v>
      </c>
      <c r="Q49" s="403">
        <v>6471229</v>
      </c>
      <c r="R49" s="403">
        <v>43663</v>
      </c>
      <c r="S49" s="403">
        <v>16303</v>
      </c>
      <c r="T49" s="403">
        <v>59292</v>
      </c>
      <c r="U49" s="403">
        <v>7640031</v>
      </c>
      <c r="V49" s="403">
        <v>2246012</v>
      </c>
      <c r="W49" s="403">
        <v>128782</v>
      </c>
      <c r="X49" s="403">
        <v>1172562</v>
      </c>
      <c r="Y49" s="403">
        <v>7776</v>
      </c>
      <c r="Z49" s="403">
        <v>81180</v>
      </c>
      <c r="AA49" s="410">
        <f t="shared" si="19"/>
        <v>237681243</v>
      </c>
      <c r="AB49" s="410">
        <f t="shared" si="20"/>
        <v>169102783</v>
      </c>
      <c r="AC49" s="9"/>
      <c r="AD49" s="9"/>
      <c r="AE49" s="9"/>
      <c r="AF49" s="9"/>
      <c r="AG49" s="9"/>
      <c r="AH49" s="9"/>
      <c r="AI49" s="9"/>
      <c r="AJ49" s="9"/>
      <c r="AK49" s="9"/>
    </row>
    <row r="50" spans="1:37" x14ac:dyDescent="0.15">
      <c r="A50" s="412" t="s">
        <v>1190</v>
      </c>
      <c r="B50" s="403">
        <v>751873</v>
      </c>
      <c r="C50" s="403">
        <v>4350067</v>
      </c>
      <c r="D50" s="403">
        <v>85152360</v>
      </c>
      <c r="E50" s="403">
        <v>22268744</v>
      </c>
      <c r="F50" s="403"/>
      <c r="G50" s="403">
        <v>32769236</v>
      </c>
      <c r="H50" s="403">
        <v>7587772</v>
      </c>
      <c r="I50" s="403">
        <v>191</v>
      </c>
      <c r="J50" s="403">
        <v>374365</v>
      </c>
      <c r="K50" s="403">
        <v>5925</v>
      </c>
      <c r="L50" s="403">
        <v>10251</v>
      </c>
      <c r="M50" s="403">
        <v>2474193</v>
      </c>
      <c r="N50" s="403">
        <v>12529319</v>
      </c>
      <c r="O50" s="403">
        <v>42030297</v>
      </c>
      <c r="P50" s="403">
        <v>19774393</v>
      </c>
      <c r="Q50" s="403">
        <v>9845272</v>
      </c>
      <c r="R50" s="403">
        <v>50085</v>
      </c>
      <c r="S50" s="403">
        <v>21163</v>
      </c>
      <c r="T50" s="403">
        <v>157298</v>
      </c>
      <c r="U50" s="403">
        <v>5782160</v>
      </c>
      <c r="V50" s="403">
        <v>3717014</v>
      </c>
      <c r="W50" s="403">
        <v>168464</v>
      </c>
      <c r="X50" s="403">
        <v>1620949</v>
      </c>
      <c r="Y50" s="403">
        <v>7048</v>
      </c>
      <c r="Z50" s="403">
        <v>82456</v>
      </c>
      <c r="AA50" s="410">
        <f t="shared" si="19"/>
        <v>229262151</v>
      </c>
      <c r="AB50" s="410">
        <f t="shared" si="20"/>
        <v>166378535</v>
      </c>
      <c r="AC50" s="9"/>
      <c r="AD50" s="9"/>
      <c r="AE50" s="9"/>
      <c r="AF50" s="9"/>
      <c r="AG50" s="9"/>
      <c r="AH50" s="9"/>
      <c r="AI50" s="9"/>
      <c r="AJ50" s="9"/>
      <c r="AK50" s="9"/>
    </row>
    <row r="51" spans="1:37" x14ac:dyDescent="0.15">
      <c r="A51" s="412" t="s">
        <v>1191</v>
      </c>
      <c r="B51" s="403">
        <v>757240</v>
      </c>
      <c r="C51" s="403">
        <v>3242905</v>
      </c>
      <c r="D51" s="403">
        <v>87450636</v>
      </c>
      <c r="E51" s="403">
        <v>21109970</v>
      </c>
      <c r="F51" s="403"/>
      <c r="G51" s="403">
        <v>36264489</v>
      </c>
      <c r="H51" s="403">
        <v>6671677</v>
      </c>
      <c r="I51" s="403">
        <v>489</v>
      </c>
      <c r="J51" s="403">
        <v>506620</v>
      </c>
      <c r="K51" s="403">
        <v>583</v>
      </c>
      <c r="L51" s="403">
        <v>7514</v>
      </c>
      <c r="M51" s="403">
        <v>3070655</v>
      </c>
      <c r="N51" s="403">
        <v>10767278</v>
      </c>
      <c r="O51" s="403">
        <v>47893297</v>
      </c>
      <c r="P51" s="403">
        <v>16427927</v>
      </c>
      <c r="Q51" s="403">
        <v>11133756</v>
      </c>
      <c r="R51" s="403">
        <v>63096</v>
      </c>
      <c r="S51" s="403">
        <v>21820</v>
      </c>
      <c r="T51" s="403">
        <v>27345</v>
      </c>
      <c r="U51" s="403">
        <v>4785836</v>
      </c>
      <c r="V51" s="403">
        <v>4132537</v>
      </c>
      <c r="W51" s="403">
        <v>141188</v>
      </c>
      <c r="X51" s="403">
        <v>1427559</v>
      </c>
      <c r="Y51" s="403">
        <v>6080</v>
      </c>
      <c r="Z51" s="403">
        <v>84766</v>
      </c>
      <c r="AA51" s="410">
        <f t="shared" si="19"/>
        <v>234885293</v>
      </c>
      <c r="AB51" s="410">
        <f t="shared" si="20"/>
        <v>168544627</v>
      </c>
      <c r="AC51" s="9"/>
      <c r="AD51" s="9"/>
      <c r="AE51" s="9"/>
      <c r="AF51" s="9"/>
      <c r="AG51" s="9"/>
      <c r="AH51" s="9"/>
      <c r="AI51" s="9"/>
      <c r="AJ51" s="9"/>
      <c r="AK51" s="9"/>
    </row>
    <row r="52" spans="1:37" x14ac:dyDescent="0.15">
      <c r="A52" s="412" t="s">
        <v>1192</v>
      </c>
      <c r="B52" s="403">
        <v>922859</v>
      </c>
      <c r="C52" s="403">
        <v>2859833</v>
      </c>
      <c r="D52" s="403">
        <v>83984128</v>
      </c>
      <c r="E52" s="403">
        <v>19833605</v>
      </c>
      <c r="F52" s="403">
        <v>3475</v>
      </c>
      <c r="G52" s="403">
        <v>36856164</v>
      </c>
      <c r="H52" s="403">
        <v>7122570</v>
      </c>
      <c r="I52" s="403">
        <v>566</v>
      </c>
      <c r="J52" s="403">
        <v>69951</v>
      </c>
      <c r="K52" s="403">
        <v>4515327</v>
      </c>
      <c r="L52" s="403">
        <v>7551</v>
      </c>
      <c r="M52" s="403">
        <v>2096853</v>
      </c>
      <c r="N52" s="403">
        <v>8447752</v>
      </c>
      <c r="O52" s="403">
        <v>46382547</v>
      </c>
      <c r="P52" s="403">
        <v>30956575</v>
      </c>
      <c r="Q52" s="403">
        <v>9050286</v>
      </c>
      <c r="R52" s="403">
        <v>76091</v>
      </c>
      <c r="S52" s="403">
        <v>28251</v>
      </c>
      <c r="T52" s="403">
        <v>127215</v>
      </c>
      <c r="U52" s="403">
        <v>6427586</v>
      </c>
      <c r="V52" s="403">
        <v>7494000</v>
      </c>
      <c r="W52" s="403">
        <v>44407</v>
      </c>
      <c r="X52" s="403">
        <v>1251297</v>
      </c>
      <c r="Y52" s="403">
        <v>6938</v>
      </c>
      <c r="Z52" s="403">
        <v>66168</v>
      </c>
      <c r="AA52" s="410">
        <f t="shared" si="19"/>
        <v>248798390</v>
      </c>
      <c r="AB52" s="410">
        <f t="shared" si="20"/>
        <v>184647867</v>
      </c>
      <c r="AC52" s="9"/>
      <c r="AD52" s="9"/>
      <c r="AE52" s="9"/>
      <c r="AF52" s="9"/>
      <c r="AG52" s="9"/>
      <c r="AH52" s="9"/>
      <c r="AI52" s="9"/>
      <c r="AJ52" s="9"/>
      <c r="AK52" s="9"/>
    </row>
    <row r="53" spans="1:37" x14ac:dyDescent="0.15">
      <c r="A53" s="412" t="s">
        <v>1193</v>
      </c>
      <c r="B53" s="403">
        <v>1122617</v>
      </c>
      <c r="C53" s="403">
        <v>2791420</v>
      </c>
      <c r="D53" s="403">
        <v>86343171</v>
      </c>
      <c r="E53" s="403">
        <v>17729887</v>
      </c>
      <c r="F53" s="403">
        <v>7339</v>
      </c>
      <c r="G53" s="403">
        <v>62354684</v>
      </c>
      <c r="H53" s="403">
        <v>7841891</v>
      </c>
      <c r="I53" s="403">
        <v>1082</v>
      </c>
      <c r="J53" s="403">
        <v>1057079</v>
      </c>
      <c r="K53" s="403">
        <v>1105677</v>
      </c>
      <c r="L53" s="403">
        <v>6554</v>
      </c>
      <c r="M53" s="403">
        <v>2618502</v>
      </c>
      <c r="N53" s="403">
        <v>7587582</v>
      </c>
      <c r="O53" s="403">
        <v>84006229</v>
      </c>
      <c r="P53" s="403">
        <v>40293531</v>
      </c>
      <c r="Q53" s="403">
        <v>8038418</v>
      </c>
      <c r="R53" s="403">
        <v>289778</v>
      </c>
      <c r="S53" s="403">
        <v>24407</v>
      </c>
      <c r="T53" s="403">
        <v>9453</v>
      </c>
      <c r="U53" s="403">
        <v>4330195</v>
      </c>
      <c r="V53" s="403">
        <v>9630571</v>
      </c>
      <c r="W53" s="403">
        <v>9985</v>
      </c>
      <c r="X53" s="403">
        <v>1778214</v>
      </c>
      <c r="Y53" s="403">
        <v>6841</v>
      </c>
      <c r="Z53" s="403">
        <v>88256</v>
      </c>
      <c r="AA53" s="410">
        <f t="shared" si="19"/>
        <v>321343476</v>
      </c>
      <c r="AB53" s="410">
        <f t="shared" si="20"/>
        <v>252730192</v>
      </c>
      <c r="AC53" s="9"/>
      <c r="AD53" s="9"/>
      <c r="AE53" s="9"/>
      <c r="AF53" s="9"/>
      <c r="AG53" s="9"/>
      <c r="AH53" s="9"/>
      <c r="AI53" s="9"/>
      <c r="AJ53" s="9"/>
    </row>
    <row r="54" spans="1:37" x14ac:dyDescent="0.15">
      <c r="A54" s="415" t="s">
        <v>86</v>
      </c>
      <c r="B54" s="408">
        <f>SUM(B42:B53)</f>
        <v>10250188</v>
      </c>
      <c r="C54" s="408">
        <f t="shared" ref="C54:AA54" si="21">SUM(C42:C53)</f>
        <v>37811505</v>
      </c>
      <c r="D54" s="408">
        <f t="shared" si="21"/>
        <v>1096247101</v>
      </c>
      <c r="E54" s="408">
        <f>SUM(E42:E53)</f>
        <v>265964485</v>
      </c>
      <c r="F54" s="408">
        <f t="shared" si="21"/>
        <v>10814</v>
      </c>
      <c r="G54" s="408">
        <f t="shared" si="21"/>
        <v>484364099</v>
      </c>
      <c r="H54" s="408">
        <f t="shared" si="21"/>
        <v>69199649</v>
      </c>
      <c r="I54" s="408">
        <f t="shared" si="21"/>
        <v>5587</v>
      </c>
      <c r="J54" s="408">
        <f t="shared" si="21"/>
        <v>4429493</v>
      </c>
      <c r="K54" s="408">
        <f t="shared" si="21"/>
        <v>6186797</v>
      </c>
      <c r="L54" s="408">
        <f t="shared" si="21"/>
        <v>213609</v>
      </c>
      <c r="M54" s="408">
        <f t="shared" si="21"/>
        <v>27717089</v>
      </c>
      <c r="N54" s="408">
        <f t="shared" si="21"/>
        <v>222642275</v>
      </c>
      <c r="O54" s="408">
        <f t="shared" si="21"/>
        <v>390981575</v>
      </c>
      <c r="P54" s="408">
        <f t="shared" si="21"/>
        <v>395296382</v>
      </c>
      <c r="Q54" s="408">
        <f t="shared" si="21"/>
        <v>127733753</v>
      </c>
      <c r="R54" s="408">
        <f t="shared" si="21"/>
        <v>1141906</v>
      </c>
      <c r="S54" s="408">
        <f t="shared" si="21"/>
        <v>165383</v>
      </c>
      <c r="T54" s="408">
        <f t="shared" si="21"/>
        <v>977621</v>
      </c>
      <c r="U54" s="408">
        <f t="shared" si="21"/>
        <v>69771438</v>
      </c>
      <c r="V54" s="408">
        <f t="shared" si="21"/>
        <v>71331965</v>
      </c>
      <c r="W54" s="408">
        <f t="shared" si="21"/>
        <v>1739200</v>
      </c>
      <c r="X54" s="408">
        <f t="shared" si="21"/>
        <v>16546002</v>
      </c>
      <c r="Y54" s="408">
        <f t="shared" si="21"/>
        <v>265772656</v>
      </c>
      <c r="Z54" s="408">
        <f t="shared" si="21"/>
        <v>1039612</v>
      </c>
      <c r="AA54" s="408">
        <f t="shared" si="21"/>
        <v>3301575699</v>
      </c>
      <c r="AB54" s="408">
        <f t="shared" ref="AB54" si="22">SUM(AB42:AB53)</f>
        <v>2471293083</v>
      </c>
      <c r="AC54" s="9"/>
      <c r="AD54" s="9"/>
      <c r="AE54" s="9"/>
      <c r="AF54" s="9"/>
      <c r="AG54" s="9"/>
      <c r="AH54" s="9"/>
      <c r="AI54" s="9"/>
      <c r="AJ54" s="9"/>
    </row>
    <row r="55" spans="1:37" customFormat="1" ht="11" customHeight="1" x14ac:dyDescent="0.15"/>
    <row r="56" spans="1:37" x14ac:dyDescent="0.15">
      <c r="A56" s="288"/>
      <c r="B56" s="9"/>
      <c r="C56" s="58"/>
      <c r="D56" s="58"/>
      <c r="E56" s="58"/>
      <c r="F56" s="58"/>
      <c r="G56" s="58"/>
      <c r="H56" s="58"/>
      <c r="I56" s="58"/>
      <c r="J56" s="58"/>
      <c r="K56" s="58"/>
      <c r="L56" s="58"/>
      <c r="M56" s="58"/>
      <c r="N56" s="58"/>
      <c r="O56" s="290"/>
      <c r="P56" s="9"/>
      <c r="Q56" s="9"/>
      <c r="R56" s="9"/>
      <c r="S56" s="9"/>
      <c r="T56" s="9"/>
      <c r="U56" s="9"/>
      <c r="V56" s="9"/>
      <c r="W56"/>
      <c r="X56" s="9"/>
      <c r="Y56" s="9"/>
      <c r="Z56" s="9"/>
      <c r="AA56" s="9"/>
      <c r="AB56" s="58"/>
      <c r="AC56" s="9"/>
      <c r="AD56" s="9"/>
      <c r="AE56" s="9"/>
      <c r="AF56" s="9"/>
      <c r="AG56" s="9"/>
      <c r="AH56" s="9"/>
      <c r="AI56" s="9"/>
      <c r="AJ56" s="9"/>
    </row>
    <row r="57" spans="1:37" x14ac:dyDescent="0.15">
      <c r="A57" s="288"/>
      <c r="B57" s="9" t="s">
        <v>1232</v>
      </c>
      <c r="C57" s="58">
        <f>C54+H54+I54+J54+K54+O54+R54+W54+X54</f>
        <v>528041714</v>
      </c>
      <c r="D57" s="58">
        <f>C57/1000000</f>
        <v>528.04171399999996</v>
      </c>
      <c r="E57" s="58"/>
      <c r="F57" s="58"/>
      <c r="G57" s="58"/>
      <c r="H57" s="58"/>
      <c r="I57" s="58"/>
      <c r="J57" s="58"/>
      <c r="K57" s="58"/>
      <c r="L57" s="58"/>
      <c r="M57" s="58"/>
      <c r="N57" s="58"/>
      <c r="O57" s="290"/>
      <c r="P57" s="9"/>
      <c r="Q57" s="9"/>
      <c r="R57" s="9"/>
      <c r="S57" s="9"/>
      <c r="T57" s="9"/>
      <c r="U57" s="9"/>
      <c r="V57" s="9"/>
      <c r="W57" s="9"/>
      <c r="X57" s="9"/>
      <c r="Y57" s="9"/>
      <c r="Z57" s="9"/>
      <c r="AA57" s="9"/>
      <c r="AB57" s="58"/>
      <c r="AC57" s="9"/>
      <c r="AD57" s="9"/>
      <c r="AE57" s="9"/>
      <c r="AF57" s="9"/>
      <c r="AG57" s="9"/>
      <c r="AH57" s="9"/>
      <c r="AI57" s="9"/>
      <c r="AJ57" s="9"/>
    </row>
    <row r="58" spans="1:37" x14ac:dyDescent="0.15">
      <c r="A58" s="288"/>
      <c r="B58" s="9"/>
      <c r="C58" s="58"/>
      <c r="D58" s="58"/>
      <c r="E58" s="58"/>
      <c r="F58" s="58"/>
      <c r="G58" s="58"/>
      <c r="H58" s="58"/>
      <c r="I58" s="58"/>
      <c r="J58" s="58"/>
      <c r="K58" s="58"/>
      <c r="L58" s="58"/>
      <c r="M58" s="58"/>
      <c r="N58" s="58"/>
      <c r="O58" s="290"/>
      <c r="P58" s="9"/>
      <c r="Q58" s="9"/>
      <c r="R58" s="9"/>
      <c r="S58" s="9"/>
      <c r="T58" s="9"/>
      <c r="U58" s="9"/>
      <c r="V58" s="9"/>
      <c r="W58" s="9"/>
      <c r="X58" s="9"/>
      <c r="Y58" s="9"/>
      <c r="Z58" s="9"/>
      <c r="AA58" s="9"/>
      <c r="AB58" s="58"/>
      <c r="AC58" s="9"/>
      <c r="AD58" s="9"/>
      <c r="AE58" s="9"/>
      <c r="AF58" s="9"/>
      <c r="AG58" s="9"/>
      <c r="AH58" s="9"/>
      <c r="AI58" s="9"/>
      <c r="AJ58" s="9"/>
    </row>
    <row r="59" spans="1:37" x14ac:dyDescent="0.15">
      <c r="A59" s="288"/>
      <c r="B59" s="9"/>
      <c r="C59" s="58"/>
      <c r="D59" s="58"/>
      <c r="E59" s="58"/>
      <c r="F59" s="58"/>
      <c r="G59" s="58"/>
      <c r="H59" s="58"/>
      <c r="I59" s="58"/>
      <c r="J59" s="58"/>
      <c r="K59" s="58"/>
      <c r="L59" s="58"/>
      <c r="M59" s="58"/>
      <c r="N59" s="58"/>
      <c r="O59" s="290"/>
      <c r="P59" s="9"/>
      <c r="Q59" s="9"/>
      <c r="R59" s="9"/>
      <c r="S59" s="9"/>
      <c r="T59" s="9"/>
      <c r="U59" s="9"/>
      <c r="V59" s="9"/>
      <c r="W59" s="9"/>
      <c r="X59" s="9"/>
      <c r="Y59" s="9"/>
      <c r="Z59" s="9"/>
      <c r="AA59" s="9"/>
      <c r="AB59" s="58"/>
      <c r="AC59" s="9"/>
      <c r="AD59" s="9"/>
      <c r="AE59" s="9"/>
      <c r="AF59" s="9"/>
      <c r="AG59" s="9"/>
      <c r="AH59" s="9"/>
      <c r="AI59" s="9"/>
      <c r="AJ59" s="9"/>
    </row>
    <row r="60" spans="1:37" x14ac:dyDescent="0.15">
      <c r="A60" s="288"/>
      <c r="B60" s="9"/>
      <c r="C60" s="58"/>
      <c r="D60" s="58"/>
      <c r="E60" s="58"/>
      <c r="F60" s="58"/>
      <c r="G60" s="58"/>
      <c r="H60" s="58"/>
      <c r="I60" s="58"/>
      <c r="J60" s="58"/>
      <c r="K60" s="58"/>
      <c r="L60" s="58"/>
      <c r="M60" s="58"/>
      <c r="N60" s="58"/>
      <c r="O60" s="290"/>
      <c r="P60" s="9"/>
      <c r="Q60" s="9"/>
      <c r="R60" s="9"/>
      <c r="S60" s="9"/>
      <c r="T60" s="9"/>
      <c r="U60" s="9"/>
      <c r="V60" s="9"/>
      <c r="W60" s="9"/>
      <c r="X60" s="9"/>
      <c r="Y60" s="9"/>
      <c r="Z60" s="9"/>
      <c r="AA60" s="9"/>
      <c r="AB60" s="58"/>
      <c r="AC60" s="9"/>
      <c r="AD60" s="9"/>
      <c r="AE60" s="9"/>
      <c r="AF60" s="9"/>
      <c r="AG60" s="9"/>
      <c r="AH60" s="9"/>
      <c r="AI60" s="9"/>
      <c r="AJ60" s="9"/>
    </row>
    <row r="61" spans="1:37" ht="30.75" customHeight="1" x14ac:dyDescent="0.15">
      <c r="A61" s="314" t="s">
        <v>92</v>
      </c>
      <c r="B61" s="314"/>
      <c r="C61" s="314"/>
      <c r="D61" s="291"/>
      <c r="E61" s="291"/>
      <c r="F61" s="58"/>
      <c r="G61" s="58"/>
      <c r="H61" s="58"/>
      <c r="I61" s="58"/>
      <c r="J61" s="58"/>
      <c r="K61" s="58"/>
      <c r="L61" s="58"/>
      <c r="M61" s="58"/>
      <c r="N61" s="58"/>
      <c r="O61" s="290"/>
      <c r="P61" s="9"/>
      <c r="Q61" s="9"/>
      <c r="R61" s="9"/>
      <c r="S61" s="9"/>
      <c r="T61" s="9"/>
      <c r="U61" s="9"/>
      <c r="V61" s="9"/>
      <c r="W61" s="9"/>
      <c r="X61" s="9"/>
      <c r="Y61" s="9"/>
      <c r="Z61" s="9"/>
      <c r="AA61" s="9"/>
      <c r="AB61" s="58"/>
      <c r="AC61" s="9"/>
      <c r="AD61" s="9"/>
      <c r="AE61" s="9"/>
      <c r="AF61" s="9"/>
      <c r="AG61" s="9"/>
      <c r="AH61" s="9"/>
      <c r="AI61" s="9"/>
      <c r="AJ61" s="9"/>
    </row>
    <row r="62" spans="1:37" ht="12" customHeight="1" x14ac:dyDescent="0.15">
      <c r="A62" s="282"/>
      <c r="B62" s="9"/>
      <c r="C62" s="58"/>
      <c r="D62" s="58"/>
      <c r="E62" s="58"/>
      <c r="F62" s="58"/>
      <c r="G62" s="58"/>
      <c r="H62" s="58"/>
      <c r="I62" s="58"/>
      <c r="J62" s="58"/>
      <c r="K62" s="58"/>
      <c r="L62" s="58"/>
      <c r="M62" s="58"/>
      <c r="N62" s="58"/>
      <c r="O62" s="290"/>
      <c r="P62" s="9"/>
      <c r="Q62" s="9"/>
      <c r="R62" s="9"/>
      <c r="S62" s="9"/>
      <c r="T62" s="9"/>
      <c r="U62" s="9"/>
      <c r="V62" s="9"/>
      <c r="W62" s="9"/>
      <c r="X62" s="9"/>
      <c r="Y62" s="9"/>
      <c r="Z62" s="9"/>
      <c r="AA62" s="9"/>
      <c r="AB62" s="58"/>
      <c r="AC62" s="9"/>
      <c r="AD62" s="9"/>
      <c r="AE62" s="9"/>
      <c r="AF62" s="9"/>
      <c r="AG62" s="9"/>
      <c r="AH62" s="9"/>
      <c r="AI62" s="9"/>
      <c r="AJ62" s="9"/>
    </row>
    <row r="63" spans="1:37" x14ac:dyDescent="0.15">
      <c r="A63" s="281"/>
      <c r="B63" s="9"/>
      <c r="C63" s="58"/>
      <c r="D63" s="58"/>
      <c r="E63" s="58"/>
      <c r="F63" s="58"/>
      <c r="G63" s="58"/>
      <c r="H63" s="58"/>
      <c r="I63" s="58"/>
      <c r="J63" s="58"/>
      <c r="K63" s="58"/>
      <c r="L63" s="58"/>
      <c r="M63" s="58"/>
      <c r="N63" s="58"/>
      <c r="O63" s="290"/>
      <c r="P63" s="9"/>
      <c r="Q63" s="9"/>
      <c r="R63" s="9"/>
      <c r="S63" s="9"/>
      <c r="T63" s="9"/>
      <c r="U63" s="9"/>
      <c r="V63" s="9"/>
      <c r="W63" s="9"/>
      <c r="X63" s="9"/>
      <c r="Y63" s="9"/>
      <c r="Z63" s="9"/>
      <c r="AA63" s="9"/>
      <c r="AB63" s="58"/>
      <c r="AC63" s="9"/>
      <c r="AD63" s="9"/>
      <c r="AE63" s="9"/>
      <c r="AF63" s="9"/>
      <c r="AG63" s="9"/>
      <c r="AH63" s="9"/>
      <c r="AI63" s="9"/>
      <c r="AJ63" s="9"/>
    </row>
    <row r="64" spans="1:37" ht="12" customHeight="1" x14ac:dyDescent="0.15">
      <c r="A64" s="282"/>
      <c r="B64" s="9"/>
      <c r="C64" s="58"/>
      <c r="D64" s="58"/>
      <c r="E64" s="58"/>
      <c r="F64" s="58"/>
      <c r="G64" s="58"/>
      <c r="H64" s="58"/>
      <c r="I64" s="58"/>
      <c r="J64" s="58"/>
      <c r="K64" s="58"/>
      <c r="L64" s="58"/>
      <c r="M64" s="58"/>
      <c r="N64" s="58"/>
      <c r="O64" s="290"/>
      <c r="P64" s="9"/>
      <c r="Q64" s="9"/>
      <c r="R64" s="9"/>
      <c r="S64" s="9"/>
      <c r="T64" s="9"/>
      <c r="U64" s="9"/>
      <c r="V64" s="9"/>
      <c r="W64" s="9"/>
      <c r="X64" s="9"/>
      <c r="Y64" s="9"/>
      <c r="Z64" s="9"/>
      <c r="AA64" s="9"/>
      <c r="AB64" s="58"/>
      <c r="AC64" s="9"/>
      <c r="AD64" s="9"/>
      <c r="AE64" s="9"/>
      <c r="AF64" s="9"/>
      <c r="AG64" s="9"/>
      <c r="AH64" s="9"/>
      <c r="AI64" s="9"/>
      <c r="AJ64" s="9"/>
    </row>
    <row r="65" spans="1:36" ht="12" customHeight="1" x14ac:dyDescent="0.15">
      <c r="A65" s="282"/>
      <c r="B65" s="9"/>
      <c r="C65" s="58"/>
      <c r="D65" s="58"/>
      <c r="E65" s="58"/>
      <c r="F65" s="58"/>
      <c r="G65" s="58"/>
      <c r="H65" s="58"/>
      <c r="I65" s="58"/>
      <c r="J65" s="58"/>
      <c r="K65" s="58"/>
      <c r="L65" s="58"/>
      <c r="M65" s="58"/>
      <c r="N65" s="58"/>
      <c r="O65" s="290"/>
      <c r="P65" s="9"/>
      <c r="Q65" s="9"/>
      <c r="R65" s="9"/>
      <c r="S65" s="9"/>
      <c r="T65" s="9"/>
      <c r="U65" s="9"/>
      <c r="V65" s="9"/>
      <c r="W65" s="9"/>
      <c r="X65" s="9"/>
      <c r="Y65" s="9"/>
      <c r="Z65" s="9"/>
      <c r="AA65" s="9"/>
      <c r="AB65" s="58"/>
      <c r="AC65" s="9"/>
      <c r="AD65" s="9"/>
      <c r="AE65" s="9"/>
      <c r="AF65" s="9"/>
      <c r="AG65" s="9"/>
      <c r="AH65" s="9"/>
      <c r="AI65" s="9"/>
      <c r="AJ65" s="9"/>
    </row>
    <row r="66" spans="1:36" x14ac:dyDescent="0.15">
      <c r="A66" s="288" t="s">
        <v>69</v>
      </c>
      <c r="B66" s="9"/>
      <c r="C66" s="58"/>
      <c r="D66" s="58"/>
      <c r="E66" s="58"/>
      <c r="F66" s="58"/>
      <c r="G66" s="58"/>
      <c r="H66" s="58"/>
      <c r="I66" s="58"/>
      <c r="J66" s="58"/>
      <c r="K66" s="58"/>
      <c r="L66" s="58"/>
      <c r="M66" s="58"/>
      <c r="N66" s="58"/>
      <c r="O66" s="290"/>
      <c r="P66" s="9"/>
      <c r="Q66"/>
      <c r="R66" s="9"/>
      <c r="S66" s="9"/>
      <c r="T66" s="9"/>
      <c r="U66" s="9"/>
      <c r="V66" s="9"/>
      <c r="W66" s="9"/>
      <c r="X66" s="9"/>
      <c r="Y66" s="9"/>
      <c r="Z66" s="9"/>
      <c r="AA66" s="9"/>
      <c r="AB66" s="58"/>
      <c r="AC66" s="9"/>
      <c r="AD66" s="9"/>
      <c r="AE66" s="9"/>
      <c r="AF66" s="9"/>
      <c r="AG66" s="9"/>
      <c r="AH66" s="9"/>
      <c r="AI66" s="9"/>
      <c r="AJ66" s="9"/>
    </row>
    <row r="67" spans="1:36" ht="32" customHeight="1" x14ac:dyDescent="0.15">
      <c r="A67" s="665" t="s">
        <v>93</v>
      </c>
      <c r="B67" s="666" t="s">
        <v>44</v>
      </c>
      <c r="C67" s="666" t="s">
        <v>1279</v>
      </c>
      <c r="D67" s="666" t="s">
        <v>46</v>
      </c>
      <c r="E67" s="683" t="s">
        <v>1299</v>
      </c>
      <c r="F67" s="666" t="s">
        <v>1149</v>
      </c>
      <c r="G67" s="666" t="s">
        <v>47</v>
      </c>
      <c r="H67" s="666" t="s">
        <v>1280</v>
      </c>
      <c r="I67" s="241" t="s">
        <v>85</v>
      </c>
      <c r="J67" s="241" t="s">
        <v>790</v>
      </c>
      <c r="K67" s="241" t="s">
        <v>880</v>
      </c>
      <c r="L67" s="241" t="s">
        <v>588</v>
      </c>
      <c r="M67" s="241" t="s">
        <v>976</v>
      </c>
      <c r="N67" s="94" t="s">
        <v>82</v>
      </c>
      <c r="O67" s="94" t="s">
        <v>54</v>
      </c>
      <c r="P67" s="94" t="s">
        <v>55</v>
      </c>
      <c r="Q67" s="94" t="s">
        <v>1302</v>
      </c>
      <c r="R67" s="9"/>
      <c r="S67" s="9"/>
      <c r="T67" s="9"/>
      <c r="U67" s="9"/>
      <c r="V67" s="9"/>
      <c r="W67" s="9"/>
      <c r="X67" s="9"/>
      <c r="Y67" s="9"/>
      <c r="Z67" s="9"/>
      <c r="AA67" s="9"/>
      <c r="AB67" s="58"/>
      <c r="AC67" s="9"/>
      <c r="AD67" s="9"/>
      <c r="AE67" s="9"/>
      <c r="AF67" s="9"/>
      <c r="AG67" s="9"/>
      <c r="AH67" s="9"/>
      <c r="AI67" s="9"/>
      <c r="AJ67" s="9"/>
    </row>
    <row r="68" spans="1:36" ht="14" x14ac:dyDescent="0.15">
      <c r="A68" s="667" t="s">
        <v>83</v>
      </c>
      <c r="B68" s="668">
        <f>B84</f>
        <v>3335.8461849401247</v>
      </c>
      <c r="C68" s="668">
        <f t="shared" ref="C68:O68" si="23">C84</f>
        <v>63111.83420838965</v>
      </c>
      <c r="D68" s="668">
        <f t="shared" si="23"/>
        <v>385.32457069577811</v>
      </c>
      <c r="E68" s="668">
        <f t="shared" si="23"/>
        <v>385.32457069577811</v>
      </c>
      <c r="F68" s="668">
        <f t="shared" si="23"/>
        <v>9.2705912647943357E-3</v>
      </c>
      <c r="G68" s="668">
        <f t="shared" si="23"/>
        <v>10914.576334620044</v>
      </c>
      <c r="H68" s="668">
        <f t="shared" si="23"/>
        <v>19.106782130404053</v>
      </c>
      <c r="I68" s="668">
        <f t="shared" si="23"/>
        <v>12309.112781965452</v>
      </c>
      <c r="J68" s="668">
        <f t="shared" si="23"/>
        <v>12804.407024609316</v>
      </c>
      <c r="K68" s="668">
        <f t="shared" si="23"/>
        <v>3661.9000503276598</v>
      </c>
      <c r="L68" s="668">
        <f>L84</f>
        <v>2905.281986610029</v>
      </c>
      <c r="M68" s="668">
        <f t="shared" si="23"/>
        <v>1305.6539400723505</v>
      </c>
      <c r="N68" s="668">
        <f t="shared" si="23"/>
        <v>1698.5209426985957</v>
      </c>
      <c r="O68" s="668">
        <f t="shared" si="23"/>
        <v>32.913538409931732</v>
      </c>
      <c r="P68" s="668">
        <f>SUM(B68:O68)-E68</f>
        <v>112484.48761606062</v>
      </c>
      <c r="Q68" s="668">
        <f>SUM(B68:O68)-D68</f>
        <v>112484.48761606062</v>
      </c>
      <c r="R68" s="444"/>
      <c r="S68" s="9"/>
      <c r="T68" s="9"/>
      <c r="U68" s="9"/>
      <c r="V68" s="9"/>
      <c r="W68" s="9"/>
      <c r="X68" s="9"/>
      <c r="Y68" s="9"/>
      <c r="Z68" s="9"/>
      <c r="AA68" s="9"/>
      <c r="AB68" s="58"/>
      <c r="AC68" s="9"/>
      <c r="AD68" s="9"/>
      <c r="AE68" s="9"/>
      <c r="AF68" s="9"/>
      <c r="AG68" s="9"/>
      <c r="AH68" s="9"/>
      <c r="AI68" s="9"/>
      <c r="AJ68" s="9"/>
    </row>
    <row r="69" spans="1:36" x14ac:dyDescent="0.15">
      <c r="A69" s="288"/>
      <c r="B69" s="69"/>
      <c r="C69" s="69"/>
      <c r="D69" s="69"/>
      <c r="E69" s="69"/>
      <c r="F69" s="69"/>
      <c r="G69" s="69"/>
      <c r="H69" s="69"/>
      <c r="I69" s="69"/>
      <c r="J69" s="69"/>
      <c r="K69" s="69"/>
      <c r="L69" s="69"/>
      <c r="M69" s="69"/>
      <c r="N69" s="69"/>
      <c r="O69" s="69"/>
      <c r="P69" s="9"/>
      <c r="Q69" s="9"/>
      <c r="R69" s="9"/>
      <c r="S69" s="9"/>
      <c r="T69" s="9"/>
      <c r="U69" s="9"/>
      <c r="V69" s="9"/>
      <c r="W69" s="9"/>
      <c r="X69" s="9"/>
      <c r="Y69" s="9"/>
      <c r="Z69" s="9"/>
      <c r="AA69" s="9"/>
      <c r="AB69" s="58"/>
      <c r="AC69" s="9"/>
      <c r="AD69" s="9"/>
      <c r="AE69" s="9"/>
      <c r="AF69" s="9"/>
      <c r="AG69" s="9"/>
      <c r="AH69" s="9"/>
      <c r="AI69" s="9"/>
      <c r="AJ69" s="9"/>
    </row>
    <row r="70" spans="1:36" ht="16" x14ac:dyDescent="0.15">
      <c r="A70" s="669" t="s">
        <v>57</v>
      </c>
      <c r="B70" s="650"/>
      <c r="C70" s="670"/>
      <c r="D70" s="670"/>
      <c r="E70" s="670"/>
      <c r="F70" s="670"/>
      <c r="G70" s="670"/>
      <c r="H70" s="670"/>
      <c r="I70" s="670"/>
      <c r="J70" s="670"/>
      <c r="K70" s="670"/>
      <c r="L70" s="670"/>
      <c r="M70" s="670"/>
      <c r="N70" s="670"/>
      <c r="O70" s="670"/>
      <c r="P70" s="650"/>
      <c r="Q70" s="650"/>
      <c r="R70" s="9"/>
      <c r="S70" s="9"/>
      <c r="T70" s="9"/>
      <c r="U70" s="9"/>
      <c r="V70" s="9"/>
      <c r="W70" s="9"/>
      <c r="X70" s="9"/>
      <c r="Y70" s="9"/>
      <c r="Z70" s="9"/>
      <c r="AA70" s="9"/>
      <c r="AB70" s="58"/>
      <c r="AC70" s="9"/>
      <c r="AD70" s="9"/>
      <c r="AE70" s="9"/>
      <c r="AF70" s="9"/>
      <c r="AG70" s="9"/>
      <c r="AH70" s="9"/>
      <c r="AI70" s="9"/>
      <c r="AJ70" s="9"/>
    </row>
    <row r="71" spans="1:36" ht="34" x14ac:dyDescent="0.15">
      <c r="A71" s="671" t="s">
        <v>812</v>
      </c>
      <c r="B71" s="226" t="s">
        <v>44</v>
      </c>
      <c r="C71" s="226" t="s">
        <v>1279</v>
      </c>
      <c r="D71" s="226" t="s">
        <v>46</v>
      </c>
      <c r="E71" s="693" t="s">
        <v>1299</v>
      </c>
      <c r="F71" s="226" t="s">
        <v>1149</v>
      </c>
      <c r="G71" s="226" t="s">
        <v>47</v>
      </c>
      <c r="H71" s="226" t="s">
        <v>1280</v>
      </c>
      <c r="I71" s="243" t="s">
        <v>85</v>
      </c>
      <c r="J71" s="243" t="s">
        <v>790</v>
      </c>
      <c r="K71" s="243" t="s">
        <v>880</v>
      </c>
      <c r="L71" s="243" t="s">
        <v>588</v>
      </c>
      <c r="M71" s="243" t="s">
        <v>976</v>
      </c>
      <c r="N71" s="233" t="s">
        <v>82</v>
      </c>
      <c r="O71" s="233" t="s">
        <v>54</v>
      </c>
      <c r="P71" s="233" t="s">
        <v>55</v>
      </c>
      <c r="Q71" s="233" t="s">
        <v>1302</v>
      </c>
      <c r="R71" s="9"/>
      <c r="S71" s="9"/>
      <c r="T71" s="9"/>
      <c r="U71" s="9"/>
      <c r="V71" s="9"/>
      <c r="W71" s="9"/>
      <c r="X71" s="9"/>
      <c r="Y71" s="9"/>
      <c r="Z71" s="9"/>
      <c r="AA71" s="9"/>
      <c r="AB71" s="58"/>
      <c r="AC71" s="9"/>
      <c r="AD71" s="9"/>
      <c r="AE71" s="9"/>
      <c r="AF71" s="9"/>
      <c r="AG71" s="9"/>
      <c r="AH71" s="9"/>
      <c r="AI71" s="9"/>
      <c r="AJ71" s="9"/>
    </row>
    <row r="72" spans="1:36" ht="16" x14ac:dyDescent="0.15">
      <c r="A72" s="227" t="s">
        <v>1182</v>
      </c>
      <c r="B72" s="235">
        <f>(L88+M88)/1024</f>
        <v>202.49271613112248</v>
      </c>
      <c r="C72" s="235">
        <f>(B88+C88)/1024</f>
        <v>5396.5861152803636</v>
      </c>
      <c r="D72" s="235">
        <f>D88/1024</f>
        <v>35.712220787705469</v>
      </c>
      <c r="E72" s="235">
        <f>E88/1024</f>
        <v>35.712220787705469</v>
      </c>
      <c r="F72" s="235">
        <f>F88/1024</f>
        <v>0</v>
      </c>
      <c r="G72" s="235">
        <f>(G88+H88+I88)/1024</f>
        <v>1030.5361433168282</v>
      </c>
      <c r="H72" s="235">
        <f>(J88)/1024</f>
        <v>2.5368864579804686</v>
      </c>
      <c r="I72" s="235">
        <f t="shared" ref="I72:I83" si="24">(N88+O88)/1024</f>
        <v>981.19608010882712</v>
      </c>
      <c r="J72" s="235">
        <f>(K88+P88)/1024</f>
        <v>747.3245074626758</v>
      </c>
      <c r="K72" s="235">
        <f t="shared" ref="K72:K83" si="25">(Q88+R88+S88+T88)/1024</f>
        <v>262.42637428624647</v>
      </c>
      <c r="L72" s="235">
        <f t="shared" ref="L72:L83" si="26">U88/1024</f>
        <v>271.06939079646776</v>
      </c>
      <c r="M72" s="235">
        <f t="shared" ref="M72:M83" si="27">(V88+W88)/1024</f>
        <v>141.39786143185398</v>
      </c>
      <c r="N72" s="235">
        <f t="shared" ref="N72:N83" si="28">(X88+Y88)/1024</f>
        <v>153.51754739098749</v>
      </c>
      <c r="O72" s="235">
        <f t="shared" ref="O72:O83" si="29">Z88/1024</f>
        <v>1.7825878006360645</v>
      </c>
      <c r="P72" s="229">
        <f>SUM(B72:O72)-E72</f>
        <v>9226.5784312516935</v>
      </c>
      <c r="Q72" s="229">
        <f>SUM(B72:O72)-D72</f>
        <v>9226.5784312516935</v>
      </c>
      <c r="R72" s="9"/>
      <c r="S72" s="9"/>
      <c r="T72" s="9"/>
      <c r="U72" s="9"/>
      <c r="V72" s="9"/>
      <c r="W72" s="9"/>
      <c r="X72" s="9"/>
      <c r="Y72" s="9"/>
      <c r="Z72" s="9"/>
      <c r="AA72" s="9"/>
      <c r="AB72" s="58"/>
      <c r="AC72" s="9"/>
      <c r="AD72" s="9"/>
      <c r="AE72" s="9"/>
      <c r="AF72" s="9"/>
      <c r="AG72" s="9"/>
      <c r="AH72" s="9"/>
      <c r="AI72" s="9"/>
      <c r="AJ72" s="9"/>
    </row>
    <row r="73" spans="1:36" ht="16" x14ac:dyDescent="0.15">
      <c r="A73" s="227" t="s">
        <v>1183</v>
      </c>
      <c r="B73" s="235">
        <f t="shared" ref="B73:B83" si="30">(L89+M89)/1024</f>
        <v>134.03831766331734</v>
      </c>
      <c r="C73" s="235">
        <f t="shared" ref="C73:C83" si="31">(B89+C89)/1024</f>
        <v>3921.9721663819546</v>
      </c>
      <c r="D73" s="235">
        <f t="shared" ref="D73:F83" si="32">D89/1024</f>
        <v>41.954798977365428</v>
      </c>
      <c r="E73" s="235">
        <f t="shared" si="32"/>
        <v>41.954798977365428</v>
      </c>
      <c r="F73" s="235">
        <f t="shared" si="32"/>
        <v>0</v>
      </c>
      <c r="G73" s="235">
        <f t="shared" ref="G73:G83" si="33">(G89+H89+I89)/1024</f>
        <v>932.70793486016407</v>
      </c>
      <c r="H73" s="235">
        <f t="shared" ref="H73:H83" si="34">(J89)/1024</f>
        <v>1.6577780889592675</v>
      </c>
      <c r="I73" s="235">
        <f t="shared" si="24"/>
        <v>570.02401357637302</v>
      </c>
      <c r="J73" s="235">
        <f t="shared" ref="J73:J83" si="35">(K89+P89)/1024</f>
        <v>1226.7012856186718</v>
      </c>
      <c r="K73" s="235">
        <f t="shared" si="25"/>
        <v>397.01665779559107</v>
      </c>
      <c r="L73" s="235">
        <f t="shared" si="26"/>
        <v>242.25545087565919</v>
      </c>
      <c r="M73" s="235">
        <f t="shared" si="27"/>
        <v>139.82101318973935</v>
      </c>
      <c r="N73" s="235">
        <f t="shared" si="28"/>
        <v>180.21936394891867</v>
      </c>
      <c r="O73" s="235">
        <f t="shared" si="29"/>
        <v>1.7038657104021679</v>
      </c>
      <c r="P73" s="229">
        <f t="shared" ref="P73:P83" si="36">SUM(B73:O73)-E73</f>
        <v>7790.0726466871165</v>
      </c>
      <c r="Q73" s="229">
        <f t="shared" ref="Q73:Q83" si="37">SUM(B73:O73)-D73</f>
        <v>7790.0726466871165</v>
      </c>
      <c r="R73" s="9"/>
      <c r="S73" s="9"/>
      <c r="T73" s="9"/>
      <c r="U73" s="9"/>
      <c r="V73" s="9"/>
      <c r="W73" s="9"/>
      <c r="X73" s="9"/>
      <c r="Y73" s="9"/>
      <c r="Z73" s="9"/>
      <c r="AA73" s="9"/>
      <c r="AB73" s="58"/>
      <c r="AC73" s="9"/>
      <c r="AD73" s="9"/>
      <c r="AE73" s="9"/>
      <c r="AF73" s="9"/>
      <c r="AG73" s="9"/>
      <c r="AH73" s="9"/>
      <c r="AI73" s="9"/>
      <c r="AJ73" s="9"/>
    </row>
    <row r="74" spans="1:36" s="39" customFormat="1" ht="16" x14ac:dyDescent="0.15">
      <c r="A74" s="227" t="s">
        <v>1184</v>
      </c>
      <c r="B74" s="235">
        <f t="shared" si="30"/>
        <v>166.65339121847228</v>
      </c>
      <c r="C74" s="235">
        <f t="shared" si="31"/>
        <v>3107.7440634747727</v>
      </c>
      <c r="D74" s="235">
        <f t="shared" si="32"/>
        <v>27.382141042508007</v>
      </c>
      <c r="E74" s="235">
        <f t="shared" si="32"/>
        <v>27.382141042508007</v>
      </c>
      <c r="F74" s="235">
        <f t="shared" si="32"/>
        <v>0</v>
      </c>
      <c r="G74" s="235">
        <f t="shared" si="33"/>
        <v>965.99703032869161</v>
      </c>
      <c r="H74" s="235">
        <f t="shared" si="34"/>
        <v>0.60618861144030178</v>
      </c>
      <c r="I74" s="235">
        <f t="shared" si="24"/>
        <v>1056.2131757332381</v>
      </c>
      <c r="J74" s="235">
        <f t="shared" si="35"/>
        <v>1038.5601782339063</v>
      </c>
      <c r="K74" s="235">
        <f t="shared" si="25"/>
        <v>317.44173556195369</v>
      </c>
      <c r="L74" s="235">
        <f t="shared" si="26"/>
        <v>252.45137314487206</v>
      </c>
      <c r="M74" s="235">
        <f t="shared" si="27"/>
        <v>92.972566139378415</v>
      </c>
      <c r="N74" s="235">
        <f t="shared" si="28"/>
        <v>251.79013901723641</v>
      </c>
      <c r="O74" s="235">
        <f t="shared" si="29"/>
        <v>2.3534509399641994</v>
      </c>
      <c r="P74" s="229">
        <f t="shared" si="36"/>
        <v>7280.1654334464347</v>
      </c>
      <c r="Q74" s="229">
        <f t="shared" si="37"/>
        <v>7280.1654334464347</v>
      </c>
      <c r="R74" s="9"/>
      <c r="S74" s="9"/>
      <c r="T74" s="9"/>
      <c r="U74" s="9"/>
      <c r="V74" s="9"/>
      <c r="W74" s="9"/>
      <c r="X74" s="9"/>
      <c r="Y74" s="9"/>
      <c r="Z74" s="9"/>
      <c r="AA74" s="9"/>
      <c r="AB74" s="58"/>
      <c r="AC74" s="9"/>
      <c r="AD74" s="9"/>
      <c r="AE74" s="9"/>
      <c r="AF74" s="9"/>
      <c r="AG74" s="9"/>
      <c r="AH74" s="9"/>
      <c r="AI74" s="9"/>
      <c r="AJ74" s="9"/>
    </row>
    <row r="75" spans="1:36" ht="16" x14ac:dyDescent="0.15">
      <c r="A75" s="227" t="s">
        <v>1185</v>
      </c>
      <c r="B75" s="235">
        <f t="shared" si="30"/>
        <v>115.34400836123137</v>
      </c>
      <c r="C75" s="235">
        <f t="shared" si="31"/>
        <v>3053.5686421736318</v>
      </c>
      <c r="D75" s="235">
        <f t="shared" si="32"/>
        <v>26.49657266902793</v>
      </c>
      <c r="E75" s="235">
        <f t="shared" si="32"/>
        <v>26.49657266902793</v>
      </c>
      <c r="F75" s="235">
        <f t="shared" si="32"/>
        <v>0</v>
      </c>
      <c r="G75" s="235">
        <f t="shared" si="33"/>
        <v>796.15225048199193</v>
      </c>
      <c r="H75" s="235">
        <f t="shared" si="34"/>
        <v>1.9024964181826269</v>
      </c>
      <c r="I75" s="235">
        <f t="shared" si="24"/>
        <v>1046.6750361869922</v>
      </c>
      <c r="J75" s="235">
        <f t="shared" si="35"/>
        <v>1053.4477505572168</v>
      </c>
      <c r="K75" s="235">
        <f t="shared" si="25"/>
        <v>222.42209397712418</v>
      </c>
      <c r="L75" s="235">
        <f t="shared" si="26"/>
        <v>232.13161641767775</v>
      </c>
      <c r="M75" s="235">
        <f t="shared" si="27"/>
        <v>106.31197014938321</v>
      </c>
      <c r="N75" s="235">
        <f t="shared" si="28"/>
        <v>244.81901455705662</v>
      </c>
      <c r="O75" s="235">
        <f t="shared" si="29"/>
        <v>1.3089797765123827</v>
      </c>
      <c r="P75" s="229">
        <f t="shared" si="36"/>
        <v>6900.580431726029</v>
      </c>
      <c r="Q75" s="229">
        <f t="shared" si="37"/>
        <v>6900.580431726029</v>
      </c>
      <c r="R75" s="9"/>
      <c r="S75" s="9"/>
      <c r="T75" s="9"/>
      <c r="U75" s="9"/>
      <c r="V75" s="9"/>
      <c r="W75" s="9"/>
      <c r="X75" s="9"/>
      <c r="Y75" s="9"/>
      <c r="Z75" s="9"/>
      <c r="AA75" s="9"/>
      <c r="AB75" s="58"/>
      <c r="AC75" s="9"/>
      <c r="AD75" s="9"/>
      <c r="AE75" s="9"/>
      <c r="AF75" s="9"/>
      <c r="AG75" s="9"/>
      <c r="AH75" s="9"/>
      <c r="AI75" s="9"/>
      <c r="AJ75" s="9"/>
    </row>
    <row r="76" spans="1:36" ht="16" x14ac:dyDescent="0.15">
      <c r="A76" s="227" t="s">
        <v>1186</v>
      </c>
      <c r="B76" s="235">
        <f t="shared" si="30"/>
        <v>284.33687597326139</v>
      </c>
      <c r="C76" s="235">
        <f t="shared" si="31"/>
        <v>2895.7395517611399</v>
      </c>
      <c r="D76" s="235">
        <f t="shared" si="32"/>
        <v>24.815294828138573</v>
      </c>
      <c r="E76" s="235">
        <f t="shared" si="32"/>
        <v>24.815294828138573</v>
      </c>
      <c r="F76" s="235">
        <f t="shared" si="32"/>
        <v>0</v>
      </c>
      <c r="G76" s="235">
        <f t="shared" si="33"/>
        <v>711.89369297044345</v>
      </c>
      <c r="H76" s="235">
        <f t="shared" si="34"/>
        <v>1.372610284098291</v>
      </c>
      <c r="I76" s="235">
        <f t="shared" si="24"/>
        <v>1205.5514780385802</v>
      </c>
      <c r="J76" s="235">
        <f t="shared" si="35"/>
        <v>878.33152998714161</v>
      </c>
      <c r="K76" s="235">
        <f t="shared" si="25"/>
        <v>264.0928141150452</v>
      </c>
      <c r="L76" s="235">
        <f t="shared" si="26"/>
        <v>279.5939041254619</v>
      </c>
      <c r="M76" s="235">
        <f t="shared" si="27"/>
        <v>109.82204499889042</v>
      </c>
      <c r="N76" s="235">
        <f t="shared" si="28"/>
        <v>292.03084393388281</v>
      </c>
      <c r="O76" s="235">
        <f t="shared" si="29"/>
        <v>2.6526509437935548</v>
      </c>
      <c r="P76" s="229">
        <f t="shared" si="36"/>
        <v>6950.2332919598775</v>
      </c>
      <c r="Q76" s="229">
        <f t="shared" si="37"/>
        <v>6950.2332919598775</v>
      </c>
      <c r="R76" s="9"/>
      <c r="S76" s="9"/>
      <c r="T76" s="9"/>
      <c r="U76" s="9"/>
      <c r="V76" s="9"/>
      <c r="W76" s="9"/>
      <c r="X76" s="9"/>
      <c r="Y76" s="9"/>
      <c r="Z76" s="9"/>
      <c r="AA76" s="9"/>
      <c r="AB76" s="58"/>
      <c r="AC76" s="9"/>
      <c r="AD76" s="9"/>
      <c r="AE76" s="9"/>
      <c r="AF76" s="9"/>
      <c r="AG76" s="9"/>
      <c r="AH76" s="9"/>
      <c r="AI76" s="9"/>
      <c r="AJ76" s="9"/>
    </row>
    <row r="77" spans="1:36" ht="16" x14ac:dyDescent="0.15">
      <c r="A77" s="227" t="s">
        <v>1187</v>
      </c>
      <c r="B77" s="235">
        <f t="shared" si="30"/>
        <v>453.86121845387174</v>
      </c>
      <c r="C77" s="235">
        <f t="shared" si="31"/>
        <v>6607.8192072993616</v>
      </c>
      <c r="D77" s="235">
        <f t="shared" si="32"/>
        <v>32.37503467636445</v>
      </c>
      <c r="E77" s="235">
        <f t="shared" si="32"/>
        <v>32.37503467636445</v>
      </c>
      <c r="F77" s="235">
        <f t="shared" si="32"/>
        <v>0</v>
      </c>
      <c r="G77" s="235">
        <f t="shared" si="33"/>
        <v>993.22712545923002</v>
      </c>
      <c r="H77" s="235">
        <f t="shared" si="34"/>
        <v>0.96394360441627147</v>
      </c>
      <c r="I77" s="235">
        <f t="shared" si="24"/>
        <v>1290.1164664008234</v>
      </c>
      <c r="J77" s="235">
        <f t="shared" si="35"/>
        <v>1005.7352825414559</v>
      </c>
      <c r="K77" s="235">
        <f t="shared" si="25"/>
        <v>295.67190998558078</v>
      </c>
      <c r="L77" s="235">
        <f t="shared" si="26"/>
        <v>322.58658502519631</v>
      </c>
      <c r="M77" s="235">
        <f t="shared" si="27"/>
        <v>97.78115786420048</v>
      </c>
      <c r="N77" s="235">
        <f t="shared" si="28"/>
        <v>193.31541055693654</v>
      </c>
      <c r="O77" s="235">
        <f t="shared" si="29"/>
        <v>3.0343595287940821</v>
      </c>
      <c r="P77" s="229">
        <f t="shared" si="36"/>
        <v>11296.487701396232</v>
      </c>
      <c r="Q77" s="229">
        <f t="shared" si="37"/>
        <v>11296.487701396232</v>
      </c>
      <c r="R77" s="9"/>
      <c r="S77" s="9"/>
      <c r="T77" s="9"/>
      <c r="U77" s="9"/>
      <c r="V77" s="9"/>
      <c r="W77" s="9"/>
      <c r="X77" s="9"/>
      <c r="Y77" s="9"/>
      <c r="Z77" s="9"/>
      <c r="AA77" s="9"/>
      <c r="AB77" s="58"/>
      <c r="AC77" s="9"/>
      <c r="AD77" s="9"/>
      <c r="AE77" s="9"/>
      <c r="AF77" s="9"/>
      <c r="AG77" s="9"/>
      <c r="AH77" s="9"/>
      <c r="AI77" s="9"/>
      <c r="AJ77" s="9"/>
    </row>
    <row r="78" spans="1:36" ht="16" x14ac:dyDescent="0.15">
      <c r="A78" s="227" t="s">
        <v>1188</v>
      </c>
      <c r="B78" s="235">
        <f t="shared" si="30"/>
        <v>398.24050545382596</v>
      </c>
      <c r="C78" s="235">
        <f t="shared" si="31"/>
        <v>9108.4778203954193</v>
      </c>
      <c r="D78" s="235">
        <f t="shared" si="32"/>
        <v>35.447320715354103</v>
      </c>
      <c r="E78" s="235">
        <f t="shared" si="32"/>
        <v>35.447320715354103</v>
      </c>
      <c r="F78" s="235">
        <f t="shared" si="32"/>
        <v>0</v>
      </c>
      <c r="G78" s="235">
        <f t="shared" si="33"/>
        <v>843.52407773781465</v>
      </c>
      <c r="H78" s="235">
        <f t="shared" si="34"/>
        <v>1.4098137152141113</v>
      </c>
      <c r="I78" s="235">
        <f t="shared" si="24"/>
        <v>1162.8887616032812</v>
      </c>
      <c r="J78" s="235">
        <f t="shared" si="35"/>
        <v>1326.7344068116274</v>
      </c>
      <c r="K78" s="235">
        <f t="shared" si="25"/>
        <v>224.6525763482</v>
      </c>
      <c r="L78" s="235">
        <f t="shared" si="26"/>
        <v>246.1906743419795</v>
      </c>
      <c r="M78" s="235">
        <f t="shared" si="27"/>
        <v>116.3617695359581</v>
      </c>
      <c r="N78" s="235">
        <f t="shared" si="28"/>
        <v>59.230571591194234</v>
      </c>
      <c r="O78" s="235">
        <f t="shared" si="29"/>
        <v>2.9814673085784276</v>
      </c>
      <c r="P78" s="229">
        <f t="shared" si="36"/>
        <v>13526.139765558446</v>
      </c>
      <c r="Q78" s="229">
        <f t="shared" si="37"/>
        <v>13526.139765558446</v>
      </c>
      <c r="R78" s="9"/>
      <c r="S78" s="9"/>
      <c r="T78" s="9"/>
      <c r="U78" s="9"/>
      <c r="V78" s="9"/>
      <c r="W78" s="9"/>
      <c r="X78" s="9"/>
      <c r="Y78" s="9"/>
      <c r="Z78" s="9"/>
      <c r="AA78" s="9"/>
      <c r="AB78" s="58"/>
      <c r="AC78" s="9"/>
      <c r="AD78" s="9"/>
      <c r="AE78" s="9"/>
      <c r="AF78" s="9"/>
      <c r="AG78" s="9"/>
      <c r="AH78" s="9"/>
      <c r="AI78" s="9"/>
      <c r="AJ78" s="9"/>
    </row>
    <row r="79" spans="1:36" ht="16" x14ac:dyDescent="0.15">
      <c r="A79" s="227" t="s">
        <v>1189</v>
      </c>
      <c r="B79" s="235">
        <f t="shared" si="30"/>
        <v>386.31470398306487</v>
      </c>
      <c r="C79" s="235">
        <f t="shared" si="31"/>
        <v>5592.6034417972205</v>
      </c>
      <c r="D79" s="235">
        <f t="shared" si="32"/>
        <v>32.387362659389453</v>
      </c>
      <c r="E79" s="235">
        <f t="shared" si="32"/>
        <v>32.387362659389453</v>
      </c>
      <c r="F79" s="235">
        <f t="shared" si="32"/>
        <v>0</v>
      </c>
      <c r="G79" s="235">
        <f t="shared" si="33"/>
        <v>888.40554050041703</v>
      </c>
      <c r="H79" s="235">
        <f t="shared" si="34"/>
        <v>1.1667499973209472</v>
      </c>
      <c r="I79" s="235">
        <f t="shared" si="24"/>
        <v>844.1739165191475</v>
      </c>
      <c r="J79" s="235">
        <f t="shared" si="35"/>
        <v>904.6096346426649</v>
      </c>
      <c r="K79" s="235">
        <f t="shared" si="25"/>
        <v>196.23206280995529</v>
      </c>
      <c r="L79" s="235">
        <f t="shared" si="26"/>
        <v>294.69013473417675</v>
      </c>
      <c r="M79" s="235">
        <f t="shared" si="27"/>
        <v>92.565476883930273</v>
      </c>
      <c r="N79" s="235">
        <f t="shared" si="28"/>
        <v>58.210991946308198</v>
      </c>
      <c r="O79" s="235">
        <f t="shared" si="29"/>
        <v>3.2168130583267969</v>
      </c>
      <c r="P79" s="229">
        <f t="shared" si="36"/>
        <v>9294.5768295319231</v>
      </c>
      <c r="Q79" s="229">
        <f t="shared" si="37"/>
        <v>9294.5768295319231</v>
      </c>
      <c r="R79" s="9"/>
      <c r="S79" s="9"/>
      <c r="T79" s="9"/>
      <c r="U79" s="9"/>
      <c r="V79" s="9"/>
      <c r="W79" s="9"/>
      <c r="X79" s="9"/>
      <c r="Y79" s="9"/>
      <c r="Z79" s="9"/>
      <c r="AA79" s="9"/>
      <c r="AB79" s="58"/>
      <c r="AC79" s="9"/>
      <c r="AD79" s="9"/>
      <c r="AE79" s="9"/>
      <c r="AF79" s="9"/>
      <c r="AG79" s="9"/>
      <c r="AH79" s="9"/>
      <c r="AI79" s="9"/>
      <c r="AJ79" s="9"/>
    </row>
    <row r="80" spans="1:36" ht="16" x14ac:dyDescent="0.15">
      <c r="A80" s="227" t="s">
        <v>1190</v>
      </c>
      <c r="B80" s="235">
        <f t="shared" si="30"/>
        <v>209.92722584726388</v>
      </c>
      <c r="C80" s="235">
        <f t="shared" si="31"/>
        <v>7828.1602103505902</v>
      </c>
      <c r="D80" s="235">
        <f t="shared" si="32"/>
        <v>29.175004407416015</v>
      </c>
      <c r="E80" s="235">
        <f t="shared" si="32"/>
        <v>29.175004407416015</v>
      </c>
      <c r="F80" s="235">
        <f t="shared" si="32"/>
        <v>0</v>
      </c>
      <c r="G80" s="235">
        <f t="shared" si="33"/>
        <v>971.17780733928566</v>
      </c>
      <c r="H80" s="235">
        <f t="shared" si="34"/>
        <v>1.2061851811922657</v>
      </c>
      <c r="I80" s="235">
        <f t="shared" si="24"/>
        <v>875.2492767771846</v>
      </c>
      <c r="J80" s="235">
        <f t="shared" si="35"/>
        <v>722.35363830183485</v>
      </c>
      <c r="K80" s="235">
        <f t="shared" si="25"/>
        <v>284.61007282212722</v>
      </c>
      <c r="L80" s="235">
        <f t="shared" si="26"/>
        <v>222.78339495218944</v>
      </c>
      <c r="M80" s="235">
        <f t="shared" si="27"/>
        <v>126.87379746292706</v>
      </c>
      <c r="N80" s="235">
        <f t="shared" si="28"/>
        <v>100.80657594965898</v>
      </c>
      <c r="O80" s="235">
        <f t="shared" si="29"/>
        <v>2.7845491963771485</v>
      </c>
      <c r="P80" s="229">
        <f t="shared" si="36"/>
        <v>11375.107738588047</v>
      </c>
      <c r="Q80" s="229">
        <f t="shared" si="37"/>
        <v>11375.107738588047</v>
      </c>
      <c r="R80" s="9"/>
      <c r="S80" s="9"/>
      <c r="T80" s="9"/>
      <c r="U80" s="9"/>
      <c r="V80" s="9"/>
      <c r="W80" s="9"/>
      <c r="X80" s="9"/>
      <c r="Y80" s="9"/>
      <c r="Z80" s="9"/>
      <c r="AA80" s="9"/>
      <c r="AB80" s="58"/>
      <c r="AC80" s="9"/>
      <c r="AD80" s="9"/>
      <c r="AE80" s="9"/>
      <c r="AF80" s="9"/>
      <c r="AG80" s="9"/>
      <c r="AH80" s="9"/>
      <c r="AI80" s="9"/>
      <c r="AJ80" s="9"/>
    </row>
    <row r="81" spans="1:37" s="39" customFormat="1" ht="16" x14ac:dyDescent="0.15">
      <c r="A81" s="227" t="s">
        <v>1191</v>
      </c>
      <c r="B81" s="235">
        <f t="shared" si="30"/>
        <v>427.81851744144433</v>
      </c>
      <c r="C81" s="235">
        <f t="shared" si="31"/>
        <v>4716.4964997203806</v>
      </c>
      <c r="D81" s="235">
        <f t="shared" si="32"/>
        <v>33.820594927527928</v>
      </c>
      <c r="E81" s="235">
        <f t="shared" si="32"/>
        <v>33.820594927527928</v>
      </c>
      <c r="F81" s="235">
        <f t="shared" si="32"/>
        <v>0</v>
      </c>
      <c r="G81" s="235">
        <f t="shared" si="33"/>
        <v>972.695426417715</v>
      </c>
      <c r="H81" s="235">
        <f t="shared" si="34"/>
        <v>1.6059174018755566</v>
      </c>
      <c r="I81" s="235">
        <f t="shared" si="24"/>
        <v>1008.5353808766504</v>
      </c>
      <c r="J81" s="235">
        <f t="shared" si="35"/>
        <v>509.73906871570733</v>
      </c>
      <c r="K81" s="235">
        <f t="shared" si="25"/>
        <v>399.02811548810786</v>
      </c>
      <c r="L81" s="235">
        <f t="shared" si="26"/>
        <v>189.64825805360744</v>
      </c>
      <c r="M81" s="235">
        <f t="shared" si="27"/>
        <v>93.000314073971779</v>
      </c>
      <c r="N81" s="235">
        <f t="shared" si="28"/>
        <v>56.061765709290654</v>
      </c>
      <c r="O81" s="235">
        <f t="shared" si="29"/>
        <v>3.2264229646016211</v>
      </c>
      <c r="P81" s="229">
        <f t="shared" si="36"/>
        <v>8411.6762817908802</v>
      </c>
      <c r="Q81" s="229">
        <f t="shared" si="37"/>
        <v>8411.6762817908802</v>
      </c>
      <c r="R81" s="9"/>
      <c r="S81" s="9"/>
      <c r="T81" s="9"/>
      <c r="U81" s="9"/>
      <c r="V81" s="9"/>
      <c r="W81" s="9"/>
      <c r="X81" s="9"/>
      <c r="Y81" s="9"/>
      <c r="Z81" s="9"/>
      <c r="AA81" s="9"/>
      <c r="AB81" s="58"/>
      <c r="AC81" s="9"/>
      <c r="AD81" s="9"/>
      <c r="AE81" s="9"/>
      <c r="AF81" s="9"/>
      <c r="AG81" s="9"/>
      <c r="AH81" s="9"/>
      <c r="AI81" s="9"/>
      <c r="AJ81" s="9"/>
    </row>
    <row r="82" spans="1:37" ht="16" x14ac:dyDescent="0.15">
      <c r="A82" s="227" t="s">
        <v>1192</v>
      </c>
      <c r="B82" s="235">
        <f t="shared" si="30"/>
        <v>256.37781930322706</v>
      </c>
      <c r="C82" s="235">
        <f t="shared" si="31"/>
        <v>6266.9862194455218</v>
      </c>
      <c r="D82" s="235">
        <f t="shared" si="32"/>
        <v>32.587634241090136</v>
      </c>
      <c r="E82" s="235">
        <f t="shared" si="32"/>
        <v>32.587634241090136</v>
      </c>
      <c r="F82" s="235">
        <f t="shared" si="32"/>
        <v>1.2664731630138671E-3</v>
      </c>
      <c r="G82" s="235">
        <f t="shared" si="33"/>
        <v>885.5590597639482</v>
      </c>
      <c r="H82" s="235">
        <f t="shared" si="34"/>
        <v>0.34272683913331936</v>
      </c>
      <c r="I82" s="235">
        <f t="shared" si="24"/>
        <v>915.64770338410744</v>
      </c>
      <c r="J82" s="235">
        <f t="shared" si="35"/>
        <v>2057.4408340876894</v>
      </c>
      <c r="K82" s="235">
        <f t="shared" si="25"/>
        <v>289.01138899208348</v>
      </c>
      <c r="L82" s="235">
        <f t="shared" si="26"/>
        <v>188.67229676799707</v>
      </c>
      <c r="M82" s="235">
        <f t="shared" si="27"/>
        <v>95.078433114148467</v>
      </c>
      <c r="N82" s="235">
        <f t="shared" si="28"/>
        <v>46.998590656114089</v>
      </c>
      <c r="O82" s="235">
        <f t="shared" si="29"/>
        <v>4.4160885130731833</v>
      </c>
      <c r="P82" s="229">
        <f t="shared" si="36"/>
        <v>11039.120061581296</v>
      </c>
      <c r="Q82" s="229">
        <f t="shared" si="37"/>
        <v>11039.120061581296</v>
      </c>
      <c r="R82" s="9"/>
      <c r="S82" s="9"/>
      <c r="T82" s="9"/>
      <c r="U82" s="9"/>
      <c r="V82" s="9"/>
      <c r="W82" s="9"/>
      <c r="X82" s="9"/>
      <c r="Y82" s="9"/>
      <c r="Z82" s="9"/>
      <c r="AA82" s="9"/>
      <c r="AB82" s="58"/>
      <c r="AC82" s="9"/>
      <c r="AD82" s="9"/>
      <c r="AE82" s="9"/>
      <c r="AF82" s="9"/>
      <c r="AG82" s="9"/>
      <c r="AH82" s="9"/>
      <c r="AI82" s="9"/>
      <c r="AJ82" s="9"/>
    </row>
    <row r="83" spans="1:37" ht="16" x14ac:dyDescent="0.15">
      <c r="A83" s="227" t="s">
        <v>1193</v>
      </c>
      <c r="B83" s="235">
        <f t="shared" si="30"/>
        <v>300.4408851100215</v>
      </c>
      <c r="C83" s="235">
        <f t="shared" si="31"/>
        <v>4615.6802703092908</v>
      </c>
      <c r="D83" s="235">
        <f t="shared" si="32"/>
        <v>33.170590763890623</v>
      </c>
      <c r="E83" s="235">
        <f t="shared" si="32"/>
        <v>33.170590763890623</v>
      </c>
      <c r="F83" s="235">
        <f t="shared" si="32"/>
        <v>8.0041181017804688E-3</v>
      </c>
      <c r="G83" s="235">
        <f t="shared" si="33"/>
        <v>922.70024544351463</v>
      </c>
      <c r="H83" s="235">
        <f t="shared" si="34"/>
        <v>4.335485530590625</v>
      </c>
      <c r="I83" s="235">
        <f t="shared" si="24"/>
        <v>1352.8414927602482</v>
      </c>
      <c r="J83" s="235">
        <f t="shared" si="35"/>
        <v>1333.4289076487246</v>
      </c>
      <c r="K83" s="235">
        <f t="shared" si="25"/>
        <v>509.29424814564487</v>
      </c>
      <c r="L83" s="235">
        <f t="shared" si="26"/>
        <v>163.20890737474318</v>
      </c>
      <c r="M83" s="235">
        <f t="shared" si="27"/>
        <v>93.667535227968827</v>
      </c>
      <c r="N83" s="235">
        <f t="shared" si="28"/>
        <v>61.520127441010985</v>
      </c>
      <c r="O83" s="235">
        <f t="shared" si="29"/>
        <v>3.4523026688720995</v>
      </c>
      <c r="P83" s="229">
        <f t="shared" si="36"/>
        <v>9393.7490025426214</v>
      </c>
      <c r="Q83" s="229">
        <f t="shared" si="37"/>
        <v>9393.7490025426214</v>
      </c>
      <c r="R83" s="9"/>
      <c r="S83" s="9"/>
      <c r="T83" s="9"/>
      <c r="U83" s="9"/>
      <c r="V83" s="9"/>
      <c r="W83" s="9"/>
      <c r="X83" s="9"/>
      <c r="Y83" s="9"/>
      <c r="Z83" s="9"/>
      <c r="AA83" s="9"/>
      <c r="AB83" s="58"/>
      <c r="AC83" s="9"/>
      <c r="AD83" s="9"/>
      <c r="AE83" s="9"/>
      <c r="AF83" s="9"/>
      <c r="AG83" s="9"/>
      <c r="AH83" s="9"/>
      <c r="AI83" s="9"/>
      <c r="AJ83" s="9"/>
    </row>
    <row r="84" spans="1:37" ht="16" x14ac:dyDescent="0.15">
      <c r="A84" s="672" t="s">
        <v>1267</v>
      </c>
      <c r="B84" s="229">
        <f>SUM(B72:B83)</f>
        <v>3335.8461849401247</v>
      </c>
      <c r="C84" s="229">
        <f>SUM(C72:C83)</f>
        <v>63111.83420838965</v>
      </c>
      <c r="D84" s="229">
        <f t="shared" ref="D84:P84" si="38">SUM(D72:D83)</f>
        <v>385.32457069577811</v>
      </c>
      <c r="E84" s="235">
        <f t="shared" ref="E84" si="39">E100/1024</f>
        <v>385.32457069577811</v>
      </c>
      <c r="F84" s="229">
        <f t="shared" si="38"/>
        <v>9.2705912647943357E-3</v>
      </c>
      <c r="G84" s="229">
        <f t="shared" si="38"/>
        <v>10914.576334620044</v>
      </c>
      <c r="H84" s="229">
        <f t="shared" si="38"/>
        <v>19.106782130404053</v>
      </c>
      <c r="I84" s="229">
        <f t="shared" si="38"/>
        <v>12309.112781965452</v>
      </c>
      <c r="J84" s="229">
        <f t="shared" si="38"/>
        <v>12804.407024609316</v>
      </c>
      <c r="K84" s="229">
        <f t="shared" si="38"/>
        <v>3661.9000503276598</v>
      </c>
      <c r="L84" s="229">
        <f t="shared" si="38"/>
        <v>2905.281986610029</v>
      </c>
      <c r="M84" s="229">
        <f t="shared" si="38"/>
        <v>1305.6539400723505</v>
      </c>
      <c r="N84" s="229">
        <f t="shared" si="38"/>
        <v>1698.5209426985957</v>
      </c>
      <c r="O84" s="229">
        <f t="shared" si="38"/>
        <v>32.913538409931732</v>
      </c>
      <c r="P84" s="229">
        <f t="shared" si="38"/>
        <v>112484.48761606059</v>
      </c>
      <c r="Q84" s="229">
        <f t="shared" ref="Q84" si="40">SUM(Q72:Q83)</f>
        <v>112484.48761606059</v>
      </c>
      <c r="R84" s="9"/>
      <c r="S84" s="9"/>
      <c r="T84" s="9"/>
      <c r="U84" s="9"/>
      <c r="V84" s="9"/>
      <c r="W84" s="9"/>
      <c r="X84" s="9"/>
      <c r="Y84" s="9"/>
      <c r="Z84" s="9"/>
      <c r="AA84" s="9"/>
      <c r="AB84" s="58"/>
      <c r="AC84" s="9"/>
      <c r="AD84" s="9"/>
      <c r="AE84" s="9"/>
      <c r="AF84" s="9"/>
      <c r="AG84" s="9"/>
      <c r="AH84" s="9"/>
      <c r="AI84" s="9"/>
      <c r="AJ84" s="9"/>
    </row>
    <row r="85" spans="1:37" x14ac:dyDescent="0.15">
      <c r="A85" s="288"/>
      <c r="B85" s="9"/>
      <c r="C85" s="9"/>
      <c r="D85" s="58"/>
      <c r="E85" s="58"/>
      <c r="F85" s="58"/>
      <c r="G85" s="58"/>
      <c r="H85" s="58"/>
      <c r="I85" s="58"/>
      <c r="J85" s="58"/>
      <c r="K85" s="58"/>
      <c r="L85" s="58"/>
      <c r="M85" s="58"/>
      <c r="N85" s="58"/>
      <c r="O85" s="58"/>
      <c r="P85" s="290"/>
      <c r="Q85" s="9"/>
      <c r="R85" s="9"/>
      <c r="S85" s="9"/>
      <c r="T85" s="9"/>
      <c r="U85" s="9"/>
      <c r="V85" s="9"/>
      <c r="W85" s="9"/>
      <c r="X85" s="9"/>
      <c r="Y85" s="9"/>
      <c r="Z85" s="9"/>
      <c r="AA85" s="9"/>
      <c r="AB85" s="9"/>
      <c r="AC85" s="9"/>
      <c r="AD85" s="9"/>
      <c r="AE85" s="9"/>
      <c r="AF85" s="9"/>
      <c r="AG85" s="9"/>
      <c r="AH85" s="9"/>
      <c r="AI85" s="9"/>
      <c r="AJ85" s="9"/>
      <c r="AK85" s="9"/>
    </row>
    <row r="86" spans="1:37" x14ac:dyDescent="0.15">
      <c r="A86" s="288" t="s">
        <v>62</v>
      </c>
      <c r="B86" s="9"/>
      <c r="C86" s="9"/>
      <c r="D86" s="58"/>
      <c r="E86" s="58"/>
      <c r="F86" s="58"/>
      <c r="G86" s="58"/>
      <c r="H86" s="58"/>
      <c r="I86" s="58"/>
      <c r="J86" s="58"/>
      <c r="K86" s="58"/>
      <c r="L86" s="58"/>
      <c r="M86" s="58"/>
      <c r="N86" s="58"/>
      <c r="O86" s="58"/>
      <c r="P86" s="290"/>
      <c r="Q86" s="9"/>
      <c r="R86" s="9"/>
      <c r="S86" s="9"/>
      <c r="T86" s="9"/>
      <c r="U86" s="9"/>
      <c r="V86" s="9"/>
      <c r="W86" s="9"/>
      <c r="X86" s="9"/>
      <c r="Y86" s="9"/>
      <c r="Z86" s="9"/>
      <c r="AA86" s="9"/>
      <c r="AB86" s="9"/>
      <c r="AC86" s="9"/>
      <c r="AD86" s="9"/>
      <c r="AE86" s="9"/>
      <c r="AF86" s="9"/>
      <c r="AG86" s="9"/>
      <c r="AH86" s="9"/>
      <c r="AI86" s="9"/>
      <c r="AJ86" s="9"/>
      <c r="AK86" s="9"/>
    </row>
    <row r="87" spans="1:37" ht="42" x14ac:dyDescent="0.15">
      <c r="A87" s="411" t="s">
        <v>94</v>
      </c>
      <c r="B87" s="396" t="s">
        <v>45</v>
      </c>
      <c r="C87" s="397" t="s">
        <v>901</v>
      </c>
      <c r="D87" s="396" t="s">
        <v>46</v>
      </c>
      <c r="E87" s="396" t="s">
        <v>1299</v>
      </c>
      <c r="F87" s="396" t="s">
        <v>1149</v>
      </c>
      <c r="G87" s="396" t="s">
        <v>47</v>
      </c>
      <c r="H87" s="398" t="s">
        <v>902</v>
      </c>
      <c r="I87" s="396" t="s">
        <v>1105</v>
      </c>
      <c r="J87" s="397" t="s">
        <v>858</v>
      </c>
      <c r="K87" s="396" t="s">
        <v>1177</v>
      </c>
      <c r="L87" s="396" t="s">
        <v>67</v>
      </c>
      <c r="M87" s="396" t="s">
        <v>212</v>
      </c>
      <c r="N87" s="396" t="s">
        <v>49</v>
      </c>
      <c r="O87" s="399" t="s">
        <v>859</v>
      </c>
      <c r="P87" s="396" t="s">
        <v>50</v>
      </c>
      <c r="Q87" s="396" t="s">
        <v>51</v>
      </c>
      <c r="R87" s="400" t="s">
        <v>903</v>
      </c>
      <c r="S87" s="396" t="s">
        <v>804</v>
      </c>
      <c r="T87" s="396" t="s">
        <v>78</v>
      </c>
      <c r="U87" s="400" t="s">
        <v>633</v>
      </c>
      <c r="V87" s="396" t="s">
        <v>52</v>
      </c>
      <c r="W87" s="402" t="s">
        <v>904</v>
      </c>
      <c r="X87" s="402" t="s">
        <v>905</v>
      </c>
      <c r="Y87" s="402" t="s">
        <v>68</v>
      </c>
      <c r="Z87" s="402" t="s">
        <v>54</v>
      </c>
      <c r="AA87" s="410" t="s">
        <v>55</v>
      </c>
      <c r="AB87" s="781" t="s">
        <v>1302</v>
      </c>
      <c r="AC87" s="9"/>
      <c r="AD87" s="9"/>
      <c r="AE87" s="9"/>
      <c r="AF87" s="9"/>
      <c r="AG87" s="9"/>
      <c r="AH87" s="9"/>
      <c r="AI87" s="9"/>
      <c r="AJ87" s="9"/>
      <c r="AK87" s="9"/>
    </row>
    <row r="88" spans="1:37" x14ac:dyDescent="0.15">
      <c r="A88" s="412" t="s">
        <v>1182</v>
      </c>
      <c r="B88" s="660">
        <v>62325.811610712597</v>
      </c>
      <c r="C88" s="660">
        <v>5463778.3704363797</v>
      </c>
      <c r="D88" s="660">
        <v>36569.3140866104</v>
      </c>
      <c r="E88" s="660">
        <v>36569.3140866104</v>
      </c>
      <c r="F88" s="660"/>
      <c r="G88" s="660">
        <v>729169.64402844396</v>
      </c>
      <c r="H88" s="660">
        <v>326098.56505702902</v>
      </c>
      <c r="I88" s="660">
        <v>0.80167095921933595</v>
      </c>
      <c r="J88" s="660">
        <v>2597.7717329719999</v>
      </c>
      <c r="K88" s="660"/>
      <c r="L88" s="660">
        <v>684.39037241041603</v>
      </c>
      <c r="M88" s="660">
        <v>206668.150945859</v>
      </c>
      <c r="N88" s="660">
        <v>842370.69341350696</v>
      </c>
      <c r="O88" s="660">
        <v>162374.09261793201</v>
      </c>
      <c r="P88" s="660">
        <v>765260.29564178002</v>
      </c>
      <c r="Q88" s="660">
        <v>261274.872142554</v>
      </c>
      <c r="R88" s="660">
        <v>6099.6528479633798</v>
      </c>
      <c r="S88" s="660">
        <v>14.116575168445699</v>
      </c>
      <c r="T88" s="660">
        <v>1335.9657034305801</v>
      </c>
      <c r="U88" s="660">
        <v>277575.05617558298</v>
      </c>
      <c r="V88" s="660">
        <v>97158.311073200894</v>
      </c>
      <c r="W88" s="660">
        <v>47633.099033017599</v>
      </c>
      <c r="X88" s="660">
        <v>69859.974140573206</v>
      </c>
      <c r="Y88" s="660">
        <v>87341.994387797997</v>
      </c>
      <c r="Z88" s="660">
        <v>1825.36990785133</v>
      </c>
      <c r="AA88" s="661">
        <f>SUM(B88:Z88)-E88</f>
        <v>9448016.3136017304</v>
      </c>
      <c r="AB88" s="410">
        <f>SUM(B88:Z88)-D88</f>
        <v>9448016.3136017304</v>
      </c>
      <c r="AC88" s="9"/>
      <c r="AD88" s="9"/>
      <c r="AE88" s="9"/>
      <c r="AF88" s="9"/>
      <c r="AG88" s="9"/>
      <c r="AH88" s="9"/>
      <c r="AI88" s="9"/>
      <c r="AJ88" s="9"/>
      <c r="AK88" s="9"/>
    </row>
    <row r="89" spans="1:37" x14ac:dyDescent="0.15">
      <c r="A89" s="412" t="s">
        <v>1183</v>
      </c>
      <c r="B89" s="660">
        <v>73679.567810671404</v>
      </c>
      <c r="C89" s="660">
        <v>3942419.9305644501</v>
      </c>
      <c r="D89" s="660">
        <v>42961.714152822198</v>
      </c>
      <c r="E89" s="660">
        <v>42961.714152822198</v>
      </c>
      <c r="F89" s="660"/>
      <c r="G89" s="660">
        <v>659889.38145204296</v>
      </c>
      <c r="H89" s="660">
        <v>295203.50805481803</v>
      </c>
      <c r="I89" s="660">
        <v>3.5789947025477803E-2</v>
      </c>
      <c r="J89" s="660">
        <v>1697.5647630942899</v>
      </c>
      <c r="K89" s="660"/>
      <c r="L89" s="660">
        <v>656.65788586996405</v>
      </c>
      <c r="M89" s="660">
        <v>136598.57940136699</v>
      </c>
      <c r="N89" s="660">
        <v>439348.51585542498</v>
      </c>
      <c r="O89" s="660">
        <v>144356.074046781</v>
      </c>
      <c r="P89" s="660">
        <v>1256142.1164735199</v>
      </c>
      <c r="Q89" s="660">
        <v>273264.30691703898</v>
      </c>
      <c r="R89" s="660">
        <v>132520.517070059</v>
      </c>
      <c r="S89" s="660">
        <v>54.673275821842203</v>
      </c>
      <c r="T89" s="660">
        <v>705.56031976547001</v>
      </c>
      <c r="U89" s="660">
        <v>248069.58169667501</v>
      </c>
      <c r="V89" s="660">
        <v>88772.277992003495</v>
      </c>
      <c r="W89" s="660">
        <v>54404.439514289603</v>
      </c>
      <c r="X89" s="660">
        <v>90960.324149338499</v>
      </c>
      <c r="Y89" s="660">
        <v>93584.304534354203</v>
      </c>
      <c r="Z89" s="660">
        <v>1744.75848745182</v>
      </c>
      <c r="AA89" s="661">
        <f t="shared" ref="AA89:AA99" si="41">SUM(B89:Z89)-E89</f>
        <v>7977034.3902076073</v>
      </c>
      <c r="AB89" s="410">
        <f t="shared" ref="AB89:AB99" si="42">SUM(B89:Z89)-D89</f>
        <v>7977034.3902076073</v>
      </c>
      <c r="AC89" s="9"/>
      <c r="AD89" s="9"/>
      <c r="AE89" s="9"/>
      <c r="AF89" s="9"/>
      <c r="AG89" s="9"/>
      <c r="AH89" s="9"/>
      <c r="AI89" s="9"/>
      <c r="AJ89" s="9"/>
      <c r="AK89" s="9"/>
    </row>
    <row r="90" spans="1:37" x14ac:dyDescent="0.15">
      <c r="A90" s="412" t="s">
        <v>1184</v>
      </c>
      <c r="B90" s="660">
        <v>44818.592243526997</v>
      </c>
      <c r="C90" s="660">
        <v>3137511.3287546402</v>
      </c>
      <c r="D90" s="660">
        <v>28039.312427528199</v>
      </c>
      <c r="E90" s="660">
        <v>28039.312427528199</v>
      </c>
      <c r="F90" s="660"/>
      <c r="G90" s="660">
        <v>711883.62398401694</v>
      </c>
      <c r="H90" s="660">
        <v>277296.58280988899</v>
      </c>
      <c r="I90" s="660">
        <v>0.75226267427205995</v>
      </c>
      <c r="J90" s="660">
        <v>620.73713811486903</v>
      </c>
      <c r="K90" s="660"/>
      <c r="L90" s="660">
        <v>708.52952626161198</v>
      </c>
      <c r="M90" s="660">
        <v>169944.543081454</v>
      </c>
      <c r="N90" s="660">
        <v>803322.00838781695</v>
      </c>
      <c r="O90" s="660">
        <v>278240.28356301901</v>
      </c>
      <c r="P90" s="660">
        <v>1063485.6225115201</v>
      </c>
      <c r="Q90" s="660">
        <v>277195.03714561299</v>
      </c>
      <c r="R90" s="660">
        <v>47543.9763656957</v>
      </c>
      <c r="S90" s="660">
        <v>47.392239109613001</v>
      </c>
      <c r="T90" s="660">
        <v>273.931465022265</v>
      </c>
      <c r="U90" s="660">
        <v>258510.20610034899</v>
      </c>
      <c r="V90" s="660">
        <v>55782.861953406398</v>
      </c>
      <c r="W90" s="660">
        <v>39421.045773317099</v>
      </c>
      <c r="X90" s="660">
        <v>164801.76898241599</v>
      </c>
      <c r="Y90" s="660">
        <v>93031.333371234097</v>
      </c>
      <c r="Z90" s="660">
        <v>2409.9337625233402</v>
      </c>
      <c r="AA90" s="661">
        <f t="shared" si="41"/>
        <v>7454889.4038491491</v>
      </c>
      <c r="AB90" s="410">
        <f t="shared" si="42"/>
        <v>7454889.4038491491</v>
      </c>
      <c r="AC90" s="9"/>
      <c r="AD90" s="9"/>
      <c r="AE90" s="9"/>
      <c r="AF90" s="9"/>
      <c r="AG90" s="9"/>
      <c r="AH90" s="9"/>
      <c r="AI90" s="9"/>
      <c r="AJ90" s="9"/>
      <c r="AK90" s="9"/>
    </row>
    <row r="91" spans="1:37" x14ac:dyDescent="0.15">
      <c r="A91" s="412" t="s">
        <v>1185</v>
      </c>
      <c r="B91" s="660">
        <v>53522.7136189788</v>
      </c>
      <c r="C91" s="660">
        <v>3073331.5759668201</v>
      </c>
      <c r="D91" s="660">
        <v>27132.490413084601</v>
      </c>
      <c r="E91" s="660">
        <v>27132.490413084601</v>
      </c>
      <c r="F91" s="660"/>
      <c r="G91" s="660">
        <v>595477.46695280995</v>
      </c>
      <c r="H91" s="673">
        <v>219782.373762937</v>
      </c>
      <c r="I91" s="660">
        <v>6.3777812756597899E-2</v>
      </c>
      <c r="J91" s="660">
        <v>1948.15633221901</v>
      </c>
      <c r="K91" s="660"/>
      <c r="L91" s="660">
        <v>963.37243061792105</v>
      </c>
      <c r="M91" s="660">
        <v>117148.89213128301</v>
      </c>
      <c r="N91" s="660">
        <v>841023.63286039699</v>
      </c>
      <c r="O91" s="660">
        <v>230771.604195083</v>
      </c>
      <c r="P91" s="660">
        <v>1078730.49657059</v>
      </c>
      <c r="Q91" s="660">
        <v>202593.56303054499</v>
      </c>
      <c r="R91" s="660">
        <v>24468.5060757705</v>
      </c>
      <c r="S91" s="660">
        <v>30.993010608479299</v>
      </c>
      <c r="T91" s="660">
        <v>667.16211565118203</v>
      </c>
      <c r="U91" s="660">
        <v>237702.77521170201</v>
      </c>
      <c r="V91" s="660">
        <v>83764.473362877907</v>
      </c>
      <c r="W91" s="660">
        <v>25098.984070090501</v>
      </c>
      <c r="X91" s="660">
        <v>126653.577964638</v>
      </c>
      <c r="Y91" s="660">
        <v>124041.092941788</v>
      </c>
      <c r="Z91" s="660">
        <v>1340.3952911486799</v>
      </c>
      <c r="AA91" s="661">
        <f t="shared" si="41"/>
        <v>7066194.3620874537</v>
      </c>
      <c r="AB91" s="410">
        <f t="shared" si="42"/>
        <v>7066194.3620874537</v>
      </c>
      <c r="AC91" s="9"/>
      <c r="AD91" s="9"/>
      <c r="AE91" s="9"/>
      <c r="AF91" s="9"/>
      <c r="AG91" s="9"/>
      <c r="AH91" s="9"/>
      <c r="AI91" s="9"/>
      <c r="AJ91" s="9"/>
      <c r="AK91" s="9"/>
    </row>
    <row r="92" spans="1:37" x14ac:dyDescent="0.15">
      <c r="A92" s="412" t="s">
        <v>1186</v>
      </c>
      <c r="B92" s="660">
        <v>97169.161694097304</v>
      </c>
      <c r="C92" s="660">
        <v>2868068.1393093099</v>
      </c>
      <c r="D92" s="660">
        <v>25410.861904013898</v>
      </c>
      <c r="E92" s="660">
        <v>25410.861904013898</v>
      </c>
      <c r="F92" s="660"/>
      <c r="G92" s="660">
        <v>480459.62137446803</v>
      </c>
      <c r="H92" s="673">
        <v>248519.51833050101</v>
      </c>
      <c r="I92" s="660">
        <v>1.8967650830745599E-3</v>
      </c>
      <c r="J92" s="660">
        <v>1405.55293091665</v>
      </c>
      <c r="K92" s="660"/>
      <c r="L92" s="660">
        <v>731.06101140566102</v>
      </c>
      <c r="M92" s="660">
        <v>290429.899985214</v>
      </c>
      <c r="N92" s="660">
        <v>984359.21251929703</v>
      </c>
      <c r="O92" s="660">
        <v>250125.50099220901</v>
      </c>
      <c r="P92" s="660">
        <v>899411.48670683301</v>
      </c>
      <c r="Q92" s="660">
        <v>260827.04101929901</v>
      </c>
      <c r="R92" s="660">
        <v>7937.8429109547196</v>
      </c>
      <c r="S92" s="660">
        <v>1086.2358875796101</v>
      </c>
      <c r="T92" s="660">
        <v>579.92183597292706</v>
      </c>
      <c r="U92" s="660">
        <v>286304.15782447299</v>
      </c>
      <c r="V92" s="660">
        <v>86065.075722006295</v>
      </c>
      <c r="W92" s="660">
        <v>26392.698356857501</v>
      </c>
      <c r="X92" s="660">
        <v>120529.744920564</v>
      </c>
      <c r="Y92" s="660">
        <v>178509.83926773199</v>
      </c>
      <c r="Z92" s="660">
        <v>2716.3145664446001</v>
      </c>
      <c r="AA92" s="661">
        <f t="shared" si="41"/>
        <v>7117038.8909669137</v>
      </c>
      <c r="AB92" s="410">
        <f t="shared" si="42"/>
        <v>7117038.8909669137</v>
      </c>
      <c r="AC92" s="9"/>
      <c r="AD92" s="9"/>
      <c r="AE92" s="9"/>
      <c r="AF92" s="9"/>
      <c r="AG92" s="9"/>
      <c r="AH92" s="9"/>
      <c r="AI92" s="9"/>
      <c r="AJ92" s="9"/>
      <c r="AK92" s="9"/>
    </row>
    <row r="93" spans="1:37" x14ac:dyDescent="0.15">
      <c r="A93" s="412" t="s">
        <v>1187</v>
      </c>
      <c r="B93" s="660">
        <v>58651.278439416499</v>
      </c>
      <c r="C93" s="660">
        <v>6707755.5898351297</v>
      </c>
      <c r="D93" s="660">
        <v>33152.035508597197</v>
      </c>
      <c r="E93" s="660">
        <v>33152.035508597197</v>
      </c>
      <c r="F93" s="660"/>
      <c r="G93" s="660">
        <v>690256.83944218</v>
      </c>
      <c r="H93" s="673">
        <v>326807.659601597</v>
      </c>
      <c r="I93" s="660">
        <v>7.7426474541425705E-2</v>
      </c>
      <c r="J93" s="660">
        <v>987.07825092226199</v>
      </c>
      <c r="K93" s="660">
        <v>856.62475634086798</v>
      </c>
      <c r="L93" s="660">
        <v>676.29634797666199</v>
      </c>
      <c r="M93" s="660">
        <v>464077.591348788</v>
      </c>
      <c r="N93" s="660">
        <v>874472.70081336598</v>
      </c>
      <c r="O93" s="660">
        <v>446606.56078107702</v>
      </c>
      <c r="P93" s="660">
        <v>1029016.30456611</v>
      </c>
      <c r="Q93" s="660">
        <v>289591.61005713599</v>
      </c>
      <c r="R93" s="660">
        <v>12416.625389094401</v>
      </c>
      <c r="S93" s="660">
        <v>219.49229787196899</v>
      </c>
      <c r="T93" s="660">
        <v>540.30808113235901</v>
      </c>
      <c r="U93" s="660">
        <v>330328.66306580103</v>
      </c>
      <c r="V93" s="660">
        <v>84527.944911775296</v>
      </c>
      <c r="W93" s="660">
        <v>15599.960741166</v>
      </c>
      <c r="X93" s="660">
        <v>63629.277218786003</v>
      </c>
      <c r="Y93" s="660">
        <v>134325.70319151701</v>
      </c>
      <c r="Z93" s="660">
        <v>3107.1841574851401</v>
      </c>
      <c r="AA93" s="661">
        <f t="shared" si="41"/>
        <v>11567603.406229736</v>
      </c>
      <c r="AB93" s="410">
        <f t="shared" si="42"/>
        <v>11567603.406229736</v>
      </c>
      <c r="AC93" s="9"/>
      <c r="AD93" s="9"/>
      <c r="AE93" s="9"/>
      <c r="AF93" s="9"/>
      <c r="AG93" s="9"/>
      <c r="AH93" s="9"/>
      <c r="AI93" s="9"/>
      <c r="AJ93" s="9"/>
      <c r="AK93" s="9"/>
    </row>
    <row r="94" spans="1:37" x14ac:dyDescent="0.15">
      <c r="A94" s="412" t="s">
        <v>1188</v>
      </c>
      <c r="B94" s="660">
        <v>82399.339263038695</v>
      </c>
      <c r="C94" s="660">
        <v>9244681.9488218706</v>
      </c>
      <c r="D94" s="660">
        <v>36298.056412522601</v>
      </c>
      <c r="E94" s="660">
        <v>36298.056412522601</v>
      </c>
      <c r="F94" s="660"/>
      <c r="G94" s="660">
        <v>562487.89494054404</v>
      </c>
      <c r="H94" s="673">
        <v>301280.73159468698</v>
      </c>
      <c r="I94" s="660">
        <v>2.9068291187286301E-2</v>
      </c>
      <c r="J94" s="660">
        <v>1443.6492443792499</v>
      </c>
      <c r="K94" s="660">
        <v>651.05617389641702</v>
      </c>
      <c r="L94" s="660">
        <v>615.10254803579301</v>
      </c>
      <c r="M94" s="660">
        <v>407183.17503668199</v>
      </c>
      <c r="N94" s="660">
        <v>760945.88820619101</v>
      </c>
      <c r="O94" s="660">
        <v>429852.20367556898</v>
      </c>
      <c r="P94" s="660">
        <v>1357924.9764012101</v>
      </c>
      <c r="Q94" s="660">
        <v>225492.643472875</v>
      </c>
      <c r="R94" s="660">
        <v>2893.5017070136901</v>
      </c>
      <c r="S94" s="660">
        <v>559.44685148354597</v>
      </c>
      <c r="T94" s="660">
        <v>1098.64614918455</v>
      </c>
      <c r="U94" s="660">
        <v>252099.25052618701</v>
      </c>
      <c r="V94" s="660">
        <v>105554.05567195</v>
      </c>
      <c r="W94" s="660">
        <v>13600.3963328711</v>
      </c>
      <c r="X94" s="660">
        <v>36214.8458129297</v>
      </c>
      <c r="Y94" s="660">
        <v>24437.2594964532</v>
      </c>
      <c r="Z94" s="660">
        <v>3053.0225239843098</v>
      </c>
      <c r="AA94" s="661">
        <f t="shared" si="41"/>
        <v>13850767.119931849</v>
      </c>
      <c r="AB94" s="410">
        <f t="shared" si="42"/>
        <v>13850767.119931849</v>
      </c>
      <c r="AC94" s="9"/>
      <c r="AD94" s="9"/>
      <c r="AE94" s="9"/>
      <c r="AF94" s="9"/>
      <c r="AG94" s="9"/>
      <c r="AH94" s="9"/>
      <c r="AI94" s="9"/>
      <c r="AJ94" s="9"/>
      <c r="AK94" s="9"/>
    </row>
    <row r="95" spans="1:37" x14ac:dyDescent="0.15">
      <c r="A95" s="412" t="s">
        <v>1189</v>
      </c>
      <c r="B95" s="660">
        <v>56935.758777143397</v>
      </c>
      <c r="C95" s="660">
        <v>5669890.1656232104</v>
      </c>
      <c r="D95" s="660">
        <v>33164.6593632148</v>
      </c>
      <c r="E95" s="660">
        <v>33164.6593632148</v>
      </c>
      <c r="F95" s="660"/>
      <c r="G95" s="660">
        <v>551618.89767325798</v>
      </c>
      <c r="H95" s="673">
        <v>358108.35914653097</v>
      </c>
      <c r="I95" s="660">
        <v>1.6652638092637E-2</v>
      </c>
      <c r="J95" s="660">
        <v>1194.7519972566499</v>
      </c>
      <c r="K95" s="660">
        <v>75.928004941902998</v>
      </c>
      <c r="L95" s="660">
        <v>687.56943323742496</v>
      </c>
      <c r="M95" s="660">
        <v>394898.687445421</v>
      </c>
      <c r="N95" s="660">
        <v>345116.35655231401</v>
      </c>
      <c r="O95" s="660">
        <v>519317.73396329302</v>
      </c>
      <c r="P95" s="660">
        <v>926244.33786914696</v>
      </c>
      <c r="Q95" s="660">
        <v>188642.752705633</v>
      </c>
      <c r="R95" s="660">
        <v>11200.6087573682</v>
      </c>
      <c r="S95" s="660">
        <v>257.50880930665801</v>
      </c>
      <c r="T95" s="660">
        <v>840.76204508636101</v>
      </c>
      <c r="U95" s="660">
        <v>301762.69796779699</v>
      </c>
      <c r="V95" s="660">
        <v>70113.361734855906</v>
      </c>
      <c r="W95" s="660">
        <v>24673.686594288702</v>
      </c>
      <c r="X95" s="660">
        <v>59574.969464744398</v>
      </c>
      <c r="Y95" s="660">
        <v>33.086288275197099</v>
      </c>
      <c r="Z95" s="660">
        <v>3294.01657172664</v>
      </c>
      <c r="AA95" s="661">
        <f t="shared" si="41"/>
        <v>9517646.6734406874</v>
      </c>
      <c r="AB95" s="410">
        <f t="shared" si="42"/>
        <v>9517646.6734406874</v>
      </c>
      <c r="AC95" s="9"/>
      <c r="AD95" s="9"/>
      <c r="AE95" s="9"/>
      <c r="AF95" s="9"/>
      <c r="AG95" s="9"/>
      <c r="AH95" s="9"/>
      <c r="AI95" s="9"/>
      <c r="AJ95" s="9"/>
      <c r="AK95" s="9"/>
    </row>
    <row r="96" spans="1:37" x14ac:dyDescent="0.15">
      <c r="A96" s="412" t="s">
        <v>1190</v>
      </c>
      <c r="B96" s="660">
        <v>21905.315814114099</v>
      </c>
      <c r="C96" s="660">
        <v>7994130.7395848902</v>
      </c>
      <c r="D96" s="660">
        <v>29875.204513193999</v>
      </c>
      <c r="E96" s="660">
        <v>29875.204513193999</v>
      </c>
      <c r="F96" s="660"/>
      <c r="G96" s="660">
        <v>507754.88040141203</v>
      </c>
      <c r="H96" s="673">
        <v>486731.10072176298</v>
      </c>
      <c r="I96" s="660">
        <v>9.3592253513634205E-2</v>
      </c>
      <c r="J96" s="660">
        <v>1235.1336255408801</v>
      </c>
      <c r="K96" s="660">
        <v>3248.0624323058801</v>
      </c>
      <c r="L96" s="660">
        <v>601.61844256520203</v>
      </c>
      <c r="M96" s="660">
        <v>214363.86082503301</v>
      </c>
      <c r="N96" s="660">
        <v>345329.291735231</v>
      </c>
      <c r="O96" s="660">
        <v>550925.96768460597</v>
      </c>
      <c r="P96" s="660">
        <v>736442.063188773</v>
      </c>
      <c r="Q96" s="660">
        <v>283762.78069222998</v>
      </c>
      <c r="R96" s="660">
        <v>6645.3190631000298</v>
      </c>
      <c r="S96" s="660">
        <v>312.513453226536</v>
      </c>
      <c r="T96" s="660">
        <v>720.10136130172702</v>
      </c>
      <c r="U96" s="660">
        <v>228130.19643104199</v>
      </c>
      <c r="V96" s="660">
        <v>108828.094650175</v>
      </c>
      <c r="W96" s="660">
        <v>21090.6739518623</v>
      </c>
      <c r="X96" s="660">
        <v>103189.451985301</v>
      </c>
      <c r="Y96" s="660">
        <v>36.4817871497943</v>
      </c>
      <c r="Z96" s="660">
        <v>2851.3783770902</v>
      </c>
      <c r="AA96" s="661">
        <f t="shared" si="41"/>
        <v>11648110.324314158</v>
      </c>
      <c r="AB96" s="410">
        <f t="shared" si="42"/>
        <v>11648110.324314158</v>
      </c>
      <c r="AC96" s="9"/>
      <c r="AD96" s="9"/>
      <c r="AE96" s="9"/>
      <c r="AF96" s="9"/>
      <c r="AG96" s="9"/>
      <c r="AH96" s="9"/>
      <c r="AI96" s="9"/>
      <c r="AJ96" s="9"/>
      <c r="AK96" s="9"/>
    </row>
    <row r="97" spans="1:37" x14ac:dyDescent="0.15">
      <c r="A97" s="412" t="s">
        <v>1191</v>
      </c>
      <c r="B97" s="660">
        <v>58149.912328459301</v>
      </c>
      <c r="C97" s="660">
        <v>4771542.5033852104</v>
      </c>
      <c r="D97" s="660">
        <v>34632.289205788598</v>
      </c>
      <c r="E97" s="660">
        <v>34632.289205788598</v>
      </c>
      <c r="F97" s="660"/>
      <c r="G97" s="660">
        <v>575167.18212049303</v>
      </c>
      <c r="H97" s="673">
        <v>420872.76593802299</v>
      </c>
      <c r="I97" s="660">
        <v>0.168593224138021</v>
      </c>
      <c r="J97" s="660">
        <v>1644.45941952057</v>
      </c>
      <c r="K97" s="660">
        <v>757.02859634533502</v>
      </c>
      <c r="L97" s="660">
        <v>585.78818153496798</v>
      </c>
      <c r="M97" s="660">
        <v>437500.37367850402</v>
      </c>
      <c r="N97" s="660">
        <v>353829.84487160499</v>
      </c>
      <c r="O97" s="660">
        <v>678910.38514608506</v>
      </c>
      <c r="P97" s="660">
        <v>521215.77776853897</v>
      </c>
      <c r="Q97" s="660">
        <v>395408.39667542302</v>
      </c>
      <c r="R97" s="660">
        <v>12578.0932088112</v>
      </c>
      <c r="S97" s="660">
        <v>330.78408860508301</v>
      </c>
      <c r="T97" s="660">
        <v>287.51628698315398</v>
      </c>
      <c r="U97" s="660">
        <v>194199.81624689401</v>
      </c>
      <c r="V97" s="660">
        <v>69526.758700853199</v>
      </c>
      <c r="W97" s="660">
        <v>25705.562910893899</v>
      </c>
      <c r="X97" s="660">
        <v>57368.973211595701</v>
      </c>
      <c r="Y97" s="660">
        <v>38.274874717928398</v>
      </c>
      <c r="Z97" s="660">
        <v>3303.8571157520601</v>
      </c>
      <c r="AA97" s="661">
        <f t="shared" si="41"/>
        <v>8613556.5125538632</v>
      </c>
      <c r="AB97" s="410">
        <f t="shared" si="42"/>
        <v>8613556.5125538632</v>
      </c>
      <c r="AC97" s="9"/>
      <c r="AD97" s="9"/>
      <c r="AE97" s="9"/>
      <c r="AF97" s="9"/>
      <c r="AG97" s="9"/>
      <c r="AH97" s="9"/>
      <c r="AI97" s="9"/>
      <c r="AJ97" s="9"/>
      <c r="AK97" s="9"/>
    </row>
    <row r="98" spans="1:37" x14ac:dyDescent="0.15">
      <c r="A98" s="412" t="s">
        <v>1192</v>
      </c>
      <c r="B98" s="660">
        <v>63208.575538584002</v>
      </c>
      <c r="C98" s="660">
        <v>6354185.3131736303</v>
      </c>
      <c r="D98" s="660">
        <v>33369.737462876299</v>
      </c>
      <c r="E98" s="660">
        <v>33369.737462876299</v>
      </c>
      <c r="F98" s="660">
        <v>1.2968685189261999</v>
      </c>
      <c r="G98" s="660">
        <v>521844.87205565098</v>
      </c>
      <c r="H98" s="673">
        <v>384967.41866334202</v>
      </c>
      <c r="I98" s="660">
        <v>0.186479290015995</v>
      </c>
      <c r="J98" s="660">
        <v>350.95228327251903</v>
      </c>
      <c r="K98" s="660">
        <v>1167260.1907484599</v>
      </c>
      <c r="L98" s="660">
        <v>746.487681827507</v>
      </c>
      <c r="M98" s="660">
        <v>261784.399284677</v>
      </c>
      <c r="N98" s="660">
        <v>299284.08567881398</v>
      </c>
      <c r="O98" s="660">
        <v>638339.16258651204</v>
      </c>
      <c r="P98" s="660">
        <v>939559.22335733403</v>
      </c>
      <c r="Q98" s="660">
        <v>283899.85978821898</v>
      </c>
      <c r="R98" s="660">
        <v>10937.4284181939</v>
      </c>
      <c r="S98" s="660">
        <v>603.49391889292701</v>
      </c>
      <c r="T98" s="660">
        <v>506.88020258769302</v>
      </c>
      <c r="U98" s="660">
        <v>193200.431890429</v>
      </c>
      <c r="V98" s="660">
        <v>88102.062428300196</v>
      </c>
      <c r="W98" s="660">
        <v>9258.2530805878305</v>
      </c>
      <c r="X98" s="660">
        <v>48090.326299995097</v>
      </c>
      <c r="Y98" s="660">
        <v>36.230531865730804</v>
      </c>
      <c r="Z98" s="660">
        <v>4522.0746373869397</v>
      </c>
      <c r="AA98" s="661">
        <f t="shared" si="41"/>
        <v>11304058.943059243</v>
      </c>
      <c r="AB98" s="410">
        <f t="shared" si="42"/>
        <v>11304058.943059243</v>
      </c>
      <c r="AC98" s="9"/>
      <c r="AD98" s="9"/>
      <c r="AE98" s="9"/>
      <c r="AF98" s="9"/>
      <c r="AG98" s="9"/>
      <c r="AH98" s="9"/>
      <c r="AI98" s="9"/>
      <c r="AJ98" s="9"/>
      <c r="AK98" s="9"/>
    </row>
    <row r="99" spans="1:37" x14ac:dyDescent="0.15">
      <c r="A99" s="412" t="s">
        <v>1193</v>
      </c>
      <c r="B99" s="660">
        <v>143778.81547976399</v>
      </c>
      <c r="C99" s="660">
        <v>4582677.78131695</v>
      </c>
      <c r="D99" s="660">
        <v>33966.684942223997</v>
      </c>
      <c r="E99" s="660">
        <v>33966.684942223997</v>
      </c>
      <c r="F99" s="660">
        <v>8.1962169362232</v>
      </c>
      <c r="G99" s="660">
        <v>460522.57972984499</v>
      </c>
      <c r="H99" s="673">
        <v>484322.188283358</v>
      </c>
      <c r="I99" s="660">
        <v>0.28332095593214002</v>
      </c>
      <c r="J99" s="660">
        <v>4439.5371833248</v>
      </c>
      <c r="K99" s="660">
        <v>340673.83694870397</v>
      </c>
      <c r="L99" s="660">
        <v>644.26233678404196</v>
      </c>
      <c r="M99" s="660">
        <v>307007.20401587797</v>
      </c>
      <c r="N99" s="660">
        <v>306577.94602117402</v>
      </c>
      <c r="O99" s="660">
        <v>1078731.7425653201</v>
      </c>
      <c r="P99" s="660">
        <v>1024757.36448359</v>
      </c>
      <c r="Q99" s="660">
        <v>510031.462691553</v>
      </c>
      <c r="R99" s="660">
        <v>7930.05556052457</v>
      </c>
      <c r="S99" s="660">
        <v>3325.08418992627</v>
      </c>
      <c r="T99" s="660">
        <v>230.707659136503</v>
      </c>
      <c r="U99" s="660">
        <v>167125.92115173701</v>
      </c>
      <c r="V99" s="660">
        <v>94072.395262657505</v>
      </c>
      <c r="W99" s="660">
        <v>1843.16081078257</v>
      </c>
      <c r="X99" s="660">
        <v>62960.994463077703</v>
      </c>
      <c r="Y99" s="660">
        <v>35.616036517545503</v>
      </c>
      <c r="Z99" s="660">
        <v>3535.1579329250299</v>
      </c>
      <c r="AA99" s="661">
        <f t="shared" si="41"/>
        <v>9619198.9786036406</v>
      </c>
      <c r="AB99" s="410">
        <f t="shared" si="42"/>
        <v>9619198.9786036406</v>
      </c>
      <c r="AC99" s="64"/>
      <c r="AD99" s="64"/>
      <c r="AE99" s="64"/>
      <c r="AF99" s="64"/>
      <c r="AG99" s="64"/>
      <c r="AH99" s="9"/>
      <c r="AI99" s="9"/>
      <c r="AJ99" s="9"/>
    </row>
    <row r="100" spans="1:37" x14ac:dyDescent="0.15">
      <c r="A100" s="413" t="s">
        <v>95</v>
      </c>
      <c r="B100" s="664">
        <f>SUM(B88:B99)</f>
        <v>816544.8426185071</v>
      </c>
      <c r="C100" s="664">
        <f t="shared" ref="C100:AA100" si="43">SUM(C88:C99)</f>
        <v>63809973.386772491</v>
      </c>
      <c r="D100" s="664">
        <f t="shared" si="43"/>
        <v>394572.36039247678</v>
      </c>
      <c r="E100" s="664">
        <f>SUM(E88:E99)</f>
        <v>394572.36039247678</v>
      </c>
      <c r="F100" s="664">
        <f t="shared" si="43"/>
        <v>9.4930854551493997</v>
      </c>
      <c r="G100" s="664">
        <f t="shared" si="43"/>
        <v>7046532.8841551635</v>
      </c>
      <c r="H100" s="664">
        <f t="shared" si="43"/>
        <v>4129990.7719644746</v>
      </c>
      <c r="I100" s="664">
        <f t="shared" si="43"/>
        <v>2.5105312857776854</v>
      </c>
      <c r="J100" s="664">
        <f t="shared" si="43"/>
        <v>19565.34490153375</v>
      </c>
      <c r="K100" s="664">
        <f t="shared" si="43"/>
        <v>1513522.7276609943</v>
      </c>
      <c r="L100" s="664">
        <f t="shared" si="43"/>
        <v>8301.1361985271742</v>
      </c>
      <c r="M100" s="664">
        <f t="shared" si="43"/>
        <v>3407605.3571801605</v>
      </c>
      <c r="N100" s="664">
        <f t="shared" si="43"/>
        <v>7195980.176915138</v>
      </c>
      <c r="O100" s="664">
        <f t="shared" si="43"/>
        <v>5408551.3118174868</v>
      </c>
      <c r="P100" s="664">
        <f t="shared" si="43"/>
        <v>11598190.065538947</v>
      </c>
      <c r="Q100" s="664">
        <f t="shared" si="43"/>
        <v>3451984.3263381184</v>
      </c>
      <c r="R100" s="664">
        <f t="shared" si="43"/>
        <v>283172.12737454934</v>
      </c>
      <c r="S100" s="664">
        <f t="shared" si="43"/>
        <v>6841.7345976009792</v>
      </c>
      <c r="T100" s="664">
        <f t="shared" si="43"/>
        <v>7787.4632252547708</v>
      </c>
      <c r="U100" s="664">
        <f t="shared" si="43"/>
        <v>2975008.7542886697</v>
      </c>
      <c r="V100" s="664">
        <f t="shared" si="43"/>
        <v>1032267.673464062</v>
      </c>
      <c r="W100" s="664">
        <f t="shared" si="43"/>
        <v>304721.9611700247</v>
      </c>
      <c r="X100" s="664">
        <f t="shared" si="43"/>
        <v>1003834.2286139593</v>
      </c>
      <c r="Y100" s="664">
        <f t="shared" si="43"/>
        <v>735451.21670940274</v>
      </c>
      <c r="Z100" s="664">
        <f t="shared" si="43"/>
        <v>33703.463331770094</v>
      </c>
      <c r="AA100" s="674">
        <f t="shared" si="43"/>
        <v>115184115.31884603</v>
      </c>
      <c r="AB100" s="408">
        <f t="shared" ref="AB100" si="44">SUM(AB88:AB99)</f>
        <v>115184115.31884603</v>
      </c>
      <c r="AC100" s="9"/>
      <c r="AD100" s="9"/>
      <c r="AE100" s="9"/>
      <c r="AF100" s="9"/>
      <c r="AG100" s="9"/>
      <c r="AH100" s="9"/>
      <c r="AI100" s="9"/>
      <c r="AJ100" s="9"/>
    </row>
    <row r="101" spans="1:37" x14ac:dyDescent="0.15">
      <c r="A101" s="64"/>
      <c r="B101" s="216"/>
      <c r="C101" s="216"/>
      <c r="D101" s="216"/>
      <c r="E101" s="216"/>
      <c r="F101" s="216"/>
      <c r="G101" s="216"/>
      <c r="H101" s="216"/>
      <c r="I101" s="216"/>
      <c r="J101" s="216"/>
      <c r="K101" s="216"/>
      <c r="L101" s="216"/>
      <c r="M101" s="216"/>
      <c r="N101" s="216"/>
      <c r="O101" s="293"/>
      <c r="P101" s="216"/>
      <c r="Q101" s="216"/>
      <c r="R101" s="216"/>
      <c r="S101" s="216"/>
      <c r="T101" s="216"/>
      <c r="U101" s="216"/>
      <c r="V101" s="64"/>
      <c r="W101"/>
      <c r="X101" s="64"/>
      <c r="Y101" s="64"/>
      <c r="Z101" s="64"/>
      <c r="AA101" s="64">
        <f>AA100/1024</f>
        <v>112484.48761606058</v>
      </c>
      <c r="AB101" s="58">
        <f>AB100/1024</f>
        <v>112484.48761606058</v>
      </c>
      <c r="AC101" s="64"/>
      <c r="AD101" s="64"/>
      <c r="AE101" s="64"/>
      <c r="AF101" s="64"/>
      <c r="AG101" s="64"/>
      <c r="AH101" s="9"/>
      <c r="AI101" s="9"/>
      <c r="AJ101" s="9"/>
    </row>
    <row r="102" spans="1:37" x14ac:dyDescent="0.15">
      <c r="A102" s="288"/>
      <c r="B102" s="217"/>
      <c r="C102" s="218"/>
      <c r="D102" s="218"/>
      <c r="E102" s="218"/>
      <c r="F102" s="218"/>
      <c r="G102" s="218"/>
      <c r="H102" s="218"/>
      <c r="I102" s="219"/>
      <c r="J102" s="219"/>
      <c r="K102" s="218"/>
      <c r="L102" s="218"/>
      <c r="M102" s="218"/>
      <c r="N102" s="218"/>
      <c r="O102" s="220"/>
      <c r="P102" s="217"/>
      <c r="Q102" s="217"/>
      <c r="R102" s="217"/>
      <c r="S102" s="218"/>
      <c r="T102" s="218"/>
      <c r="U102" s="218"/>
      <c r="V102" s="9"/>
      <c r="W102"/>
      <c r="X102" s="9"/>
      <c r="Y102" s="9"/>
      <c r="Z102" s="9"/>
      <c r="AA102" s="9"/>
      <c r="AB102" s="58"/>
      <c r="AC102" s="9"/>
      <c r="AD102" s="9"/>
      <c r="AE102" s="9"/>
      <c r="AF102" s="9"/>
      <c r="AG102" s="9"/>
      <c r="AH102" s="9"/>
      <c r="AI102" s="9"/>
      <c r="AJ102" s="9"/>
    </row>
    <row r="103" spans="1:37" ht="23" customHeight="1" x14ac:dyDescent="0.15">
      <c r="A103" s="288"/>
      <c r="B103" s="9"/>
      <c r="C103" s="58"/>
      <c r="D103" s="58"/>
      <c r="E103" s="58"/>
      <c r="F103" s="58"/>
      <c r="G103" s="58"/>
      <c r="H103" s="58"/>
      <c r="I103" s="58"/>
      <c r="J103" s="58"/>
      <c r="K103" s="58"/>
      <c r="L103" s="58"/>
      <c r="M103" s="58"/>
      <c r="N103" s="58"/>
      <c r="O103" s="290"/>
      <c r="P103" s="9"/>
      <c r="Q103" s="9"/>
      <c r="R103" s="9"/>
      <c r="S103" s="9"/>
      <c r="T103" s="9"/>
      <c r="U103" s="9"/>
      <c r="V103" s="9"/>
      <c r="W103" s="9"/>
      <c r="X103" s="9"/>
      <c r="Y103" s="9"/>
      <c r="Z103" s="9"/>
      <c r="AA103" s="9"/>
      <c r="AB103" s="58"/>
      <c r="AC103" s="9"/>
      <c r="AD103" s="9"/>
      <c r="AE103" s="9"/>
      <c r="AF103" s="9"/>
      <c r="AG103" s="9"/>
      <c r="AH103" s="9"/>
      <c r="AI103" s="9"/>
      <c r="AJ103" s="9"/>
    </row>
    <row r="104" spans="1:37" ht="23" customHeight="1" x14ac:dyDescent="0.15">
      <c r="A104" s="288"/>
      <c r="B104" s="9"/>
      <c r="C104" s="58"/>
      <c r="D104" s="58"/>
      <c r="E104" s="58"/>
      <c r="F104" s="58"/>
      <c r="G104" s="58"/>
      <c r="H104" s="58"/>
      <c r="I104" s="58"/>
      <c r="J104" s="58"/>
      <c r="K104" s="58"/>
      <c r="L104" s="58"/>
      <c r="M104" s="58"/>
      <c r="N104" s="58"/>
      <c r="O104" s="290"/>
      <c r="P104" s="9"/>
      <c r="Q104" s="9"/>
      <c r="R104" s="9"/>
      <c r="S104" s="9"/>
      <c r="T104" s="9"/>
      <c r="U104" s="9"/>
      <c r="V104" s="9"/>
      <c r="W104" s="9"/>
      <c r="X104" s="9"/>
      <c r="Y104" s="9"/>
      <c r="Z104" s="9"/>
      <c r="AA104" s="9"/>
      <c r="AB104" s="58"/>
      <c r="AC104" s="9"/>
      <c r="AD104" s="9"/>
      <c r="AE104" s="9"/>
      <c r="AF104" s="9"/>
      <c r="AG104" s="9"/>
      <c r="AH104" s="9"/>
      <c r="AI104" s="9"/>
      <c r="AJ104" s="9"/>
    </row>
    <row r="105" spans="1:37" ht="23" customHeight="1" x14ac:dyDescent="0.15">
      <c r="A105" s="288"/>
      <c r="B105" s="9"/>
      <c r="C105" s="58"/>
      <c r="D105" s="58"/>
      <c r="E105" s="58"/>
      <c r="F105" s="58"/>
      <c r="G105" s="58"/>
      <c r="H105" s="58"/>
      <c r="I105" s="58"/>
      <c r="J105" s="58"/>
      <c r="K105" s="58"/>
      <c r="L105" s="58"/>
      <c r="M105" s="58"/>
      <c r="N105" s="58"/>
      <c r="O105" s="290"/>
      <c r="P105" s="9"/>
      <c r="Q105" s="9"/>
      <c r="R105" s="9"/>
      <c r="S105" s="9"/>
      <c r="T105" s="9"/>
      <c r="U105" s="9"/>
      <c r="V105" s="9"/>
      <c r="W105" s="9"/>
      <c r="X105" s="9"/>
      <c r="Y105" s="9"/>
      <c r="Z105" s="9"/>
      <c r="AA105" s="9"/>
      <c r="AB105" s="58"/>
      <c r="AC105" s="9"/>
      <c r="AD105" s="9"/>
      <c r="AE105" s="9"/>
      <c r="AF105" s="9"/>
      <c r="AG105" s="9"/>
      <c r="AH105" s="9"/>
      <c r="AI105" s="9"/>
      <c r="AJ105" s="9"/>
    </row>
    <row r="106" spans="1:37" ht="23" customHeight="1" x14ac:dyDescent="0.15">
      <c r="A106" s="288"/>
      <c r="B106" s="9"/>
      <c r="C106" s="58"/>
      <c r="D106" s="58"/>
      <c r="E106" s="58"/>
      <c r="F106" s="58"/>
      <c r="G106" s="58"/>
      <c r="H106" s="58"/>
      <c r="I106" s="58"/>
      <c r="J106" s="58"/>
      <c r="K106" s="58"/>
      <c r="L106" s="58"/>
      <c r="M106" s="58"/>
      <c r="N106" s="58"/>
      <c r="O106" s="290"/>
      <c r="P106" s="9"/>
      <c r="Q106" s="9"/>
      <c r="R106" s="9"/>
      <c r="S106" s="9"/>
      <c r="T106" s="9"/>
      <c r="U106" s="9"/>
      <c r="V106" s="9"/>
      <c r="W106" s="9"/>
      <c r="X106" s="9"/>
      <c r="Y106" s="9"/>
      <c r="Z106" s="9"/>
      <c r="AA106" s="9"/>
      <c r="AB106" s="58"/>
      <c r="AC106" s="9"/>
      <c r="AD106" s="9"/>
      <c r="AE106" s="9"/>
      <c r="AF106" s="9"/>
      <c r="AG106" s="9"/>
      <c r="AH106" s="9"/>
      <c r="AI106" s="9"/>
      <c r="AJ106" s="9"/>
    </row>
    <row r="107" spans="1:37" ht="23" customHeight="1" x14ac:dyDescent="0.15">
      <c r="A107" s="288"/>
      <c r="B107" s="9"/>
      <c r="C107" s="58"/>
      <c r="D107" s="58"/>
      <c r="E107" s="58"/>
      <c r="F107" s="58"/>
      <c r="G107" s="58"/>
      <c r="H107" s="58"/>
      <c r="I107" s="58"/>
      <c r="J107" s="58"/>
      <c r="K107" s="58"/>
      <c r="L107" s="58"/>
      <c r="M107" s="58"/>
      <c r="N107" s="58"/>
      <c r="O107" s="290"/>
      <c r="P107" s="9"/>
      <c r="Q107" s="9"/>
      <c r="R107" s="9"/>
      <c r="S107" s="9"/>
      <c r="T107" s="9"/>
      <c r="U107" s="9"/>
      <c r="V107" s="9"/>
      <c r="W107" s="9"/>
      <c r="X107" s="9"/>
      <c r="Y107" s="9"/>
      <c r="Z107" s="9"/>
      <c r="AA107" s="9"/>
      <c r="AB107" s="58"/>
      <c r="AC107" s="9"/>
      <c r="AD107" s="9"/>
      <c r="AE107" s="9"/>
      <c r="AF107" s="9"/>
      <c r="AG107" s="9"/>
      <c r="AH107" s="9"/>
      <c r="AI107" s="9"/>
      <c r="AJ107" s="9"/>
    </row>
    <row r="108" spans="1:37" ht="23" customHeight="1" x14ac:dyDescent="0.15">
      <c r="A108" s="288"/>
      <c r="B108" s="9"/>
      <c r="C108" s="58"/>
      <c r="D108" s="58"/>
      <c r="E108" s="58"/>
      <c r="F108" s="58"/>
      <c r="G108" s="58"/>
      <c r="H108" s="58"/>
      <c r="I108" s="58"/>
      <c r="J108" s="58"/>
      <c r="K108" s="58"/>
      <c r="L108" s="58"/>
      <c r="M108" s="58"/>
      <c r="N108" s="58"/>
      <c r="O108" s="290"/>
      <c r="P108" s="9"/>
      <c r="Q108" s="9"/>
      <c r="R108" s="9"/>
      <c r="S108" s="9"/>
      <c r="T108" s="9"/>
      <c r="U108" s="9"/>
      <c r="V108" s="9"/>
      <c r="W108" s="9"/>
      <c r="X108" s="9"/>
      <c r="Y108" s="9"/>
      <c r="Z108" s="9"/>
      <c r="AA108" s="9"/>
      <c r="AB108" s="58"/>
      <c r="AC108" s="9"/>
      <c r="AD108" s="9"/>
      <c r="AE108" s="9"/>
      <c r="AF108" s="9"/>
      <c r="AG108" s="9"/>
      <c r="AH108" s="9"/>
      <c r="AI108" s="9"/>
      <c r="AJ108" s="9"/>
    </row>
    <row r="109" spans="1:37" ht="23" customHeight="1" x14ac:dyDescent="0.15">
      <c r="A109" s="288"/>
      <c r="B109" s="9"/>
      <c r="C109" s="58"/>
      <c r="D109" s="58"/>
      <c r="E109" s="58"/>
      <c r="F109" s="58"/>
      <c r="G109" s="58"/>
      <c r="H109" s="58"/>
      <c r="I109" s="58"/>
      <c r="J109" s="58"/>
      <c r="K109" s="58"/>
      <c r="L109" s="58"/>
      <c r="M109" s="58"/>
      <c r="N109" s="58"/>
      <c r="O109" s="290"/>
      <c r="P109" s="9"/>
      <c r="Q109" s="9"/>
      <c r="R109" s="9"/>
      <c r="S109" s="9"/>
      <c r="T109" s="9"/>
      <c r="U109" s="9"/>
      <c r="V109" s="9"/>
      <c r="W109" s="9"/>
      <c r="X109" s="9"/>
      <c r="Y109" s="9"/>
      <c r="Z109" s="9"/>
      <c r="AA109" s="9"/>
      <c r="AB109" s="58"/>
      <c r="AC109" s="9"/>
      <c r="AD109" s="9"/>
      <c r="AE109" s="9"/>
      <c r="AF109" s="9"/>
      <c r="AG109" s="9"/>
      <c r="AH109" s="9"/>
      <c r="AI109" s="9"/>
      <c r="AJ109" s="9"/>
    </row>
    <row r="110" spans="1:37" ht="23" customHeight="1" x14ac:dyDescent="0.15">
      <c r="A110" s="288"/>
      <c r="B110" s="9"/>
      <c r="C110" s="58"/>
      <c r="D110" s="58"/>
      <c r="E110" s="58"/>
      <c r="F110" s="58"/>
      <c r="G110" s="58"/>
      <c r="H110" s="58"/>
      <c r="I110" s="58"/>
      <c r="J110" s="58"/>
      <c r="K110" s="58"/>
      <c r="L110" s="58"/>
      <c r="M110" s="58"/>
      <c r="N110" s="58"/>
      <c r="O110" s="290"/>
      <c r="P110" s="9"/>
      <c r="Q110" s="9"/>
      <c r="R110" s="9"/>
      <c r="S110" s="9"/>
      <c r="T110" s="9"/>
      <c r="U110" s="9"/>
      <c r="V110" s="9"/>
      <c r="W110" s="9"/>
      <c r="X110" s="9"/>
      <c r="Y110" s="9"/>
      <c r="Z110" s="9"/>
      <c r="AA110" s="9"/>
      <c r="AB110" s="58"/>
      <c r="AC110" s="9"/>
      <c r="AD110" s="9"/>
      <c r="AE110" s="9"/>
      <c r="AF110" s="9"/>
      <c r="AG110" s="9"/>
      <c r="AH110" s="9"/>
      <c r="AI110" s="9"/>
      <c r="AJ110" s="9"/>
    </row>
    <row r="111" spans="1:37" x14ac:dyDescent="0.15">
      <c r="A111" s="288"/>
      <c r="B111" s="9"/>
      <c r="C111" s="58"/>
      <c r="D111" s="58"/>
      <c r="E111" s="58"/>
      <c r="F111" s="58"/>
      <c r="G111" s="58"/>
      <c r="H111" s="58"/>
      <c r="I111" s="58"/>
      <c r="J111" s="58"/>
      <c r="K111" s="58"/>
      <c r="L111" s="58"/>
      <c r="M111" s="58"/>
      <c r="N111" s="58"/>
      <c r="O111" s="290"/>
      <c r="P111" s="9"/>
      <c r="Q111" s="9"/>
      <c r="R111" s="9"/>
      <c r="S111" s="9"/>
      <c r="T111" s="9"/>
      <c r="U111" s="9"/>
      <c r="V111" s="9"/>
      <c r="W111" s="9"/>
      <c r="X111" s="9"/>
      <c r="Y111" s="9"/>
      <c r="Z111" s="9"/>
      <c r="AA111" s="9"/>
      <c r="AB111" s="58"/>
      <c r="AC111" s="9"/>
      <c r="AD111" s="9"/>
      <c r="AE111" s="9"/>
      <c r="AF111" s="9"/>
      <c r="AG111" s="9"/>
      <c r="AH111" s="9"/>
      <c r="AI111" s="9"/>
      <c r="AJ111" s="9"/>
    </row>
    <row r="112" spans="1:37" ht="30" customHeight="1" x14ac:dyDescent="0.15">
      <c r="A112" s="314" t="s">
        <v>96</v>
      </c>
      <c r="B112" s="314"/>
      <c r="C112" s="314"/>
      <c r="D112" s="315"/>
      <c r="E112" s="315"/>
      <c r="F112" s="9"/>
      <c r="G112" s="9"/>
      <c r="H112" s="9"/>
      <c r="I112" s="58"/>
      <c r="J112" s="58"/>
      <c r="K112" s="9"/>
      <c r="L112" s="9"/>
      <c r="M112" s="9"/>
      <c r="N112" s="9"/>
      <c r="O112" s="58"/>
      <c r="P112" s="9"/>
      <c r="Q112" s="9"/>
      <c r="R112" s="9"/>
      <c r="S112" s="9"/>
      <c r="T112" s="9"/>
      <c r="U112" s="9"/>
      <c r="V112" s="9"/>
      <c r="W112" s="9"/>
      <c r="X112" s="9"/>
      <c r="Y112" s="9"/>
      <c r="Z112" s="9"/>
      <c r="AA112" s="9"/>
      <c r="AB112" s="58"/>
      <c r="AC112" s="9"/>
      <c r="AD112" s="9"/>
      <c r="AE112" s="9"/>
      <c r="AF112" s="9"/>
      <c r="AG112" s="9"/>
      <c r="AH112" s="9"/>
      <c r="AI112" s="9"/>
      <c r="AJ112" s="9"/>
    </row>
    <row r="113" spans="1:37" ht="16" x14ac:dyDescent="0.15">
      <c r="A113" s="282"/>
      <c r="B113" s="9"/>
      <c r="C113" s="9"/>
      <c r="D113" s="9"/>
      <c r="E113" s="9"/>
      <c r="F113" s="9"/>
      <c r="G113" s="9"/>
      <c r="H113" s="9"/>
      <c r="I113" s="58"/>
      <c r="J113" s="58"/>
      <c r="K113" s="9"/>
      <c r="L113" s="9"/>
      <c r="M113" s="9"/>
      <c r="N113" s="9"/>
      <c r="O113" s="58"/>
      <c r="P113" s="9"/>
      <c r="Q113" s="9"/>
      <c r="R113" s="9"/>
      <c r="S113" s="9"/>
      <c r="T113" s="9"/>
      <c r="U113" s="9"/>
      <c r="V113" s="9"/>
      <c r="W113" s="9"/>
      <c r="X113" s="9"/>
      <c r="Y113" s="9"/>
      <c r="Z113" s="9"/>
      <c r="AA113" s="9"/>
      <c r="AB113" s="58"/>
      <c r="AC113" s="9"/>
      <c r="AD113" s="9"/>
      <c r="AE113" s="9"/>
      <c r="AF113" s="9"/>
      <c r="AG113" s="9"/>
      <c r="AH113" s="9"/>
      <c r="AI113" s="9"/>
      <c r="AJ113" s="9"/>
    </row>
    <row r="114" spans="1:37" x14ac:dyDescent="0.15">
      <c r="A114" s="281"/>
      <c r="B114" s="9"/>
      <c r="C114" s="9"/>
      <c r="D114" s="9"/>
      <c r="E114" s="9"/>
      <c r="F114" s="9"/>
      <c r="G114" s="9"/>
      <c r="H114" s="9"/>
      <c r="I114" s="58"/>
      <c r="J114" s="58"/>
      <c r="K114" s="9"/>
      <c r="L114" s="9"/>
      <c r="M114" s="9"/>
      <c r="N114" s="9"/>
      <c r="O114" s="58"/>
      <c r="P114" s="9"/>
      <c r="Q114" s="9"/>
      <c r="R114" s="9"/>
      <c r="S114" s="9"/>
      <c r="T114" s="9"/>
      <c r="U114" s="9"/>
      <c r="V114" s="9"/>
      <c r="W114" s="9"/>
      <c r="X114" s="9"/>
      <c r="Y114" s="9"/>
      <c r="Z114" s="9"/>
      <c r="AA114" s="9"/>
      <c r="AB114" s="58"/>
      <c r="AC114" s="9"/>
      <c r="AD114" s="9"/>
      <c r="AE114" s="9"/>
      <c r="AF114" s="9"/>
      <c r="AG114" s="9"/>
      <c r="AH114" s="9"/>
      <c r="AI114" s="9"/>
      <c r="AJ114" s="9"/>
    </row>
    <row r="115" spans="1:37" ht="16" x14ac:dyDescent="0.15">
      <c r="A115" s="282"/>
      <c r="B115" s="9"/>
      <c r="C115" s="9"/>
      <c r="D115" s="9"/>
      <c r="E115" s="9"/>
      <c r="F115" s="9"/>
      <c r="G115" s="9"/>
      <c r="H115" s="9"/>
      <c r="I115" s="58"/>
      <c r="J115" s="58"/>
      <c r="K115" s="9"/>
      <c r="L115" s="9"/>
      <c r="M115" s="9"/>
      <c r="N115" s="9"/>
      <c r="O115" s="58"/>
      <c r="P115" s="9"/>
      <c r="Q115" s="9"/>
      <c r="R115" s="9"/>
      <c r="S115" s="9"/>
      <c r="T115" s="9"/>
      <c r="U115" s="9"/>
      <c r="V115" s="9"/>
      <c r="W115" s="9"/>
      <c r="X115" s="9"/>
      <c r="Y115" s="9"/>
      <c r="Z115" s="9"/>
      <c r="AA115" s="9"/>
      <c r="AB115" s="58"/>
      <c r="AC115" s="9"/>
      <c r="AD115" s="9"/>
      <c r="AE115" s="9"/>
      <c r="AF115" s="9"/>
      <c r="AG115" s="9"/>
      <c r="AH115" s="9"/>
      <c r="AI115" s="9"/>
      <c r="AJ115" s="9"/>
    </row>
    <row r="116" spans="1:37" x14ac:dyDescent="0.15">
      <c r="A116" s="15" t="s">
        <v>69</v>
      </c>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58"/>
      <c r="AC116" s="9"/>
      <c r="AD116" s="9"/>
      <c r="AE116" s="9"/>
      <c r="AF116" s="9"/>
      <c r="AG116" s="9"/>
      <c r="AH116" s="9"/>
      <c r="AI116" s="9"/>
      <c r="AJ116" s="9"/>
    </row>
    <row r="117" spans="1:37" ht="38" customHeight="1" x14ac:dyDescent="0.15">
      <c r="A117" s="16" t="s">
        <v>97</v>
      </c>
      <c r="B117" s="60" t="s">
        <v>44</v>
      </c>
      <c r="C117" s="60" t="s">
        <v>1279</v>
      </c>
      <c r="D117" s="60" t="s">
        <v>46</v>
      </c>
      <c r="E117" s="61" t="s">
        <v>1299</v>
      </c>
      <c r="F117" s="60" t="s">
        <v>1149</v>
      </c>
      <c r="G117" s="60" t="s">
        <v>47</v>
      </c>
      <c r="H117" s="60" t="s">
        <v>1280</v>
      </c>
      <c r="I117" s="67" t="s">
        <v>85</v>
      </c>
      <c r="J117" s="67" t="s">
        <v>790</v>
      </c>
      <c r="K117" s="67" t="s">
        <v>880</v>
      </c>
      <c r="L117" s="28" t="s">
        <v>588</v>
      </c>
      <c r="M117" s="67" t="s">
        <v>976</v>
      </c>
      <c r="N117" s="67" t="s">
        <v>82</v>
      </c>
      <c r="O117" s="67" t="s">
        <v>54</v>
      </c>
      <c r="P117" s="67" t="s">
        <v>55</v>
      </c>
      <c r="Q117" s="67" t="s">
        <v>1301</v>
      </c>
      <c r="R117" s="71"/>
      <c r="S117" s="71"/>
      <c r="T117" s="71"/>
      <c r="U117" s="71"/>
      <c r="V117" s="71"/>
      <c r="W117" s="71"/>
      <c r="X117" s="71"/>
      <c r="Y117" s="71"/>
      <c r="Z117" s="71"/>
      <c r="AA117" s="71"/>
      <c r="AB117" s="70"/>
      <c r="AC117" s="58"/>
      <c r="AD117" s="9"/>
      <c r="AE117" s="9"/>
      <c r="AF117" s="9"/>
      <c r="AG117" s="9"/>
      <c r="AH117" s="9"/>
      <c r="AI117" s="9"/>
      <c r="AJ117" s="9"/>
      <c r="AK117" s="9"/>
    </row>
    <row r="118" spans="1:37" ht="14" x14ac:dyDescent="0.15">
      <c r="A118" s="292" t="s">
        <v>98</v>
      </c>
      <c r="B118" s="65">
        <f t="shared" ref="B118:O118" si="45">B130</f>
        <v>27.930698</v>
      </c>
      <c r="C118" s="65">
        <f t="shared" si="45"/>
        <v>48.061692999999991</v>
      </c>
      <c r="D118" s="65">
        <f t="shared" si="45"/>
        <v>1096.2471009999999</v>
      </c>
      <c r="E118" s="65">
        <f t="shared" si="45"/>
        <v>265.96448500000002</v>
      </c>
      <c r="F118" s="65">
        <f t="shared" si="45"/>
        <v>1.0814000000000002E-2</v>
      </c>
      <c r="G118" s="65">
        <f t="shared" si="45"/>
        <v>553.56933500000002</v>
      </c>
      <c r="H118" s="65">
        <f t="shared" si="45"/>
        <v>4.429492999999999</v>
      </c>
      <c r="I118" s="65">
        <f t="shared" si="45"/>
        <v>613.62384999999995</v>
      </c>
      <c r="J118" s="65">
        <f t="shared" si="45"/>
        <v>401.48317900000001</v>
      </c>
      <c r="K118" s="65">
        <f t="shared" si="45"/>
        <v>130.01866299999998</v>
      </c>
      <c r="L118" s="65">
        <f t="shared" si="45"/>
        <v>69.771437999999989</v>
      </c>
      <c r="M118" s="65">
        <f t="shared" si="45"/>
        <v>73.071164999999993</v>
      </c>
      <c r="N118" s="65">
        <f t="shared" si="45"/>
        <v>282.31865800000003</v>
      </c>
      <c r="O118" s="65">
        <f t="shared" si="45"/>
        <v>1.039612</v>
      </c>
      <c r="P118" s="65">
        <f>SUM(B118:O118)-E118</f>
        <v>3301.5756989999995</v>
      </c>
      <c r="Q118" s="65">
        <f>SUM(B118:O118)-D118</f>
        <v>2471.2930829999996</v>
      </c>
      <c r="R118" s="64"/>
      <c r="S118" s="9"/>
      <c r="T118" s="9"/>
      <c r="U118" s="9"/>
      <c r="V118" s="9"/>
      <c r="W118" s="9"/>
      <c r="X118" s="9"/>
      <c r="Y118" s="9"/>
      <c r="Z118" s="9"/>
      <c r="AA118" s="9"/>
      <c r="AB118" s="58"/>
      <c r="AC118" s="58"/>
      <c r="AD118" s="9"/>
      <c r="AE118" s="9"/>
      <c r="AF118" s="9"/>
      <c r="AG118" s="9"/>
      <c r="AH118" s="9"/>
      <c r="AI118" s="9"/>
      <c r="AJ118" s="9"/>
      <c r="AK118" s="9"/>
    </row>
    <row r="119" spans="1:37" x14ac:dyDescent="0.15">
      <c r="A119" s="294"/>
      <c r="B119" s="295"/>
      <c r="C119" s="295"/>
      <c r="D119" s="295"/>
      <c r="E119" s="295"/>
      <c r="F119" s="295"/>
      <c r="G119" s="295"/>
      <c r="H119" s="295"/>
      <c r="I119" s="295"/>
      <c r="J119" s="295"/>
      <c r="K119" s="295"/>
      <c r="L119" s="295"/>
      <c r="M119" s="295"/>
      <c r="N119" s="295"/>
      <c r="O119" s="295"/>
      <c r="P119" s="296"/>
      <c r="Q119" s="296"/>
      <c r="U119" s="9"/>
      <c r="V119" s="9"/>
      <c r="W119" s="9"/>
      <c r="X119" s="9"/>
      <c r="Y119" s="9"/>
      <c r="Z119" s="9"/>
      <c r="AA119" s="9"/>
      <c r="AB119" s="58"/>
      <c r="AC119" s="9"/>
      <c r="AD119" s="9"/>
      <c r="AE119" s="9"/>
      <c r="AF119" s="9"/>
      <c r="AG119" s="9"/>
      <c r="AH119" s="9"/>
      <c r="AI119" s="9"/>
      <c r="AJ119" s="9"/>
    </row>
    <row r="120" spans="1:37" x14ac:dyDescent="0.15">
      <c r="A120" s="294"/>
      <c r="B120" s="295"/>
      <c r="C120" s="295"/>
      <c r="D120" s="295"/>
      <c r="E120" s="295"/>
      <c r="F120" s="295"/>
      <c r="G120" s="295"/>
      <c r="H120" s="295"/>
      <c r="I120" s="295"/>
      <c r="J120" s="295"/>
      <c r="K120" s="295"/>
      <c r="L120" s="295"/>
      <c r="M120" s="295"/>
      <c r="N120" s="295"/>
      <c r="O120" s="295"/>
      <c r="P120" s="296"/>
      <c r="Q120" s="296"/>
      <c r="U120" s="9"/>
      <c r="V120" s="9"/>
      <c r="W120" s="9"/>
      <c r="X120" s="9"/>
      <c r="Y120" s="9"/>
      <c r="Z120" s="9"/>
      <c r="AA120" s="9"/>
      <c r="AB120" s="9"/>
      <c r="AC120" s="9"/>
      <c r="AD120" s="9"/>
      <c r="AE120" s="9"/>
      <c r="AF120" s="9"/>
      <c r="AG120" s="9"/>
      <c r="AH120" s="9"/>
      <c r="AI120" s="9"/>
    </row>
    <row r="121" spans="1:37" x14ac:dyDescent="0.15">
      <c r="A121" s="9" t="s">
        <v>57</v>
      </c>
      <c r="B121" s="295"/>
      <c r="C121" s="295"/>
      <c r="D121" s="295"/>
      <c r="E121" s="295"/>
      <c r="F121" s="295"/>
      <c r="G121" s="295"/>
      <c r="H121" s="295"/>
      <c r="I121" s="295"/>
      <c r="J121" s="295"/>
      <c r="K121" s="295"/>
      <c r="L121" s="295"/>
      <c r="M121" s="295"/>
      <c r="N121" s="295"/>
      <c r="O121" s="295"/>
      <c r="P121" s="296" t="s">
        <v>71</v>
      </c>
      <c r="Q121" s="296" t="s">
        <v>71</v>
      </c>
      <c r="U121" s="9"/>
      <c r="V121" s="9"/>
      <c r="W121" s="9"/>
      <c r="X121" s="9"/>
      <c r="Y121" s="9"/>
      <c r="Z121" s="9"/>
      <c r="AA121" s="9"/>
      <c r="AB121" s="9"/>
      <c r="AC121" s="9"/>
      <c r="AD121" s="9"/>
      <c r="AE121" s="9"/>
      <c r="AF121" s="9"/>
      <c r="AG121" s="9"/>
      <c r="AH121" s="9"/>
      <c r="AI121" s="9"/>
    </row>
    <row r="122" spans="1:37" ht="43" customHeight="1" x14ac:dyDescent="0.15">
      <c r="A122" s="237" t="s">
        <v>637</v>
      </c>
      <c r="B122" s="226" t="s">
        <v>44</v>
      </c>
      <c r="C122" s="226" t="s">
        <v>1279</v>
      </c>
      <c r="D122" s="226" t="s">
        <v>46</v>
      </c>
      <c r="E122" s="693" t="s">
        <v>1299</v>
      </c>
      <c r="F122" s="226" t="s">
        <v>1149</v>
      </c>
      <c r="G122" s="226" t="s">
        <v>47</v>
      </c>
      <c r="H122" s="693" t="s">
        <v>1280</v>
      </c>
      <c r="I122" s="238" t="s">
        <v>85</v>
      </c>
      <c r="J122" s="233" t="s">
        <v>790</v>
      </c>
      <c r="K122" s="782" t="s">
        <v>880</v>
      </c>
      <c r="L122" s="227" t="s">
        <v>588</v>
      </c>
      <c r="M122" s="782" t="s">
        <v>976</v>
      </c>
      <c r="N122" s="238" t="s">
        <v>82</v>
      </c>
      <c r="O122" s="238" t="s">
        <v>54</v>
      </c>
      <c r="P122" s="238" t="s">
        <v>55</v>
      </c>
      <c r="Q122" s="782" t="s">
        <v>1302</v>
      </c>
      <c r="T122" s="71"/>
      <c r="U122" s="71"/>
      <c r="V122" s="71"/>
      <c r="W122" s="71"/>
      <c r="X122" s="71"/>
      <c r="Y122" s="71"/>
      <c r="Z122" s="71"/>
      <c r="AA122" s="71"/>
      <c r="AB122" s="58"/>
      <c r="AC122" s="9"/>
      <c r="AD122" s="9"/>
      <c r="AE122" s="9"/>
      <c r="AF122" s="9"/>
      <c r="AG122" s="9"/>
      <c r="AH122" s="9"/>
      <c r="AI122" s="9"/>
      <c r="AJ122" s="9"/>
    </row>
    <row r="123" spans="1:37" ht="16" x14ac:dyDescent="0.15">
      <c r="A123" s="239" t="s">
        <v>99</v>
      </c>
      <c r="B123" s="235">
        <f>(L135+M135)/10^6</f>
        <v>19.441234000000001</v>
      </c>
      <c r="C123" s="235">
        <f>(B135+C135)/10^6</f>
        <v>35.170746999999999</v>
      </c>
      <c r="D123" s="235">
        <f>D135/10^6</f>
        <v>773.56452899999999</v>
      </c>
      <c r="E123" s="235">
        <f>E135/10^6</f>
        <v>202.622716</v>
      </c>
      <c r="F123" s="235">
        <f>F135/10^6</f>
        <v>3.2000000000000003E-4</v>
      </c>
      <c r="G123" s="235">
        <f>(G135+H135+I135)/10^6</f>
        <v>327.06503600000002</v>
      </c>
      <c r="H123" s="235">
        <f>J135/10^6</f>
        <v>3.8705099999999999</v>
      </c>
      <c r="I123" s="235">
        <f t="shared" ref="I123:I129" si="46">(N135+O135)/10^6</f>
        <v>244.553121</v>
      </c>
      <c r="J123" s="235">
        <f>(K135+P135)/10^6</f>
        <v>228.55867000000001</v>
      </c>
      <c r="K123" s="235">
        <f t="shared" ref="K123:K129" si="47">(Q135+R135+S135+T135)/10^6</f>
        <v>89.211478</v>
      </c>
      <c r="L123" s="235">
        <f t="shared" ref="L123:L129" si="48">U135/10^6</f>
        <v>43.409503000000001</v>
      </c>
      <c r="M123" s="235">
        <f t="shared" ref="M123:M129" si="49">(V135+W135)/10^6</f>
        <v>33.249512000000003</v>
      </c>
      <c r="N123" s="235">
        <f t="shared" ref="N123:N129" si="50">(X135+Y135)/10^6</f>
        <v>268.57487600000002</v>
      </c>
      <c r="O123" s="235">
        <f t="shared" ref="O123:O129" si="51">Z135/10^6</f>
        <v>0.63848400000000005</v>
      </c>
      <c r="P123" s="229">
        <f>SUM(B123:O123)-E123</f>
        <v>2067.3080200000004</v>
      </c>
      <c r="Q123" s="229">
        <f>SUM(B123:O123)-D123</f>
        <v>1496.3662070000003</v>
      </c>
      <c r="S123" s="9"/>
      <c r="T123" s="9"/>
      <c r="U123" s="58"/>
      <c r="V123" s="58"/>
      <c r="W123" s="58"/>
      <c r="X123" s="58"/>
      <c r="Y123" s="58"/>
      <c r="Z123" s="58"/>
      <c r="AA123" s="9"/>
      <c r="AB123" s="58"/>
      <c r="AC123" s="9"/>
      <c r="AD123" s="9"/>
      <c r="AE123" s="9"/>
      <c r="AF123" s="9"/>
      <c r="AG123" s="9"/>
      <c r="AH123" s="9"/>
      <c r="AI123" s="9"/>
      <c r="AJ123" s="9"/>
    </row>
    <row r="124" spans="1:37" ht="16" x14ac:dyDescent="0.15">
      <c r="A124" s="239" t="s">
        <v>100</v>
      </c>
      <c r="B124" s="235">
        <f t="shared" ref="B124:B129" si="52">(L136+M136)/10^6</f>
        <v>0.31096400000000002</v>
      </c>
      <c r="C124" s="235">
        <f t="shared" ref="C124:C129" si="53">(B136+C136)/10^6</f>
        <v>3.7763620000000002</v>
      </c>
      <c r="D124" s="235">
        <f t="shared" ref="D124:F129" si="54">D136/10^6</f>
        <v>69.047224</v>
      </c>
      <c r="E124" s="235">
        <f t="shared" si="54"/>
        <v>8.8488749999999996</v>
      </c>
      <c r="F124" s="235">
        <f t="shared" si="54"/>
        <v>9.7490000000000007E-3</v>
      </c>
      <c r="G124" s="235">
        <f t="shared" ref="G124:G129" si="55">(G136+H136+I136)/10^6</f>
        <v>26.926964999999999</v>
      </c>
      <c r="H124" s="235">
        <f t="shared" ref="H124:H129" si="56">J136/10^6</f>
        <v>0.22243199999999999</v>
      </c>
      <c r="I124" s="235">
        <f t="shared" si="46"/>
        <v>137.903336</v>
      </c>
      <c r="J124" s="235">
        <f t="shared" ref="J124:J129" si="57">(K136+P136)/10^6</f>
        <v>45.736387999999998</v>
      </c>
      <c r="K124" s="235">
        <f t="shared" si="47"/>
        <v>10.626792999999999</v>
      </c>
      <c r="L124" s="235">
        <f t="shared" si="48"/>
        <v>11.4742</v>
      </c>
      <c r="M124" s="235">
        <f t="shared" si="49"/>
        <v>12.900854000000001</v>
      </c>
      <c r="N124" s="235">
        <f t="shared" si="50"/>
        <v>2.7441209999999998</v>
      </c>
      <c r="O124" s="235">
        <f t="shared" si="51"/>
        <v>0.235793</v>
      </c>
      <c r="P124" s="229">
        <f t="shared" ref="P124:P129" si="58">SUM(B124:O124)-E124</f>
        <v>321.91518099999996</v>
      </c>
      <c r="Q124" s="229">
        <f t="shared" ref="Q124:Q130" si="59">SUM(B124:O124)-D124</f>
        <v>261.71683199999995</v>
      </c>
      <c r="S124" s="9"/>
      <c r="T124" s="9"/>
      <c r="U124" s="58"/>
      <c r="V124" s="58"/>
      <c r="W124" s="58"/>
      <c r="X124" s="58"/>
      <c r="Y124" s="58"/>
      <c r="Z124" s="58"/>
      <c r="AA124" s="9"/>
      <c r="AB124" s="58"/>
      <c r="AC124" s="9"/>
      <c r="AD124" s="9"/>
      <c r="AE124" s="9"/>
      <c r="AF124" s="9"/>
      <c r="AG124" s="9"/>
      <c r="AH124" s="9"/>
      <c r="AI124" s="9"/>
      <c r="AJ124" s="9"/>
    </row>
    <row r="125" spans="1:37" ht="16" x14ac:dyDescent="0.15">
      <c r="A125" s="239" t="s">
        <v>101</v>
      </c>
      <c r="B125" s="235">
        <f t="shared" si="52"/>
        <v>4.533061</v>
      </c>
      <c r="C125" s="235">
        <f t="shared" si="53"/>
        <v>4.4370849999999997</v>
      </c>
      <c r="D125" s="235">
        <f t="shared" si="54"/>
        <v>40.643524999999997</v>
      </c>
      <c r="E125" s="235">
        <f t="shared" si="54"/>
        <v>7.067151</v>
      </c>
      <c r="F125" s="235">
        <f t="shared" si="54"/>
        <v>5.4000000000000001E-4</v>
      </c>
      <c r="G125" s="235">
        <f t="shared" si="55"/>
        <v>112.434354</v>
      </c>
      <c r="H125" s="235">
        <f t="shared" si="56"/>
        <v>0.118696</v>
      </c>
      <c r="I125" s="235">
        <f t="shared" si="46"/>
        <v>188.45264399999999</v>
      </c>
      <c r="J125" s="235">
        <f t="shared" si="57"/>
        <v>36.314090999999998</v>
      </c>
      <c r="K125" s="235">
        <f t="shared" si="47"/>
        <v>17.580909999999999</v>
      </c>
      <c r="L125" s="235">
        <f t="shared" si="48"/>
        <v>7.4798830000000001</v>
      </c>
      <c r="M125" s="235">
        <f t="shared" si="49"/>
        <v>12.494346999999999</v>
      </c>
      <c r="N125" s="235">
        <f t="shared" si="50"/>
        <v>3.5127419999999998</v>
      </c>
      <c r="O125" s="235">
        <f t="shared" si="51"/>
        <v>4.2319000000000002E-2</v>
      </c>
      <c r="P125" s="229">
        <f t="shared" si="58"/>
        <v>428.044197</v>
      </c>
      <c r="Q125" s="229">
        <f t="shared" si="59"/>
        <v>394.46782300000001</v>
      </c>
      <c r="S125" s="9"/>
      <c r="T125" s="9"/>
      <c r="U125" s="58"/>
      <c r="V125" s="58"/>
      <c r="W125" s="58"/>
      <c r="X125" s="58"/>
      <c r="Y125" s="58"/>
      <c r="Z125" s="58"/>
      <c r="AA125" s="9"/>
      <c r="AB125" s="58"/>
      <c r="AC125" s="9"/>
      <c r="AD125" s="9"/>
      <c r="AE125" s="9"/>
      <c r="AF125" s="9"/>
      <c r="AG125" s="9"/>
      <c r="AH125" s="9"/>
      <c r="AI125" s="9"/>
      <c r="AJ125" s="9"/>
    </row>
    <row r="126" spans="1:37" ht="16" x14ac:dyDescent="0.15">
      <c r="A126" s="239" t="s">
        <v>102</v>
      </c>
      <c r="B126" s="235">
        <f t="shared" si="52"/>
        <v>3.252335</v>
      </c>
      <c r="C126" s="235">
        <f t="shared" si="53"/>
        <v>4.0979679999999998</v>
      </c>
      <c r="D126" s="235">
        <f t="shared" si="54"/>
        <v>60.821939999999998</v>
      </c>
      <c r="E126" s="235">
        <f t="shared" si="54"/>
        <v>25.303353000000001</v>
      </c>
      <c r="F126" s="235">
        <f t="shared" si="54"/>
        <v>1.22E-4</v>
      </c>
      <c r="G126" s="235">
        <f t="shared" si="55"/>
        <v>31.26417</v>
      </c>
      <c r="H126" s="235">
        <f t="shared" si="56"/>
        <v>0.194767</v>
      </c>
      <c r="I126" s="235">
        <f t="shared" si="46"/>
        <v>30.62912</v>
      </c>
      <c r="J126" s="235">
        <f t="shared" si="57"/>
        <v>80.026118999999994</v>
      </c>
      <c r="K126" s="235">
        <f t="shared" si="47"/>
        <v>4.5104439999999997</v>
      </c>
      <c r="L126" s="235">
        <f t="shared" si="48"/>
        <v>2.3497970000000001</v>
      </c>
      <c r="M126" s="235">
        <f t="shared" si="49"/>
        <v>0.44798399999999999</v>
      </c>
      <c r="N126" s="235">
        <f t="shared" si="50"/>
        <v>5.2594599999999998</v>
      </c>
      <c r="O126" s="235">
        <f t="shared" si="51"/>
        <v>6.9699999999999996E-3</v>
      </c>
      <c r="P126" s="229">
        <f t="shared" si="58"/>
        <v>222.86119600000001</v>
      </c>
      <c r="Q126" s="229">
        <f t="shared" si="59"/>
        <v>187.34260899999998</v>
      </c>
      <c r="S126" s="9"/>
      <c r="T126" s="9"/>
      <c r="U126" s="58"/>
      <c r="V126" s="58"/>
      <c r="W126" s="58"/>
      <c r="X126" s="58"/>
      <c r="Y126" s="58"/>
      <c r="Z126" s="58"/>
      <c r="AA126" s="9"/>
      <c r="AB126" s="58"/>
      <c r="AC126" s="9"/>
      <c r="AD126" s="9"/>
      <c r="AE126" s="9"/>
      <c r="AF126" s="9"/>
      <c r="AG126" s="9"/>
      <c r="AH126" s="9"/>
      <c r="AI126" s="9"/>
      <c r="AJ126" s="9"/>
    </row>
    <row r="127" spans="1:37" ht="16" x14ac:dyDescent="0.15">
      <c r="A127" s="239" t="s">
        <v>103</v>
      </c>
      <c r="B127" s="235">
        <f t="shared" si="52"/>
        <v>0.293489</v>
      </c>
      <c r="C127" s="235">
        <f t="shared" si="53"/>
        <v>0.12953300000000001</v>
      </c>
      <c r="D127" s="235">
        <f t="shared" si="54"/>
        <v>2.0682019999999999</v>
      </c>
      <c r="E127" s="235">
        <f t="shared" si="54"/>
        <v>1.586284</v>
      </c>
      <c r="F127" s="235">
        <f t="shared" si="54"/>
        <v>0</v>
      </c>
      <c r="G127" s="235">
        <f t="shared" si="55"/>
        <v>5.1609090000000002</v>
      </c>
      <c r="H127" s="235">
        <f t="shared" si="56"/>
        <v>1.1124E-2</v>
      </c>
      <c r="I127" s="235">
        <f t="shared" si="46"/>
        <v>9.9073879999999992</v>
      </c>
      <c r="J127" s="235">
        <f t="shared" si="57"/>
        <v>2.347305</v>
      </c>
      <c r="K127" s="235">
        <f t="shared" si="47"/>
        <v>7.7702309999999999</v>
      </c>
      <c r="L127" s="235">
        <f t="shared" si="48"/>
        <v>0.16439000000000001</v>
      </c>
      <c r="M127" s="235">
        <f t="shared" si="49"/>
        <v>8.7886000000000006E-2</v>
      </c>
      <c r="N127" s="235">
        <f t="shared" si="50"/>
        <v>8.5084999999999994E-2</v>
      </c>
      <c r="O127" s="235">
        <f t="shared" si="51"/>
        <v>1.913E-3</v>
      </c>
      <c r="P127" s="229">
        <f t="shared" si="58"/>
        <v>28.027454999999996</v>
      </c>
      <c r="Q127" s="229">
        <f t="shared" si="59"/>
        <v>27.545536999999996</v>
      </c>
      <c r="S127" s="9"/>
      <c r="T127" s="9"/>
      <c r="U127" s="58"/>
      <c r="V127" s="58"/>
      <c r="W127" s="58"/>
      <c r="X127" s="58"/>
      <c r="Y127" s="58"/>
      <c r="Z127" s="58"/>
      <c r="AA127" s="9"/>
      <c r="AB127" s="58"/>
      <c r="AC127" s="9"/>
      <c r="AD127" s="9"/>
      <c r="AE127" s="9"/>
      <c r="AF127" s="9"/>
      <c r="AG127" s="9"/>
      <c r="AH127" s="9"/>
      <c r="AI127" s="9"/>
      <c r="AJ127" s="9"/>
    </row>
    <row r="128" spans="1:37" ht="17" customHeight="1" x14ac:dyDescent="0.15">
      <c r="A128" s="239" t="s">
        <v>104</v>
      </c>
      <c r="B128" s="235">
        <f t="shared" si="52"/>
        <v>9.8300999999999999E-2</v>
      </c>
      <c r="C128" s="235">
        <f t="shared" si="53"/>
        <v>0.416377</v>
      </c>
      <c r="D128" s="235">
        <f t="shared" si="54"/>
        <v>150.09806499999999</v>
      </c>
      <c r="E128" s="235">
        <f t="shared" si="54"/>
        <v>20.532489999999999</v>
      </c>
      <c r="F128" s="235">
        <f t="shared" si="54"/>
        <v>8.2999999999999998E-5</v>
      </c>
      <c r="G128" s="235">
        <f t="shared" si="55"/>
        <v>50.603749999999998</v>
      </c>
      <c r="H128" s="235">
        <f t="shared" si="56"/>
        <v>1.1964000000000001E-2</v>
      </c>
      <c r="I128" s="235">
        <f t="shared" si="46"/>
        <v>1.5628139999999999</v>
      </c>
      <c r="J128" s="235">
        <f t="shared" si="57"/>
        <v>8.4656169999999999</v>
      </c>
      <c r="K128" s="235">
        <f t="shared" si="47"/>
        <v>0.31597599999999998</v>
      </c>
      <c r="L128" s="235">
        <f t="shared" si="48"/>
        <v>4.8259999999999996</v>
      </c>
      <c r="M128" s="235">
        <f t="shared" si="49"/>
        <v>13.726891</v>
      </c>
      <c r="N128" s="235">
        <f t="shared" si="50"/>
        <v>2.136584</v>
      </c>
      <c r="O128" s="235">
        <f t="shared" si="51"/>
        <v>0.107325</v>
      </c>
      <c r="P128" s="229">
        <f t="shared" si="58"/>
        <v>232.36974699999999</v>
      </c>
      <c r="Q128" s="229">
        <f t="shared" si="59"/>
        <v>102.80417199999999</v>
      </c>
      <c r="S128" s="9"/>
      <c r="T128" s="9"/>
      <c r="U128" s="58"/>
      <c r="V128" s="58"/>
      <c r="W128" s="58"/>
      <c r="X128" s="58"/>
      <c r="Y128" s="58"/>
      <c r="Z128" s="58"/>
      <c r="AA128" s="9"/>
      <c r="AB128" s="58"/>
      <c r="AC128" s="9"/>
      <c r="AD128" s="9"/>
      <c r="AE128" s="9"/>
      <c r="AF128" s="9"/>
      <c r="AG128" s="9"/>
      <c r="AH128" s="9"/>
      <c r="AI128" s="9"/>
      <c r="AJ128" s="9"/>
    </row>
    <row r="129" spans="1:37" ht="16" x14ac:dyDescent="0.15">
      <c r="A129" s="239" t="s">
        <v>105</v>
      </c>
      <c r="B129" s="235">
        <f t="shared" si="52"/>
        <v>1.3140000000000001E-3</v>
      </c>
      <c r="C129" s="235">
        <f t="shared" si="53"/>
        <v>3.3620999999999998E-2</v>
      </c>
      <c r="D129" s="235">
        <f t="shared" si="54"/>
        <v>3.6159999999999999E-3</v>
      </c>
      <c r="E129" s="235">
        <f t="shared" si="54"/>
        <v>3.6159999999999999E-3</v>
      </c>
      <c r="F129" s="235">
        <f t="shared" si="54"/>
        <v>0</v>
      </c>
      <c r="G129" s="235">
        <f t="shared" si="55"/>
        <v>0.114151</v>
      </c>
      <c r="H129" s="235">
        <f t="shared" si="56"/>
        <v>0</v>
      </c>
      <c r="I129" s="235">
        <f t="shared" si="46"/>
        <v>0.61542699999999995</v>
      </c>
      <c r="J129" s="235">
        <f t="shared" si="57"/>
        <v>3.4988999999999999E-2</v>
      </c>
      <c r="K129" s="235">
        <f t="shared" si="47"/>
        <v>2.8310000000000002E-3</v>
      </c>
      <c r="L129" s="235">
        <f t="shared" si="48"/>
        <v>6.7665000000000003E-2</v>
      </c>
      <c r="M129" s="235">
        <f t="shared" si="49"/>
        <v>0.163691</v>
      </c>
      <c r="N129" s="235">
        <f t="shared" si="50"/>
        <v>5.79E-3</v>
      </c>
      <c r="O129" s="235">
        <f t="shared" si="51"/>
        <v>6.8079999999999998E-3</v>
      </c>
      <c r="P129" s="229">
        <f t="shared" si="58"/>
        <v>1.0499029999999998</v>
      </c>
      <c r="Q129" s="229">
        <f t="shared" si="59"/>
        <v>1.0499029999999998</v>
      </c>
      <c r="S129" s="9"/>
      <c r="T129" s="58"/>
      <c r="U129" s="58"/>
      <c r="V129" s="58"/>
      <c r="W129" s="58"/>
      <c r="X129" s="58"/>
      <c r="Y129" s="58"/>
      <c r="Z129" s="58"/>
      <c r="AA129" s="9"/>
      <c r="AB129" s="58"/>
      <c r="AC129" s="58"/>
      <c r="AD129" s="9"/>
      <c r="AE129" s="9"/>
      <c r="AF129" s="9"/>
      <c r="AG129" s="9"/>
      <c r="AH129" s="9"/>
      <c r="AI129" s="9"/>
      <c r="AJ129" s="9"/>
      <c r="AK129" s="9"/>
    </row>
    <row r="130" spans="1:37" ht="17" x14ac:dyDescent="0.15">
      <c r="A130" s="228" t="s">
        <v>86</v>
      </c>
      <c r="B130" s="229">
        <f>SUM(B123:B129)</f>
        <v>27.930698</v>
      </c>
      <c r="C130" s="229">
        <f t="shared" ref="C130:O130" si="60">SUM(C123:C129)</f>
        <v>48.061692999999991</v>
      </c>
      <c r="D130" s="229">
        <f t="shared" si="60"/>
        <v>1096.2471009999999</v>
      </c>
      <c r="E130" s="235">
        <f t="shared" ref="E130" si="61">E142/10^6</f>
        <v>265.96448500000002</v>
      </c>
      <c r="F130" s="229">
        <f t="shared" si="60"/>
        <v>1.0814000000000002E-2</v>
      </c>
      <c r="G130" s="229">
        <f t="shared" si="60"/>
        <v>553.56933500000002</v>
      </c>
      <c r="H130" s="229">
        <f t="shared" si="60"/>
        <v>4.429492999999999</v>
      </c>
      <c r="I130" s="229">
        <f t="shared" si="60"/>
        <v>613.62384999999995</v>
      </c>
      <c r="J130" s="229">
        <f t="shared" si="60"/>
        <v>401.48317900000001</v>
      </c>
      <c r="K130" s="229">
        <f t="shared" si="60"/>
        <v>130.01866299999998</v>
      </c>
      <c r="L130" s="229">
        <f t="shared" si="60"/>
        <v>69.771437999999989</v>
      </c>
      <c r="M130" s="229">
        <f t="shared" si="60"/>
        <v>73.071164999999993</v>
      </c>
      <c r="N130" s="229">
        <f t="shared" si="60"/>
        <v>282.31865800000003</v>
      </c>
      <c r="O130" s="229">
        <f t="shared" si="60"/>
        <v>1.039612</v>
      </c>
      <c r="P130" s="229">
        <f>SUM(P123:P129)</f>
        <v>3301.5756990000004</v>
      </c>
      <c r="Q130" s="229">
        <f t="shared" si="59"/>
        <v>2471.2930829999996</v>
      </c>
      <c r="S130" s="9"/>
      <c r="T130" s="9"/>
      <c r="U130" s="58"/>
      <c r="V130" s="58"/>
      <c r="W130" s="58"/>
      <c r="X130" s="58"/>
      <c r="Y130" s="58"/>
      <c r="Z130" s="58"/>
      <c r="AA130" s="9"/>
      <c r="AB130" s="58"/>
      <c r="AC130" s="58"/>
      <c r="AD130" s="9"/>
      <c r="AE130" s="9"/>
      <c r="AF130" s="9"/>
      <c r="AG130" s="9"/>
      <c r="AH130" s="9"/>
      <c r="AI130" s="9"/>
      <c r="AJ130" s="9"/>
      <c r="AK130" s="9"/>
    </row>
    <row r="131" spans="1:37" x14ac:dyDescent="0.1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58"/>
      <c r="AC131" s="9"/>
      <c r="AD131" s="9"/>
      <c r="AE131" s="9"/>
      <c r="AF131" s="9"/>
      <c r="AG131" s="9"/>
      <c r="AH131" s="9"/>
      <c r="AI131" s="9"/>
      <c r="AJ131" s="9"/>
    </row>
    <row r="132" spans="1:37" s="39" customFormat="1" x14ac:dyDescent="0.15">
      <c r="A132" s="295"/>
      <c r="B132" s="295"/>
      <c r="C132" s="295"/>
      <c r="D132" s="295"/>
      <c r="E132" s="295"/>
      <c r="F132" s="295"/>
      <c r="G132" s="295"/>
      <c r="H132" s="295"/>
      <c r="I132" s="295"/>
      <c r="J132" s="295"/>
      <c r="K132" s="295"/>
      <c r="L132" s="295"/>
      <c r="M132" s="295"/>
      <c r="N132" s="72"/>
      <c r="O132" s="72"/>
      <c r="P132" s="15"/>
      <c r="Q132" s="72"/>
      <c r="R132" s="15"/>
      <c r="S132" s="15"/>
      <c r="T132" s="15"/>
      <c r="U132" s="9"/>
      <c r="V132" s="9"/>
      <c r="W132" s="9"/>
      <c r="X132" s="9"/>
      <c r="Y132" s="9"/>
      <c r="Z132" s="9"/>
      <c r="AA132" s="9"/>
    </row>
    <row r="133" spans="1:37" x14ac:dyDescent="0.15">
      <c r="A133" s="294" t="s">
        <v>62</v>
      </c>
      <c r="B133" s="295"/>
      <c r="C133" s="295"/>
      <c r="D133" s="295"/>
      <c r="E133" s="295"/>
      <c r="F133" s="295"/>
      <c r="G133" s="295"/>
      <c r="H133" s="295"/>
      <c r="I133" s="295"/>
      <c r="J133" s="295"/>
      <c r="K133" s="295"/>
      <c r="L133" s="295"/>
      <c r="M133" s="295"/>
      <c r="N133" s="72"/>
      <c r="O133" s="72"/>
      <c r="Q133" s="72"/>
      <c r="U133" s="9"/>
      <c r="V133" s="9"/>
      <c r="W133" s="9"/>
      <c r="X133" s="9"/>
      <c r="Y133" s="9"/>
      <c r="Z133" s="9"/>
      <c r="AA133" s="9"/>
      <c r="AB133" s="15"/>
    </row>
    <row r="134" spans="1:37" ht="42" x14ac:dyDescent="0.15">
      <c r="A134" s="398" t="s">
        <v>638</v>
      </c>
      <c r="B134" s="396" t="s">
        <v>45</v>
      </c>
      <c r="C134" s="397" t="s">
        <v>901</v>
      </c>
      <c r="D134" s="396" t="s">
        <v>46</v>
      </c>
      <c r="E134" s="396" t="s">
        <v>1299</v>
      </c>
      <c r="F134" s="396" t="s">
        <v>1149</v>
      </c>
      <c r="G134" s="396" t="s">
        <v>47</v>
      </c>
      <c r="H134" s="398" t="s">
        <v>902</v>
      </c>
      <c r="I134" s="396" t="s">
        <v>1105</v>
      </c>
      <c r="J134" s="397" t="s">
        <v>858</v>
      </c>
      <c r="K134" s="396" t="s">
        <v>1177</v>
      </c>
      <c r="L134" s="396" t="s">
        <v>67</v>
      </c>
      <c r="M134" s="396" t="s">
        <v>212</v>
      </c>
      <c r="N134" s="396" t="s">
        <v>49</v>
      </c>
      <c r="O134" s="399" t="s">
        <v>859</v>
      </c>
      <c r="P134" s="396" t="s">
        <v>50</v>
      </c>
      <c r="Q134" s="396" t="s">
        <v>51</v>
      </c>
      <c r="R134" s="400" t="s">
        <v>903</v>
      </c>
      <c r="S134" s="396" t="s">
        <v>804</v>
      </c>
      <c r="T134" s="398" t="s">
        <v>78</v>
      </c>
      <c r="U134" s="401" t="s">
        <v>633</v>
      </c>
      <c r="V134" s="398" t="s">
        <v>52</v>
      </c>
      <c r="W134" s="406" t="s">
        <v>904</v>
      </c>
      <c r="X134" s="398" t="s">
        <v>905</v>
      </c>
      <c r="Y134" s="406" t="s">
        <v>68</v>
      </c>
      <c r="Z134" s="406" t="s">
        <v>54</v>
      </c>
      <c r="AA134" s="407" t="s">
        <v>55</v>
      </c>
      <c r="AB134" s="408" t="s">
        <v>1302</v>
      </c>
    </row>
    <row r="135" spans="1:37" x14ac:dyDescent="0.15">
      <c r="A135" s="402" t="s">
        <v>775</v>
      </c>
      <c r="B135" s="403">
        <v>8447983</v>
      </c>
      <c r="C135" s="403">
        <v>26722764</v>
      </c>
      <c r="D135" s="403">
        <v>773564529</v>
      </c>
      <c r="E135" s="403">
        <v>202622716</v>
      </c>
      <c r="F135" s="403">
        <v>320</v>
      </c>
      <c r="G135" s="403">
        <v>276617324</v>
      </c>
      <c r="H135" s="403">
        <v>50446884</v>
      </c>
      <c r="I135" s="403">
        <v>828</v>
      </c>
      <c r="J135" s="403">
        <v>3870510</v>
      </c>
      <c r="K135" s="403">
        <v>5621245</v>
      </c>
      <c r="L135" s="403">
        <v>126744</v>
      </c>
      <c r="M135" s="403">
        <v>19314490</v>
      </c>
      <c r="N135" s="403">
        <v>137337192</v>
      </c>
      <c r="O135" s="403">
        <v>107215929</v>
      </c>
      <c r="P135" s="403">
        <v>222937425</v>
      </c>
      <c r="Q135" s="403">
        <v>87780143</v>
      </c>
      <c r="R135" s="403">
        <v>718645</v>
      </c>
      <c r="S135" s="403">
        <v>44337</v>
      </c>
      <c r="T135" s="403">
        <v>668353</v>
      </c>
      <c r="U135" s="403">
        <v>43409503</v>
      </c>
      <c r="V135" s="403">
        <v>32530067</v>
      </c>
      <c r="W135" s="403">
        <v>719445</v>
      </c>
      <c r="X135" s="403">
        <v>9112635</v>
      </c>
      <c r="Y135" s="403">
        <v>259462241</v>
      </c>
      <c r="Z135" s="403">
        <v>638484</v>
      </c>
      <c r="AA135" s="408">
        <f>SUM(B135:Z135)-E135</f>
        <v>2067308020</v>
      </c>
      <c r="AB135" s="408">
        <f>SUM(B135:Z135)-D135</f>
        <v>1496366207</v>
      </c>
    </row>
    <row r="136" spans="1:37" x14ac:dyDescent="0.15">
      <c r="A136" s="402" t="s">
        <v>100</v>
      </c>
      <c r="B136" s="403">
        <v>1045931</v>
      </c>
      <c r="C136" s="403">
        <v>2730431</v>
      </c>
      <c r="D136" s="403">
        <v>69047224</v>
      </c>
      <c r="E136" s="403">
        <v>8848875</v>
      </c>
      <c r="F136" s="403">
        <v>9749</v>
      </c>
      <c r="G136" s="403">
        <v>26204509</v>
      </c>
      <c r="H136" s="403">
        <v>722456</v>
      </c>
      <c r="I136" s="403"/>
      <c r="J136" s="403">
        <v>222432</v>
      </c>
      <c r="K136" s="403">
        <v>564891</v>
      </c>
      <c r="L136" s="403"/>
      <c r="M136" s="403">
        <v>310964</v>
      </c>
      <c r="N136" s="403">
        <v>47239657</v>
      </c>
      <c r="O136" s="403">
        <v>90663679</v>
      </c>
      <c r="P136" s="403">
        <v>45171497</v>
      </c>
      <c r="Q136" s="403">
        <v>10213813</v>
      </c>
      <c r="R136" s="403">
        <v>320646</v>
      </c>
      <c r="S136" s="403">
        <v>38744</v>
      </c>
      <c r="T136" s="403">
        <v>53590</v>
      </c>
      <c r="U136" s="403">
        <v>11474200</v>
      </c>
      <c r="V136" s="403">
        <v>12182648</v>
      </c>
      <c r="W136" s="403">
        <v>718206</v>
      </c>
      <c r="X136" s="403">
        <v>1383346</v>
      </c>
      <c r="Y136" s="403">
        <v>1360775</v>
      </c>
      <c r="Z136" s="403">
        <v>235793</v>
      </c>
      <c r="AA136" s="408">
        <f t="shared" ref="AA136:AA141" si="62">SUM(B136:Z136)-E136</f>
        <v>321915181</v>
      </c>
      <c r="AB136" s="408">
        <f t="shared" ref="AB136:AB142" si="63">SUM(B136:Z136)-D136</f>
        <v>261716832</v>
      </c>
    </row>
    <row r="137" spans="1:37" x14ac:dyDescent="0.15">
      <c r="A137" s="402" t="s">
        <v>514</v>
      </c>
      <c r="B137" s="403">
        <v>477560</v>
      </c>
      <c r="C137" s="403">
        <v>3959525</v>
      </c>
      <c r="D137" s="403">
        <v>40643525</v>
      </c>
      <c r="E137" s="403">
        <v>7067151</v>
      </c>
      <c r="F137" s="403">
        <v>540</v>
      </c>
      <c r="G137" s="403">
        <v>96734494</v>
      </c>
      <c r="H137" s="403">
        <v>15699827</v>
      </c>
      <c r="I137" s="403">
        <v>33</v>
      </c>
      <c r="J137" s="403">
        <v>118696</v>
      </c>
      <c r="K137" s="403">
        <v>210</v>
      </c>
      <c r="L137" s="403">
        <v>38212</v>
      </c>
      <c r="M137" s="403">
        <v>4494849</v>
      </c>
      <c r="N137" s="403">
        <v>22053103</v>
      </c>
      <c r="O137" s="403">
        <v>166399541</v>
      </c>
      <c r="P137" s="403">
        <v>36313881</v>
      </c>
      <c r="Q137" s="403">
        <v>17297614</v>
      </c>
      <c r="R137" s="403">
        <v>36630</v>
      </c>
      <c r="S137" s="403">
        <v>4224</v>
      </c>
      <c r="T137" s="403">
        <v>242442</v>
      </c>
      <c r="U137" s="403">
        <v>7479883</v>
      </c>
      <c r="V137" s="403">
        <v>12236008</v>
      </c>
      <c r="W137" s="403">
        <v>258339</v>
      </c>
      <c r="X137" s="403">
        <v>3021088</v>
      </c>
      <c r="Y137" s="403">
        <v>491654</v>
      </c>
      <c r="Z137" s="403">
        <v>42319</v>
      </c>
      <c r="AA137" s="408">
        <f t="shared" si="62"/>
        <v>428044197</v>
      </c>
      <c r="AB137" s="408">
        <f t="shared" si="63"/>
        <v>394467823</v>
      </c>
    </row>
    <row r="138" spans="1:37" x14ac:dyDescent="0.15">
      <c r="A138" s="402" t="s">
        <v>515</v>
      </c>
      <c r="B138" s="403">
        <v>87285</v>
      </c>
      <c r="C138" s="403">
        <v>4010683</v>
      </c>
      <c r="D138" s="403">
        <v>60821940</v>
      </c>
      <c r="E138" s="403">
        <v>25303353</v>
      </c>
      <c r="F138" s="403">
        <v>122</v>
      </c>
      <c r="G138" s="403">
        <v>29352333</v>
      </c>
      <c r="H138" s="403">
        <v>1907113</v>
      </c>
      <c r="I138" s="403">
        <v>4724</v>
      </c>
      <c r="J138" s="403">
        <v>194767</v>
      </c>
      <c r="K138" s="403">
        <v>107</v>
      </c>
      <c r="L138" s="403">
        <v>48653</v>
      </c>
      <c r="M138" s="403">
        <v>3203682</v>
      </c>
      <c r="N138" s="403">
        <v>11143388</v>
      </c>
      <c r="O138" s="403">
        <v>19485732</v>
      </c>
      <c r="P138" s="403">
        <v>80026012</v>
      </c>
      <c r="Q138" s="403">
        <v>4405835</v>
      </c>
      <c r="R138" s="403">
        <v>26404</v>
      </c>
      <c r="S138" s="403">
        <v>77076</v>
      </c>
      <c r="T138" s="403">
        <v>1129</v>
      </c>
      <c r="U138" s="403">
        <v>2349797</v>
      </c>
      <c r="V138" s="403">
        <v>407686</v>
      </c>
      <c r="W138" s="403">
        <v>40298</v>
      </c>
      <c r="X138" s="403">
        <v>2888317</v>
      </c>
      <c r="Y138" s="403">
        <v>2371143</v>
      </c>
      <c r="Z138" s="403">
        <v>6970</v>
      </c>
      <c r="AA138" s="408">
        <f t="shared" si="62"/>
        <v>222861196</v>
      </c>
      <c r="AB138" s="408">
        <f t="shared" si="63"/>
        <v>187342609</v>
      </c>
    </row>
    <row r="139" spans="1:37" x14ac:dyDescent="0.15">
      <c r="A139" s="402" t="s">
        <v>516</v>
      </c>
      <c r="B139" s="403">
        <v>30574</v>
      </c>
      <c r="C139" s="403">
        <v>98959</v>
      </c>
      <c r="D139" s="403">
        <v>2068202</v>
      </c>
      <c r="E139" s="403">
        <v>1586284</v>
      </c>
      <c r="F139" s="403"/>
      <c r="G139" s="403">
        <v>4882322</v>
      </c>
      <c r="H139" s="403">
        <v>278585</v>
      </c>
      <c r="I139" s="403">
        <v>2</v>
      </c>
      <c r="J139" s="403">
        <v>11124</v>
      </c>
      <c r="K139" s="409"/>
      <c r="L139" s="403"/>
      <c r="M139" s="403">
        <v>293489</v>
      </c>
      <c r="N139" s="403">
        <v>3642388</v>
      </c>
      <c r="O139" s="403">
        <v>6265000</v>
      </c>
      <c r="P139" s="403">
        <v>2347305</v>
      </c>
      <c r="Q139" s="403">
        <v>7769632</v>
      </c>
      <c r="R139" s="409">
        <v>372</v>
      </c>
      <c r="S139" s="408">
        <v>6</v>
      </c>
      <c r="T139" s="403">
        <v>221</v>
      </c>
      <c r="U139" s="403">
        <v>164390</v>
      </c>
      <c r="V139" s="403">
        <v>87776</v>
      </c>
      <c r="W139" s="403">
        <v>110</v>
      </c>
      <c r="X139" s="403">
        <v>66012</v>
      </c>
      <c r="Y139" s="403">
        <v>19073</v>
      </c>
      <c r="Z139" s="403">
        <v>1913</v>
      </c>
      <c r="AA139" s="408">
        <f t="shared" si="62"/>
        <v>28027455</v>
      </c>
      <c r="AB139" s="408">
        <f t="shared" si="63"/>
        <v>27545537</v>
      </c>
    </row>
    <row r="140" spans="1:37" x14ac:dyDescent="0.15">
      <c r="A140" s="402" t="s">
        <v>776</v>
      </c>
      <c r="B140" s="403">
        <v>141866</v>
      </c>
      <c r="C140" s="403">
        <v>274511</v>
      </c>
      <c r="D140" s="403">
        <v>150098065</v>
      </c>
      <c r="E140" s="403">
        <v>20532490</v>
      </c>
      <c r="F140" s="403">
        <v>83</v>
      </c>
      <c r="G140" s="403">
        <v>50458968</v>
      </c>
      <c r="H140" s="403">
        <v>144782</v>
      </c>
      <c r="I140" s="403"/>
      <c r="J140" s="403">
        <v>11964</v>
      </c>
      <c r="K140" s="403">
        <v>344</v>
      </c>
      <c r="L140" s="409"/>
      <c r="M140" s="403">
        <v>98301</v>
      </c>
      <c r="N140" s="403">
        <v>1225579</v>
      </c>
      <c r="O140" s="403">
        <v>337235</v>
      </c>
      <c r="P140" s="403">
        <v>8465273</v>
      </c>
      <c r="Q140" s="403">
        <v>264122</v>
      </c>
      <c r="R140" s="403">
        <v>39074</v>
      </c>
      <c r="S140" s="408">
        <v>996</v>
      </c>
      <c r="T140" s="403">
        <v>11784</v>
      </c>
      <c r="U140" s="403">
        <v>4826000</v>
      </c>
      <c r="V140" s="403">
        <v>13724090</v>
      </c>
      <c r="W140" s="403">
        <v>2801</v>
      </c>
      <c r="X140" s="403">
        <v>74604</v>
      </c>
      <c r="Y140" s="403">
        <v>2061980</v>
      </c>
      <c r="Z140" s="403">
        <v>107325</v>
      </c>
      <c r="AA140" s="408">
        <f t="shared" si="62"/>
        <v>232369747</v>
      </c>
      <c r="AB140" s="408">
        <f t="shared" si="63"/>
        <v>102804172</v>
      </c>
    </row>
    <row r="141" spans="1:37" x14ac:dyDescent="0.15">
      <c r="A141" s="402" t="s">
        <v>777</v>
      </c>
      <c r="B141" s="403">
        <v>18989</v>
      </c>
      <c r="C141" s="403">
        <v>14632</v>
      </c>
      <c r="D141" s="403">
        <v>3616</v>
      </c>
      <c r="E141" s="403">
        <v>3616</v>
      </c>
      <c r="F141" s="403"/>
      <c r="G141" s="409">
        <v>114149</v>
      </c>
      <c r="H141" s="409">
        <v>2</v>
      </c>
      <c r="I141" s="403"/>
      <c r="J141" s="409"/>
      <c r="K141" s="403"/>
      <c r="L141" s="409"/>
      <c r="M141" s="403">
        <v>1314</v>
      </c>
      <c r="N141" s="403">
        <v>968</v>
      </c>
      <c r="O141" s="403">
        <v>614459</v>
      </c>
      <c r="P141" s="403">
        <v>34989</v>
      </c>
      <c r="Q141" s="403">
        <v>2594</v>
      </c>
      <c r="R141" s="409">
        <v>135</v>
      </c>
      <c r="S141" s="408"/>
      <c r="T141" s="402">
        <v>102</v>
      </c>
      <c r="U141" s="403">
        <v>67665</v>
      </c>
      <c r="V141" s="403">
        <v>163690</v>
      </c>
      <c r="W141" s="403">
        <v>1</v>
      </c>
      <c r="X141" s="402"/>
      <c r="Y141" s="403">
        <v>5790</v>
      </c>
      <c r="Z141" s="403">
        <v>6808</v>
      </c>
      <c r="AA141" s="408">
        <f t="shared" si="62"/>
        <v>1049903</v>
      </c>
      <c r="AB141" s="408">
        <f t="shared" si="63"/>
        <v>1049903</v>
      </c>
      <c r="AC141" s="9"/>
      <c r="AD141" s="9"/>
      <c r="AE141" s="9"/>
      <c r="AF141" s="9"/>
      <c r="AG141" s="9"/>
      <c r="AH141" s="9"/>
      <c r="AI141" s="9"/>
      <c r="AJ141" s="9"/>
    </row>
    <row r="142" spans="1:37" x14ac:dyDescent="0.15">
      <c r="A142" s="410" t="s">
        <v>778</v>
      </c>
      <c r="B142" s="408">
        <f>SUM(B135:B141)</f>
        <v>10250188</v>
      </c>
      <c r="C142" s="408">
        <f t="shared" ref="C142:AA142" si="64">SUM(C135:C141)</f>
        <v>37811505</v>
      </c>
      <c r="D142" s="408">
        <f t="shared" si="64"/>
        <v>1096247101</v>
      </c>
      <c r="E142" s="408">
        <f t="shared" si="64"/>
        <v>265964485</v>
      </c>
      <c r="F142" s="408">
        <f t="shared" si="64"/>
        <v>10814</v>
      </c>
      <c r="G142" s="408">
        <f t="shared" si="64"/>
        <v>484364099</v>
      </c>
      <c r="H142" s="408">
        <f t="shared" si="64"/>
        <v>69199649</v>
      </c>
      <c r="I142" s="408">
        <f t="shared" si="64"/>
        <v>5587</v>
      </c>
      <c r="J142" s="408">
        <f t="shared" si="64"/>
        <v>4429493</v>
      </c>
      <c r="K142" s="408">
        <f t="shared" si="64"/>
        <v>6186797</v>
      </c>
      <c r="L142" s="408">
        <f t="shared" si="64"/>
        <v>213609</v>
      </c>
      <c r="M142" s="408">
        <f t="shared" si="64"/>
        <v>27717089</v>
      </c>
      <c r="N142" s="408">
        <f t="shared" si="64"/>
        <v>222642275</v>
      </c>
      <c r="O142" s="408">
        <f t="shared" si="64"/>
        <v>390981575</v>
      </c>
      <c r="P142" s="408">
        <f t="shared" si="64"/>
        <v>395296382</v>
      </c>
      <c r="Q142" s="408">
        <f t="shared" si="64"/>
        <v>127733753</v>
      </c>
      <c r="R142" s="408">
        <f t="shared" si="64"/>
        <v>1141906</v>
      </c>
      <c r="S142" s="408">
        <f t="shared" si="64"/>
        <v>165383</v>
      </c>
      <c r="T142" s="408">
        <f t="shared" si="64"/>
        <v>977621</v>
      </c>
      <c r="U142" s="408">
        <f t="shared" si="64"/>
        <v>69771438</v>
      </c>
      <c r="V142" s="408">
        <f t="shared" si="64"/>
        <v>71331965</v>
      </c>
      <c r="W142" s="408">
        <f t="shared" si="64"/>
        <v>1739200</v>
      </c>
      <c r="X142" s="408">
        <f t="shared" si="64"/>
        <v>16546002</v>
      </c>
      <c r="Y142" s="408">
        <f t="shared" si="64"/>
        <v>265772656</v>
      </c>
      <c r="Z142" s="408">
        <f t="shared" si="64"/>
        <v>1039612</v>
      </c>
      <c r="AA142" s="408">
        <f t="shared" si="64"/>
        <v>3301575699</v>
      </c>
      <c r="AB142" s="408">
        <f t="shared" si="63"/>
        <v>2471293083</v>
      </c>
      <c r="AC142" s="9"/>
      <c r="AD142" s="9"/>
      <c r="AE142" s="9"/>
      <c r="AF142" s="9"/>
      <c r="AG142" s="9"/>
      <c r="AH142" s="9"/>
      <c r="AI142" s="9"/>
      <c r="AJ142" s="9"/>
    </row>
    <row r="143" spans="1:37" x14ac:dyDescent="0.15">
      <c r="A143" s="9"/>
      <c r="B143" s="58"/>
      <c r="C143" s="58"/>
      <c r="D143" s="58"/>
      <c r="E143" s="58"/>
      <c r="F143" s="58"/>
      <c r="G143" s="58"/>
      <c r="H143" s="58"/>
      <c r="I143" s="58"/>
      <c r="J143" s="58"/>
      <c r="K143" s="58"/>
      <c r="L143" s="58"/>
      <c r="M143" s="58"/>
      <c r="N143" s="58"/>
      <c r="O143" s="58"/>
      <c r="P143" s="58"/>
      <c r="Q143" s="58"/>
      <c r="R143" s="58"/>
      <c r="S143" s="9"/>
      <c r="T143" s="9"/>
      <c r="U143" s="9"/>
      <c r="V143" s="58"/>
      <c r="W143" s="9"/>
      <c r="X143" s="9"/>
      <c r="Y143" s="9"/>
      <c r="Z143" s="58"/>
      <c r="AA143" s="9"/>
      <c r="AB143" s="58"/>
      <c r="AC143" s="9"/>
      <c r="AD143" s="9"/>
      <c r="AE143" s="9"/>
      <c r="AF143" s="9"/>
      <c r="AG143" s="9"/>
      <c r="AH143" s="9"/>
      <c r="AI143" s="9"/>
      <c r="AJ143" s="9"/>
    </row>
    <row r="144" spans="1:37" x14ac:dyDescent="0.15">
      <c r="A144" s="9"/>
      <c r="B144" s="9"/>
      <c r="C144" s="9"/>
      <c r="D144" s="9"/>
      <c r="E144" s="9"/>
      <c r="F144" s="9"/>
      <c r="G144" s="9"/>
      <c r="H144" s="58"/>
      <c r="I144" s="9"/>
      <c r="J144" s="9"/>
      <c r="K144" s="9"/>
      <c r="L144" s="9"/>
      <c r="M144" s="9"/>
      <c r="N144" s="9"/>
      <c r="O144" s="9"/>
      <c r="P144" s="9"/>
      <c r="Q144" s="9"/>
      <c r="R144" s="9"/>
      <c r="S144" s="9"/>
      <c r="T144" s="9"/>
      <c r="U144" s="9"/>
      <c r="V144" s="58"/>
      <c r="W144" s="9"/>
      <c r="X144" s="9"/>
      <c r="Y144" s="9"/>
      <c r="Z144" s="58"/>
      <c r="AA144" s="9"/>
      <c r="AB144" s="58"/>
      <c r="AC144" s="9"/>
      <c r="AD144" s="9"/>
      <c r="AE144" s="9"/>
      <c r="AF144" s="9"/>
      <c r="AG144" s="9"/>
      <c r="AH144" s="9"/>
      <c r="AI144" s="9"/>
      <c r="AJ144" s="9"/>
    </row>
    <row r="145" spans="1:36" ht="19" customHeight="1" x14ac:dyDescent="0.15">
      <c r="A145" s="319"/>
      <c r="B145" s="9"/>
      <c r="C145" s="9"/>
      <c r="D145" s="9"/>
      <c r="E145" s="9"/>
      <c r="F145" s="9"/>
      <c r="G145" s="9"/>
      <c r="H145" s="183"/>
      <c r="I145" s="9"/>
      <c r="J145" s="9"/>
      <c r="K145" s="9"/>
      <c r="L145" s="9"/>
      <c r="M145" s="9"/>
      <c r="N145" s="9"/>
      <c r="O145" s="9"/>
      <c r="P145" s="9"/>
      <c r="Q145" s="9"/>
      <c r="R145" s="9"/>
      <c r="S145" s="9"/>
      <c r="T145"/>
      <c r="U145" s="9"/>
      <c r="V145" s="58"/>
      <c r="W145" s="9"/>
      <c r="X145" s="9"/>
      <c r="Y145" s="9"/>
      <c r="Z145" s="58"/>
      <c r="AA145" s="9"/>
      <c r="AB145" s="58"/>
      <c r="AC145" s="9"/>
      <c r="AD145" s="9"/>
      <c r="AE145" s="9"/>
      <c r="AF145" s="9"/>
      <c r="AG145" s="9"/>
      <c r="AH145" s="9"/>
      <c r="AI145" s="9"/>
      <c r="AJ145" s="9"/>
    </row>
    <row r="146" spans="1:36" ht="19" customHeight="1" x14ac:dyDescent="0.15">
      <c r="A146" s="9"/>
      <c r="B146" s="9"/>
      <c r="C146" s="9"/>
      <c r="D146" s="9"/>
      <c r="E146" s="9"/>
      <c r="F146" s="9"/>
      <c r="G146" s="9"/>
      <c r="H146" s="9"/>
      <c r="I146" s="9"/>
      <c r="J146" s="9"/>
      <c r="K146" s="9"/>
      <c r="L146" s="9"/>
      <c r="M146" s="9"/>
      <c r="N146" s="9"/>
      <c r="O146" s="9"/>
      <c r="P146" s="9"/>
      <c r="Q146" s="9"/>
      <c r="R146" s="9"/>
      <c r="S146" s="9"/>
      <c r="T146" s="9"/>
      <c r="U146" s="9"/>
      <c r="V146" s="58"/>
      <c r="W146" s="9"/>
      <c r="X146" s="9"/>
      <c r="Y146" s="9"/>
      <c r="Z146" s="58"/>
      <c r="AA146" s="9"/>
      <c r="AB146" s="58"/>
      <c r="AC146" s="9"/>
      <c r="AD146" s="9"/>
      <c r="AE146" s="9"/>
      <c r="AF146" s="9"/>
      <c r="AG146" s="9"/>
      <c r="AH146" s="9"/>
      <c r="AI146" s="9"/>
      <c r="AJ146" s="9"/>
    </row>
    <row r="147" spans="1:36" ht="19" customHeight="1" x14ac:dyDescent="0.15">
      <c r="A147" s="9"/>
      <c r="B147" s="9"/>
      <c r="C147" s="9"/>
      <c r="D147" s="9"/>
      <c r="E147" s="9"/>
      <c r="F147" s="9"/>
      <c r="G147" s="9"/>
      <c r="H147" s="9"/>
      <c r="I147" s="9"/>
      <c r="J147" s="9"/>
      <c r="K147" s="9"/>
      <c r="L147" s="9"/>
      <c r="M147" s="9"/>
      <c r="N147" s="9"/>
      <c r="O147" s="9"/>
      <c r="P147" s="9"/>
      <c r="Q147" s="9"/>
      <c r="R147" s="9"/>
      <c r="S147" s="9"/>
      <c r="T147" s="9"/>
      <c r="U147" s="9"/>
      <c r="V147" s="58"/>
      <c r="W147" s="9"/>
      <c r="X147" s="9"/>
      <c r="Y147" s="9"/>
      <c r="Z147" s="58"/>
      <c r="AA147" s="9"/>
      <c r="AB147" s="58"/>
      <c r="AC147" s="9"/>
      <c r="AD147" s="9"/>
      <c r="AE147" s="9"/>
      <c r="AF147" s="9"/>
      <c r="AG147" s="9"/>
      <c r="AH147" s="9"/>
      <c r="AI147" s="9"/>
      <c r="AJ147" s="9"/>
    </row>
    <row r="148" spans="1:36" ht="19" customHeight="1" x14ac:dyDescent="0.15">
      <c r="A148" s="9"/>
      <c r="B148" s="9"/>
      <c r="C148" s="9"/>
      <c r="D148" s="9"/>
      <c r="E148" s="9"/>
      <c r="F148" s="9"/>
      <c r="G148" s="9"/>
      <c r="H148" s="9"/>
      <c r="I148" s="9"/>
      <c r="J148" s="9"/>
      <c r="K148" s="9"/>
      <c r="L148" s="9"/>
      <c r="M148" s="9"/>
      <c r="N148" s="9"/>
      <c r="O148" s="9"/>
      <c r="P148" s="9"/>
      <c r="Q148" s="9"/>
      <c r="R148" s="9"/>
      <c r="S148" s="9"/>
      <c r="T148" s="9"/>
      <c r="U148" s="9"/>
      <c r="V148" s="58"/>
      <c r="W148" s="9"/>
      <c r="X148" s="9"/>
      <c r="Y148" s="9"/>
      <c r="Z148" s="58"/>
      <c r="AA148" s="9"/>
      <c r="AB148" s="58"/>
      <c r="AC148" s="9"/>
      <c r="AD148" s="9"/>
      <c r="AE148" s="9"/>
      <c r="AF148" s="9"/>
      <c r="AG148" s="9"/>
      <c r="AH148" s="9"/>
      <c r="AI148" s="9"/>
      <c r="AJ148" s="9"/>
    </row>
    <row r="149" spans="1:36" ht="19" customHeight="1" x14ac:dyDescent="0.15">
      <c r="A149" s="9"/>
      <c r="B149" s="9"/>
      <c r="C149" s="9"/>
      <c r="D149" s="9"/>
      <c r="E149" s="9"/>
      <c r="F149" s="9"/>
      <c r="G149" s="9"/>
      <c r="H149" s="9"/>
      <c r="I149" s="9"/>
      <c r="J149" s="9"/>
      <c r="K149" s="9"/>
      <c r="L149" s="9"/>
      <c r="M149" s="9"/>
      <c r="N149" s="9"/>
      <c r="O149" s="9"/>
      <c r="P149" s="9"/>
      <c r="Q149" s="9"/>
      <c r="R149" s="9"/>
      <c r="S149" s="9"/>
      <c r="T149" s="9"/>
      <c r="U149" s="9"/>
      <c r="V149" s="58"/>
      <c r="W149" s="9"/>
      <c r="X149" s="9"/>
      <c r="Y149" s="9"/>
      <c r="Z149" s="58"/>
      <c r="AA149" s="9"/>
      <c r="AB149" s="58"/>
      <c r="AC149" s="9"/>
      <c r="AD149" s="9"/>
      <c r="AE149" s="9"/>
      <c r="AF149" s="9"/>
      <c r="AG149" s="9"/>
      <c r="AH149" s="9"/>
      <c r="AI149" s="9"/>
      <c r="AJ149" s="9"/>
    </row>
    <row r="150" spans="1:36" ht="19" customHeight="1" x14ac:dyDescent="0.15">
      <c r="A150" s="9"/>
      <c r="B150" s="9"/>
      <c r="C150" s="9"/>
      <c r="D150" s="9"/>
      <c r="E150" s="9"/>
      <c r="F150" s="9"/>
      <c r="G150" s="9"/>
      <c r="H150" s="9"/>
      <c r="I150" s="9"/>
      <c r="J150" s="9"/>
      <c r="K150" s="9"/>
      <c r="L150" s="9"/>
      <c r="M150" s="9"/>
      <c r="N150" s="9"/>
      <c r="O150" s="9"/>
      <c r="P150" s="9"/>
      <c r="Q150" s="9"/>
      <c r="R150" s="9"/>
      <c r="S150" s="9"/>
      <c r="T150" s="9"/>
      <c r="U150" s="9"/>
      <c r="V150" s="58"/>
      <c r="W150" s="9"/>
      <c r="X150" s="9"/>
      <c r="Y150" s="9"/>
      <c r="Z150" s="58"/>
      <c r="AA150" s="9"/>
      <c r="AB150" s="58"/>
      <c r="AC150" s="9"/>
      <c r="AD150" s="9"/>
      <c r="AE150" s="9"/>
      <c r="AF150" s="9"/>
      <c r="AG150" s="9"/>
      <c r="AH150" s="9"/>
      <c r="AI150" s="9"/>
      <c r="AJ150" s="9"/>
    </row>
    <row r="151" spans="1:36" ht="19" customHeight="1" x14ac:dyDescent="0.15">
      <c r="A151" s="9"/>
      <c r="B151" s="9"/>
      <c r="C151" s="9"/>
      <c r="D151" s="9"/>
      <c r="E151" s="9"/>
      <c r="F151" s="9"/>
      <c r="G151" s="9"/>
      <c r="H151" s="9"/>
      <c r="I151" s="9"/>
      <c r="J151" s="9"/>
      <c r="K151" s="9"/>
      <c r="L151" s="9"/>
      <c r="M151" s="9"/>
      <c r="N151" s="9"/>
      <c r="O151" s="9"/>
      <c r="P151" s="9"/>
      <c r="Q151" s="9"/>
      <c r="R151" s="9"/>
      <c r="S151" s="9"/>
      <c r="T151" s="9"/>
      <c r="U151" s="9"/>
      <c r="V151" s="58"/>
      <c r="W151" s="9"/>
      <c r="X151" s="9"/>
      <c r="Y151" s="9"/>
      <c r="Z151" s="58"/>
      <c r="AA151" s="9"/>
      <c r="AB151" s="58"/>
      <c r="AC151" s="9"/>
      <c r="AD151" s="9"/>
      <c r="AE151" s="9"/>
      <c r="AF151" s="9"/>
      <c r="AG151" s="9"/>
      <c r="AH151" s="9"/>
      <c r="AI151" s="9"/>
      <c r="AJ151" s="9"/>
    </row>
    <row r="152" spans="1:36" ht="19" customHeight="1" x14ac:dyDescent="0.15">
      <c r="A152" s="9"/>
      <c r="B152" s="9"/>
      <c r="C152" s="9"/>
      <c r="D152" s="9"/>
      <c r="E152" s="9"/>
      <c r="F152" s="9"/>
      <c r="G152" s="9"/>
      <c r="H152" s="9"/>
      <c r="I152" s="9"/>
      <c r="J152" s="9"/>
      <c r="K152" s="9"/>
      <c r="L152" s="9"/>
      <c r="M152" s="9"/>
      <c r="N152" s="9"/>
      <c r="O152" s="9"/>
      <c r="P152" s="9"/>
      <c r="Q152" s="9"/>
      <c r="R152" s="9"/>
      <c r="S152" s="9"/>
      <c r="T152" s="9"/>
      <c r="U152" s="9"/>
      <c r="V152" s="58"/>
      <c r="W152" s="9"/>
      <c r="X152" s="9"/>
      <c r="Y152" s="9"/>
      <c r="Z152" s="58"/>
      <c r="AA152" s="9"/>
      <c r="AB152" s="58"/>
      <c r="AC152" s="9"/>
      <c r="AD152" s="9"/>
      <c r="AE152" s="9"/>
      <c r="AF152" s="9"/>
      <c r="AG152" s="9"/>
      <c r="AH152" s="9"/>
      <c r="AI152" s="9"/>
      <c r="AJ152" s="9"/>
    </row>
    <row r="153" spans="1:36" ht="19" customHeight="1" x14ac:dyDescent="0.15">
      <c r="A153" s="9"/>
      <c r="B153" s="9"/>
      <c r="C153" s="9"/>
      <c r="D153" s="9"/>
      <c r="E153" s="9"/>
      <c r="F153" s="9"/>
      <c r="G153" s="9"/>
      <c r="H153" s="9"/>
      <c r="I153" s="9"/>
      <c r="J153" s="9"/>
      <c r="K153" s="9"/>
      <c r="L153" s="9"/>
      <c r="M153" s="9"/>
      <c r="N153" s="9"/>
      <c r="O153" s="9"/>
      <c r="P153" s="9"/>
      <c r="Q153" s="9"/>
      <c r="R153" s="9"/>
      <c r="S153" s="9"/>
      <c r="T153" s="9"/>
      <c r="U153" s="9"/>
      <c r="V153" s="58"/>
      <c r="W153" s="9"/>
      <c r="X153" s="9"/>
      <c r="Y153" s="9"/>
      <c r="Z153" s="58"/>
      <c r="AA153" s="9"/>
      <c r="AB153" s="58"/>
      <c r="AC153" s="9"/>
      <c r="AD153" s="9"/>
      <c r="AE153" s="9"/>
      <c r="AF153" s="9"/>
      <c r="AG153" s="9"/>
      <c r="AH153" s="9"/>
      <c r="AI153" s="9"/>
      <c r="AJ153" s="9"/>
    </row>
    <row r="154" spans="1:36" ht="19" customHeight="1" x14ac:dyDescent="0.15">
      <c r="A154" s="9"/>
      <c r="B154" s="9"/>
      <c r="C154" s="9"/>
      <c r="D154" s="9"/>
      <c r="E154" s="9"/>
      <c r="F154" s="9"/>
      <c r="G154" s="9"/>
      <c r="H154" s="9"/>
      <c r="I154" s="9"/>
      <c r="J154" s="9"/>
      <c r="K154" s="9"/>
      <c r="L154" s="9"/>
      <c r="M154" s="9"/>
      <c r="N154" s="9"/>
      <c r="O154" s="9"/>
      <c r="P154" s="9"/>
      <c r="Q154" s="9"/>
      <c r="R154" s="9"/>
      <c r="S154" s="9"/>
      <c r="T154" s="9"/>
      <c r="U154" s="9"/>
      <c r="V154" s="58"/>
      <c r="W154" s="9"/>
      <c r="X154" s="9"/>
      <c r="Y154" s="9"/>
      <c r="Z154" s="58"/>
      <c r="AA154" s="9"/>
      <c r="AB154" s="58"/>
      <c r="AC154" s="9"/>
      <c r="AD154" s="9"/>
      <c r="AE154" s="9"/>
      <c r="AF154" s="9"/>
      <c r="AG154" s="9"/>
      <c r="AH154" s="9"/>
      <c r="AI154" s="9"/>
      <c r="AJ154" s="9"/>
    </row>
    <row r="155" spans="1:36" x14ac:dyDescent="0.15">
      <c r="A155" s="9"/>
      <c r="B155" s="9"/>
      <c r="C155" s="9"/>
      <c r="D155" s="9"/>
      <c r="E155" s="9"/>
      <c r="F155" s="9"/>
      <c r="G155" s="9"/>
      <c r="H155" s="9"/>
      <c r="I155" s="9"/>
      <c r="J155" s="9"/>
      <c r="K155" s="9"/>
      <c r="L155" s="9"/>
      <c r="M155" s="9"/>
      <c r="N155" s="9"/>
      <c r="O155" s="9"/>
      <c r="P155" s="9"/>
      <c r="Q155" s="9"/>
      <c r="R155" s="9"/>
      <c r="S155" s="9"/>
      <c r="T155" s="9"/>
      <c r="U155" s="9"/>
      <c r="V155" s="58"/>
      <c r="W155" s="9"/>
      <c r="X155" s="9"/>
      <c r="Y155" s="9"/>
      <c r="Z155" s="58"/>
      <c r="AA155" s="9"/>
      <c r="AB155" s="58"/>
      <c r="AC155" s="9"/>
      <c r="AD155" s="9"/>
      <c r="AE155" s="9"/>
      <c r="AF155" s="9"/>
      <c r="AG155" s="9"/>
      <c r="AH155" s="9"/>
      <c r="AI155" s="9"/>
      <c r="AJ155" s="9"/>
    </row>
    <row r="156" spans="1:36" ht="30" customHeight="1" x14ac:dyDescent="0.15">
      <c r="A156" s="838" t="s">
        <v>106</v>
      </c>
      <c r="B156" s="838"/>
      <c r="C156" s="838"/>
      <c r="D156" s="838"/>
      <c r="E156" s="313"/>
      <c r="F156" s="9"/>
      <c r="G156" s="9"/>
      <c r="H156" s="9"/>
      <c r="I156" s="9"/>
      <c r="J156" s="9"/>
      <c r="K156" s="9"/>
      <c r="L156" s="9"/>
      <c r="M156" s="9"/>
      <c r="N156" s="9"/>
      <c r="O156" s="9"/>
      <c r="P156" s="9"/>
      <c r="Q156" s="9"/>
      <c r="R156" s="9"/>
      <c r="S156" s="9"/>
      <c r="T156" s="9"/>
      <c r="U156" s="9"/>
      <c r="V156" s="58"/>
      <c r="W156" s="9"/>
      <c r="X156" s="9"/>
      <c r="Y156" s="9"/>
      <c r="Z156" s="58"/>
      <c r="AA156" s="9"/>
      <c r="AB156" s="58"/>
      <c r="AC156" s="9"/>
      <c r="AD156" s="9"/>
      <c r="AE156" s="9"/>
      <c r="AF156" s="9"/>
      <c r="AG156" s="9"/>
      <c r="AH156" s="9"/>
      <c r="AI156" s="9"/>
      <c r="AJ156" s="9"/>
    </row>
    <row r="157" spans="1:36" ht="12" customHeight="1" x14ac:dyDescent="0.15">
      <c r="A157" s="313"/>
      <c r="B157" s="313"/>
      <c r="C157" s="313"/>
      <c r="D157" s="313"/>
      <c r="E157" s="313"/>
      <c r="F157" s="9"/>
      <c r="G157" s="9"/>
      <c r="H157" s="9"/>
      <c r="I157" s="9"/>
      <c r="J157" s="9"/>
      <c r="K157" s="9"/>
      <c r="L157" s="9"/>
      <c r="M157" s="9"/>
      <c r="N157" s="9"/>
      <c r="O157" s="9"/>
      <c r="P157" s="9"/>
      <c r="Q157" s="9"/>
      <c r="R157" s="9"/>
      <c r="S157" s="9"/>
      <c r="T157" s="9"/>
      <c r="U157" s="9"/>
      <c r="V157" s="58"/>
      <c r="W157" s="9"/>
      <c r="X157" s="9"/>
      <c r="Y157" s="9"/>
      <c r="Z157" s="58"/>
      <c r="AA157" s="9"/>
      <c r="AB157" s="58"/>
      <c r="AC157" s="9"/>
      <c r="AD157" s="9"/>
      <c r="AE157" s="9"/>
      <c r="AF157" s="9"/>
      <c r="AG157" s="9"/>
      <c r="AH157" s="9"/>
      <c r="AI157" s="9"/>
      <c r="AJ157" s="9"/>
    </row>
    <row r="158" spans="1:36" ht="12" customHeight="1" x14ac:dyDescent="0.15">
      <c r="A158" s="281"/>
      <c r="B158" s="313"/>
      <c r="C158" s="313"/>
      <c r="D158" s="313"/>
      <c r="E158" s="313"/>
      <c r="F158" s="9"/>
      <c r="G158" s="9"/>
      <c r="H158" s="9"/>
      <c r="I158" s="9"/>
      <c r="J158" s="9"/>
      <c r="K158" s="9"/>
      <c r="L158" s="9"/>
      <c r="M158" s="9"/>
      <c r="N158" s="9"/>
      <c r="O158" s="9"/>
      <c r="P158" s="9"/>
      <c r="Q158" s="9"/>
      <c r="R158" s="9"/>
      <c r="S158" s="9"/>
      <c r="T158" s="9"/>
      <c r="U158" s="9"/>
      <c r="V158" s="58"/>
      <c r="W158" s="9"/>
      <c r="X158" s="9"/>
      <c r="Y158" s="9"/>
      <c r="Z158" s="58"/>
      <c r="AA158" s="9"/>
      <c r="AB158" s="58"/>
      <c r="AC158" s="9"/>
      <c r="AD158" s="9"/>
      <c r="AE158" s="9"/>
      <c r="AF158" s="9"/>
      <c r="AG158" s="9"/>
      <c r="AH158" s="9"/>
      <c r="AI158" s="9"/>
      <c r="AJ158" s="9"/>
    </row>
    <row r="159" spans="1:36" ht="12" customHeight="1" x14ac:dyDescent="0.15">
      <c r="A159" s="313"/>
      <c r="B159" s="313"/>
      <c r="C159" s="313"/>
      <c r="D159" s="313"/>
      <c r="E159" s="313"/>
      <c r="F159" s="9"/>
      <c r="G159" s="9"/>
      <c r="H159" s="9"/>
      <c r="I159" s="9"/>
      <c r="J159" s="9"/>
      <c r="K159" s="9"/>
      <c r="L159" s="9"/>
      <c r="M159" s="9"/>
      <c r="N159" s="9"/>
      <c r="O159" s="9"/>
      <c r="P159" s="9"/>
      <c r="Q159" s="9"/>
      <c r="R159" s="9"/>
      <c r="S159" s="9"/>
      <c r="T159" s="9"/>
      <c r="U159" s="9"/>
      <c r="V159" s="58"/>
      <c r="W159" s="9"/>
      <c r="X159" s="9"/>
      <c r="Y159" s="9"/>
      <c r="Z159" s="58"/>
      <c r="AA159" s="9"/>
      <c r="AB159" s="58"/>
      <c r="AC159" s="9"/>
      <c r="AD159" s="9"/>
      <c r="AE159" s="9"/>
      <c r="AF159" s="9"/>
      <c r="AG159" s="9"/>
      <c r="AH159" s="9"/>
      <c r="AI159" s="9"/>
      <c r="AJ159" s="9"/>
    </row>
    <row r="160" spans="1:36" x14ac:dyDescent="0.15">
      <c r="A160" s="9" t="s">
        <v>69</v>
      </c>
      <c r="B160" s="9"/>
      <c r="C160" s="9"/>
      <c r="D160" s="9"/>
      <c r="E160" s="9"/>
      <c r="F160" s="9"/>
      <c r="G160" s="9"/>
      <c r="H160" s="9"/>
      <c r="I160" s="9"/>
      <c r="J160" s="9"/>
      <c r="K160" s="9"/>
      <c r="L160" s="9"/>
      <c r="M160" s="9"/>
      <c r="N160" s="9"/>
      <c r="O160" s="9"/>
      <c r="P160" s="9"/>
      <c r="Q160" s="9"/>
      <c r="R160" s="9"/>
      <c r="S160" s="9"/>
      <c r="T160" s="9"/>
      <c r="U160" s="9"/>
      <c r="V160" s="58"/>
      <c r="W160" s="9"/>
      <c r="X160" s="9"/>
      <c r="Y160" s="9"/>
      <c r="Z160" s="58"/>
      <c r="AA160" s="9"/>
      <c r="AB160" s="9"/>
      <c r="AC160" s="9"/>
      <c r="AD160" s="9"/>
      <c r="AE160" s="9"/>
      <c r="AF160" s="9"/>
      <c r="AG160" s="9"/>
      <c r="AH160" s="9"/>
      <c r="AI160" s="9"/>
    </row>
    <row r="161" spans="1:37" ht="28" x14ac:dyDescent="0.15">
      <c r="A161" s="16" t="s">
        <v>93</v>
      </c>
      <c r="B161" s="659" t="s">
        <v>44</v>
      </c>
      <c r="C161" s="659" t="s">
        <v>1279</v>
      </c>
      <c r="D161" s="659" t="s">
        <v>46</v>
      </c>
      <c r="E161" s="779" t="s">
        <v>1299</v>
      </c>
      <c r="F161" s="659" t="s">
        <v>1149</v>
      </c>
      <c r="G161" s="659" t="s">
        <v>47</v>
      </c>
      <c r="H161" s="659" t="s">
        <v>1280</v>
      </c>
      <c r="I161" s="67" t="s">
        <v>85</v>
      </c>
      <c r="J161" s="67" t="s">
        <v>790</v>
      </c>
      <c r="K161" s="67" t="s">
        <v>880</v>
      </c>
      <c r="L161" s="67" t="s">
        <v>588</v>
      </c>
      <c r="M161" s="67" t="s">
        <v>976</v>
      </c>
      <c r="N161" s="67" t="s">
        <v>82</v>
      </c>
      <c r="O161" s="67" t="s">
        <v>54</v>
      </c>
      <c r="P161" s="67" t="s">
        <v>55</v>
      </c>
      <c r="Q161" s="67" t="s">
        <v>1302</v>
      </c>
      <c r="R161" s="71"/>
      <c r="S161" s="70"/>
      <c r="T161" s="71"/>
      <c r="U161" s="71"/>
      <c r="V161" s="70"/>
      <c r="W161" s="71"/>
      <c r="X161" s="71"/>
      <c r="Y161" s="71"/>
      <c r="Z161" s="71"/>
      <c r="AA161" s="9"/>
      <c r="AB161" s="58"/>
      <c r="AC161" s="58"/>
      <c r="AD161" s="9"/>
      <c r="AE161" s="9"/>
      <c r="AF161" s="9"/>
      <c r="AG161" s="9"/>
      <c r="AH161" s="9"/>
      <c r="AI161" s="9"/>
      <c r="AJ161" s="9"/>
      <c r="AK161" s="9"/>
    </row>
    <row r="162" spans="1:37" ht="14" x14ac:dyDescent="0.15">
      <c r="A162" s="16" t="s">
        <v>83</v>
      </c>
      <c r="B162" s="65">
        <f t="shared" ref="B162:O162" si="65">B175</f>
        <v>3335.8461849401247</v>
      </c>
      <c r="C162" s="65">
        <f t="shared" si="65"/>
        <v>63111.834208389439</v>
      </c>
      <c r="D162" s="65">
        <f t="shared" si="65"/>
        <v>385.32457069577777</v>
      </c>
      <c r="E162" s="65">
        <f t="shared" si="65"/>
        <v>385.32457069577777</v>
      </c>
      <c r="F162" s="65">
        <f t="shared" si="65"/>
        <v>9.2705912647943322E-3</v>
      </c>
      <c r="G162" s="65">
        <f t="shared" si="65"/>
        <v>10914.576334620031</v>
      </c>
      <c r="H162" s="65">
        <f t="shared" si="65"/>
        <v>19.106782130404081</v>
      </c>
      <c r="I162" s="65">
        <f t="shared" si="65"/>
        <v>12309.11278196545</v>
      </c>
      <c r="J162" s="65">
        <f t="shared" si="65"/>
        <v>12804.407024609325</v>
      </c>
      <c r="K162" s="65">
        <f t="shared" si="65"/>
        <v>3661.9000503276607</v>
      </c>
      <c r="L162" s="65">
        <f t="shared" si="65"/>
        <v>2905.2819866100267</v>
      </c>
      <c r="M162" s="65">
        <f t="shared" si="65"/>
        <v>1305.6539400723489</v>
      </c>
      <c r="N162" s="65">
        <f t="shared" si="65"/>
        <v>1698.5209426985984</v>
      </c>
      <c r="O162" s="65">
        <f t="shared" si="65"/>
        <v>32.913538409931697</v>
      </c>
      <c r="P162" s="74">
        <f>SUM(B162:O162)-E162</f>
        <v>112484.48761606039</v>
      </c>
      <c r="Q162" s="74">
        <f>SUM(B162:O162)-D162</f>
        <v>112484.48761606039</v>
      </c>
      <c r="R162" s="9"/>
      <c r="S162" s="9"/>
      <c r="T162" s="9"/>
      <c r="U162" s="9"/>
      <c r="V162" s="58"/>
      <c r="W162" s="9"/>
      <c r="X162" s="9"/>
      <c r="Y162" s="9"/>
      <c r="Z162" s="58"/>
      <c r="AA162" s="9"/>
      <c r="AB162" s="58"/>
      <c r="AC162" s="58"/>
      <c r="AD162" s="9"/>
      <c r="AE162" s="9"/>
      <c r="AF162" s="9"/>
      <c r="AG162" s="9"/>
      <c r="AH162" s="9"/>
      <c r="AI162" s="9"/>
      <c r="AJ162" s="9"/>
      <c r="AK162" s="9"/>
    </row>
    <row r="163" spans="1:37" x14ac:dyDescent="0.15">
      <c r="A163" s="9"/>
      <c r="B163" s="9"/>
      <c r="C163" s="9"/>
      <c r="D163" s="9"/>
      <c r="E163" s="9"/>
      <c r="F163" s="9"/>
      <c r="G163" s="9"/>
      <c r="H163" s="9"/>
      <c r="I163" s="9"/>
      <c r="J163" s="9"/>
      <c r="K163" s="9"/>
      <c r="L163" s="9"/>
      <c r="M163" s="9"/>
      <c r="N163" s="9"/>
      <c r="O163" s="9"/>
      <c r="P163" s="9"/>
      <c r="Q163" s="9"/>
      <c r="R163" s="9"/>
      <c r="S163" s="9"/>
      <c r="T163" s="9"/>
      <c r="U163" s="9"/>
      <c r="V163" s="58"/>
      <c r="W163" s="9"/>
      <c r="X163" s="9"/>
      <c r="Y163" s="9"/>
      <c r="Z163" s="58"/>
      <c r="AA163" s="9"/>
      <c r="AB163" s="58"/>
      <c r="AC163" s="9"/>
      <c r="AD163" s="9"/>
      <c r="AE163" s="9"/>
      <c r="AF163" s="9"/>
      <c r="AG163" s="9"/>
      <c r="AH163" s="9"/>
      <c r="AI163" s="9"/>
      <c r="AJ163" s="9"/>
    </row>
    <row r="164" spans="1:37" x14ac:dyDescent="0.15">
      <c r="A164" s="9"/>
      <c r="B164" s="9"/>
      <c r="C164" s="9"/>
      <c r="D164" s="9"/>
      <c r="E164" s="9"/>
      <c r="F164" s="9"/>
      <c r="G164" s="9"/>
      <c r="H164" s="9"/>
      <c r="I164" s="9"/>
      <c r="J164" s="9"/>
      <c r="K164" s="9"/>
      <c r="L164" s="9"/>
      <c r="M164" s="9"/>
      <c r="N164" s="9"/>
      <c r="O164" s="9"/>
      <c r="P164" s="9"/>
      <c r="Q164" s="9"/>
      <c r="R164" s="9"/>
      <c r="S164" s="9"/>
      <c r="T164" s="9"/>
      <c r="U164" s="9"/>
      <c r="V164" s="58"/>
      <c r="W164" s="9"/>
      <c r="X164" s="9"/>
      <c r="Y164" s="9"/>
      <c r="Z164" s="58"/>
      <c r="AA164" s="9"/>
      <c r="AB164" s="58"/>
      <c r="AC164" s="9"/>
      <c r="AD164" s="9"/>
      <c r="AE164" s="9"/>
      <c r="AF164" s="9"/>
      <c r="AG164" s="9"/>
      <c r="AH164" s="9"/>
      <c r="AI164" s="9"/>
      <c r="AJ164" s="9"/>
    </row>
    <row r="165" spans="1:37" x14ac:dyDescent="0.15">
      <c r="A165" s="9"/>
      <c r="B165" s="9"/>
      <c r="C165" s="9"/>
      <c r="D165" s="9"/>
      <c r="E165" s="9"/>
      <c r="F165" s="9"/>
      <c r="G165" s="9"/>
      <c r="H165" s="9"/>
      <c r="I165" s="9"/>
      <c r="J165" s="9"/>
      <c r="K165" s="9"/>
      <c r="L165" s="9"/>
      <c r="M165" s="9"/>
      <c r="N165" s="9"/>
      <c r="O165" s="9"/>
      <c r="P165" s="9"/>
      <c r="Q165" s="9"/>
      <c r="R165" s="9"/>
      <c r="S165" s="9"/>
      <c r="T165" s="9"/>
      <c r="U165" s="9"/>
      <c r="V165" s="58"/>
      <c r="W165" s="9"/>
      <c r="X165" s="9"/>
      <c r="Y165" s="9"/>
      <c r="Z165" s="58"/>
      <c r="AA165" s="9"/>
      <c r="AB165" s="58"/>
      <c r="AC165" s="9"/>
      <c r="AD165" s="9"/>
      <c r="AE165" s="9"/>
      <c r="AF165" s="9"/>
      <c r="AG165" s="9"/>
      <c r="AH165" s="9"/>
      <c r="AI165" s="9"/>
      <c r="AJ165" s="9"/>
    </row>
    <row r="166" spans="1:37" ht="16" x14ac:dyDescent="0.15">
      <c r="A166" s="650" t="s">
        <v>57</v>
      </c>
      <c r="B166" s="650"/>
      <c r="C166" s="650"/>
      <c r="D166" s="650"/>
      <c r="E166" s="650"/>
      <c r="F166" s="650"/>
      <c r="G166" s="650"/>
      <c r="H166" s="650"/>
      <c r="I166" s="650"/>
      <c r="J166" s="650"/>
      <c r="K166" s="650"/>
      <c r="L166" s="650"/>
      <c r="M166" s="650"/>
      <c r="N166" s="650"/>
      <c r="O166" s="650"/>
      <c r="P166" s="650"/>
      <c r="Q166" s="650"/>
      <c r="R166" s="9"/>
      <c r="S166" s="9"/>
      <c r="T166" s="9"/>
      <c r="U166" s="9"/>
      <c r="V166" s="58"/>
      <c r="W166" s="9"/>
      <c r="X166" s="9"/>
      <c r="Y166" s="9"/>
      <c r="Z166" s="58"/>
      <c r="AA166" s="9"/>
      <c r="AB166" s="9"/>
      <c r="AC166" s="9"/>
      <c r="AD166" s="9"/>
      <c r="AE166" s="9"/>
      <c r="AF166" s="9"/>
      <c r="AG166" s="9"/>
      <c r="AH166" s="9"/>
      <c r="AI166" s="9"/>
    </row>
    <row r="167" spans="1:37" ht="34" x14ac:dyDescent="0.15">
      <c r="A167" s="231" t="s">
        <v>586</v>
      </c>
      <c r="B167" s="226" t="s">
        <v>44</v>
      </c>
      <c r="C167" s="226" t="s">
        <v>1279</v>
      </c>
      <c r="D167" s="226" t="s">
        <v>46</v>
      </c>
      <c r="E167" s="693" t="s">
        <v>1299</v>
      </c>
      <c r="F167" s="226" t="s">
        <v>1149</v>
      </c>
      <c r="G167" s="226" t="s">
        <v>47</v>
      </c>
      <c r="H167" s="226" t="s">
        <v>1280</v>
      </c>
      <c r="I167" s="232" t="s">
        <v>85</v>
      </c>
      <c r="J167" s="233" t="s">
        <v>790</v>
      </c>
      <c r="K167" s="232" t="s">
        <v>880</v>
      </c>
      <c r="L167" s="232" t="s">
        <v>588</v>
      </c>
      <c r="M167" s="232" t="s">
        <v>976</v>
      </c>
      <c r="N167" s="232" t="s">
        <v>82</v>
      </c>
      <c r="O167" s="232" t="s">
        <v>54</v>
      </c>
      <c r="P167" s="233" t="s">
        <v>55</v>
      </c>
      <c r="Q167" s="233" t="s">
        <v>1302</v>
      </c>
      <c r="R167" s="70"/>
      <c r="S167" s="71"/>
      <c r="T167" s="71"/>
      <c r="U167" s="71"/>
      <c r="V167" s="70"/>
      <c r="W167" s="71"/>
      <c r="X167" s="71"/>
      <c r="Y167" s="71"/>
      <c r="Z167" s="71"/>
      <c r="AA167" s="9"/>
      <c r="AB167" s="58"/>
      <c r="AC167" s="9"/>
      <c r="AD167" s="9"/>
      <c r="AE167" s="9"/>
      <c r="AF167" s="9"/>
      <c r="AG167" s="9"/>
      <c r="AH167" s="9"/>
      <c r="AI167" s="9"/>
      <c r="AJ167" s="9"/>
    </row>
    <row r="168" spans="1:37" ht="16" x14ac:dyDescent="0.15">
      <c r="A168" s="234" t="s">
        <v>99</v>
      </c>
      <c r="B168" s="230">
        <f>(L180+M180)/1024</f>
        <v>2286.1710908141899</v>
      </c>
      <c r="C168" s="230">
        <f>(B180+C180)/1024</f>
        <v>24352.400539725164</v>
      </c>
      <c r="D168" s="230">
        <f>D180/1024</f>
        <v>307.52780788075779</v>
      </c>
      <c r="E168" s="230">
        <f>E180/1024</f>
        <v>307.52780788075779</v>
      </c>
      <c r="F168" s="230">
        <f>F180/1024</f>
        <v>5.4742690736020409E-5</v>
      </c>
      <c r="G168" s="230">
        <f>(G180+H180+I180)/1024</f>
        <v>6749.1000229528081</v>
      </c>
      <c r="H168" s="230">
        <f>J180/1024</f>
        <v>13.819023214111425</v>
      </c>
      <c r="I168" s="230">
        <f t="shared" ref="I168:I174" si="66">(N180+O180)/1024</f>
        <v>6420.3791070028901</v>
      </c>
      <c r="J168" s="230">
        <f>(K180+P180)/1024</f>
        <v>7621.4281990785348</v>
      </c>
      <c r="K168" s="230">
        <f t="shared" ref="K168:K174" si="67">(Q180+R180+S180+T180)/1024</f>
        <v>2138.5625652322733</v>
      </c>
      <c r="L168" s="230">
        <f t="shared" ref="L168:L174" si="68">(U180)/1024</f>
        <v>1668.4725054755663</v>
      </c>
      <c r="M168" s="230">
        <f t="shared" ref="M168:M174" si="69">(V180+W180)/1024</f>
        <v>604.4191324983808</v>
      </c>
      <c r="N168" s="230">
        <f t="shared" ref="N168:N174" si="70">(X180+Y180)/1024</f>
        <v>1151.0254531506935</v>
      </c>
      <c r="O168" s="230">
        <f t="shared" ref="O168:O174" si="71">Z180/1024</f>
        <v>12.872995782316993</v>
      </c>
      <c r="P168" s="229">
        <f>SUM(B168:O168)-E168</f>
        <v>53326.178497550383</v>
      </c>
      <c r="Q168" s="229">
        <f>SUM(B168:O168)-D168</f>
        <v>53326.178497550383</v>
      </c>
      <c r="R168" s="9"/>
      <c r="S168" s="9"/>
      <c r="T168" s="9"/>
      <c r="U168" s="9"/>
      <c r="V168" s="58"/>
      <c r="W168" s="9"/>
      <c r="X168" s="9"/>
      <c r="Y168" s="9"/>
      <c r="Z168" s="58"/>
      <c r="AA168" s="9"/>
      <c r="AB168" s="58"/>
      <c r="AC168" s="9"/>
      <c r="AD168" s="9"/>
      <c r="AE168" s="9"/>
      <c r="AF168" s="9"/>
      <c r="AG168" s="9"/>
      <c r="AH168" s="9"/>
      <c r="AI168" s="9"/>
      <c r="AJ168" s="9"/>
    </row>
    <row r="169" spans="1:37" ht="16" x14ac:dyDescent="0.15">
      <c r="A169" s="234" t="s">
        <v>100</v>
      </c>
      <c r="B169" s="230">
        <f t="shared" ref="B169:B174" si="72">(L181+M181)/1024</f>
        <v>56.984858866790042</v>
      </c>
      <c r="C169" s="230">
        <f t="shared" ref="C169:C174" si="73">(B181+C181)/1024</f>
        <v>12838.21966519649</v>
      </c>
      <c r="D169" s="230">
        <f t="shared" ref="D169:F174" si="74">D181/1024</f>
        <v>6.1335700447971195</v>
      </c>
      <c r="E169" s="230">
        <f t="shared" si="74"/>
        <v>6.1335700447971195</v>
      </c>
      <c r="F169" s="230">
        <f t="shared" si="74"/>
        <v>1.3461148791975488E-3</v>
      </c>
      <c r="G169" s="230">
        <f t="shared" ref="G169:G174" si="75">(G181+H181+I181)/1024</f>
        <v>246.40945615355957</v>
      </c>
      <c r="H169" s="230">
        <f t="shared" ref="H169:H174" si="76">J181/1024</f>
        <v>0.51072535179446188</v>
      </c>
      <c r="I169" s="230">
        <f t="shared" si="66"/>
        <v>2108.4400366030382</v>
      </c>
      <c r="J169" s="230">
        <f t="shared" ref="J169:J174" si="77">(K181+P181)/1024</f>
        <v>1204.8366585373067</v>
      </c>
      <c r="K169" s="230">
        <f t="shared" si="67"/>
        <v>108.15231799011197</v>
      </c>
      <c r="L169" s="230">
        <f t="shared" si="68"/>
        <v>521.956081516415</v>
      </c>
      <c r="M169" s="230">
        <f t="shared" si="69"/>
        <v>191.26271507658319</v>
      </c>
      <c r="N169" s="230">
        <f t="shared" si="70"/>
        <v>164.79991216392551</v>
      </c>
      <c r="O169" s="230">
        <f t="shared" si="71"/>
        <v>1.0563841308503419</v>
      </c>
      <c r="P169" s="229">
        <f t="shared" ref="P169:P174" si="78">SUM(B169:O169)-E169</f>
        <v>17448.763727746544</v>
      </c>
      <c r="Q169" s="229">
        <f t="shared" ref="Q169:Q174" si="79">SUM(B169:O169)-D169</f>
        <v>17448.763727746544</v>
      </c>
      <c r="R169" s="9"/>
      <c r="S169" s="9"/>
      <c r="T169" s="9"/>
      <c r="U169" s="9"/>
      <c r="V169" s="58"/>
      <c r="W169" s="9"/>
      <c r="X169" s="9"/>
      <c r="Y169" s="9"/>
      <c r="Z169" s="58"/>
      <c r="AA169" s="9"/>
      <c r="AB169" s="58"/>
      <c r="AC169" s="9"/>
      <c r="AD169" s="9"/>
      <c r="AE169" s="9"/>
      <c r="AF169" s="9"/>
      <c r="AG169" s="9"/>
      <c r="AH169" s="9"/>
      <c r="AI169" s="9"/>
      <c r="AJ169" s="9"/>
    </row>
    <row r="170" spans="1:37" ht="16" x14ac:dyDescent="0.15">
      <c r="A170" s="234" t="s">
        <v>101</v>
      </c>
      <c r="B170" s="230">
        <f t="shared" si="72"/>
        <v>520.96080210276148</v>
      </c>
      <c r="C170" s="230">
        <f t="shared" si="73"/>
        <v>10509.154540596348</v>
      </c>
      <c r="D170" s="230">
        <f t="shared" si="74"/>
        <v>9.6035843654717574</v>
      </c>
      <c r="E170" s="230">
        <f t="shared" si="74"/>
        <v>9.6035843654717574</v>
      </c>
      <c r="F170" s="230">
        <f t="shared" si="74"/>
        <v>6.9540946478809859E-3</v>
      </c>
      <c r="G170" s="230">
        <f t="shared" si="75"/>
        <v>2370.9565119643071</v>
      </c>
      <c r="H170" s="230">
        <f t="shared" si="76"/>
        <v>1.0019980694878516</v>
      </c>
      <c r="I170" s="230">
        <f t="shared" si="66"/>
        <v>2845.2568952683787</v>
      </c>
      <c r="J170" s="230">
        <f t="shared" si="77"/>
        <v>1575.9615616593312</v>
      </c>
      <c r="K170" s="230">
        <f t="shared" si="67"/>
        <v>1000.2051009025789</v>
      </c>
      <c r="L170" s="230">
        <f t="shared" si="68"/>
        <v>210.47864324388476</v>
      </c>
      <c r="M170" s="230">
        <f t="shared" si="69"/>
        <v>421.20058159059442</v>
      </c>
      <c r="N170" s="230">
        <f t="shared" si="70"/>
        <v>135.84271625924112</v>
      </c>
      <c r="O170" s="230">
        <f t="shared" si="71"/>
        <v>15.071998589150976</v>
      </c>
      <c r="P170" s="229">
        <f t="shared" si="78"/>
        <v>19615.701888706186</v>
      </c>
      <c r="Q170" s="229">
        <f t="shared" si="79"/>
        <v>19615.701888706186</v>
      </c>
      <c r="R170" s="9"/>
      <c r="S170" s="9"/>
      <c r="T170" s="9"/>
      <c r="U170" s="9"/>
      <c r="V170" s="58"/>
      <c r="W170" s="9"/>
      <c r="X170" s="9"/>
      <c r="Y170" s="9"/>
      <c r="Z170" s="58"/>
      <c r="AA170" s="9"/>
      <c r="AB170" s="58"/>
      <c r="AC170" s="9"/>
      <c r="AD170" s="9"/>
      <c r="AE170" s="9"/>
      <c r="AF170" s="9"/>
      <c r="AG170" s="9"/>
      <c r="AH170" s="9"/>
      <c r="AI170" s="9"/>
      <c r="AJ170" s="9"/>
    </row>
    <row r="171" spans="1:37" ht="16" x14ac:dyDescent="0.15">
      <c r="A171" s="234" t="s">
        <v>102</v>
      </c>
      <c r="B171" s="230">
        <f t="shared" si="72"/>
        <v>425.95330041271404</v>
      </c>
      <c r="C171" s="230">
        <f t="shared" si="73"/>
        <v>15154.379899864914</v>
      </c>
      <c r="D171" s="230">
        <f t="shared" si="74"/>
        <v>34.263615807654787</v>
      </c>
      <c r="E171" s="230">
        <f t="shared" si="74"/>
        <v>34.263615807654787</v>
      </c>
      <c r="F171" s="230">
        <f t="shared" si="74"/>
        <v>9.0109513075731153E-4</v>
      </c>
      <c r="G171" s="230">
        <f t="shared" si="75"/>
        <v>1331.2540619407744</v>
      </c>
      <c r="H171" s="230">
        <f t="shared" si="76"/>
        <v>3.4806437023398731</v>
      </c>
      <c r="I171" s="230">
        <f t="shared" si="66"/>
        <v>806.812574847208</v>
      </c>
      <c r="J171" s="230">
        <f t="shared" si="77"/>
        <v>2290.6942746372806</v>
      </c>
      <c r="K171" s="230">
        <f t="shared" si="67"/>
        <v>199.63803884423442</v>
      </c>
      <c r="L171" s="230">
        <f t="shared" si="68"/>
        <v>279.05210721769333</v>
      </c>
      <c r="M171" s="230">
        <f t="shared" si="69"/>
        <v>43.755944628919046</v>
      </c>
      <c r="N171" s="230">
        <f t="shared" si="70"/>
        <v>236.67132623525038</v>
      </c>
      <c r="O171" s="230">
        <f t="shared" si="71"/>
        <v>2.9526627466284472</v>
      </c>
      <c r="P171" s="229">
        <f t="shared" si="78"/>
        <v>20808.909351980743</v>
      </c>
      <c r="Q171" s="229">
        <f t="shared" si="79"/>
        <v>20808.909351980743</v>
      </c>
      <c r="R171" s="9"/>
      <c r="S171" s="9"/>
      <c r="T171" s="9"/>
      <c r="U171" s="9"/>
      <c r="V171" s="58"/>
      <c r="W171" s="9"/>
      <c r="X171" s="9"/>
      <c r="Y171" s="9"/>
      <c r="Z171" s="58"/>
      <c r="AA171" s="9"/>
      <c r="AB171" s="58"/>
      <c r="AC171" s="9"/>
      <c r="AD171" s="9"/>
      <c r="AE171" s="9"/>
      <c r="AF171" s="9"/>
      <c r="AG171" s="9"/>
      <c r="AH171" s="9"/>
      <c r="AI171" s="9"/>
      <c r="AJ171" s="9"/>
    </row>
    <row r="172" spans="1:37" ht="16" x14ac:dyDescent="0.15">
      <c r="A172" s="234" t="s">
        <v>103</v>
      </c>
      <c r="B172" s="230">
        <f t="shared" si="72"/>
        <v>38.779292059302833</v>
      </c>
      <c r="C172" s="230">
        <f t="shared" si="73"/>
        <v>224.72010316625767</v>
      </c>
      <c r="D172" s="230">
        <f t="shared" si="74"/>
        <v>2.8122507139096289</v>
      </c>
      <c r="E172" s="230">
        <f t="shared" si="74"/>
        <v>2.8122507139096289</v>
      </c>
      <c r="F172" s="230">
        <f t="shared" si="74"/>
        <v>0</v>
      </c>
      <c r="G172" s="230">
        <f t="shared" si="75"/>
        <v>103.033115269929</v>
      </c>
      <c r="H172" s="230">
        <f t="shared" si="76"/>
        <v>0.18809953974505272</v>
      </c>
      <c r="I172" s="230">
        <f t="shared" si="66"/>
        <v>96.345138716241209</v>
      </c>
      <c r="J172" s="230">
        <f t="shared" si="77"/>
        <v>36.850954638749414</v>
      </c>
      <c r="K172" s="230">
        <f t="shared" si="67"/>
        <v>44.436658098837093</v>
      </c>
      <c r="L172" s="230">
        <f t="shared" si="68"/>
        <v>22.50834483154258</v>
      </c>
      <c r="M172" s="230">
        <f t="shared" si="69"/>
        <v>11.5773947988154</v>
      </c>
      <c r="N172" s="230">
        <f t="shared" si="70"/>
        <v>8.8144341748929929</v>
      </c>
      <c r="O172" s="230">
        <f t="shared" si="71"/>
        <v>0.56015843987097458</v>
      </c>
      <c r="P172" s="229">
        <f t="shared" si="78"/>
        <v>590.62594444809383</v>
      </c>
      <c r="Q172" s="229">
        <f t="shared" si="79"/>
        <v>590.62594444809383</v>
      </c>
      <c r="R172" s="9"/>
      <c r="S172" s="9"/>
      <c r="T172" s="9"/>
      <c r="U172" s="9"/>
      <c r="V172" s="58"/>
      <c r="W172" s="9"/>
      <c r="X172" s="9"/>
      <c r="Y172" s="9"/>
      <c r="Z172" s="58"/>
      <c r="AA172" s="9"/>
      <c r="AB172" s="58"/>
      <c r="AC172" s="9"/>
      <c r="AD172" s="9"/>
      <c r="AE172" s="9"/>
      <c r="AF172" s="9"/>
      <c r="AG172" s="9"/>
      <c r="AH172" s="9"/>
      <c r="AI172" s="9"/>
      <c r="AJ172" s="9"/>
    </row>
    <row r="173" spans="1:37" ht="24" customHeight="1" x14ac:dyDescent="0.15">
      <c r="A173" s="234" t="s">
        <v>104</v>
      </c>
      <c r="B173" s="230">
        <f t="shared" si="72"/>
        <v>6.5644860125694242</v>
      </c>
      <c r="C173" s="230">
        <f t="shared" si="73"/>
        <v>32.937221937311662</v>
      </c>
      <c r="D173" s="230">
        <f t="shared" si="74"/>
        <v>24.982357036345995</v>
      </c>
      <c r="E173" s="230">
        <f t="shared" si="74"/>
        <v>24.982357036345995</v>
      </c>
      <c r="F173" s="230">
        <f t="shared" si="74"/>
        <v>1.4543916222464745E-5</v>
      </c>
      <c r="G173" s="230">
        <f t="shared" si="75"/>
        <v>113.81124522632295</v>
      </c>
      <c r="H173" s="230">
        <f t="shared" si="76"/>
        <v>0.10629225292541308</v>
      </c>
      <c r="I173" s="230">
        <f t="shared" si="66"/>
        <v>31.784105964625198</v>
      </c>
      <c r="J173" s="230">
        <f t="shared" si="77"/>
        <v>74.617449110777656</v>
      </c>
      <c r="K173" s="230">
        <f t="shared" si="67"/>
        <v>170.90367088898398</v>
      </c>
      <c r="L173" s="230">
        <f t="shared" si="68"/>
        <v>196.47960949977443</v>
      </c>
      <c r="M173" s="230">
        <f t="shared" si="69"/>
        <v>33.435276979633244</v>
      </c>
      <c r="N173" s="230">
        <f t="shared" si="70"/>
        <v>1.3244767899213907</v>
      </c>
      <c r="O173" s="230">
        <f t="shared" si="71"/>
        <v>0.19452150067172558</v>
      </c>
      <c r="P173" s="229">
        <f t="shared" si="78"/>
        <v>687.14072774377928</v>
      </c>
      <c r="Q173" s="229">
        <f t="shared" si="79"/>
        <v>687.14072774377928</v>
      </c>
      <c r="R173" s="9"/>
      <c r="S173" s="9"/>
      <c r="T173" s="9"/>
      <c r="U173" s="9"/>
      <c r="V173" s="58"/>
      <c r="W173" s="9"/>
      <c r="X173" s="9"/>
      <c r="Y173" s="9"/>
      <c r="Z173" s="58"/>
      <c r="AA173" s="9"/>
      <c r="AB173" s="58"/>
      <c r="AC173" s="9"/>
      <c r="AD173" s="9"/>
      <c r="AE173" s="9"/>
      <c r="AF173" s="9"/>
      <c r="AG173" s="9"/>
      <c r="AH173" s="9"/>
      <c r="AI173" s="9"/>
      <c r="AJ173" s="9"/>
    </row>
    <row r="174" spans="1:37" ht="16" x14ac:dyDescent="0.15">
      <c r="A174" s="234" t="s">
        <v>105</v>
      </c>
      <c r="B174" s="230">
        <f t="shared" si="72"/>
        <v>0.43235467179692871</v>
      </c>
      <c r="C174" s="230">
        <f t="shared" si="73"/>
        <v>2.2237902959204775E-2</v>
      </c>
      <c r="D174" s="230">
        <f t="shared" si="74"/>
        <v>1.3848468406649707E-3</v>
      </c>
      <c r="E174" s="230">
        <f t="shared" si="74"/>
        <v>1.3848468406649707E-3</v>
      </c>
      <c r="F174" s="230">
        <f t="shared" si="74"/>
        <v>0</v>
      </c>
      <c r="G174" s="230">
        <f t="shared" si="75"/>
        <v>1.1921112331037794E-2</v>
      </c>
      <c r="H174" s="230">
        <f t="shared" si="76"/>
        <v>0</v>
      </c>
      <c r="I174" s="230">
        <f t="shared" si="66"/>
        <v>9.4923563067823097E-2</v>
      </c>
      <c r="J174" s="230">
        <f t="shared" si="77"/>
        <v>1.7926947345586034E-2</v>
      </c>
      <c r="K174" s="230">
        <f t="shared" si="67"/>
        <v>1.6983706409519027E-3</v>
      </c>
      <c r="L174" s="230">
        <f t="shared" si="68"/>
        <v>6.3346948251501072</v>
      </c>
      <c r="M174" s="230">
        <f t="shared" si="69"/>
        <v>2.8944994228368112E-3</v>
      </c>
      <c r="N174" s="230">
        <f t="shared" si="70"/>
        <v>4.262392467353486E-2</v>
      </c>
      <c r="O174" s="230">
        <f t="shared" si="71"/>
        <v>0.20481722044223633</v>
      </c>
      <c r="P174" s="229">
        <f t="shared" si="78"/>
        <v>7.1674778846709124</v>
      </c>
      <c r="Q174" s="229">
        <f t="shared" si="79"/>
        <v>7.1674778846709124</v>
      </c>
      <c r="R174" s="9"/>
      <c r="S174" s="9"/>
      <c r="T174" s="9"/>
      <c r="U174" s="9"/>
      <c r="V174" s="58"/>
      <c r="W174" s="9"/>
      <c r="X174" s="9"/>
      <c r="Y174" s="9"/>
      <c r="Z174" s="58"/>
      <c r="AA174" s="9"/>
      <c r="AB174" s="58"/>
      <c r="AC174" s="58"/>
      <c r="AD174" s="9"/>
      <c r="AE174" s="9"/>
      <c r="AF174" s="9"/>
      <c r="AG174" s="9"/>
      <c r="AH174" s="9"/>
      <c r="AI174" s="9"/>
      <c r="AJ174" s="9"/>
      <c r="AK174" s="9"/>
    </row>
    <row r="175" spans="1:37" ht="17" x14ac:dyDescent="0.15">
      <c r="A175" s="236" t="s">
        <v>400</v>
      </c>
      <c r="B175" s="229">
        <f>SUM(B168:B174)</f>
        <v>3335.8461849401247</v>
      </c>
      <c r="C175" s="229">
        <f t="shared" ref="C175:O175" si="80">SUM(C168:C174)</f>
        <v>63111.834208389439</v>
      </c>
      <c r="D175" s="229">
        <f t="shared" si="80"/>
        <v>385.32457069577777</v>
      </c>
      <c r="E175" s="229">
        <f>SUM(E168:E174)</f>
        <v>385.32457069577777</v>
      </c>
      <c r="F175" s="229">
        <f t="shared" si="80"/>
        <v>9.2705912647943322E-3</v>
      </c>
      <c r="G175" s="229">
        <f t="shared" si="80"/>
        <v>10914.576334620031</v>
      </c>
      <c r="H175" s="229">
        <f t="shared" si="80"/>
        <v>19.106782130404081</v>
      </c>
      <c r="I175" s="229">
        <f t="shared" si="80"/>
        <v>12309.11278196545</v>
      </c>
      <c r="J175" s="229">
        <f t="shared" si="80"/>
        <v>12804.407024609325</v>
      </c>
      <c r="K175" s="229">
        <f t="shared" si="80"/>
        <v>3661.9000503276607</v>
      </c>
      <c r="L175" s="229">
        <f t="shared" si="80"/>
        <v>2905.2819866100267</v>
      </c>
      <c r="M175" s="229">
        <f t="shared" si="80"/>
        <v>1305.6539400723489</v>
      </c>
      <c r="N175" s="229">
        <f t="shared" si="80"/>
        <v>1698.5209426985984</v>
      </c>
      <c r="O175" s="229">
        <f t="shared" si="80"/>
        <v>32.913538409931697</v>
      </c>
      <c r="P175" s="229">
        <f>SUM(P168:P174)</f>
        <v>112484.4876160604</v>
      </c>
      <c r="Q175" s="229">
        <f>SUM(Q168:Q174)</f>
        <v>112484.4876160604</v>
      </c>
      <c r="R175" s="9"/>
      <c r="S175" s="9"/>
      <c r="T175" s="9"/>
      <c r="U175" s="9"/>
      <c r="V175" s="58"/>
      <c r="W175" s="9"/>
      <c r="X175" s="9"/>
      <c r="Y175" s="9"/>
      <c r="Z175" s="58"/>
      <c r="AA175" s="9"/>
      <c r="AB175" s="58"/>
      <c r="AC175" s="58"/>
      <c r="AD175" s="9"/>
      <c r="AE175" s="9"/>
      <c r="AF175" s="9"/>
      <c r="AG175" s="9"/>
      <c r="AH175" s="9"/>
      <c r="AI175" s="9"/>
      <c r="AJ175" s="9"/>
      <c r="AK175" s="9"/>
    </row>
    <row r="176" spans="1:37" x14ac:dyDescent="0.15">
      <c r="A176" s="9"/>
      <c r="B176" s="9"/>
      <c r="C176" s="9"/>
      <c r="D176" s="9"/>
      <c r="E176" s="9"/>
      <c r="F176" s="9"/>
      <c r="G176" s="9"/>
      <c r="H176" s="9"/>
      <c r="I176" s="9"/>
      <c r="J176" s="9"/>
      <c r="K176" s="9"/>
      <c r="L176" s="9"/>
      <c r="M176" s="9"/>
      <c r="N176" s="9"/>
      <c r="O176" s="9"/>
      <c r="P176" s="9"/>
      <c r="Q176" s="9"/>
      <c r="R176" s="9"/>
      <c r="S176" s="9"/>
      <c r="T176" s="9"/>
      <c r="U176" s="9"/>
      <c r="V176" s="58"/>
      <c r="W176" s="9"/>
      <c r="X176" s="9"/>
      <c r="Y176" s="9"/>
      <c r="Z176" s="58"/>
      <c r="AA176" s="9"/>
      <c r="AB176" s="9"/>
      <c r="AC176" s="9"/>
      <c r="AD176" s="9"/>
      <c r="AE176" s="9"/>
      <c r="AF176" s="9"/>
      <c r="AG176" s="9"/>
    </row>
    <row r="177" spans="1:37" s="39" customFormat="1" x14ac:dyDescent="0.15">
      <c r="A177" s="9"/>
      <c r="B177" s="9"/>
      <c r="C177" s="9"/>
      <c r="D177" s="9"/>
      <c r="E177" s="9"/>
      <c r="F177" s="9"/>
      <c r="G177" s="9"/>
      <c r="H177" s="9"/>
      <c r="I177" s="9"/>
      <c r="J177" s="9"/>
      <c r="K177" s="9"/>
      <c r="L177" s="9"/>
      <c r="M177" s="9"/>
      <c r="N177" s="9"/>
      <c r="O177" s="9"/>
      <c r="P177" s="9"/>
      <c r="Q177" s="9"/>
      <c r="R177" s="9"/>
      <c r="S177" s="9"/>
      <c r="T177" s="9"/>
      <c r="U177" s="9"/>
      <c r="V177" s="58"/>
      <c r="W177" s="9"/>
      <c r="X177" s="9"/>
      <c r="Y177" s="9"/>
      <c r="Z177" s="58"/>
      <c r="AA177" s="9"/>
      <c r="AB177" s="71"/>
      <c r="AC177" s="71"/>
      <c r="AD177" s="71"/>
      <c r="AE177" s="71"/>
      <c r="AF177" s="71"/>
      <c r="AG177" s="71"/>
      <c r="AH177" s="71"/>
    </row>
    <row r="178" spans="1:37" x14ac:dyDescent="0.15">
      <c r="A178" s="9" t="s">
        <v>62</v>
      </c>
      <c r="B178" s="9"/>
      <c r="C178" s="9"/>
      <c r="D178" s="9"/>
      <c r="E178" s="9"/>
      <c r="F178" s="9"/>
      <c r="G178" s="9"/>
      <c r="H178" s="9"/>
      <c r="I178" s="9"/>
      <c r="J178" s="9"/>
      <c r="K178" s="9"/>
      <c r="L178" s="9"/>
      <c r="M178" s="9"/>
      <c r="N178" s="9"/>
      <c r="O178" s="9"/>
      <c r="P178" s="9"/>
      <c r="Q178" s="9"/>
      <c r="R178" s="9"/>
      <c r="S178" s="58"/>
      <c r="T178" s="9"/>
      <c r="U178" s="9"/>
      <c r="V178" s="9"/>
      <c r="W178" s="58"/>
      <c r="X178" s="9"/>
      <c r="Y178" s="58"/>
      <c r="Z178" s="9"/>
      <c r="AA178" s="9"/>
      <c r="AB178" s="9"/>
      <c r="AC178" s="9"/>
      <c r="AD178" s="9"/>
      <c r="AE178" s="9"/>
      <c r="AF178" s="9"/>
      <c r="AG178" s="9"/>
      <c r="AH178" s="9"/>
    </row>
    <row r="179" spans="1:37" ht="42" x14ac:dyDescent="0.15">
      <c r="A179" s="395" t="s">
        <v>587</v>
      </c>
      <c r="B179" s="396" t="s">
        <v>45</v>
      </c>
      <c r="C179" s="397" t="s">
        <v>901</v>
      </c>
      <c r="D179" s="396" t="s">
        <v>46</v>
      </c>
      <c r="E179" s="396" t="s">
        <v>1299</v>
      </c>
      <c r="F179" s="396" t="s">
        <v>1149</v>
      </c>
      <c r="G179" s="396" t="s">
        <v>47</v>
      </c>
      <c r="H179" s="398" t="s">
        <v>902</v>
      </c>
      <c r="I179" s="396" t="s">
        <v>1105</v>
      </c>
      <c r="J179" s="397" t="s">
        <v>858</v>
      </c>
      <c r="K179" s="396" t="s">
        <v>1177</v>
      </c>
      <c r="L179" s="396" t="s">
        <v>67</v>
      </c>
      <c r="M179" s="396" t="s">
        <v>212</v>
      </c>
      <c r="N179" s="396" t="s">
        <v>49</v>
      </c>
      <c r="O179" s="399" t="s">
        <v>859</v>
      </c>
      <c r="P179" s="396" t="s">
        <v>50</v>
      </c>
      <c r="Q179" s="396" t="s">
        <v>51</v>
      </c>
      <c r="R179" s="400" t="s">
        <v>903</v>
      </c>
      <c r="S179" s="396" t="s">
        <v>804</v>
      </c>
      <c r="T179" s="398" t="s">
        <v>78</v>
      </c>
      <c r="U179" s="401" t="s">
        <v>633</v>
      </c>
      <c r="V179" s="398" t="s">
        <v>52</v>
      </c>
      <c r="W179" s="398" t="s">
        <v>904</v>
      </c>
      <c r="X179" s="401" t="s">
        <v>905</v>
      </c>
      <c r="Y179" s="401" t="s">
        <v>68</v>
      </c>
      <c r="Z179" s="398" t="s">
        <v>54</v>
      </c>
      <c r="AA179" s="398" t="s">
        <v>55</v>
      </c>
      <c r="AB179" s="398" t="s">
        <v>1302</v>
      </c>
      <c r="AC179" s="9"/>
      <c r="AD179" s="9"/>
      <c r="AE179" s="9"/>
      <c r="AF179" s="9"/>
      <c r="AG179" s="9"/>
      <c r="AH179" s="9"/>
    </row>
    <row r="180" spans="1:37" x14ac:dyDescent="0.15">
      <c r="A180" s="402" t="s">
        <v>775</v>
      </c>
      <c r="B180" s="660">
        <v>455411.50888766802</v>
      </c>
      <c r="C180" s="660">
        <v>24481446.643790901</v>
      </c>
      <c r="D180" s="660">
        <v>314908.47526989598</v>
      </c>
      <c r="E180" s="660">
        <v>314908.47526989598</v>
      </c>
      <c r="F180" s="660">
        <v>5.6056515313684899E-2</v>
      </c>
      <c r="G180" s="660">
        <v>4050730.7708161301</v>
      </c>
      <c r="H180" s="660">
        <v>2860346.9578287099</v>
      </c>
      <c r="I180" s="660">
        <v>0.69485883507877499</v>
      </c>
      <c r="J180" s="660">
        <v>14150.679771250099</v>
      </c>
      <c r="K180" s="660">
        <v>1510950.88418589</v>
      </c>
      <c r="L180" s="660">
        <v>8209.3515839902593</v>
      </c>
      <c r="M180" s="660">
        <v>2332829.8454097402</v>
      </c>
      <c r="N180" s="660">
        <v>4609136.6439180598</v>
      </c>
      <c r="O180" s="660">
        <v>1965331.5616529</v>
      </c>
      <c r="P180" s="660">
        <v>6293391.5916705299</v>
      </c>
      <c r="Q180" s="660">
        <v>1925210.7091912201</v>
      </c>
      <c r="R180" s="660">
        <v>258044.57070722801</v>
      </c>
      <c r="S180" s="660">
        <v>878.21536907274196</v>
      </c>
      <c r="T180" s="660">
        <v>5754.5715303272</v>
      </c>
      <c r="U180" s="660">
        <v>1708515.8456069799</v>
      </c>
      <c r="V180" s="660">
        <v>490678.450280577</v>
      </c>
      <c r="W180" s="660">
        <v>128246.741397765</v>
      </c>
      <c r="X180" s="660">
        <v>576540.97199894395</v>
      </c>
      <c r="Y180" s="660">
        <v>602109.09202736604</v>
      </c>
      <c r="Z180" s="660">
        <v>13181.947681092601</v>
      </c>
      <c r="AA180" s="661">
        <f>SUM(B180:Z180)-E180</f>
        <v>54606006.781491578</v>
      </c>
      <c r="AB180" s="661">
        <f>SUM(B180:Z180)-D180</f>
        <v>54606006.781491578</v>
      </c>
      <c r="AC180" s="9"/>
      <c r="AD180" s="9"/>
      <c r="AE180" s="9"/>
      <c r="AF180" s="9"/>
      <c r="AG180" s="9"/>
      <c r="AH180" s="9"/>
    </row>
    <row r="181" spans="1:37" x14ac:dyDescent="0.15">
      <c r="A181" s="402" t="s">
        <v>100</v>
      </c>
      <c r="B181" s="660">
        <v>3043.07569730561</v>
      </c>
      <c r="C181" s="660">
        <v>13143293.861463901</v>
      </c>
      <c r="D181" s="660">
        <v>6280.7757258722504</v>
      </c>
      <c r="E181" s="660">
        <v>6280.7757258722504</v>
      </c>
      <c r="F181" s="660">
        <v>1.37842163629829</v>
      </c>
      <c r="G181" s="660">
        <v>105336.428825125</v>
      </c>
      <c r="H181" s="660">
        <v>146986.85427611999</v>
      </c>
      <c r="I181" s="660"/>
      <c r="J181" s="660">
        <v>522.98276023752896</v>
      </c>
      <c r="K181" s="660">
        <v>1026.7541764620601</v>
      </c>
      <c r="L181" s="660"/>
      <c r="M181" s="660">
        <v>58352.495479593003</v>
      </c>
      <c r="N181" s="660">
        <v>859558.18566931097</v>
      </c>
      <c r="O181" s="660">
        <v>1299484.4118122</v>
      </c>
      <c r="P181" s="660">
        <v>1232725.98416574</v>
      </c>
      <c r="Q181" s="660">
        <v>109424.389101883</v>
      </c>
      <c r="R181" s="660">
        <v>148.833137104287</v>
      </c>
      <c r="S181" s="660">
        <v>657.61668745521399</v>
      </c>
      <c r="T181" s="660">
        <v>517.13469543214796</v>
      </c>
      <c r="U181" s="660">
        <v>534483.02747280896</v>
      </c>
      <c r="V181" s="660">
        <v>77192.992428337195</v>
      </c>
      <c r="W181" s="660">
        <v>118660.02781008399</v>
      </c>
      <c r="X181" s="660">
        <v>67145.867501233704</v>
      </c>
      <c r="Y181" s="660">
        <v>101609.24255462601</v>
      </c>
      <c r="Z181" s="660">
        <v>1081.7373499907501</v>
      </c>
      <c r="AA181" s="661">
        <f t="shared" ref="AA181:AA186" si="81">SUM(B181:Z181)-E181</f>
        <v>17867534.057212457</v>
      </c>
      <c r="AB181" s="661">
        <f t="shared" ref="AB181:AB186" si="82">SUM(B181:Z181)-D181</f>
        <v>17867534.057212457</v>
      </c>
      <c r="AC181" s="9"/>
      <c r="AD181" s="9"/>
      <c r="AE181" s="9"/>
      <c r="AF181" s="9"/>
      <c r="AG181" s="9"/>
      <c r="AH181" s="9"/>
    </row>
    <row r="182" spans="1:37" x14ac:dyDescent="0.15">
      <c r="A182" s="402" t="s">
        <v>514</v>
      </c>
      <c r="B182" s="660">
        <v>57502.026689160601</v>
      </c>
      <c r="C182" s="660">
        <v>10703872.2228815</v>
      </c>
      <c r="D182" s="660">
        <v>9834.0703902430796</v>
      </c>
      <c r="E182" s="660">
        <v>9834.0703902430796</v>
      </c>
      <c r="F182" s="660">
        <v>7.1209929194301296</v>
      </c>
      <c r="G182" s="660">
        <v>1721514.63263025</v>
      </c>
      <c r="H182" s="660">
        <v>706344.83480784495</v>
      </c>
      <c r="I182" s="660">
        <v>8.1335566937923399E-4</v>
      </c>
      <c r="J182" s="660">
        <v>1026.0460231555601</v>
      </c>
      <c r="K182" s="660">
        <v>642.41911318525604</v>
      </c>
      <c r="L182" s="660">
        <v>57.344264880753997</v>
      </c>
      <c r="M182" s="660">
        <v>533406.517088347</v>
      </c>
      <c r="N182" s="660">
        <v>1145272.3836926101</v>
      </c>
      <c r="O182" s="660">
        <v>1768270.6770622099</v>
      </c>
      <c r="P182" s="660">
        <v>1613142.2200259699</v>
      </c>
      <c r="Q182" s="660">
        <v>1010694.25438839</v>
      </c>
      <c r="R182" s="660">
        <v>9046.6866642953792</v>
      </c>
      <c r="S182" s="660">
        <v>3068.4246126348098</v>
      </c>
      <c r="T182" s="660">
        <v>1400.65765892062</v>
      </c>
      <c r="U182" s="660">
        <v>215530.130681738</v>
      </c>
      <c r="V182" s="660">
        <v>379320.189871279</v>
      </c>
      <c r="W182" s="660">
        <v>51989.205677489699</v>
      </c>
      <c r="X182" s="660">
        <v>131281.30341014499</v>
      </c>
      <c r="Y182" s="660">
        <v>7821.6380393179097</v>
      </c>
      <c r="Z182" s="660">
        <v>15433.726555290599</v>
      </c>
      <c r="AA182" s="661">
        <f t="shared" si="81"/>
        <v>20086478.734035131</v>
      </c>
      <c r="AB182" s="661">
        <f t="shared" si="82"/>
        <v>20086478.734035131</v>
      </c>
      <c r="AC182" s="9"/>
      <c r="AD182" s="9"/>
      <c r="AE182" s="9"/>
      <c r="AF182" s="9"/>
      <c r="AG182" s="9"/>
      <c r="AH182" s="9"/>
    </row>
    <row r="183" spans="1:37" x14ac:dyDescent="0.15">
      <c r="A183" s="402" t="s">
        <v>515</v>
      </c>
      <c r="B183" s="660">
        <v>293170.20601837197</v>
      </c>
      <c r="C183" s="660">
        <v>15224914.811443301</v>
      </c>
      <c r="D183" s="660">
        <v>35085.942587038502</v>
      </c>
      <c r="E183" s="660">
        <v>35085.942587038502</v>
      </c>
      <c r="F183" s="660">
        <v>0.92272141389548701</v>
      </c>
      <c r="G183" s="660">
        <v>1010111.44487395</v>
      </c>
      <c r="H183" s="660">
        <v>353090.89973675198</v>
      </c>
      <c r="I183" s="660">
        <v>1.8148166509345101</v>
      </c>
      <c r="J183" s="660">
        <v>3564.17915119603</v>
      </c>
      <c r="K183" s="660">
        <v>52.073984655551598</v>
      </c>
      <c r="L183" s="660">
        <v>34.440349656157103</v>
      </c>
      <c r="M183" s="660">
        <v>436141.73927296302</v>
      </c>
      <c r="N183" s="660">
        <v>492996.22407863499</v>
      </c>
      <c r="O183" s="660">
        <v>333179.852564906</v>
      </c>
      <c r="P183" s="660">
        <v>2345618.8632439198</v>
      </c>
      <c r="Q183" s="660">
        <v>194335.01870212099</v>
      </c>
      <c r="R183" s="660">
        <v>7810.3507353477098</v>
      </c>
      <c r="S183" s="660">
        <v>2236.83118850551</v>
      </c>
      <c r="T183" s="660">
        <v>47.151150521822203</v>
      </c>
      <c r="U183" s="660">
        <v>285749.35779091797</v>
      </c>
      <c r="V183" s="660">
        <v>39487.9159096445</v>
      </c>
      <c r="W183" s="660">
        <v>5318.1713903686004</v>
      </c>
      <c r="X183" s="660">
        <v>219582.341747553</v>
      </c>
      <c r="Y183" s="660">
        <v>22769.096317343399</v>
      </c>
      <c r="Z183" s="660">
        <v>3023.5266525475299</v>
      </c>
      <c r="AA183" s="661">
        <f t="shared" si="81"/>
        <v>21308323.176428273</v>
      </c>
      <c r="AB183" s="661">
        <f t="shared" si="82"/>
        <v>21308323.176428273</v>
      </c>
      <c r="AC183" s="9"/>
      <c r="AD183" s="9"/>
      <c r="AE183" s="9"/>
      <c r="AF183" s="9"/>
      <c r="AG183" s="9"/>
      <c r="AH183" s="9"/>
    </row>
    <row r="184" spans="1:37" x14ac:dyDescent="0.15">
      <c r="A184" s="402" t="s">
        <v>516</v>
      </c>
      <c r="B184" s="660">
        <v>6229.7772178668502</v>
      </c>
      <c r="C184" s="660">
        <v>223883.608424381</v>
      </c>
      <c r="D184" s="660">
        <v>2879.74473104346</v>
      </c>
      <c r="E184" s="660">
        <v>2879.74473104346</v>
      </c>
      <c r="F184" s="660"/>
      <c r="G184" s="660">
        <v>62512.877751853302</v>
      </c>
      <c r="H184" s="660">
        <v>42993.032242109897</v>
      </c>
      <c r="I184" s="660">
        <v>4.2444095015525798E-5</v>
      </c>
      <c r="J184" s="660">
        <v>192.61392869893399</v>
      </c>
      <c r="K184" s="660"/>
      <c r="L184" s="660"/>
      <c r="M184" s="660">
        <v>39709.995068726101</v>
      </c>
      <c r="N184" s="660">
        <v>70359.016404958398</v>
      </c>
      <c r="O184" s="660">
        <v>28298.4056404726</v>
      </c>
      <c r="P184" s="660">
        <v>37735.3775500794</v>
      </c>
      <c r="Q184" s="660">
        <v>45480.662577660703</v>
      </c>
      <c r="R184" s="660">
        <v>16.159359038807398</v>
      </c>
      <c r="S184" s="660">
        <v>0.40394036006182399</v>
      </c>
      <c r="T184" s="660">
        <v>5.9120161496102801</v>
      </c>
      <c r="U184" s="660">
        <v>23048.545107499602</v>
      </c>
      <c r="V184" s="660">
        <v>11379.412087832499</v>
      </c>
      <c r="W184" s="660">
        <v>475.840186154469</v>
      </c>
      <c r="X184" s="660">
        <v>8896.2335999235493</v>
      </c>
      <c r="Y184" s="660">
        <v>129.746995166875</v>
      </c>
      <c r="Z184" s="660">
        <v>573.60224242787797</v>
      </c>
      <c r="AA184" s="661">
        <f t="shared" si="81"/>
        <v>604800.96711484808</v>
      </c>
      <c r="AB184" s="661">
        <f t="shared" si="82"/>
        <v>604800.96711484808</v>
      </c>
      <c r="AC184" s="9"/>
      <c r="AD184" s="9"/>
      <c r="AE184" s="9"/>
      <c r="AF184" s="9"/>
      <c r="AG184" s="9"/>
      <c r="AH184" s="9"/>
    </row>
    <row r="185" spans="1:37" x14ac:dyDescent="0.15">
      <c r="A185" s="404" t="s">
        <v>776</v>
      </c>
      <c r="B185" s="660">
        <v>1172.9242893578401</v>
      </c>
      <c r="C185" s="660">
        <v>32554.790974449301</v>
      </c>
      <c r="D185" s="660">
        <v>25581.933605218299</v>
      </c>
      <c r="E185" s="660">
        <v>25581.933605218299</v>
      </c>
      <c r="F185" s="660">
        <v>1.4892970211803899E-2</v>
      </c>
      <c r="G185" s="660">
        <v>96314.522158780106</v>
      </c>
      <c r="H185" s="660">
        <v>20228.192952974601</v>
      </c>
      <c r="I185" s="660"/>
      <c r="J185" s="660">
        <v>108.843266995623</v>
      </c>
      <c r="K185" s="660">
        <v>850.59620080422599</v>
      </c>
      <c r="L185" s="660"/>
      <c r="M185" s="660">
        <v>6722.0336768710904</v>
      </c>
      <c r="N185" s="660">
        <v>18655.134956088801</v>
      </c>
      <c r="O185" s="660">
        <v>13891.7895516874</v>
      </c>
      <c r="P185" s="660">
        <v>75557.671688632094</v>
      </c>
      <c r="Q185" s="660">
        <v>166838.975777485</v>
      </c>
      <c r="R185" s="660">
        <v>8105.5062404079299</v>
      </c>
      <c r="S185" s="660">
        <v>0.242799572646617</v>
      </c>
      <c r="T185" s="660">
        <v>60.634172854013698</v>
      </c>
      <c r="U185" s="660">
        <v>201195.12012776901</v>
      </c>
      <c r="V185" s="660">
        <v>34205.748919041798</v>
      </c>
      <c r="W185" s="660">
        <v>31.974708102643401</v>
      </c>
      <c r="X185" s="660">
        <v>387.510356161743</v>
      </c>
      <c r="Y185" s="660">
        <v>968.75387671776105</v>
      </c>
      <c r="Z185" s="660">
        <v>199.19001668784699</v>
      </c>
      <c r="AA185" s="661">
        <f t="shared" si="81"/>
        <v>703632.10520962998</v>
      </c>
      <c r="AB185" s="661">
        <f t="shared" si="82"/>
        <v>703632.10520962998</v>
      </c>
      <c r="AC185" s="9"/>
      <c r="AD185" s="9"/>
      <c r="AE185" s="9"/>
      <c r="AF185" s="9"/>
    </row>
    <row r="186" spans="1:37" x14ac:dyDescent="0.15">
      <c r="A186" s="662" t="s">
        <v>777</v>
      </c>
      <c r="B186" s="663">
        <v>15.3238187767565</v>
      </c>
      <c r="C186" s="663">
        <v>7.4477938534691903</v>
      </c>
      <c r="D186" s="663">
        <v>1.41808316484093</v>
      </c>
      <c r="E186" s="663">
        <v>1.41808316484093</v>
      </c>
      <c r="F186" s="663"/>
      <c r="G186" s="663">
        <v>12.2070990689098</v>
      </c>
      <c r="H186" s="663">
        <v>1.19958072900772E-4</v>
      </c>
      <c r="I186" s="663"/>
      <c r="J186" s="663"/>
      <c r="K186" s="663"/>
      <c r="L186" s="663"/>
      <c r="M186" s="663">
        <v>442.731183920055</v>
      </c>
      <c r="N186" s="663">
        <v>2.5881954710930501</v>
      </c>
      <c r="O186" s="663">
        <v>94.613533110357807</v>
      </c>
      <c r="P186" s="663">
        <v>18.357194081880099</v>
      </c>
      <c r="Q186" s="663">
        <v>0.316599358804523</v>
      </c>
      <c r="R186" s="663">
        <v>2.0531128160655401E-2</v>
      </c>
      <c r="S186" s="663"/>
      <c r="T186" s="663">
        <v>1.40200104936957</v>
      </c>
      <c r="U186" s="663">
        <v>6486.7275009537098</v>
      </c>
      <c r="V186" s="663">
        <v>2.9639673493802499</v>
      </c>
      <c r="W186" s="663">
        <v>5.9604644775390599E-8</v>
      </c>
      <c r="X186" s="663"/>
      <c r="Y186" s="663">
        <v>43.646898865699697</v>
      </c>
      <c r="Z186" s="663">
        <v>209.73283373285</v>
      </c>
      <c r="AA186" s="661">
        <f t="shared" si="81"/>
        <v>7339.4973539030143</v>
      </c>
      <c r="AB186" s="661">
        <f t="shared" si="82"/>
        <v>7339.4973539030143</v>
      </c>
      <c r="AC186" s="9"/>
      <c r="AD186" s="9"/>
      <c r="AE186" s="9"/>
      <c r="AF186" s="9"/>
      <c r="AG186" s="9"/>
      <c r="AH186" s="9"/>
      <c r="AI186" s="9"/>
      <c r="AJ186" s="9"/>
      <c r="AK186" s="9"/>
    </row>
    <row r="187" spans="1:37" s="17" customFormat="1" ht="14" x14ac:dyDescent="0.15">
      <c r="A187" s="398" t="s">
        <v>778</v>
      </c>
      <c r="B187" s="405">
        <f>SUM(B179:B185)</f>
        <v>816529.51879973093</v>
      </c>
      <c r="C187" s="405">
        <f t="shared" ref="C187:Z187" si="83">SUM(C179:C185)</f>
        <v>63809965.938978426</v>
      </c>
      <c r="D187" s="405">
        <f t="shared" si="83"/>
        <v>394570.94230931159</v>
      </c>
      <c r="E187" s="405">
        <f>SUM(E180:E186)</f>
        <v>394572.36039247643</v>
      </c>
      <c r="F187" s="405">
        <f t="shared" si="83"/>
        <v>9.4930854551493962</v>
      </c>
      <c r="G187" s="405">
        <f t="shared" si="83"/>
        <v>7046520.6770560881</v>
      </c>
      <c r="H187" s="405">
        <f t="shared" si="83"/>
        <v>4129990.7718445114</v>
      </c>
      <c r="I187" s="405">
        <f t="shared" si="83"/>
        <v>2.51053128577768</v>
      </c>
      <c r="J187" s="405">
        <f t="shared" si="83"/>
        <v>19565.344901533779</v>
      </c>
      <c r="K187" s="405">
        <f t="shared" si="83"/>
        <v>1513522.7276609971</v>
      </c>
      <c r="L187" s="405">
        <f t="shared" si="83"/>
        <v>8301.1361985271706</v>
      </c>
      <c r="M187" s="405">
        <f t="shared" si="83"/>
        <v>3407162.6259962404</v>
      </c>
      <c r="N187" s="405">
        <f t="shared" si="83"/>
        <v>7195977.5887196632</v>
      </c>
      <c r="O187" s="405">
        <f t="shared" si="83"/>
        <v>5408456.6982843755</v>
      </c>
      <c r="P187" s="405">
        <f t="shared" si="83"/>
        <v>11598171.708344871</v>
      </c>
      <c r="Q187" s="405">
        <f t="shared" si="83"/>
        <v>3451984.0097387596</v>
      </c>
      <c r="R187" s="405">
        <f t="shared" si="83"/>
        <v>283172.10684342211</v>
      </c>
      <c r="S187" s="405">
        <f t="shared" si="83"/>
        <v>6841.7345976009838</v>
      </c>
      <c r="T187" s="405">
        <f t="shared" si="83"/>
        <v>7786.061224205414</v>
      </c>
      <c r="U187" s="405">
        <f t="shared" si="83"/>
        <v>2968522.0267877136</v>
      </c>
      <c r="V187" s="405">
        <f t="shared" si="83"/>
        <v>1032264.709496712</v>
      </c>
      <c r="W187" s="405">
        <f t="shared" si="83"/>
        <v>304721.9611699644</v>
      </c>
      <c r="X187" s="405">
        <f t="shared" si="83"/>
        <v>1003834.2286139609</v>
      </c>
      <c r="Y187" s="405">
        <f t="shared" si="83"/>
        <v>735407.56981053797</v>
      </c>
      <c r="Z187" s="405">
        <f t="shared" si="83"/>
        <v>33493.730498037206</v>
      </c>
      <c r="AA187" s="664">
        <f>SUM(AA180:AA186)</f>
        <v>115184115.31884582</v>
      </c>
      <c r="AB187" s="664">
        <f>SUM(AB180:AB186)</f>
        <v>115184115.31884582</v>
      </c>
      <c r="AC187" s="188"/>
      <c r="AD187" s="188"/>
      <c r="AE187" s="188"/>
      <c r="AF187" s="188"/>
      <c r="AG187" s="188"/>
      <c r="AH187" s="188"/>
      <c r="AI187" s="188"/>
      <c r="AJ187" s="188"/>
      <c r="AK187" s="188"/>
    </row>
    <row r="188" spans="1:37" x14ac:dyDescent="0.15">
      <c r="A188" s="71"/>
      <c r="B188" s="286"/>
      <c r="C188" s="286"/>
      <c r="D188"/>
      <c r="E188" s="286"/>
      <c r="F188" s="286"/>
      <c r="G188" s="286"/>
      <c r="H188" s="286"/>
      <c r="I188" s="286"/>
      <c r="J188" s="286"/>
      <c r="K188" s="286"/>
      <c r="L188" s="286"/>
      <c r="M188" s="286"/>
      <c r="N188" s="286"/>
      <c r="O188" s="286"/>
      <c r="P188" s="286"/>
      <c r="Q188" s="286"/>
      <c r="R188" s="286"/>
      <c r="S188" s="286"/>
      <c r="T188" s="286"/>
      <c r="U188" s="286"/>
      <c r="V188" s="286"/>
      <c r="W188" s="286"/>
      <c r="X188" s="9"/>
      <c r="Y188" s="9"/>
      <c r="Z188" s="9"/>
      <c r="AA188" s="58">
        <f>AA187/1024</f>
        <v>112484.48761606037</v>
      </c>
      <c r="AB188" s="58">
        <f>AB187/1024</f>
        <v>112484.48761606037</v>
      </c>
      <c r="AC188" s="9"/>
      <c r="AD188" s="9"/>
      <c r="AE188" s="9"/>
      <c r="AF188" s="9"/>
      <c r="AG188" s="9"/>
      <c r="AH188" s="9"/>
      <c r="AI188" s="9"/>
      <c r="AJ188" s="9"/>
      <c r="AK188" s="9"/>
    </row>
    <row r="189" spans="1:37" ht="24.75" customHeight="1" x14ac:dyDescent="0.15">
      <c r="A189" s="71"/>
      <c r="B189" s="58"/>
      <c r="C189" s="58"/>
      <c r="D189" s="58"/>
      <c r="E189" s="58"/>
      <c r="F189" s="58"/>
      <c r="G189" s="58"/>
      <c r="H189" s="58"/>
      <c r="I189" s="58"/>
      <c r="J189" s="58"/>
      <c r="K189" s="58"/>
      <c r="L189" s="58"/>
      <c r="M189" s="58"/>
      <c r="N189" s="58"/>
      <c r="O189" s="58"/>
      <c r="P189" s="58"/>
      <c r="Q189" s="58"/>
      <c r="R189" s="58"/>
      <c r="S189" s="58"/>
      <c r="T189" s="64"/>
      <c r="U189" s="64"/>
      <c r="V189" s="9"/>
      <c r="W189" s="9"/>
      <c r="X189" s="9"/>
      <c r="Y189" s="58"/>
      <c r="Z189" s="9"/>
      <c r="AA189" s="9"/>
      <c r="AB189" s="58"/>
      <c r="AC189" s="9"/>
      <c r="AD189" s="9"/>
      <c r="AE189" s="9"/>
      <c r="AF189" s="9"/>
      <c r="AG189" s="9"/>
      <c r="AH189" s="9"/>
      <c r="AI189" s="9"/>
    </row>
    <row r="190" spans="1:37" ht="24.75" customHeight="1" x14ac:dyDescent="0.15">
      <c r="A190" s="71"/>
      <c r="B190" s="58"/>
      <c r="C190" s="58">
        <f>C187+H187+J187+K187+O187+R187+W187+X187</f>
        <v>76473229.778297186</v>
      </c>
      <c r="D190" s="675">
        <f>C190/1024^2</f>
        <v>72.93055513219565</v>
      </c>
      <c r="E190" s="675"/>
      <c r="F190" s="58"/>
      <c r="G190" s="58"/>
      <c r="H190" s="58"/>
      <c r="I190" s="58"/>
      <c r="J190" s="58"/>
      <c r="K190" s="58"/>
      <c r="L190" s="58"/>
      <c r="M190" s="58"/>
      <c r="N190" s="58"/>
      <c r="O190" s="58"/>
      <c r="P190" s="58"/>
      <c r="Q190" s="58"/>
      <c r="R190" s="58"/>
      <c r="S190" s="58"/>
      <c r="T190" s="64"/>
      <c r="U190" s="58"/>
      <c r="V190" s="9"/>
      <c r="W190" s="9"/>
      <c r="X190" s="9"/>
      <c r="Y190" s="58"/>
      <c r="Z190" s="9"/>
      <c r="AA190" s="9"/>
      <c r="AB190" s="58"/>
      <c r="AC190" s="9"/>
      <c r="AD190" s="9"/>
      <c r="AE190" s="9"/>
      <c r="AF190" s="9"/>
      <c r="AG190" s="9"/>
      <c r="AH190" s="9"/>
      <c r="AI190" s="9"/>
    </row>
    <row r="191" spans="1:37" ht="24.75" customHeight="1" x14ac:dyDescent="0.15">
      <c r="A191" s="71"/>
      <c r="B191" s="58"/>
      <c r="C191" s="58"/>
      <c r="D191" s="58"/>
      <c r="E191" s="58"/>
      <c r="F191" s="58"/>
      <c r="G191" s="58"/>
      <c r="H191" s="58"/>
      <c r="I191" s="58"/>
      <c r="J191" s="58"/>
      <c r="K191" s="58"/>
      <c r="L191" s="58"/>
      <c r="M191" s="58"/>
      <c r="N191" s="58"/>
      <c r="O191" s="58"/>
      <c r="P191" s="58"/>
      <c r="Q191" s="58"/>
      <c r="R191" s="58"/>
      <c r="S191" s="58"/>
      <c r="T191" s="64"/>
      <c r="U191" s="58"/>
      <c r="V191" s="9"/>
      <c r="W191" s="9"/>
      <c r="X191" s="9"/>
      <c r="Y191" s="58"/>
      <c r="Z191" s="9"/>
      <c r="AA191" s="9"/>
      <c r="AB191" s="58"/>
      <c r="AC191" s="9"/>
      <c r="AD191" s="9"/>
      <c r="AE191" s="9"/>
      <c r="AF191" s="9"/>
      <c r="AG191" s="9"/>
      <c r="AH191" s="9"/>
      <c r="AI191" s="9"/>
    </row>
    <row r="192" spans="1:37" ht="24.75" customHeight="1" x14ac:dyDescent="0.15">
      <c r="A192" s="71"/>
      <c r="B192" s="58"/>
      <c r="C192" s="58"/>
      <c r="D192" s="58"/>
      <c r="E192" s="58"/>
      <c r="F192" s="58"/>
      <c r="G192" s="58"/>
      <c r="H192" s="58"/>
      <c r="I192" s="58"/>
      <c r="J192" s="58"/>
      <c r="K192" s="58"/>
      <c r="L192" s="58"/>
      <c r="M192" s="58"/>
      <c r="N192" s="58"/>
      <c r="O192" s="58"/>
      <c r="P192" s="58"/>
      <c r="Q192" s="58"/>
      <c r="R192" s="58"/>
      <c r="S192" s="58"/>
      <c r="T192" s="64"/>
      <c r="U192" s="58"/>
      <c r="V192" s="9"/>
      <c r="W192" s="9"/>
      <c r="X192" s="9"/>
      <c r="Y192" s="58"/>
      <c r="Z192" s="9"/>
      <c r="AA192" s="9"/>
      <c r="AB192" s="58"/>
      <c r="AC192" s="9"/>
      <c r="AD192" s="9"/>
      <c r="AE192" s="9"/>
      <c r="AF192" s="9"/>
      <c r="AG192" s="9"/>
      <c r="AH192" s="9"/>
      <c r="AI192" s="9"/>
    </row>
    <row r="193" spans="1:36" ht="24.75" customHeight="1" x14ac:dyDescent="0.15">
      <c r="A193" s="71"/>
      <c r="B193" s="58"/>
      <c r="C193" s="58"/>
      <c r="D193" s="58"/>
      <c r="E193" s="58"/>
      <c r="F193" s="58"/>
      <c r="G193" s="58"/>
      <c r="H193" s="58"/>
      <c r="I193" s="58"/>
      <c r="J193" s="58"/>
      <c r="K193" s="58"/>
      <c r="L193" s="58"/>
      <c r="M193" s="58"/>
      <c r="N193" s="58"/>
      <c r="O193" s="58"/>
      <c r="P193" s="58"/>
      <c r="Q193" s="58"/>
      <c r="R193" s="58"/>
      <c r="S193" s="58"/>
      <c r="T193" s="64"/>
      <c r="U193" s="58"/>
      <c r="V193" s="9"/>
      <c r="W193" s="9"/>
      <c r="X193" s="9"/>
      <c r="Y193" s="58"/>
      <c r="Z193" s="9"/>
      <c r="AA193" s="9"/>
      <c r="AB193" s="58"/>
      <c r="AC193" s="9"/>
      <c r="AD193" s="9"/>
      <c r="AE193" s="9"/>
      <c r="AF193" s="9"/>
      <c r="AG193" s="9"/>
      <c r="AH193" s="9"/>
      <c r="AI193" s="9"/>
    </row>
    <row r="194" spans="1:36" ht="24.75" customHeight="1" x14ac:dyDescent="0.15">
      <c r="A194" s="71"/>
      <c r="B194" s="58"/>
      <c r="C194" s="58"/>
      <c r="D194" s="58"/>
      <c r="E194" s="58"/>
      <c r="F194" s="58"/>
      <c r="G194" s="58"/>
      <c r="H194" s="58"/>
      <c r="I194" s="58"/>
      <c r="J194" s="58"/>
      <c r="K194" s="58"/>
      <c r="L194" s="58"/>
      <c r="M194" s="58"/>
      <c r="N194" s="58"/>
      <c r="O194" s="58"/>
      <c r="P194" s="58"/>
      <c r="Q194" s="58"/>
      <c r="R194" s="58"/>
      <c r="S194" s="58"/>
      <c r="T194" s="64"/>
      <c r="U194" s="58"/>
      <c r="V194" s="9"/>
      <c r="W194" s="9"/>
      <c r="X194" s="9"/>
      <c r="Y194" s="58"/>
      <c r="Z194" s="9"/>
      <c r="AA194" s="9"/>
      <c r="AB194" s="58"/>
      <c r="AC194" s="9"/>
      <c r="AD194" s="9"/>
      <c r="AE194" s="9"/>
      <c r="AF194" s="9"/>
      <c r="AG194" s="9"/>
      <c r="AH194" s="9"/>
      <c r="AI194" s="9"/>
    </row>
    <row r="195" spans="1:36" ht="24.75" customHeight="1" x14ac:dyDescent="0.15">
      <c r="A195" s="71"/>
      <c r="B195" s="58"/>
      <c r="C195" s="58"/>
      <c r="D195" s="58"/>
      <c r="E195" s="58"/>
      <c r="F195" s="58"/>
      <c r="G195" s="58"/>
      <c r="H195" s="58"/>
      <c r="I195" s="58"/>
      <c r="J195" s="58"/>
      <c r="K195" s="58"/>
      <c r="L195" s="58"/>
      <c r="M195" s="58"/>
      <c r="N195" s="58"/>
      <c r="O195" s="58"/>
      <c r="P195" s="58"/>
      <c r="Q195" s="58"/>
      <c r="R195" s="58"/>
      <c r="S195" s="58"/>
      <c r="T195" s="64"/>
      <c r="U195" s="58"/>
      <c r="V195" s="9"/>
      <c r="W195" s="9"/>
      <c r="X195" s="9"/>
      <c r="Y195" s="58"/>
      <c r="Z195" s="9"/>
      <c r="AA195" s="9"/>
      <c r="AB195" s="58"/>
      <c r="AC195" s="9"/>
      <c r="AD195" s="9"/>
      <c r="AE195" s="9"/>
      <c r="AF195" s="9"/>
      <c r="AG195" s="9"/>
      <c r="AH195" s="9"/>
      <c r="AI195" s="9"/>
    </row>
    <row r="196" spans="1:36" ht="24.75" customHeight="1" x14ac:dyDescent="0.15">
      <c r="A196" s="71"/>
      <c r="B196" s="58"/>
      <c r="C196" s="58"/>
      <c r="D196" s="58"/>
      <c r="E196" s="58"/>
      <c r="F196" s="58"/>
      <c r="G196" s="58"/>
      <c r="H196" s="58"/>
      <c r="I196" s="58"/>
      <c r="J196" s="58"/>
      <c r="K196" s="58"/>
      <c r="L196" s="58"/>
      <c r="M196" s="58"/>
      <c r="N196" s="58"/>
      <c r="O196" s="58"/>
      <c r="P196" s="58"/>
      <c r="Q196" s="58"/>
      <c r="R196" s="58"/>
      <c r="S196" s="58"/>
      <c r="T196" s="64"/>
      <c r="U196" s="58"/>
      <c r="V196" s="9"/>
      <c r="W196" s="9"/>
      <c r="X196" s="9"/>
      <c r="Y196" s="58"/>
      <c r="Z196" s="9"/>
      <c r="AA196" s="9"/>
      <c r="AB196" s="58"/>
      <c r="AC196" s="9"/>
      <c r="AD196" s="9"/>
      <c r="AE196" s="9"/>
      <c r="AF196" s="9"/>
      <c r="AG196" s="9"/>
      <c r="AH196" s="9"/>
      <c r="AI196" s="9"/>
    </row>
    <row r="197" spans="1:36" ht="24.75" customHeight="1" x14ac:dyDescent="0.15">
      <c r="A197" s="71"/>
      <c r="B197" s="58"/>
      <c r="C197" s="58"/>
      <c r="D197" s="58"/>
      <c r="E197" s="58"/>
      <c r="F197" s="58"/>
      <c r="G197" s="58"/>
      <c r="H197" s="58"/>
      <c r="I197" s="58"/>
      <c r="J197" s="58"/>
      <c r="K197" s="58"/>
      <c r="L197" s="58"/>
      <c r="M197" s="58"/>
      <c r="N197" s="58"/>
      <c r="O197" s="58"/>
      <c r="P197" s="58"/>
      <c r="Q197" s="58"/>
      <c r="R197" s="58"/>
      <c r="S197" s="58"/>
      <c r="T197" s="64"/>
      <c r="U197" s="58"/>
      <c r="V197" s="9"/>
      <c r="W197" s="9"/>
      <c r="X197" s="9"/>
      <c r="Y197" s="58"/>
      <c r="Z197" s="9"/>
      <c r="AA197" s="9"/>
      <c r="AB197" s="58"/>
      <c r="AC197" s="9"/>
      <c r="AD197" s="9"/>
      <c r="AE197" s="9"/>
      <c r="AF197" s="9"/>
      <c r="AG197" s="9"/>
      <c r="AH197" s="9"/>
      <c r="AI197" s="9"/>
    </row>
    <row r="198" spans="1:36" ht="24.75" customHeight="1" x14ac:dyDescent="0.15">
      <c r="A198" s="71"/>
      <c r="B198" s="58"/>
      <c r="C198" s="58"/>
      <c r="D198" s="58"/>
      <c r="E198" s="58"/>
      <c r="F198" s="58"/>
      <c r="G198" s="58"/>
      <c r="H198" s="58"/>
      <c r="I198" s="58"/>
      <c r="J198" s="58"/>
      <c r="K198" s="58"/>
      <c r="L198" s="58"/>
      <c r="M198" s="58"/>
      <c r="N198" s="58"/>
      <c r="O198" s="58"/>
      <c r="P198" s="58"/>
      <c r="Q198" s="58"/>
      <c r="R198" s="58"/>
      <c r="S198" s="58"/>
      <c r="T198" s="64"/>
      <c r="U198" s="58"/>
      <c r="V198" s="9"/>
      <c r="W198" s="9"/>
      <c r="X198" s="9"/>
      <c r="Y198" s="58"/>
      <c r="Z198" s="9"/>
      <c r="AA198" s="9"/>
      <c r="AB198" s="58"/>
      <c r="AC198" s="9"/>
      <c r="AD198" s="9"/>
      <c r="AE198" s="9"/>
      <c r="AF198" s="9"/>
      <c r="AG198" s="9"/>
      <c r="AH198" s="9"/>
      <c r="AI198" s="9"/>
    </row>
    <row r="199" spans="1:36" x14ac:dyDescent="0.15">
      <c r="A199" s="71"/>
      <c r="B199" s="58"/>
      <c r="C199" s="58"/>
      <c r="D199" s="58"/>
      <c r="E199" s="58"/>
      <c r="F199" s="58"/>
      <c r="G199" s="58"/>
      <c r="H199" s="58"/>
      <c r="I199" s="58"/>
      <c r="J199" s="58"/>
      <c r="K199" s="58"/>
      <c r="L199" s="58"/>
      <c r="M199" s="58"/>
      <c r="N199" s="58"/>
      <c r="O199" s="58"/>
      <c r="P199" s="58"/>
      <c r="Q199" s="58"/>
      <c r="R199" s="58"/>
      <c r="S199" s="58"/>
      <c r="T199" s="64"/>
      <c r="U199" s="58"/>
      <c r="V199" s="9"/>
      <c r="W199" s="9"/>
      <c r="X199" s="9"/>
      <c r="Y199" s="58"/>
      <c r="Z199" s="9"/>
      <c r="AA199" s="9"/>
      <c r="AB199" s="58"/>
      <c r="AC199" s="9"/>
      <c r="AD199" s="9"/>
      <c r="AE199" s="9"/>
      <c r="AF199" s="9"/>
      <c r="AG199" s="9"/>
      <c r="AH199" s="9"/>
      <c r="AI199" s="9"/>
    </row>
    <row r="200" spans="1:36" ht="16" x14ac:dyDescent="0.15">
      <c r="A200" s="838" t="s">
        <v>108</v>
      </c>
      <c r="B200" s="838"/>
      <c r="C200" s="838"/>
      <c r="D200" s="838"/>
      <c r="E200" s="313"/>
      <c r="F200" s="9"/>
      <c r="G200" s="9"/>
      <c r="H200" s="9"/>
      <c r="I200" s="9"/>
      <c r="J200" s="9"/>
      <c r="K200" s="9"/>
      <c r="L200" s="9"/>
      <c r="M200" s="9"/>
      <c r="N200" s="9"/>
      <c r="O200" s="9"/>
      <c r="P200" s="9"/>
      <c r="Q200" s="9"/>
      <c r="R200" s="9"/>
      <c r="S200" s="9"/>
      <c r="T200" s="9"/>
      <c r="U200" s="9"/>
      <c r="V200" s="9"/>
      <c r="W200" s="9"/>
      <c r="X200" s="9"/>
      <c r="Y200" s="58"/>
      <c r="Z200" s="9"/>
      <c r="AA200" s="9"/>
      <c r="AB200" s="58"/>
      <c r="AC200" s="9"/>
      <c r="AD200" s="9"/>
      <c r="AE200" s="9"/>
      <c r="AF200" s="9"/>
      <c r="AG200" s="9"/>
      <c r="AH200" s="9"/>
      <c r="AI200" s="9"/>
    </row>
    <row r="201" spans="1:36" ht="16" x14ac:dyDescent="0.15">
      <c r="A201" s="282"/>
      <c r="B201" s="9"/>
      <c r="C201" s="9"/>
      <c r="D201" s="9"/>
      <c r="E201" s="9"/>
      <c r="F201" s="9"/>
      <c r="G201" s="9"/>
      <c r="H201" s="9"/>
      <c r="I201" s="9"/>
      <c r="J201" s="9"/>
      <c r="K201" s="9"/>
      <c r="L201" s="9"/>
      <c r="M201" s="9"/>
      <c r="N201" s="9"/>
      <c r="O201" s="9"/>
      <c r="P201" s="9"/>
      <c r="Q201" s="9"/>
      <c r="R201" s="9"/>
      <c r="S201" s="9"/>
      <c r="T201" s="9"/>
      <c r="U201" s="9"/>
      <c r="V201" s="9"/>
      <c r="W201" s="9"/>
      <c r="X201" s="9"/>
      <c r="Y201" s="58"/>
      <c r="Z201" s="9"/>
      <c r="AA201" s="9"/>
      <c r="AB201" s="58"/>
      <c r="AC201" s="9"/>
      <c r="AD201" s="9"/>
      <c r="AE201" s="9"/>
      <c r="AF201" s="9"/>
      <c r="AG201" s="9"/>
      <c r="AH201" s="9"/>
      <c r="AI201" s="9"/>
    </row>
    <row r="202" spans="1:36" ht="24" customHeight="1" x14ac:dyDescent="0.15">
      <c r="A202" s="9" t="s">
        <v>69</v>
      </c>
      <c r="B202" s="9"/>
      <c r="C202" s="9"/>
      <c r="D202" s="9"/>
      <c r="E202" s="9"/>
      <c r="F202" s="9"/>
      <c r="G202" s="9"/>
      <c r="H202" s="9"/>
      <c r="I202" s="9"/>
      <c r="J202" s="9"/>
      <c r="K202" s="9"/>
      <c r="L202" s="9"/>
      <c r="M202" s="9"/>
      <c r="N202" s="9"/>
      <c r="O202" s="9"/>
      <c r="P202" s="9"/>
      <c r="Q202" s="9"/>
      <c r="R202" s="9"/>
      <c r="S202" s="9"/>
      <c r="T202" s="9"/>
      <c r="U202" s="9"/>
      <c r="V202" s="9"/>
      <c r="W202" s="9"/>
      <c r="X202" s="9"/>
      <c r="Y202" s="58"/>
      <c r="Z202" s="9"/>
      <c r="AA202" s="9"/>
      <c r="AB202" s="58"/>
      <c r="AC202" s="9"/>
      <c r="AD202" s="9"/>
      <c r="AE202" s="9"/>
      <c r="AF202" s="9"/>
      <c r="AG202" s="9"/>
      <c r="AH202" s="9"/>
      <c r="AI202" s="9"/>
    </row>
    <row r="203" spans="1:36" ht="12" customHeight="1" x14ac:dyDescent="0.15">
      <c r="A203" s="59" t="s">
        <v>81</v>
      </c>
      <c r="B203" s="60" t="s">
        <v>44</v>
      </c>
      <c r="C203" s="60" t="s">
        <v>1279</v>
      </c>
      <c r="D203" s="60" t="s">
        <v>46</v>
      </c>
      <c r="E203" s="61" t="s">
        <v>1299</v>
      </c>
      <c r="F203" s="60" t="s">
        <v>1149</v>
      </c>
      <c r="G203" s="60" t="s">
        <v>47</v>
      </c>
      <c r="H203" s="60" t="s">
        <v>1280</v>
      </c>
      <c r="I203" s="60" t="s">
        <v>85</v>
      </c>
      <c r="J203" s="61" t="s">
        <v>790</v>
      </c>
      <c r="K203" s="60" t="s">
        <v>880</v>
      </c>
      <c r="L203" s="60" t="s">
        <v>588</v>
      </c>
      <c r="M203" s="60" t="s">
        <v>976</v>
      </c>
      <c r="N203" s="60" t="s">
        <v>82</v>
      </c>
      <c r="O203" s="60" t="s">
        <v>54</v>
      </c>
      <c r="P203" s="28" t="s">
        <v>55</v>
      </c>
      <c r="Q203" s="21" t="s">
        <v>1302</v>
      </c>
      <c r="R203" s="9"/>
      <c r="S203" s="9"/>
      <c r="T203" s="9"/>
      <c r="U203" s="9"/>
      <c r="V203" s="283"/>
      <c r="W203" s="283"/>
      <c r="X203" s="283"/>
      <c r="Y203" s="9"/>
      <c r="Z203" s="58"/>
      <c r="AA203" s="9"/>
      <c r="AB203" s="9"/>
      <c r="AC203" s="58"/>
      <c r="AD203" s="9"/>
      <c r="AE203" s="9"/>
      <c r="AF203" s="9"/>
      <c r="AG203" s="9"/>
      <c r="AH203" s="9"/>
      <c r="AI203" s="9"/>
      <c r="AJ203" s="9"/>
    </row>
    <row r="204" spans="1:36" ht="12" customHeight="1" x14ac:dyDescent="0.15">
      <c r="A204" s="62" t="s">
        <v>636</v>
      </c>
      <c r="B204" s="63">
        <f>B215</f>
        <v>27.930698</v>
      </c>
      <c r="C204" s="63">
        <f t="shared" ref="C204:O204" si="84">C215</f>
        <v>48.061692999999998</v>
      </c>
      <c r="D204" s="63">
        <f t="shared" si="84"/>
        <v>1096.2471010000002</v>
      </c>
      <c r="E204" s="63">
        <f t="shared" si="84"/>
        <v>265.96448499999997</v>
      </c>
      <c r="F204" s="63">
        <f t="shared" si="84"/>
        <v>1.0814000000000001E-2</v>
      </c>
      <c r="G204" s="63">
        <f t="shared" si="84"/>
        <v>553.56933500000002</v>
      </c>
      <c r="H204" s="63">
        <f t="shared" si="84"/>
        <v>4.4294930000000008</v>
      </c>
      <c r="I204" s="63">
        <f t="shared" si="84"/>
        <v>613.62385000000006</v>
      </c>
      <c r="J204" s="63">
        <f t="shared" si="84"/>
        <v>401.48317900000001</v>
      </c>
      <c r="K204" s="63">
        <f t="shared" si="84"/>
        <v>130.018663</v>
      </c>
      <c r="L204" s="63">
        <f t="shared" si="84"/>
        <v>69.771438000000003</v>
      </c>
      <c r="M204" s="63">
        <f t="shared" si="84"/>
        <v>73.071165000000008</v>
      </c>
      <c r="N204" s="63">
        <f t="shared" si="84"/>
        <v>282.31865800000003</v>
      </c>
      <c r="O204" s="63">
        <f t="shared" si="84"/>
        <v>1.039612</v>
      </c>
      <c r="P204" s="63">
        <f>SUM(B204:O204)-E204</f>
        <v>3301.575699</v>
      </c>
      <c r="Q204" s="63">
        <f>SUM(B204:O204)-D204</f>
        <v>2471.2930829999996</v>
      </c>
      <c r="R204" s="64"/>
      <c r="S204" s="64"/>
      <c r="T204" s="64"/>
      <c r="U204" s="64"/>
      <c r="V204" s="64"/>
      <c r="W204" s="64"/>
      <c r="X204" s="64"/>
      <c r="Y204" s="9"/>
      <c r="Z204" s="58"/>
      <c r="AA204" s="9"/>
      <c r="AB204" s="9"/>
      <c r="AC204" s="58"/>
      <c r="AD204" s="9"/>
      <c r="AE204" s="9"/>
      <c r="AF204" s="9"/>
      <c r="AG204" s="9"/>
      <c r="AH204" s="9"/>
      <c r="AI204" s="9"/>
      <c r="AJ204" s="9"/>
    </row>
    <row r="205" spans="1:36" ht="12" customHeight="1" x14ac:dyDescent="0.15">
      <c r="A205" s="9"/>
      <c r="B205" s="297"/>
      <c r="C205" s="297"/>
      <c r="D205" s="297"/>
      <c r="E205" s="297"/>
      <c r="F205" s="297"/>
      <c r="G205" s="297"/>
      <c r="H205" s="297"/>
      <c r="I205" s="297"/>
      <c r="J205" s="297"/>
      <c r="K205" s="297"/>
      <c r="L205" s="297"/>
      <c r="M205" s="297"/>
      <c r="N205" s="297"/>
      <c r="O205" s="9"/>
      <c r="P205" s="9"/>
      <c r="Q205" s="9"/>
      <c r="R205" s="9"/>
      <c r="S205" s="9"/>
      <c r="T205" s="9"/>
      <c r="U205" s="9"/>
      <c r="V205" s="9"/>
      <c r="W205" s="9"/>
      <c r="X205" s="9"/>
      <c r="Y205" s="58"/>
      <c r="Z205" s="9"/>
      <c r="AA205" s="9"/>
      <c r="AB205" s="58"/>
      <c r="AC205" s="9"/>
      <c r="AD205" s="9"/>
      <c r="AE205" s="9"/>
      <c r="AF205" s="9"/>
      <c r="AG205" s="9"/>
      <c r="AH205" s="9"/>
      <c r="AI205" s="9"/>
    </row>
    <row r="206" spans="1:36" x14ac:dyDescent="0.15">
      <c r="A206" s="9"/>
      <c r="B206" s="9"/>
      <c r="C206" s="9"/>
      <c r="D206" s="9"/>
      <c r="E206" s="9"/>
      <c r="F206" s="9"/>
      <c r="G206" s="9"/>
      <c r="H206" s="9"/>
      <c r="I206" s="9"/>
      <c r="J206" s="9"/>
      <c r="K206" s="9"/>
      <c r="L206" s="9"/>
      <c r="M206" s="9"/>
      <c r="N206" s="9"/>
      <c r="O206" s="9"/>
      <c r="P206" s="9"/>
      <c r="Q206" s="9"/>
      <c r="R206" s="9"/>
      <c r="S206" s="9"/>
      <c r="T206" s="9"/>
      <c r="U206" s="9"/>
      <c r="V206" s="9"/>
      <c r="W206" s="9"/>
      <c r="X206" s="9"/>
      <c r="Y206" s="58"/>
      <c r="Z206" s="9"/>
      <c r="AA206" s="9"/>
      <c r="AB206" s="58"/>
      <c r="AC206" s="9"/>
      <c r="AD206" s="9"/>
      <c r="AE206" s="9"/>
      <c r="AF206" s="9"/>
      <c r="AG206" s="9"/>
      <c r="AH206" s="9"/>
      <c r="AI206" s="9"/>
    </row>
    <row r="207" spans="1:36" x14ac:dyDescent="0.15">
      <c r="A207" s="9" t="s">
        <v>57</v>
      </c>
      <c r="B207" s="9"/>
      <c r="C207" s="9"/>
      <c r="D207" s="9"/>
      <c r="E207" s="9"/>
      <c r="F207" s="9"/>
      <c r="G207" s="9"/>
      <c r="H207" s="9"/>
      <c r="I207" s="9"/>
      <c r="J207" s="9"/>
      <c r="K207" s="9"/>
      <c r="L207" s="9"/>
      <c r="M207" s="9"/>
      <c r="N207" s="9"/>
      <c r="O207" s="9"/>
      <c r="P207" s="9"/>
      <c r="Q207" s="9"/>
      <c r="R207" s="9"/>
      <c r="S207" s="9"/>
      <c r="T207" s="9"/>
      <c r="U207" s="9"/>
      <c r="V207" s="9"/>
      <c r="W207" s="9"/>
      <c r="X207" s="9"/>
      <c r="Y207" s="58"/>
      <c r="Z207" s="9"/>
      <c r="AA207" s="9"/>
      <c r="AB207" s="58"/>
      <c r="AC207" s="9"/>
      <c r="AD207" s="9"/>
      <c r="AE207" s="9"/>
      <c r="AF207" s="9"/>
      <c r="AG207" s="9"/>
      <c r="AH207" s="9"/>
      <c r="AI207" s="9"/>
    </row>
    <row r="208" spans="1:36" ht="34" x14ac:dyDescent="0.15">
      <c r="A208" s="236" t="s">
        <v>109</v>
      </c>
      <c r="B208" s="226" t="s">
        <v>44</v>
      </c>
      <c r="C208" s="226" t="s">
        <v>1279</v>
      </c>
      <c r="D208" s="226" t="s">
        <v>46</v>
      </c>
      <c r="E208" s="693" t="s">
        <v>1299</v>
      </c>
      <c r="F208" s="226" t="s">
        <v>1149</v>
      </c>
      <c r="G208" s="226" t="s">
        <v>47</v>
      </c>
      <c r="H208" s="693" t="s">
        <v>1280</v>
      </c>
      <c r="I208" s="227" t="s">
        <v>85</v>
      </c>
      <c r="J208" s="233" t="s">
        <v>790</v>
      </c>
      <c r="K208" s="233" t="s">
        <v>880</v>
      </c>
      <c r="L208" s="227" t="s">
        <v>588</v>
      </c>
      <c r="M208" s="233" t="s">
        <v>976</v>
      </c>
      <c r="N208" s="227" t="s">
        <v>82</v>
      </c>
      <c r="O208" s="227" t="s">
        <v>54</v>
      </c>
      <c r="P208" s="227" t="s">
        <v>55</v>
      </c>
      <c r="Q208" s="233" t="s">
        <v>1302</v>
      </c>
      <c r="R208" s="9"/>
      <c r="S208" s="9"/>
      <c r="T208" s="9"/>
      <c r="U208" s="9"/>
      <c r="V208" s="9"/>
      <c r="W208" s="9"/>
      <c r="X208" s="9"/>
      <c r="Y208" s="9"/>
      <c r="Z208" s="58"/>
      <c r="AA208" s="9"/>
      <c r="AB208" s="9"/>
      <c r="AC208" s="58"/>
      <c r="AD208" s="9"/>
      <c r="AE208" s="9"/>
      <c r="AF208" s="9"/>
      <c r="AG208" s="9"/>
      <c r="AH208" s="9"/>
      <c r="AI208" s="9"/>
      <c r="AJ208" s="9"/>
    </row>
    <row r="209" spans="1:37" ht="16" x14ac:dyDescent="0.15">
      <c r="A209" s="227" t="s">
        <v>110</v>
      </c>
      <c r="B209" s="230">
        <f t="shared" ref="B209:B214" si="85">(L219+M219)/10^6</f>
        <v>3.1144000000000002E-2</v>
      </c>
      <c r="C209" s="230">
        <f t="shared" ref="C209:C214" si="86">(B219+C219)/10^6</f>
        <v>0.297703</v>
      </c>
      <c r="D209" s="230">
        <f t="shared" ref="D209:F214" si="87">D219/10^6</f>
        <v>0</v>
      </c>
      <c r="E209" s="230">
        <f t="shared" si="87"/>
        <v>0</v>
      </c>
      <c r="F209" s="230">
        <f t="shared" si="87"/>
        <v>0</v>
      </c>
      <c r="G209" s="230">
        <f t="shared" ref="G209:G214" si="88">(G219+H219+I219)/10^6</f>
        <v>0.19558800000000001</v>
      </c>
      <c r="H209" s="230">
        <f t="shared" ref="H209:H214" si="89">(J219)/10^6</f>
        <v>5.5999999999999999E-5</v>
      </c>
      <c r="I209" s="230">
        <f t="shared" ref="I209:I214" si="90">(N219+O219)/10^6</f>
        <v>0</v>
      </c>
      <c r="J209" s="230">
        <f t="shared" ref="J209:J214" si="91">(K219+P219)/10^6</f>
        <v>6.3982999999999998E-2</v>
      </c>
      <c r="K209" s="230">
        <f t="shared" ref="K209:K214" si="92">(Q219+R219+S219+T219)/10^6</f>
        <v>6.7219999999999997E-3</v>
      </c>
      <c r="L209" s="230">
        <f t="shared" ref="L209:L214" si="93">U219/10^6</f>
        <v>9.3107999999999996E-2</v>
      </c>
      <c r="M209" s="230">
        <f t="shared" ref="M209:M214" si="94">(V219+W219)/10^6</f>
        <v>2.4000000000000001E-4</v>
      </c>
      <c r="N209" s="230">
        <f t="shared" ref="N209:N214" si="95">(X219+Y219)/10^6</f>
        <v>1.1023E-2</v>
      </c>
      <c r="O209" s="230">
        <f t="shared" ref="O209:O214" si="96">Z219/10^6</f>
        <v>0</v>
      </c>
      <c r="P209" s="230">
        <f>SUM(B209:O209)-E209</f>
        <v>0.69956699999999994</v>
      </c>
      <c r="Q209" s="230">
        <f>SUM(B209:O209)-D209</f>
        <v>0.69956699999999994</v>
      </c>
      <c r="R209" s="72"/>
      <c r="S209" s="72"/>
      <c r="T209" s="9"/>
      <c r="U209" s="9"/>
      <c r="V209" s="9"/>
      <c r="W209" s="9"/>
      <c r="X209" s="9"/>
      <c r="Y209" s="9"/>
      <c r="Z209" s="58"/>
      <c r="AA209" s="9"/>
      <c r="AB209" s="9"/>
      <c r="AC209" s="58"/>
      <c r="AD209" s="9"/>
      <c r="AE209" s="9"/>
      <c r="AF209" s="9"/>
      <c r="AG209" s="9"/>
      <c r="AH209" s="9"/>
      <c r="AI209" s="9"/>
      <c r="AJ209" s="9"/>
      <c r="AK209" s="9"/>
    </row>
    <row r="210" spans="1:37" ht="16" x14ac:dyDescent="0.15">
      <c r="A210" s="227" t="s">
        <v>111</v>
      </c>
      <c r="B210" s="230">
        <f t="shared" si="85"/>
        <v>1.2882910000000001</v>
      </c>
      <c r="C210" s="230">
        <f t="shared" si="86"/>
        <v>28.926342000000002</v>
      </c>
      <c r="D210" s="230">
        <f t="shared" si="87"/>
        <v>973.63263300000006</v>
      </c>
      <c r="E210" s="230">
        <f t="shared" si="87"/>
        <v>152.26535999999999</v>
      </c>
      <c r="F210" s="230">
        <f t="shared" si="87"/>
        <v>1.0814000000000001E-2</v>
      </c>
      <c r="G210" s="230">
        <f t="shared" si="88"/>
        <v>51.765459</v>
      </c>
      <c r="H210" s="230">
        <f t="shared" si="89"/>
        <v>0.68973399999999996</v>
      </c>
      <c r="I210" s="230">
        <f t="shared" si="90"/>
        <v>8.0460239999999992</v>
      </c>
      <c r="J210" s="230">
        <f t="shared" si="91"/>
        <v>118.199877</v>
      </c>
      <c r="K210" s="230">
        <f t="shared" si="92"/>
        <v>2.319712</v>
      </c>
      <c r="L210" s="230">
        <f t="shared" si="93"/>
        <v>11.494463</v>
      </c>
      <c r="M210" s="230">
        <f t="shared" si="94"/>
        <v>0.30987700000000001</v>
      </c>
      <c r="N210" s="230">
        <f t="shared" si="95"/>
        <v>0.69200499999999998</v>
      </c>
      <c r="O210" s="230">
        <f t="shared" si="96"/>
        <v>0</v>
      </c>
      <c r="P210" s="230">
        <f t="shared" ref="P210:P215" si="97">SUM(B210:O210)-E210</f>
        <v>1197.375231</v>
      </c>
      <c r="Q210" s="230">
        <f t="shared" ref="Q210:Q215" si="98">SUM(B210:O210)-D210</f>
        <v>376.00795800000003</v>
      </c>
      <c r="R210" s="72"/>
      <c r="S210" s="72"/>
      <c r="T210" s="9"/>
      <c r="U210" s="9"/>
      <c r="V210" s="9"/>
      <c r="W210" s="9"/>
      <c r="X210" s="9"/>
      <c r="Y210" s="9"/>
      <c r="Z210" s="58"/>
      <c r="AA210" s="9"/>
      <c r="AB210" s="9"/>
      <c r="AC210" s="58"/>
      <c r="AD210" s="9"/>
      <c r="AE210" s="9"/>
      <c r="AF210" s="9"/>
      <c r="AG210" s="9"/>
      <c r="AH210" s="9"/>
      <c r="AI210" s="9"/>
      <c r="AJ210" s="9"/>
      <c r="AK210" s="9"/>
    </row>
    <row r="211" spans="1:37" ht="16" x14ac:dyDescent="0.15">
      <c r="A211" s="227" t="s">
        <v>112</v>
      </c>
      <c r="B211" s="230">
        <f t="shared" si="85"/>
        <v>16.372366</v>
      </c>
      <c r="C211" s="230">
        <f t="shared" si="86"/>
        <v>18.098752999999999</v>
      </c>
      <c r="D211" s="230">
        <f t="shared" ref="D211:E211" si="99">D221/10^6</f>
        <v>56.339573000000001</v>
      </c>
      <c r="E211" s="230">
        <f t="shared" si="99"/>
        <v>47.424230000000001</v>
      </c>
      <c r="F211" s="230">
        <f t="shared" si="87"/>
        <v>0</v>
      </c>
      <c r="G211" s="230">
        <f t="shared" si="88"/>
        <v>57.559662000000003</v>
      </c>
      <c r="H211" s="230">
        <f t="shared" si="89"/>
        <v>3.6441189999999999</v>
      </c>
      <c r="I211" s="230">
        <f t="shared" si="90"/>
        <v>104.324017</v>
      </c>
      <c r="J211" s="230">
        <f t="shared" si="91"/>
        <v>182.46631600000001</v>
      </c>
      <c r="K211" s="230">
        <f t="shared" si="92"/>
        <v>31.675414</v>
      </c>
      <c r="L211" s="230">
        <f t="shared" si="93"/>
        <v>29.538245</v>
      </c>
      <c r="M211" s="230">
        <f t="shared" si="94"/>
        <v>0.47259899999999999</v>
      </c>
      <c r="N211" s="230">
        <f t="shared" si="95"/>
        <v>271.53599000000003</v>
      </c>
      <c r="O211" s="230">
        <f t="shared" si="96"/>
        <v>0</v>
      </c>
      <c r="P211" s="230">
        <f t="shared" si="97"/>
        <v>772.02705400000002</v>
      </c>
      <c r="Q211" s="230">
        <f t="shared" si="98"/>
        <v>763.11171100000001</v>
      </c>
      <c r="R211" s="72"/>
      <c r="S211" s="72"/>
      <c r="T211" s="9"/>
      <c r="U211" s="9"/>
      <c r="V211" s="9"/>
      <c r="W211" s="9"/>
      <c r="X211" s="9"/>
      <c r="Y211" s="9"/>
      <c r="Z211" s="9"/>
      <c r="AA211" s="58"/>
      <c r="AB211" s="9"/>
      <c r="AC211" s="58"/>
      <c r="AD211" s="9"/>
      <c r="AE211" s="9"/>
      <c r="AF211" s="9"/>
      <c r="AG211" s="9"/>
      <c r="AH211" s="9"/>
    </row>
    <row r="212" spans="1:37" ht="15" customHeight="1" x14ac:dyDescent="0.15">
      <c r="A212" s="227" t="s">
        <v>113</v>
      </c>
      <c r="B212" s="230">
        <f t="shared" si="85"/>
        <v>6.1208210000000003</v>
      </c>
      <c r="C212" s="230">
        <f t="shared" si="86"/>
        <v>9.7099999999999997E-4</v>
      </c>
      <c r="D212" s="230">
        <f t="shared" ref="D212:E212" si="100">D222/10^6</f>
        <v>6.097E-3</v>
      </c>
      <c r="E212" s="230">
        <f t="shared" si="100"/>
        <v>6.097E-3</v>
      </c>
      <c r="F212" s="230">
        <f t="shared" si="87"/>
        <v>0</v>
      </c>
      <c r="G212" s="230">
        <f t="shared" si="88"/>
        <v>223.543913</v>
      </c>
      <c r="H212" s="230">
        <f t="shared" si="89"/>
        <v>6.8697999999999995E-2</v>
      </c>
      <c r="I212" s="230">
        <f t="shared" si="90"/>
        <v>458.82794699999999</v>
      </c>
      <c r="J212" s="230">
        <f t="shared" si="91"/>
        <v>92.097684999999998</v>
      </c>
      <c r="K212" s="230">
        <f t="shared" si="92"/>
        <v>77.200316000000001</v>
      </c>
      <c r="L212" s="230">
        <f t="shared" si="93"/>
        <v>22.745550000000001</v>
      </c>
      <c r="M212" s="230">
        <f t="shared" si="94"/>
        <v>29.766651</v>
      </c>
      <c r="N212" s="230">
        <f t="shared" si="95"/>
        <v>2.381939</v>
      </c>
      <c r="O212" s="230">
        <f t="shared" si="96"/>
        <v>0</v>
      </c>
      <c r="P212" s="230">
        <f t="shared" si="97"/>
        <v>912.7605880000001</v>
      </c>
      <c r="Q212" s="230">
        <f t="shared" si="98"/>
        <v>912.7605880000001</v>
      </c>
      <c r="R212" s="72"/>
      <c r="S212" s="72"/>
      <c r="T212" s="9"/>
      <c r="U212" s="9"/>
      <c r="V212" s="9"/>
      <c r="W212" s="9"/>
      <c r="X212" s="9"/>
      <c r="Y212" s="9"/>
      <c r="Z212" s="9"/>
      <c r="AA212" s="58"/>
      <c r="AB212" s="9"/>
      <c r="AC212" s="58"/>
      <c r="AD212" s="9"/>
      <c r="AE212" s="9"/>
      <c r="AF212" s="9"/>
      <c r="AG212" s="9"/>
      <c r="AH212" s="9"/>
    </row>
    <row r="213" spans="1:37" ht="16" x14ac:dyDescent="0.15">
      <c r="A213" s="227" t="s">
        <v>114</v>
      </c>
      <c r="B213" s="230">
        <f t="shared" si="85"/>
        <v>5.0457000000000002E-2</v>
      </c>
      <c r="C213" s="230">
        <f t="shared" si="86"/>
        <v>0</v>
      </c>
      <c r="D213" s="230">
        <f t="shared" ref="D213:E213" si="101">D223/10^6</f>
        <v>0</v>
      </c>
      <c r="E213" s="230">
        <f t="shared" si="101"/>
        <v>0</v>
      </c>
      <c r="F213" s="230">
        <f t="shared" si="87"/>
        <v>0</v>
      </c>
      <c r="G213" s="230">
        <f t="shared" si="88"/>
        <v>217.51657800000001</v>
      </c>
      <c r="H213" s="230">
        <f t="shared" si="89"/>
        <v>2.6823E-2</v>
      </c>
      <c r="I213" s="230">
        <f t="shared" si="90"/>
        <v>36.031137000000001</v>
      </c>
      <c r="J213" s="230">
        <f t="shared" si="91"/>
        <v>8.6189289999999996</v>
      </c>
      <c r="K213" s="230">
        <f t="shared" si="92"/>
        <v>4.9792079999999999</v>
      </c>
      <c r="L213" s="230">
        <f t="shared" si="93"/>
        <v>0</v>
      </c>
      <c r="M213" s="230">
        <f t="shared" si="94"/>
        <v>42.521281000000002</v>
      </c>
      <c r="N213" s="230">
        <f t="shared" si="95"/>
        <v>5.68492</v>
      </c>
      <c r="O213" s="230">
        <f t="shared" si="96"/>
        <v>0.29658099999999998</v>
      </c>
      <c r="P213" s="230">
        <f t="shared" si="97"/>
        <v>315.72591399999993</v>
      </c>
      <c r="Q213" s="230">
        <f t="shared" si="98"/>
        <v>315.72591399999993</v>
      </c>
      <c r="R213" s="72"/>
      <c r="S213" s="72"/>
      <c r="T213" s="9"/>
      <c r="U213" s="9"/>
      <c r="V213" s="9"/>
      <c r="W213" s="9"/>
      <c r="X213" s="9"/>
      <c r="Y213" s="9"/>
      <c r="Z213" s="9"/>
      <c r="AA213" s="9"/>
      <c r="AB213" s="9"/>
      <c r="AC213" s="72"/>
    </row>
    <row r="214" spans="1:37" ht="18" x14ac:dyDescent="0.15">
      <c r="A214" s="227" t="s">
        <v>797</v>
      </c>
      <c r="B214" s="230">
        <f t="shared" si="85"/>
        <v>4.0676189999999997</v>
      </c>
      <c r="C214" s="230">
        <f t="shared" si="86"/>
        <v>0.73792400000000002</v>
      </c>
      <c r="D214" s="230">
        <f t="shared" ref="D214:E214" si="102">D224/10^6</f>
        <v>66.268798000000004</v>
      </c>
      <c r="E214" s="230">
        <f t="shared" si="102"/>
        <v>66.268798000000004</v>
      </c>
      <c r="F214" s="230">
        <f t="shared" si="87"/>
        <v>0</v>
      </c>
      <c r="G214" s="230">
        <f t="shared" si="88"/>
        <v>2.9881350000000002</v>
      </c>
      <c r="H214" s="230">
        <f t="shared" si="89"/>
        <v>6.3E-5</v>
      </c>
      <c r="I214" s="230">
        <f t="shared" si="90"/>
        <v>6.3947250000000002</v>
      </c>
      <c r="J214" s="230">
        <f t="shared" si="91"/>
        <v>3.6388999999999998E-2</v>
      </c>
      <c r="K214" s="230">
        <f t="shared" si="92"/>
        <v>13.837291</v>
      </c>
      <c r="L214" s="230">
        <f t="shared" si="93"/>
        <v>5.9000719999999998</v>
      </c>
      <c r="M214" s="230">
        <f t="shared" si="94"/>
        <v>5.1699999999999999E-4</v>
      </c>
      <c r="N214" s="230">
        <f t="shared" si="95"/>
        <v>2.0127809999999999</v>
      </c>
      <c r="O214" s="230">
        <f t="shared" si="96"/>
        <v>0.743031</v>
      </c>
      <c r="P214" s="230">
        <f t="shared" si="97"/>
        <v>102.987345</v>
      </c>
      <c r="Q214" s="230">
        <f t="shared" si="98"/>
        <v>102.987345</v>
      </c>
      <c r="R214" s="72"/>
      <c r="S214" s="72"/>
      <c r="T214" s="9"/>
      <c r="U214" s="9"/>
      <c r="V214" s="9"/>
      <c r="W214" s="9"/>
      <c r="X214" s="9"/>
      <c r="Y214" s="9"/>
      <c r="Z214" s="9"/>
      <c r="AA214" s="9"/>
      <c r="AB214" s="9"/>
      <c r="AC214" s="72"/>
    </row>
    <row r="215" spans="1:37" ht="16" x14ac:dyDescent="0.15">
      <c r="A215" s="240" t="s">
        <v>86</v>
      </c>
      <c r="B215" s="230">
        <f>SUM(B209:B214)</f>
        <v>27.930698</v>
      </c>
      <c r="C215" s="230">
        <f t="shared" ref="C215:O215" si="103">SUM(C209:C214)</f>
        <v>48.061692999999998</v>
      </c>
      <c r="D215" s="230">
        <f t="shared" si="103"/>
        <v>1096.2471010000002</v>
      </c>
      <c r="E215" s="230">
        <f t="shared" si="103"/>
        <v>265.96448499999997</v>
      </c>
      <c r="F215" s="230">
        <f t="shared" si="103"/>
        <v>1.0814000000000001E-2</v>
      </c>
      <c r="G215" s="230">
        <f t="shared" si="103"/>
        <v>553.56933500000002</v>
      </c>
      <c r="H215" s="230">
        <f t="shared" si="103"/>
        <v>4.4294930000000008</v>
      </c>
      <c r="I215" s="230">
        <f t="shared" si="103"/>
        <v>613.62385000000006</v>
      </c>
      <c r="J215" s="230">
        <f t="shared" si="103"/>
        <v>401.48317900000001</v>
      </c>
      <c r="K215" s="230">
        <f t="shared" si="103"/>
        <v>130.018663</v>
      </c>
      <c r="L215" s="230">
        <f t="shared" si="103"/>
        <v>69.771438000000003</v>
      </c>
      <c r="M215" s="230">
        <f t="shared" si="103"/>
        <v>73.071165000000008</v>
      </c>
      <c r="N215" s="230">
        <f t="shared" si="103"/>
        <v>282.31865800000003</v>
      </c>
      <c r="O215" s="230">
        <f t="shared" si="103"/>
        <v>1.039612</v>
      </c>
      <c r="P215" s="230">
        <f t="shared" si="97"/>
        <v>3301.575699</v>
      </c>
      <c r="Q215" s="230">
        <f t="shared" si="98"/>
        <v>2471.2930829999996</v>
      </c>
      <c r="R215" s="9"/>
      <c r="S215" s="9"/>
      <c r="T215" s="9"/>
      <c r="U215" s="9"/>
      <c r="V215" s="9"/>
      <c r="W215" s="9"/>
      <c r="X215" s="9"/>
      <c r="AB215" s="15"/>
      <c r="AC215" s="72"/>
    </row>
    <row r="216" spans="1:37" x14ac:dyDescent="0.15">
      <c r="A216" s="287"/>
      <c r="B216" s="72"/>
      <c r="C216" s="72"/>
      <c r="D216" s="72"/>
      <c r="E216" s="72"/>
      <c r="F216" s="72"/>
      <c r="G216" s="72"/>
      <c r="H216" s="72"/>
      <c r="I216" s="72"/>
      <c r="J216" s="72"/>
      <c r="K216" s="72"/>
      <c r="L216" s="72"/>
      <c r="M216" s="72"/>
      <c r="N216" s="72"/>
      <c r="O216" s="72"/>
      <c r="P216" s="72"/>
      <c r="Q216" s="72"/>
      <c r="R216" s="9"/>
      <c r="S216" s="9"/>
      <c r="T216" s="9"/>
      <c r="U216" s="9"/>
      <c r="V216" s="9"/>
      <c r="W216" s="9"/>
      <c r="AB216" s="15"/>
    </row>
    <row r="217" spans="1:37" x14ac:dyDescent="0.15">
      <c r="A217" s="288" t="s">
        <v>62</v>
      </c>
      <c r="B217" s="289"/>
      <c r="C217" s="289"/>
      <c r="D217" s="58"/>
      <c r="E217" s="58"/>
      <c r="F217" s="58"/>
      <c r="G217" s="58"/>
      <c r="H217" s="58"/>
      <c r="I217" s="58"/>
      <c r="J217" s="58"/>
      <c r="K217" s="58"/>
      <c r="L217" s="58"/>
      <c r="M217" s="58"/>
      <c r="N217" s="58"/>
      <c r="O217" s="58"/>
      <c r="P217" s="58"/>
      <c r="Q217" s="9"/>
      <c r="R217" s="9"/>
      <c r="S217" s="9"/>
      <c r="T217" s="9"/>
      <c r="U217" s="9"/>
      <c r="V217" s="9"/>
      <c r="W217" s="9"/>
      <c r="AB217" s="15"/>
    </row>
    <row r="218" spans="1:37" ht="42" x14ac:dyDescent="0.15">
      <c r="A218" s="388" t="s">
        <v>97</v>
      </c>
      <c r="B218" s="389" t="s">
        <v>45</v>
      </c>
      <c r="C218" s="389" t="s">
        <v>901</v>
      </c>
      <c r="D218" s="389" t="s">
        <v>46</v>
      </c>
      <c r="E218" s="389" t="s">
        <v>1299</v>
      </c>
      <c r="F218" s="389" t="s">
        <v>1149</v>
      </c>
      <c r="G218" s="389" t="s">
        <v>47</v>
      </c>
      <c r="H218" s="390" t="s">
        <v>902</v>
      </c>
      <c r="I218" s="389" t="s">
        <v>1105</v>
      </c>
      <c r="J218" s="389" t="s">
        <v>858</v>
      </c>
      <c r="K218" s="389" t="s">
        <v>1177</v>
      </c>
      <c r="L218" s="389" t="s">
        <v>67</v>
      </c>
      <c r="M218" s="389" t="s">
        <v>212</v>
      </c>
      <c r="N218" s="389" t="s">
        <v>49</v>
      </c>
      <c r="O218" s="391" t="s">
        <v>859</v>
      </c>
      <c r="P218" s="389" t="s">
        <v>50</v>
      </c>
      <c r="Q218" s="389" t="s">
        <v>51</v>
      </c>
      <c r="R218" s="391" t="s">
        <v>903</v>
      </c>
      <c r="S218" s="389" t="s">
        <v>804</v>
      </c>
      <c r="T218" s="389" t="s">
        <v>78</v>
      </c>
      <c r="U218" s="391" t="s">
        <v>633</v>
      </c>
      <c r="V218" s="389" t="s">
        <v>52</v>
      </c>
      <c r="W218" s="392" t="s">
        <v>904</v>
      </c>
      <c r="X218" s="392" t="s">
        <v>905</v>
      </c>
      <c r="Y218" s="392" t="s">
        <v>68</v>
      </c>
      <c r="Z218" s="392" t="s">
        <v>54</v>
      </c>
      <c r="AA218" s="393" t="s">
        <v>55</v>
      </c>
      <c r="AB218" s="783" t="s">
        <v>1302</v>
      </c>
    </row>
    <row r="219" spans="1:37" x14ac:dyDescent="0.15">
      <c r="A219" s="394" t="s">
        <v>110</v>
      </c>
      <c r="B219" s="656">
        <v>228043</v>
      </c>
      <c r="C219" s="656">
        <v>69660</v>
      </c>
      <c r="D219" s="656"/>
      <c r="E219" s="656"/>
      <c r="F219" s="656"/>
      <c r="G219" s="656">
        <v>195588</v>
      </c>
      <c r="H219" s="656"/>
      <c r="I219" s="656"/>
      <c r="J219" s="656">
        <v>56</v>
      </c>
      <c r="K219" s="656"/>
      <c r="L219" s="656">
        <v>31143</v>
      </c>
      <c r="M219" s="656">
        <v>1</v>
      </c>
      <c r="N219" s="656"/>
      <c r="O219" s="656"/>
      <c r="P219" s="656">
        <v>63983</v>
      </c>
      <c r="Q219" s="656">
        <v>6722</v>
      </c>
      <c r="R219" s="656"/>
      <c r="S219" s="656"/>
      <c r="T219" s="656"/>
      <c r="U219" s="656">
        <v>93108</v>
      </c>
      <c r="V219" s="656">
        <v>240</v>
      </c>
      <c r="W219" s="656"/>
      <c r="X219" s="656">
        <v>10997</v>
      </c>
      <c r="Y219" s="656">
        <v>26</v>
      </c>
      <c r="Z219" s="656"/>
      <c r="AA219" s="657">
        <f>SUM(B219:Z219)-E219</f>
        <v>699567</v>
      </c>
      <c r="AB219" s="657">
        <f>SUM(B219:Z219)-D219</f>
        <v>699567</v>
      </c>
    </row>
    <row r="220" spans="1:37" x14ac:dyDescent="0.15">
      <c r="A220" s="394" t="s">
        <v>111</v>
      </c>
      <c r="B220" s="656">
        <v>3922705</v>
      </c>
      <c r="C220" s="656">
        <v>25003637</v>
      </c>
      <c r="D220" s="656">
        <v>973632633</v>
      </c>
      <c r="E220" s="656">
        <v>152265360</v>
      </c>
      <c r="F220" s="656">
        <v>10814</v>
      </c>
      <c r="G220" s="656">
        <v>50138320</v>
      </c>
      <c r="H220" s="656">
        <v>1627139</v>
      </c>
      <c r="I220" s="656"/>
      <c r="J220" s="656">
        <v>689734</v>
      </c>
      <c r="K220" s="656">
        <v>1642183</v>
      </c>
      <c r="L220" s="656">
        <v>81113</v>
      </c>
      <c r="M220" s="656">
        <v>1207178</v>
      </c>
      <c r="N220" s="656">
        <v>7619367</v>
      </c>
      <c r="O220" s="656">
        <v>426657</v>
      </c>
      <c r="P220" s="656">
        <v>116557694</v>
      </c>
      <c r="Q220" s="656">
        <v>2246821</v>
      </c>
      <c r="R220" s="656">
        <v>11657</v>
      </c>
      <c r="S220" s="656">
        <v>61234</v>
      </c>
      <c r="T220" s="656"/>
      <c r="U220" s="656">
        <v>11494463</v>
      </c>
      <c r="V220" s="656">
        <v>303441</v>
      </c>
      <c r="W220" s="656">
        <v>6436</v>
      </c>
      <c r="X220" s="656">
        <v>505352</v>
      </c>
      <c r="Y220" s="656">
        <v>186653</v>
      </c>
      <c r="Z220" s="656"/>
      <c r="AA220" s="657">
        <f t="shared" ref="AA220:AA225" si="104">SUM(B220:Z220)-E220</f>
        <v>1197375231</v>
      </c>
      <c r="AB220" s="657">
        <f t="shared" ref="AB220:AB225" si="105">SUM(B220:Z220)-D220</f>
        <v>376007958</v>
      </c>
    </row>
    <row r="221" spans="1:37" x14ac:dyDescent="0.15">
      <c r="A221" s="394" t="s">
        <v>112</v>
      </c>
      <c r="B221" s="656">
        <v>5426264</v>
      </c>
      <c r="C221" s="656">
        <v>12672489</v>
      </c>
      <c r="D221" s="656">
        <v>56339573</v>
      </c>
      <c r="E221" s="656">
        <v>47424230</v>
      </c>
      <c r="F221" s="656"/>
      <c r="G221" s="656">
        <v>44116892</v>
      </c>
      <c r="H221" s="656">
        <v>13442770</v>
      </c>
      <c r="I221" s="656"/>
      <c r="J221" s="656">
        <v>3644119</v>
      </c>
      <c r="K221" s="656">
        <v>3979723</v>
      </c>
      <c r="L221" s="656">
        <v>75272</v>
      </c>
      <c r="M221" s="656">
        <v>16297094</v>
      </c>
      <c r="N221" s="656">
        <v>82823253</v>
      </c>
      <c r="O221" s="656">
        <v>21500764</v>
      </c>
      <c r="P221" s="656">
        <v>178486593</v>
      </c>
      <c r="Q221" s="656">
        <v>31317500</v>
      </c>
      <c r="R221" s="656">
        <v>310667</v>
      </c>
      <c r="S221" s="656">
        <v>47247</v>
      </c>
      <c r="T221" s="656"/>
      <c r="U221" s="656">
        <v>29538245</v>
      </c>
      <c r="V221" s="656">
        <v>427736</v>
      </c>
      <c r="W221" s="656">
        <v>44863</v>
      </c>
      <c r="X221" s="656">
        <v>12317799</v>
      </c>
      <c r="Y221" s="656">
        <v>259218191</v>
      </c>
      <c r="Z221" s="656"/>
      <c r="AA221" s="657">
        <f t="shared" si="104"/>
        <v>772027054</v>
      </c>
      <c r="AB221" s="657">
        <f t="shared" si="105"/>
        <v>763111711</v>
      </c>
    </row>
    <row r="222" spans="1:37" x14ac:dyDescent="0.15">
      <c r="A222" s="394" t="s">
        <v>113</v>
      </c>
      <c r="B222" s="656">
        <v>393</v>
      </c>
      <c r="C222" s="656">
        <v>578</v>
      </c>
      <c r="D222" s="656">
        <v>6097</v>
      </c>
      <c r="E222" s="656">
        <v>6097</v>
      </c>
      <c r="F222" s="656"/>
      <c r="G222" s="656">
        <v>193772699</v>
      </c>
      <c r="H222" s="656">
        <v>29771074</v>
      </c>
      <c r="I222" s="656">
        <v>140</v>
      </c>
      <c r="J222" s="656">
        <v>68698</v>
      </c>
      <c r="K222" s="656">
        <v>564891</v>
      </c>
      <c r="L222" s="656">
        <v>7545</v>
      </c>
      <c r="M222" s="656">
        <v>6113276</v>
      </c>
      <c r="N222" s="656">
        <v>99689247</v>
      </c>
      <c r="O222" s="656">
        <v>359138700</v>
      </c>
      <c r="P222" s="656">
        <v>91532794</v>
      </c>
      <c r="Q222" s="656">
        <v>76324173</v>
      </c>
      <c r="R222" s="656">
        <v>819498</v>
      </c>
      <c r="S222" s="656">
        <v>56645</v>
      </c>
      <c r="T222" s="656"/>
      <c r="U222" s="656">
        <v>22745550</v>
      </c>
      <c r="V222" s="656">
        <v>29707614</v>
      </c>
      <c r="W222" s="656">
        <v>59037</v>
      </c>
      <c r="X222" s="656">
        <v>1479502</v>
      </c>
      <c r="Y222" s="656">
        <v>902437</v>
      </c>
      <c r="Z222" s="656"/>
      <c r="AA222" s="657">
        <f t="shared" si="104"/>
        <v>912760588</v>
      </c>
      <c r="AB222" s="657">
        <f t="shared" si="105"/>
        <v>912760588</v>
      </c>
    </row>
    <row r="223" spans="1:37" x14ac:dyDescent="0.15">
      <c r="A223" s="394" t="s">
        <v>114</v>
      </c>
      <c r="B223" s="656"/>
      <c r="C223" s="656"/>
      <c r="D223" s="656"/>
      <c r="E223" s="656"/>
      <c r="F223" s="656"/>
      <c r="G223" s="656">
        <v>193152551</v>
      </c>
      <c r="H223" s="656">
        <v>24358580</v>
      </c>
      <c r="I223" s="656">
        <v>5447</v>
      </c>
      <c r="J223" s="656">
        <v>26823</v>
      </c>
      <c r="K223" s="656"/>
      <c r="L223" s="656"/>
      <c r="M223" s="656">
        <v>50457</v>
      </c>
      <c r="N223" s="656">
        <v>26161187</v>
      </c>
      <c r="O223" s="656">
        <v>9869950</v>
      </c>
      <c r="P223" s="656">
        <v>8618929</v>
      </c>
      <c r="Q223" s="656">
        <v>4979208</v>
      </c>
      <c r="R223" s="656"/>
      <c r="S223" s="656"/>
      <c r="T223" s="656"/>
      <c r="U223" s="656"/>
      <c r="V223" s="656">
        <v>40892925</v>
      </c>
      <c r="W223" s="656">
        <v>1628356</v>
      </c>
      <c r="X223" s="656">
        <v>2103629</v>
      </c>
      <c r="Y223" s="656">
        <v>3581291</v>
      </c>
      <c r="Z223" s="656">
        <v>296581</v>
      </c>
      <c r="AA223" s="657">
        <f t="shared" si="104"/>
        <v>315725914</v>
      </c>
      <c r="AB223" s="657">
        <f t="shared" si="105"/>
        <v>315725914</v>
      </c>
    </row>
    <row r="224" spans="1:37" ht="15" customHeight="1" x14ac:dyDescent="0.15">
      <c r="A224" s="654" t="s">
        <v>115</v>
      </c>
      <c r="B224" s="656">
        <v>672783</v>
      </c>
      <c r="C224" s="656">
        <v>65141</v>
      </c>
      <c r="D224" s="656">
        <v>66268798</v>
      </c>
      <c r="E224" s="656">
        <v>66268798</v>
      </c>
      <c r="F224" s="656"/>
      <c r="G224" s="656">
        <v>2988049</v>
      </c>
      <c r="H224" s="656">
        <v>86</v>
      </c>
      <c r="I224" s="656"/>
      <c r="J224" s="656">
        <v>63</v>
      </c>
      <c r="K224" s="656"/>
      <c r="L224" s="656">
        <v>18536</v>
      </c>
      <c r="M224" s="656">
        <v>4049083</v>
      </c>
      <c r="N224" s="656">
        <v>6349221</v>
      </c>
      <c r="O224" s="656">
        <v>45504</v>
      </c>
      <c r="P224" s="656">
        <v>36389</v>
      </c>
      <c r="Q224" s="656">
        <v>12859329</v>
      </c>
      <c r="R224" s="656">
        <v>84</v>
      </c>
      <c r="S224" s="656">
        <v>257</v>
      </c>
      <c r="T224" s="656">
        <v>977621</v>
      </c>
      <c r="U224" s="656">
        <v>5900072</v>
      </c>
      <c r="V224" s="656">
        <v>9</v>
      </c>
      <c r="W224" s="656">
        <v>508</v>
      </c>
      <c r="X224" s="656">
        <v>128723</v>
      </c>
      <c r="Y224" s="656">
        <v>1884058</v>
      </c>
      <c r="Z224" s="656">
        <v>743031</v>
      </c>
      <c r="AA224" s="657">
        <f t="shared" si="104"/>
        <v>102987345</v>
      </c>
      <c r="AB224" s="657">
        <f t="shared" si="105"/>
        <v>102987345</v>
      </c>
    </row>
    <row r="225" spans="1:29" ht="18" customHeight="1" x14ac:dyDescent="0.15">
      <c r="A225" s="655" t="s">
        <v>86</v>
      </c>
      <c r="B225" s="658">
        <f>SUM(B219:B224)</f>
        <v>10250188</v>
      </c>
      <c r="C225" s="658">
        <f t="shared" ref="C225:J225" si="106">SUM(C219:C224)</f>
        <v>37811505</v>
      </c>
      <c r="D225" s="658">
        <f t="shared" si="106"/>
        <v>1096247101</v>
      </c>
      <c r="E225" s="658">
        <f t="shared" si="106"/>
        <v>265964485</v>
      </c>
      <c r="F225" s="658">
        <f t="shared" si="106"/>
        <v>10814</v>
      </c>
      <c r="G225" s="658">
        <f t="shared" si="106"/>
        <v>484364099</v>
      </c>
      <c r="H225" s="658">
        <f t="shared" si="106"/>
        <v>69199649</v>
      </c>
      <c r="I225" s="658">
        <f t="shared" si="106"/>
        <v>5587</v>
      </c>
      <c r="J225" s="658">
        <f t="shared" si="106"/>
        <v>4429493</v>
      </c>
      <c r="K225" s="658">
        <f t="shared" ref="K225:P225" si="107">SUM(K219:K224)</f>
        <v>6186797</v>
      </c>
      <c r="L225" s="658">
        <f t="shared" si="107"/>
        <v>213609</v>
      </c>
      <c r="M225" s="658">
        <f t="shared" si="107"/>
        <v>27717089</v>
      </c>
      <c r="N225" s="658">
        <f t="shared" si="107"/>
        <v>222642275</v>
      </c>
      <c r="O225" s="658">
        <f t="shared" si="107"/>
        <v>390981575</v>
      </c>
      <c r="P225" s="658">
        <f t="shared" si="107"/>
        <v>395296382</v>
      </c>
      <c r="Q225" s="658">
        <f t="shared" ref="Q225:Z225" si="108">SUM(Q219:Q224)</f>
        <v>127733753</v>
      </c>
      <c r="R225" s="658">
        <f t="shared" si="108"/>
        <v>1141906</v>
      </c>
      <c r="S225" s="658">
        <f t="shared" si="108"/>
        <v>165383</v>
      </c>
      <c r="T225" s="658">
        <f t="shared" si="108"/>
        <v>977621</v>
      </c>
      <c r="U225" s="658">
        <f t="shared" si="108"/>
        <v>69771438</v>
      </c>
      <c r="V225" s="658">
        <f t="shared" si="108"/>
        <v>71331965</v>
      </c>
      <c r="W225" s="658">
        <f t="shared" si="108"/>
        <v>1739200</v>
      </c>
      <c r="X225" s="658">
        <f t="shared" si="108"/>
        <v>16546002</v>
      </c>
      <c r="Y225" s="658">
        <f t="shared" si="108"/>
        <v>265772656</v>
      </c>
      <c r="Z225" s="658">
        <f t="shared" si="108"/>
        <v>1039612</v>
      </c>
      <c r="AA225" s="657">
        <f t="shared" si="104"/>
        <v>3301575699</v>
      </c>
      <c r="AB225" s="657">
        <f t="shared" si="105"/>
        <v>2471293083</v>
      </c>
    </row>
    <row r="226" spans="1:29" ht="25.5" customHeight="1" x14ac:dyDescent="0.15">
      <c r="A226" s="837" t="s">
        <v>116</v>
      </c>
      <c r="B226" s="836"/>
      <c r="C226" s="836"/>
      <c r="D226" s="836"/>
      <c r="E226" s="836"/>
      <c r="F226" s="836"/>
      <c r="G226" s="58"/>
      <c r="H226" s="58"/>
      <c r="I226" s="58"/>
      <c r="J226" s="58"/>
      <c r="K226" s="58"/>
      <c r="L226" s="58"/>
      <c r="M226" s="58"/>
      <c r="N226" s="58"/>
      <c r="O226" s="58"/>
      <c r="P226" s="58"/>
      <c r="Q226" s="58"/>
      <c r="R226" s="58"/>
      <c r="S226" s="58"/>
      <c r="T226" s="64"/>
      <c r="U226" s="58"/>
      <c r="V226" s="9"/>
      <c r="W226" s="9"/>
    </row>
    <row r="227" spans="1:29" ht="30" customHeight="1" x14ac:dyDescent="0.15">
      <c r="A227" s="288" t="s">
        <v>900</v>
      </c>
      <c r="B227" s="9"/>
      <c r="C227" s="64"/>
      <c r="D227" s="9"/>
      <c r="E227" s="9"/>
      <c r="F227" s="9"/>
      <c r="G227" s="9"/>
      <c r="H227" s="64"/>
      <c r="I227" s="9"/>
      <c r="J227" s="9"/>
      <c r="K227" s="9"/>
      <c r="L227" s="9"/>
      <c r="M227" s="64"/>
      <c r="N227" s="9"/>
      <c r="O227" s="9"/>
      <c r="P227" s="9"/>
      <c r="Q227" s="9"/>
      <c r="R227" s="9"/>
      <c r="S227" s="9"/>
      <c r="T227" s="9"/>
      <c r="U227" s="9"/>
      <c r="V227" s="58"/>
      <c r="W227" s="9"/>
    </row>
    <row r="228" spans="1:29" ht="30" customHeight="1" x14ac:dyDescent="0.15">
      <c r="A228" s="281"/>
      <c r="B228" s="9"/>
      <c r="C228" s="64"/>
      <c r="D228" s="9"/>
      <c r="E228" s="9"/>
      <c r="F228" s="9"/>
      <c r="G228" s="9"/>
      <c r="H228" s="64"/>
      <c r="I228" s="9"/>
      <c r="J228" s="9"/>
      <c r="K228" s="9"/>
      <c r="L228" s="9"/>
      <c r="M228" s="64"/>
      <c r="N228" s="9"/>
      <c r="O228" s="9"/>
      <c r="P228" s="9"/>
      <c r="Q228" s="9"/>
      <c r="R228" s="9"/>
      <c r="S228" s="9"/>
      <c r="T228" s="9"/>
      <c r="U228" s="9"/>
      <c r="V228" s="58"/>
      <c r="W228" s="9"/>
    </row>
    <row r="229" spans="1:29" ht="30" customHeight="1" x14ac:dyDescent="0.15">
      <c r="A229" s="281"/>
      <c r="B229" s="9"/>
      <c r="C229" s="64"/>
      <c r="D229" s="9"/>
      <c r="E229" s="9"/>
      <c r="F229" s="9"/>
      <c r="G229" s="9"/>
      <c r="H229" s="64"/>
      <c r="I229" s="9"/>
      <c r="J229" s="9"/>
      <c r="K229" s="9"/>
      <c r="L229" s="9"/>
      <c r="M229" s="64"/>
      <c r="N229" s="9"/>
      <c r="O229" s="9"/>
      <c r="P229" s="9"/>
      <c r="Q229" s="9"/>
      <c r="R229" s="9"/>
      <c r="S229" s="9"/>
      <c r="T229" s="9"/>
      <c r="U229" s="9"/>
      <c r="V229" s="58"/>
      <c r="W229" s="9"/>
    </row>
    <row r="230" spans="1:29" ht="30" customHeight="1" x14ac:dyDescent="0.15">
      <c r="A230" s="281"/>
      <c r="B230" s="9"/>
      <c r="C230" s="64"/>
      <c r="D230" s="9"/>
      <c r="E230" s="9"/>
      <c r="F230" s="9"/>
      <c r="G230" s="9"/>
      <c r="H230" s="64"/>
      <c r="I230" s="9"/>
      <c r="J230" s="9"/>
      <c r="K230" s="9"/>
      <c r="L230" s="9"/>
      <c r="M230" s="64"/>
      <c r="N230" s="9"/>
      <c r="O230" s="9"/>
      <c r="P230" s="9"/>
      <c r="Q230" s="9"/>
      <c r="R230" s="9"/>
      <c r="S230" s="9"/>
      <c r="T230" s="9"/>
      <c r="U230" s="9"/>
      <c r="V230" s="58"/>
      <c r="W230" s="9"/>
    </row>
    <row r="231" spans="1:29" ht="30" customHeight="1" x14ac:dyDescent="0.15">
      <c r="A231" s="281"/>
      <c r="B231" s="9"/>
      <c r="C231" s="64"/>
      <c r="D231" s="9"/>
      <c r="E231" s="9"/>
      <c r="F231" s="9"/>
      <c r="G231" s="9"/>
      <c r="H231" s="64"/>
      <c r="I231" s="9"/>
      <c r="J231" s="9"/>
      <c r="K231" s="9"/>
      <c r="L231" s="9"/>
      <c r="M231" s="64"/>
      <c r="N231" s="9"/>
      <c r="O231" s="9"/>
      <c r="P231" s="9"/>
      <c r="Q231" s="9"/>
      <c r="R231" s="9"/>
      <c r="S231" s="9"/>
      <c r="T231" s="9"/>
      <c r="U231" s="9"/>
      <c r="V231" s="58"/>
      <c r="W231" s="9"/>
    </row>
    <row r="232" spans="1:29" ht="30" customHeight="1" x14ac:dyDescent="0.15">
      <c r="A232" s="281"/>
      <c r="B232" s="9"/>
      <c r="C232" s="64"/>
      <c r="D232" s="9"/>
      <c r="E232" s="9"/>
      <c r="F232" s="9"/>
      <c r="G232" s="9"/>
      <c r="H232" s="64"/>
      <c r="I232" s="9"/>
      <c r="J232" s="9"/>
      <c r="K232" s="9"/>
      <c r="L232" s="9"/>
      <c r="M232" s="64"/>
      <c r="N232" s="9"/>
      <c r="O232" s="9"/>
      <c r="P232" s="9"/>
      <c r="Q232" s="9"/>
      <c r="R232" s="9"/>
      <c r="S232" s="9"/>
      <c r="T232" s="9"/>
      <c r="U232" s="9"/>
      <c r="V232" s="58"/>
      <c r="W232" s="9"/>
    </row>
    <row r="233" spans="1:29" ht="30" customHeight="1" x14ac:dyDescent="0.15">
      <c r="A233" s="281"/>
      <c r="B233" s="9"/>
      <c r="C233" s="64"/>
      <c r="D233" s="9"/>
      <c r="E233" s="9"/>
      <c r="F233" s="9"/>
      <c r="G233" s="9"/>
      <c r="H233" s="64"/>
      <c r="I233" s="9"/>
      <c r="J233" s="9"/>
      <c r="K233" s="9"/>
      <c r="L233" s="9"/>
      <c r="M233" s="64"/>
      <c r="N233" s="9"/>
      <c r="O233" s="9"/>
      <c r="P233" s="9"/>
      <c r="Q233" s="9"/>
      <c r="R233" s="9"/>
      <c r="S233" s="9"/>
      <c r="T233" s="9"/>
      <c r="U233" s="9"/>
      <c r="V233" s="58"/>
      <c r="W233" s="9"/>
    </row>
    <row r="234" spans="1:29" ht="30" customHeight="1" x14ac:dyDescent="0.15">
      <c r="A234" s="281"/>
      <c r="B234" s="9"/>
      <c r="C234" s="64"/>
      <c r="D234" s="9"/>
      <c r="E234" s="9"/>
      <c r="F234" s="9"/>
      <c r="G234" s="9"/>
      <c r="H234" s="64"/>
      <c r="I234" s="9"/>
      <c r="J234" s="9"/>
      <c r="K234" s="9"/>
      <c r="L234" s="9"/>
      <c r="M234" s="64"/>
      <c r="N234" s="9"/>
      <c r="O234" s="9"/>
      <c r="P234" s="9"/>
      <c r="Q234" s="9"/>
      <c r="R234" s="9"/>
      <c r="S234" s="9"/>
      <c r="T234" s="9"/>
      <c r="U234" s="9"/>
      <c r="V234" s="58"/>
      <c r="W234" s="9"/>
    </row>
    <row r="235" spans="1:29" x14ac:dyDescent="0.15">
      <c r="B235" s="9"/>
      <c r="C235" s="9"/>
      <c r="D235" s="9"/>
      <c r="E235" s="9"/>
      <c r="F235" s="9"/>
      <c r="G235" s="9"/>
      <c r="H235" s="9"/>
      <c r="I235" s="9"/>
      <c r="J235" s="9"/>
      <c r="K235" s="9"/>
      <c r="L235" s="9"/>
      <c r="M235" s="9"/>
      <c r="N235" s="9"/>
      <c r="O235" s="9"/>
      <c r="P235" s="9"/>
      <c r="Q235" s="9"/>
      <c r="R235" s="9"/>
      <c r="S235" s="9"/>
      <c r="T235" s="9"/>
      <c r="U235" s="9"/>
      <c r="V235" s="9"/>
      <c r="W235" s="9"/>
    </row>
    <row r="236" spans="1:29" ht="16" x14ac:dyDescent="0.15">
      <c r="A236" s="838" t="s">
        <v>117</v>
      </c>
      <c r="B236" s="838"/>
      <c r="C236" s="838"/>
      <c r="D236" s="838"/>
      <c r="E236" s="313"/>
      <c r="F236" s="9"/>
      <c r="G236" s="9"/>
      <c r="H236" s="9"/>
      <c r="I236" s="9"/>
      <c r="J236" s="9"/>
      <c r="K236" s="9"/>
      <c r="L236" s="9"/>
      <c r="M236" s="9"/>
      <c r="N236" s="9"/>
      <c r="O236" s="9"/>
      <c r="P236" s="9"/>
      <c r="Q236" s="9"/>
      <c r="R236" s="9"/>
      <c r="S236" s="9"/>
      <c r="T236" s="9"/>
      <c r="U236" s="9"/>
      <c r="V236" s="58"/>
      <c r="W236" s="9"/>
    </row>
    <row r="237" spans="1:29" ht="16" x14ac:dyDescent="0.15">
      <c r="A237" s="313"/>
      <c r="B237" s="313"/>
      <c r="C237" s="313"/>
      <c r="D237" s="313"/>
      <c r="E237" s="313"/>
      <c r="F237" s="9"/>
      <c r="G237" s="9"/>
      <c r="H237" s="9"/>
      <c r="I237" s="9"/>
      <c r="J237" s="9"/>
      <c r="K237" s="9"/>
      <c r="L237" s="9"/>
      <c r="M237" s="9"/>
      <c r="N237" s="9"/>
      <c r="O237" s="9"/>
      <c r="P237" s="9"/>
      <c r="Q237" s="9"/>
      <c r="R237" s="9"/>
      <c r="S237" s="9"/>
      <c r="T237" s="9"/>
      <c r="U237" s="9"/>
      <c r="V237" s="58"/>
      <c r="W237" s="9"/>
    </row>
    <row r="238" spans="1:29" x14ac:dyDescent="0.15">
      <c r="A238" s="9" t="s">
        <v>69</v>
      </c>
      <c r="B238" s="9"/>
      <c r="C238" s="9"/>
      <c r="D238" s="9"/>
      <c r="E238" s="9"/>
      <c r="F238" s="9"/>
      <c r="G238" s="9"/>
      <c r="H238" s="9"/>
      <c r="I238" s="9"/>
      <c r="J238" s="9"/>
      <c r="K238" s="9"/>
      <c r="L238" s="9"/>
      <c r="M238" s="9"/>
      <c r="N238" s="9"/>
      <c r="O238" s="9"/>
      <c r="P238" s="9"/>
      <c r="Q238" s="9"/>
      <c r="R238" s="9"/>
      <c r="S238" s="9"/>
      <c r="T238" s="9"/>
      <c r="U238" s="9"/>
      <c r="V238" s="58"/>
      <c r="W238" s="9"/>
    </row>
    <row r="239" spans="1:29" ht="28" x14ac:dyDescent="0.15">
      <c r="A239" s="16" t="s">
        <v>93</v>
      </c>
      <c r="B239" s="60" t="s">
        <v>44</v>
      </c>
      <c r="C239" s="60" t="s">
        <v>1279</v>
      </c>
      <c r="D239" s="60" t="s">
        <v>46</v>
      </c>
      <c r="E239" s="61" t="s">
        <v>1299</v>
      </c>
      <c r="F239" s="60" t="s">
        <v>1149</v>
      </c>
      <c r="G239" s="60" t="s">
        <v>47</v>
      </c>
      <c r="H239" s="60" t="s">
        <v>1280</v>
      </c>
      <c r="I239" s="67" t="s">
        <v>85</v>
      </c>
      <c r="J239" s="67" t="s">
        <v>790</v>
      </c>
      <c r="K239" s="67" t="s">
        <v>880</v>
      </c>
      <c r="L239" s="49" t="s">
        <v>588</v>
      </c>
      <c r="M239" s="67" t="s">
        <v>976</v>
      </c>
      <c r="N239" s="67" t="s">
        <v>82</v>
      </c>
      <c r="O239" s="67" t="s">
        <v>54</v>
      </c>
      <c r="P239" s="67" t="s">
        <v>55</v>
      </c>
      <c r="Q239" s="67" t="s">
        <v>1302</v>
      </c>
      <c r="R239" s="71"/>
      <c r="S239" s="70"/>
      <c r="T239" s="71"/>
      <c r="U239" s="71"/>
      <c r="V239" s="70"/>
      <c r="W239" s="71"/>
      <c r="X239" s="71"/>
      <c r="AB239" s="15"/>
      <c r="AC239" s="72"/>
    </row>
    <row r="240" spans="1:29" ht="14" x14ac:dyDescent="0.15">
      <c r="A240" s="16" t="s">
        <v>83</v>
      </c>
      <c r="B240" s="76">
        <f t="shared" ref="B240:O240" si="109">B251</f>
        <v>3335.8461849401178</v>
      </c>
      <c r="C240" s="76">
        <f t="shared" si="109"/>
        <v>63111.834208389679</v>
      </c>
      <c r="D240" s="76">
        <f t="shared" si="109"/>
        <v>385.32457069577856</v>
      </c>
      <c r="E240" s="76">
        <f t="shared" si="109"/>
        <v>385.32457069577856</v>
      </c>
      <c r="F240" s="76">
        <f t="shared" si="109"/>
        <v>9.2705912647943461E-3</v>
      </c>
      <c r="G240" s="76">
        <f t="shared" si="109"/>
        <v>10914.576334620029</v>
      </c>
      <c r="H240" s="76">
        <f t="shared" si="109"/>
        <v>19.106782130403996</v>
      </c>
      <c r="I240" s="76">
        <f t="shared" si="109"/>
        <v>12309.112781965452</v>
      </c>
      <c r="J240" s="76">
        <f t="shared" si="109"/>
        <v>12804.40702460934</v>
      </c>
      <c r="K240" s="76">
        <f t="shared" si="109"/>
        <v>3661.9000503276516</v>
      </c>
      <c r="L240" s="76">
        <f t="shared" si="109"/>
        <v>2905.2819866100308</v>
      </c>
      <c r="M240" s="76">
        <f t="shared" si="109"/>
        <v>1305.6539400723502</v>
      </c>
      <c r="N240" s="76">
        <f t="shared" si="109"/>
        <v>1698.5209426985984</v>
      </c>
      <c r="O240" s="76">
        <f t="shared" si="109"/>
        <v>32.913538409931732</v>
      </c>
      <c r="P240" s="77">
        <f>SUM(B240:O240)-E240</f>
        <v>112484.48761606064</v>
      </c>
      <c r="Q240" s="77">
        <f>SUM(B240:O240)-D240</f>
        <v>112484.48761606064</v>
      </c>
      <c r="R240" s="9"/>
      <c r="S240" s="9"/>
      <c r="T240" s="9"/>
      <c r="U240" s="9"/>
      <c r="V240" s="58"/>
      <c r="W240" s="9"/>
      <c r="X240" s="9"/>
      <c r="AB240" s="15"/>
      <c r="AC240" s="72"/>
    </row>
    <row r="241" spans="1:29" x14ac:dyDescent="0.15">
      <c r="A241" s="9"/>
      <c r="B241" s="9"/>
      <c r="C241" s="9"/>
      <c r="D241" s="9"/>
      <c r="E241" s="9"/>
      <c r="F241" s="9"/>
      <c r="G241" s="9"/>
      <c r="H241" s="9"/>
      <c r="I241" s="9"/>
      <c r="J241" s="9"/>
      <c r="K241" s="9"/>
      <c r="L241" s="9"/>
      <c r="M241" s="9"/>
      <c r="N241" s="9"/>
      <c r="O241" s="9"/>
      <c r="P241" s="9"/>
      <c r="Q241" s="9"/>
      <c r="R241" s="9"/>
      <c r="S241" s="9"/>
      <c r="T241" s="9"/>
      <c r="U241" s="9"/>
      <c r="V241" s="58"/>
      <c r="W241" s="9"/>
    </row>
    <row r="242" spans="1:29" x14ac:dyDescent="0.15">
      <c r="A242" s="9"/>
      <c r="B242" s="9"/>
      <c r="C242" s="9"/>
      <c r="D242" s="9"/>
      <c r="E242" s="9"/>
      <c r="F242" s="9"/>
      <c r="G242" s="9"/>
      <c r="H242" s="9"/>
      <c r="I242" s="9"/>
      <c r="J242" s="9"/>
      <c r="K242" s="9"/>
      <c r="L242" s="9"/>
      <c r="M242" s="9"/>
      <c r="N242" s="9"/>
      <c r="O242" s="9"/>
      <c r="P242" s="9"/>
      <c r="Q242" s="9"/>
      <c r="R242" s="9"/>
      <c r="S242" s="9"/>
      <c r="T242" s="9"/>
      <c r="U242" s="9"/>
      <c r="V242" s="58"/>
      <c r="W242" s="9"/>
    </row>
    <row r="243" spans="1:29" ht="16" x14ac:dyDescent="0.15">
      <c r="A243" s="650" t="s">
        <v>57</v>
      </c>
      <c r="B243" s="650"/>
      <c r="C243" s="650"/>
      <c r="D243" s="650"/>
      <c r="E243" s="650"/>
      <c r="F243" s="650"/>
      <c r="G243" s="650"/>
      <c r="H243" s="650"/>
      <c r="I243" s="650"/>
      <c r="J243" s="650"/>
      <c r="K243" s="650"/>
      <c r="L243" s="650"/>
      <c r="M243" s="650"/>
      <c r="N243" s="650"/>
      <c r="O243" s="650"/>
      <c r="P243" s="650"/>
      <c r="Q243" s="650"/>
      <c r="R243" s="9"/>
      <c r="S243" s="9"/>
      <c r="T243" s="9"/>
      <c r="U243" s="9"/>
      <c r="V243" s="58"/>
      <c r="W243" s="9"/>
    </row>
    <row r="244" spans="1:29" ht="34" x14ac:dyDescent="0.15">
      <c r="A244" s="651" t="s">
        <v>586</v>
      </c>
      <c r="B244" s="226" t="s">
        <v>44</v>
      </c>
      <c r="C244" s="226" t="s">
        <v>1279</v>
      </c>
      <c r="D244" s="226" t="s">
        <v>46</v>
      </c>
      <c r="E244" s="693" t="s">
        <v>1299</v>
      </c>
      <c r="F244" s="226" t="s">
        <v>1149</v>
      </c>
      <c r="G244" s="226" t="s">
        <v>47</v>
      </c>
      <c r="H244" s="226" t="s">
        <v>1280</v>
      </c>
      <c r="I244" s="232" t="s">
        <v>85</v>
      </c>
      <c r="J244" s="233" t="s">
        <v>790</v>
      </c>
      <c r="K244" s="232" t="s">
        <v>880</v>
      </c>
      <c r="L244" s="227" t="s">
        <v>588</v>
      </c>
      <c r="M244" s="232" t="s">
        <v>976</v>
      </c>
      <c r="N244" s="232" t="s">
        <v>82</v>
      </c>
      <c r="O244" s="232" t="s">
        <v>54</v>
      </c>
      <c r="P244" s="233" t="s">
        <v>55</v>
      </c>
      <c r="Q244" s="233" t="s">
        <v>1302</v>
      </c>
      <c r="R244" s="70"/>
      <c r="S244" s="71"/>
      <c r="T244" s="71"/>
      <c r="U244" s="71"/>
      <c r="V244" s="70"/>
      <c r="W244" s="71"/>
      <c r="X244" s="71"/>
      <c r="AB244" s="15"/>
      <c r="AC244" s="72"/>
    </row>
    <row r="245" spans="1:29" ht="16" x14ac:dyDescent="0.15">
      <c r="A245" s="227" t="s">
        <v>110</v>
      </c>
      <c r="B245" s="230">
        <f t="shared" ref="B245:B250" si="110">(L256+M256)/1024</f>
        <v>5.1507718924767652E-2</v>
      </c>
      <c r="C245" s="230">
        <f t="shared" ref="C245:C250" si="111">(B256+C256)/1024</f>
        <v>55.00632098195166</v>
      </c>
      <c r="D245" s="230">
        <f t="shared" ref="D245:F250" si="112">D256/1024</f>
        <v>0</v>
      </c>
      <c r="E245" s="230">
        <f t="shared" si="112"/>
        <v>0</v>
      </c>
      <c r="F245" s="230">
        <f t="shared" si="112"/>
        <v>0</v>
      </c>
      <c r="G245" s="230">
        <f t="shared" ref="G245:G250" si="113">(G256+H256+I256)/1024</f>
        <v>14.416766273415234</v>
      </c>
      <c r="H245" s="230">
        <f t="shared" ref="H245:H250" si="114">J256/1024</f>
        <v>5.4923503739701075E-4</v>
      </c>
      <c r="I245" s="230">
        <f t="shared" ref="I245:I250" si="115">(N256+O256)/1024</f>
        <v>0</v>
      </c>
      <c r="J245" s="230">
        <f t="shared" ref="J245:J250" si="116">(K256+P256)/1024</f>
        <v>17.047072435456347</v>
      </c>
      <c r="K245" s="230">
        <f t="shared" ref="K245:K250" si="117">(Q256+R256+S256+T256)/1024</f>
        <v>61.921130771211132</v>
      </c>
      <c r="L245" s="230">
        <f t="shared" ref="L245:L250" si="118">U256/1024</f>
        <v>19.329657204095312</v>
      </c>
      <c r="M245" s="230">
        <f t="shared" ref="M245:M250" si="119">(V256+W256)/1024</f>
        <v>2.9281090974109182E-4</v>
      </c>
      <c r="N245" s="230">
        <f t="shared" ref="N245:N250" si="120">(X256+Y256)/1024</f>
        <v>4.1905981707714063E-2</v>
      </c>
      <c r="O245" s="230">
        <f t="shared" ref="O245:O250" si="121">Z256/1024</f>
        <v>0</v>
      </c>
      <c r="P245" s="652">
        <f>SUM(B245:O245)-E245</f>
        <v>167.81520341270931</v>
      </c>
      <c r="Q245" s="652">
        <f>SUM(B245:O245)-D245</f>
        <v>167.81520341270931</v>
      </c>
      <c r="R245" s="9"/>
      <c r="S245" s="9"/>
      <c r="T245" s="9"/>
      <c r="U245" s="9"/>
      <c r="V245" s="58"/>
      <c r="W245" s="9"/>
      <c r="X245" s="9"/>
      <c r="AB245" s="15"/>
      <c r="AC245" s="72"/>
    </row>
    <row r="246" spans="1:29" ht="16" x14ac:dyDescent="0.15">
      <c r="A246" s="227" t="s">
        <v>111</v>
      </c>
      <c r="B246" s="230">
        <f t="shared" si="110"/>
        <v>363.21083057849501</v>
      </c>
      <c r="C246" s="230">
        <f t="shared" si="111"/>
        <v>62406.434870136633</v>
      </c>
      <c r="D246" s="230">
        <f t="shared" si="112"/>
        <v>323.01038121031155</v>
      </c>
      <c r="E246" s="230">
        <f t="shared" si="112"/>
        <v>323.01038121031155</v>
      </c>
      <c r="F246" s="230">
        <f t="shared" si="112"/>
        <v>9.2705912647943461E-3</v>
      </c>
      <c r="G246" s="230">
        <f t="shared" si="113"/>
        <v>2624.8579579021525</v>
      </c>
      <c r="H246" s="230">
        <f t="shared" si="114"/>
        <v>4.1041884121432224</v>
      </c>
      <c r="I246" s="230">
        <f t="shared" si="115"/>
        <v>745.79702015470718</v>
      </c>
      <c r="J246" s="230">
        <f t="shared" si="116"/>
        <v>6544.7839924262707</v>
      </c>
      <c r="K246" s="230">
        <f t="shared" si="117"/>
        <v>80.859202037003328</v>
      </c>
      <c r="L246" s="230">
        <f t="shared" si="118"/>
        <v>1939.0183479402442</v>
      </c>
      <c r="M246" s="230">
        <f t="shared" si="119"/>
        <v>39.919101636116437</v>
      </c>
      <c r="N246" s="230">
        <f t="shared" si="120"/>
        <v>563.31439446917909</v>
      </c>
      <c r="O246" s="230">
        <f t="shared" si="121"/>
        <v>0</v>
      </c>
      <c r="P246" s="652">
        <f t="shared" ref="P246:P250" si="122">SUM(B246:O246)-E246</f>
        <v>75635.319557494513</v>
      </c>
      <c r="Q246" s="652">
        <f t="shared" ref="Q246:Q251" si="123">SUM(B246:O246)-D246</f>
        <v>75635.319557494513</v>
      </c>
      <c r="R246" s="9"/>
      <c r="S246" s="9"/>
      <c r="T246" s="9"/>
      <c r="U246" s="9"/>
      <c r="V246" s="58"/>
      <c r="W246" s="9"/>
      <c r="X246" s="9"/>
      <c r="AB246" s="15"/>
      <c r="AC246" s="72"/>
    </row>
    <row r="247" spans="1:29" ht="16" x14ac:dyDescent="0.15">
      <c r="A247" s="227" t="s">
        <v>112</v>
      </c>
      <c r="B247" s="230">
        <f t="shared" si="110"/>
        <v>1108.4100376041129</v>
      </c>
      <c r="C247" s="230">
        <f t="shared" si="111"/>
        <v>393.81987808103031</v>
      </c>
      <c r="D247" s="230">
        <f t="shared" si="112"/>
        <v>30.443100001704785</v>
      </c>
      <c r="E247" s="230">
        <f t="shared" ref="E247" si="124">E258/1024</f>
        <v>30.443100001704785</v>
      </c>
      <c r="F247" s="230">
        <f t="shared" si="112"/>
        <v>0</v>
      </c>
      <c r="G247" s="230">
        <f t="shared" si="113"/>
        <v>3378.3624778917283</v>
      </c>
      <c r="H247" s="230">
        <f t="shared" si="114"/>
        <v>10.417183666954687</v>
      </c>
      <c r="I247" s="230">
        <f t="shared" si="115"/>
        <v>4779.9239717939799</v>
      </c>
      <c r="J247" s="230">
        <f t="shared" si="116"/>
        <v>3694.5538889546779</v>
      </c>
      <c r="K247" s="230">
        <f t="shared" si="117"/>
        <v>1686.9625788835165</v>
      </c>
      <c r="L247" s="230">
        <f t="shared" si="118"/>
        <v>782.50278927916895</v>
      </c>
      <c r="M247" s="230">
        <f t="shared" si="119"/>
        <v>41.734102635979021</v>
      </c>
      <c r="N247" s="230">
        <f t="shared" si="120"/>
        <v>793.88251811400687</v>
      </c>
      <c r="O247" s="230">
        <f t="shared" si="121"/>
        <v>0</v>
      </c>
      <c r="P247" s="652">
        <f t="shared" si="122"/>
        <v>16701.012526906863</v>
      </c>
      <c r="Q247" s="652">
        <f t="shared" si="123"/>
        <v>16701.012526906863</v>
      </c>
      <c r="R247" s="9"/>
      <c r="S247" s="9"/>
      <c r="T247" s="9"/>
      <c r="U247" s="9"/>
      <c r="V247" s="58"/>
      <c r="W247" s="9"/>
      <c r="X247" s="9"/>
      <c r="AB247" s="15"/>
      <c r="AC247" s="72"/>
    </row>
    <row r="248" spans="1:29" ht="16" x14ac:dyDescent="0.15">
      <c r="A248" s="227" t="s">
        <v>113</v>
      </c>
      <c r="B248" s="230">
        <f t="shared" si="110"/>
        <v>1747.5375766767511</v>
      </c>
      <c r="C248" s="230">
        <f t="shared" si="111"/>
        <v>6.4570250810902424E-2</v>
      </c>
      <c r="D248" s="230">
        <f t="shared" si="112"/>
        <v>0.10584103620294531</v>
      </c>
      <c r="E248" s="230">
        <f t="shared" ref="E248" si="125">E259/1024</f>
        <v>0.10584103620294531</v>
      </c>
      <c r="F248" s="230">
        <f t="shared" si="112"/>
        <v>0</v>
      </c>
      <c r="G248" s="230">
        <f t="shared" si="113"/>
        <v>930.61753466724167</v>
      </c>
      <c r="H248" s="230">
        <f t="shared" si="114"/>
        <v>0.65577439830940332</v>
      </c>
      <c r="I248" s="230">
        <f t="shared" si="115"/>
        <v>6481.286419158203</v>
      </c>
      <c r="J248" s="230">
        <f t="shared" si="116"/>
        <v>2480.7567589495657</v>
      </c>
      <c r="K248" s="230">
        <f t="shared" si="117"/>
        <v>1427.5133894317614</v>
      </c>
      <c r="L248" s="230">
        <f t="shared" si="118"/>
        <v>137.3595066347666</v>
      </c>
      <c r="M248" s="230">
        <f t="shared" si="119"/>
        <v>137.81871815882806</v>
      </c>
      <c r="N248" s="230">
        <f t="shared" si="120"/>
        <v>13.912762367910519</v>
      </c>
      <c r="O248" s="230">
        <f t="shared" si="121"/>
        <v>0</v>
      </c>
      <c r="P248" s="652">
        <f t="shared" si="122"/>
        <v>13357.628851730351</v>
      </c>
      <c r="Q248" s="652">
        <f t="shared" si="123"/>
        <v>13357.628851730351</v>
      </c>
      <c r="R248" s="9"/>
      <c r="S248" s="9"/>
      <c r="T248" s="9"/>
      <c r="U248" s="9"/>
      <c r="V248" s="58"/>
      <c r="W248" s="9"/>
      <c r="X248" s="9"/>
      <c r="AB248" s="15"/>
      <c r="AC248" s="72"/>
    </row>
    <row r="249" spans="1:29" ht="16" x14ac:dyDescent="0.15">
      <c r="A249" s="227" t="s">
        <v>114</v>
      </c>
      <c r="B249" s="230">
        <f t="shared" si="110"/>
        <v>2.4474494993710252</v>
      </c>
      <c r="C249" s="230">
        <f t="shared" si="111"/>
        <v>0</v>
      </c>
      <c r="D249" s="230">
        <f t="shared" si="112"/>
        <v>0</v>
      </c>
      <c r="E249" s="230">
        <f t="shared" ref="E249" si="126">E260/1024</f>
        <v>0</v>
      </c>
      <c r="F249" s="230">
        <f t="shared" si="112"/>
        <v>0</v>
      </c>
      <c r="G249" s="230">
        <f t="shared" si="113"/>
        <v>3885.0600630908079</v>
      </c>
      <c r="H249" s="230">
        <f t="shared" si="114"/>
        <v>3.9287603503889748</v>
      </c>
      <c r="I249" s="230">
        <f t="shared" si="115"/>
        <v>188.4606290961591</v>
      </c>
      <c r="J249" s="230">
        <f t="shared" si="116"/>
        <v>62.01709696520625</v>
      </c>
      <c r="K249" s="230">
        <f t="shared" si="117"/>
        <v>341.54969135530274</v>
      </c>
      <c r="L249" s="230">
        <f t="shared" si="118"/>
        <v>0</v>
      </c>
      <c r="M249" s="230">
        <f t="shared" si="119"/>
        <v>1086.1792500043994</v>
      </c>
      <c r="N249" s="230">
        <f t="shared" si="120"/>
        <v>307.49696376581539</v>
      </c>
      <c r="O249" s="230">
        <f t="shared" si="121"/>
        <v>32.169048184401561</v>
      </c>
      <c r="P249" s="652">
        <f t="shared" si="122"/>
        <v>5909.3089523118515</v>
      </c>
      <c r="Q249" s="652">
        <f t="shared" si="123"/>
        <v>5909.3089523118515</v>
      </c>
      <c r="R249" s="9"/>
      <c r="S249" s="9"/>
      <c r="T249" s="9"/>
      <c r="U249" s="9"/>
      <c r="V249" s="58"/>
      <c r="W249" s="9"/>
      <c r="X249" s="9"/>
      <c r="AB249" s="15"/>
      <c r="AC249" s="72"/>
    </row>
    <row r="250" spans="1:29" ht="18" x14ac:dyDescent="0.15">
      <c r="A250" s="227" t="s">
        <v>797</v>
      </c>
      <c r="B250" s="230">
        <f t="shared" si="110"/>
        <v>114.18878286246307</v>
      </c>
      <c r="C250" s="230">
        <f t="shared" si="111"/>
        <v>256.50856893925936</v>
      </c>
      <c r="D250" s="230">
        <f t="shared" si="112"/>
        <v>31.765248447559276</v>
      </c>
      <c r="E250" s="230">
        <f t="shared" ref="E250" si="127">E261/1024</f>
        <v>31.765248447559276</v>
      </c>
      <c r="F250" s="230">
        <f t="shared" si="112"/>
        <v>0</v>
      </c>
      <c r="G250" s="230">
        <f t="shared" si="113"/>
        <v>81.261534794682987</v>
      </c>
      <c r="H250" s="230">
        <f t="shared" si="114"/>
        <v>3.2606757031317091E-4</v>
      </c>
      <c r="I250" s="230">
        <f t="shared" si="115"/>
        <v>113.64474176240441</v>
      </c>
      <c r="J250" s="230">
        <f t="shared" si="116"/>
        <v>5.2482148781637008</v>
      </c>
      <c r="K250" s="230">
        <f t="shared" si="117"/>
        <v>63.094057848856195</v>
      </c>
      <c r="L250" s="230">
        <f t="shared" si="118"/>
        <v>27.071685551755763</v>
      </c>
      <c r="M250" s="230">
        <f t="shared" si="119"/>
        <v>2.4748261175773206E-3</v>
      </c>
      <c r="N250" s="230">
        <f t="shared" si="120"/>
        <v>19.872397999978563</v>
      </c>
      <c r="O250" s="230">
        <f t="shared" si="121"/>
        <v>0.74449022553017086</v>
      </c>
      <c r="P250" s="652">
        <f t="shared" si="122"/>
        <v>713.40252420434149</v>
      </c>
      <c r="Q250" s="652">
        <f t="shared" si="123"/>
        <v>713.40252420434149</v>
      </c>
      <c r="R250" s="9"/>
      <c r="S250" s="9"/>
      <c r="T250" s="9"/>
      <c r="U250" s="9"/>
      <c r="V250" s="58"/>
      <c r="W250" s="9"/>
      <c r="X250" s="9"/>
      <c r="AB250" s="15"/>
      <c r="AC250" s="72"/>
    </row>
    <row r="251" spans="1:29" ht="17" x14ac:dyDescent="0.15">
      <c r="A251" s="236" t="s">
        <v>83</v>
      </c>
      <c r="B251" s="652">
        <f t="shared" ref="B251:O251" si="128">SUM(B245:B250)</f>
        <v>3335.8461849401178</v>
      </c>
      <c r="C251" s="652">
        <f t="shared" si="128"/>
        <v>63111.834208389679</v>
      </c>
      <c r="D251" s="652">
        <f t="shared" si="128"/>
        <v>385.32457069577856</v>
      </c>
      <c r="E251" s="230">
        <f t="shared" ref="E251" si="129">E262/1024</f>
        <v>385.32457069577856</v>
      </c>
      <c r="F251" s="652">
        <f t="shared" si="128"/>
        <v>9.2705912647943461E-3</v>
      </c>
      <c r="G251" s="652">
        <f t="shared" si="128"/>
        <v>10914.576334620029</v>
      </c>
      <c r="H251" s="652">
        <f t="shared" si="128"/>
        <v>19.106782130403996</v>
      </c>
      <c r="I251" s="652">
        <f t="shared" si="128"/>
        <v>12309.112781965452</v>
      </c>
      <c r="J251" s="652">
        <f t="shared" si="128"/>
        <v>12804.40702460934</v>
      </c>
      <c r="K251" s="652">
        <f t="shared" si="128"/>
        <v>3661.9000503276516</v>
      </c>
      <c r="L251" s="652">
        <f t="shared" si="128"/>
        <v>2905.2819866100308</v>
      </c>
      <c r="M251" s="652">
        <f t="shared" si="128"/>
        <v>1305.6539400723502</v>
      </c>
      <c r="N251" s="652">
        <f t="shared" si="128"/>
        <v>1698.5209426985984</v>
      </c>
      <c r="O251" s="652">
        <f t="shared" si="128"/>
        <v>32.913538409931732</v>
      </c>
      <c r="P251" s="652">
        <f>SUM(B251:O251)-E251</f>
        <v>112484.48761606064</v>
      </c>
      <c r="Q251" s="652">
        <f t="shared" si="123"/>
        <v>112484.48761606064</v>
      </c>
      <c r="R251" s="9"/>
      <c r="S251" s="9"/>
      <c r="T251" s="9"/>
      <c r="U251" s="9"/>
      <c r="V251" s="58"/>
      <c r="W251" s="9"/>
      <c r="X251" s="9"/>
      <c r="AB251" s="15"/>
      <c r="AC251" s="72"/>
    </row>
    <row r="252" spans="1:29" x14ac:dyDescent="0.15">
      <c r="A252" s="9"/>
      <c r="B252" s="9"/>
      <c r="C252" s="9"/>
      <c r="D252" s="9"/>
      <c r="E252" s="9"/>
      <c r="F252" s="9"/>
      <c r="G252" s="9"/>
      <c r="H252" s="9"/>
      <c r="I252" s="9"/>
      <c r="J252" s="9"/>
      <c r="K252" s="9"/>
      <c r="L252" s="9"/>
      <c r="M252" s="9"/>
      <c r="N252" s="9"/>
      <c r="O252" s="9"/>
      <c r="P252" s="64"/>
      <c r="Q252" s="9"/>
      <c r="R252" s="9"/>
      <c r="S252" s="9"/>
      <c r="T252" s="9"/>
      <c r="U252" s="58"/>
      <c r="V252" s="9"/>
      <c r="W252" s="9"/>
    </row>
    <row r="253" spans="1:29" x14ac:dyDescent="0.15">
      <c r="A253" s="9"/>
      <c r="B253" s="9"/>
      <c r="C253" s="9"/>
      <c r="D253" s="9"/>
      <c r="E253" s="9"/>
      <c r="F253" s="9"/>
      <c r="G253" s="9"/>
      <c r="H253" s="9"/>
      <c r="I253" s="9"/>
      <c r="J253" s="9"/>
      <c r="K253" s="9"/>
      <c r="L253" s="9"/>
      <c r="M253" s="9"/>
      <c r="N253" s="9"/>
      <c r="O253" s="9"/>
      <c r="P253" s="9"/>
      <c r="Q253" s="9"/>
      <c r="R253" s="9"/>
      <c r="S253" s="9"/>
      <c r="T253" s="9"/>
      <c r="U253" s="9"/>
      <c r="V253" s="58"/>
      <c r="W253" s="9"/>
      <c r="AB253" s="15"/>
    </row>
    <row r="254" spans="1:29" x14ac:dyDescent="0.15">
      <c r="A254" s="9" t="s">
        <v>62</v>
      </c>
      <c r="B254" s="9"/>
      <c r="C254" s="9"/>
      <c r="D254" s="9"/>
      <c r="E254" s="9"/>
      <c r="F254" s="9"/>
      <c r="G254" s="9"/>
      <c r="H254" s="9"/>
      <c r="I254" s="9"/>
      <c r="J254" s="9"/>
      <c r="K254" s="9"/>
      <c r="L254" s="9"/>
      <c r="M254" s="9"/>
      <c r="N254" s="9"/>
      <c r="O254" s="9"/>
      <c r="P254" s="9"/>
      <c r="Q254" s="9"/>
      <c r="R254" s="9"/>
      <c r="S254" s="9"/>
      <c r="T254" s="9"/>
      <c r="U254" s="9"/>
      <c r="V254" s="58"/>
      <c r="W254" s="9"/>
      <c r="AB254" s="15"/>
    </row>
    <row r="255" spans="1:29" ht="42" x14ac:dyDescent="0.15">
      <c r="A255" s="75" t="s">
        <v>93</v>
      </c>
      <c r="B255" s="67" t="s">
        <v>45</v>
      </c>
      <c r="C255" s="21" t="s">
        <v>901</v>
      </c>
      <c r="D255" s="67" t="s">
        <v>46</v>
      </c>
      <c r="E255" s="61" t="s">
        <v>1299</v>
      </c>
      <c r="F255" s="67" t="s">
        <v>1149</v>
      </c>
      <c r="G255" s="67" t="s">
        <v>47</v>
      </c>
      <c r="H255" s="67" t="s">
        <v>902</v>
      </c>
      <c r="I255" s="21" t="s">
        <v>1105</v>
      </c>
      <c r="J255" s="67" t="s">
        <v>858</v>
      </c>
      <c r="K255" s="67" t="s">
        <v>1177</v>
      </c>
      <c r="L255" s="67" t="s">
        <v>67</v>
      </c>
      <c r="M255" s="67" t="s">
        <v>212</v>
      </c>
      <c r="N255" s="49" t="s">
        <v>49</v>
      </c>
      <c r="O255" s="67" t="s">
        <v>859</v>
      </c>
      <c r="P255" s="67" t="s">
        <v>50</v>
      </c>
      <c r="Q255" s="28" t="s">
        <v>51</v>
      </c>
      <c r="R255" s="67" t="s">
        <v>903</v>
      </c>
      <c r="S255" s="67" t="s">
        <v>804</v>
      </c>
      <c r="T255" s="28" t="s">
        <v>78</v>
      </c>
      <c r="U255" s="67" t="s">
        <v>633</v>
      </c>
      <c r="V255" s="17" t="s">
        <v>52</v>
      </c>
      <c r="W255" s="17" t="s">
        <v>904</v>
      </c>
      <c r="X255" s="17" t="s">
        <v>905</v>
      </c>
      <c r="Y255" s="17" t="s">
        <v>68</v>
      </c>
      <c r="Z255" s="66" t="s">
        <v>54</v>
      </c>
      <c r="AA255" s="28" t="s">
        <v>55</v>
      </c>
      <c r="AB255" s="21" t="s">
        <v>1302</v>
      </c>
    </row>
    <row r="256" spans="1:29" x14ac:dyDescent="0.15">
      <c r="A256" s="49" t="s">
        <v>110</v>
      </c>
      <c r="B256" s="193">
        <v>19862.175258491101</v>
      </c>
      <c r="C256" s="193">
        <v>36464.297427027399</v>
      </c>
      <c r="D256" s="193"/>
      <c r="E256" s="193"/>
      <c r="F256" s="193"/>
      <c r="G256" s="193">
        <v>14762.7686639772</v>
      </c>
      <c r="H256" s="193"/>
      <c r="I256" s="193"/>
      <c r="J256" s="193">
        <v>0.56241667829453901</v>
      </c>
      <c r="K256" s="193"/>
      <c r="L256" s="193">
        <v>52.645073544234002</v>
      </c>
      <c r="M256" s="193">
        <v>9.8830634728074004E-2</v>
      </c>
      <c r="N256" s="193"/>
      <c r="O256" s="193"/>
      <c r="P256" s="193">
        <v>17456.202173907299</v>
      </c>
      <c r="Q256" s="193">
        <v>63407.237909720199</v>
      </c>
      <c r="R256" s="193"/>
      <c r="S256" s="193"/>
      <c r="T256" s="193"/>
      <c r="U256" s="193">
        <v>19793.5689769936</v>
      </c>
      <c r="V256" s="193">
        <v>0.29983837157487803</v>
      </c>
      <c r="W256" s="193"/>
      <c r="X256" s="193">
        <v>42.910302558913799</v>
      </c>
      <c r="Y256" s="193">
        <v>1.4227097854018201E-3</v>
      </c>
      <c r="Z256" s="387"/>
      <c r="AA256" s="387">
        <f>SUM(B256:Z256)</f>
        <v>171842.76829461433</v>
      </c>
      <c r="AB256" s="387">
        <f>SUM(C256:AA256)</f>
        <v>323823.36133073753</v>
      </c>
    </row>
    <row r="257" spans="1:28" x14ac:dyDescent="0.15">
      <c r="A257" s="49" t="s">
        <v>111</v>
      </c>
      <c r="B257" s="193">
        <v>329791.85448091303</v>
      </c>
      <c r="C257" s="193">
        <v>63574397.452538997</v>
      </c>
      <c r="D257" s="193">
        <v>330762.63035935903</v>
      </c>
      <c r="E257" s="193">
        <v>330762.63035935903</v>
      </c>
      <c r="F257" s="193">
        <v>9.4930854551494104</v>
      </c>
      <c r="G257" s="193">
        <v>2544841.6099421401</v>
      </c>
      <c r="H257" s="193">
        <v>143012.93894966401</v>
      </c>
      <c r="I257" s="193"/>
      <c r="J257" s="193">
        <v>4202.6889340346597</v>
      </c>
      <c r="K257" s="193">
        <v>340668.97999643203</v>
      </c>
      <c r="L257" s="193">
        <v>7866.4795685838899</v>
      </c>
      <c r="M257" s="193">
        <v>364061.410943795</v>
      </c>
      <c r="N257" s="193">
        <v>714503.15224126203</v>
      </c>
      <c r="O257" s="193">
        <v>49192.996397158102</v>
      </c>
      <c r="P257" s="193">
        <v>6361189.8282480696</v>
      </c>
      <c r="Q257" s="193">
        <v>80592.016637852401</v>
      </c>
      <c r="R257" s="193">
        <v>335.04250350687602</v>
      </c>
      <c r="S257" s="193">
        <v>1872.76374453213</v>
      </c>
      <c r="T257" s="193"/>
      <c r="U257" s="193">
        <v>1985554.7882908101</v>
      </c>
      <c r="V257" s="193">
        <v>40085.314133448497</v>
      </c>
      <c r="W257" s="193">
        <v>791.84594193473401</v>
      </c>
      <c r="X257" s="193">
        <v>556393.06567658205</v>
      </c>
      <c r="Y257" s="193">
        <v>20440.874259857399</v>
      </c>
      <c r="Z257" s="387"/>
      <c r="AA257" s="387">
        <f t="shared" ref="AA257:AB262" si="130">SUM(B257:Z257)</f>
        <v>77781329.857233718</v>
      </c>
      <c r="AB257" s="387">
        <f t="shared" si="130"/>
        <v>155232867.85998654</v>
      </c>
    </row>
    <row r="258" spans="1:28" x14ac:dyDescent="0.15">
      <c r="A258" s="49" t="s">
        <v>112</v>
      </c>
      <c r="B258" s="193">
        <v>271448.05708944303</v>
      </c>
      <c r="C258" s="193">
        <v>131823.49806553201</v>
      </c>
      <c r="D258" s="193">
        <v>31173.7344017457</v>
      </c>
      <c r="E258" s="193">
        <v>31173.7344017457</v>
      </c>
      <c r="F258" s="193"/>
      <c r="G258" s="193">
        <v>1415273.8090740701</v>
      </c>
      <c r="H258" s="193">
        <v>2044169.3682870599</v>
      </c>
      <c r="I258" s="193"/>
      <c r="J258" s="193">
        <v>10667.196074961599</v>
      </c>
      <c r="K258" s="193">
        <v>1171711.3448781499</v>
      </c>
      <c r="L258" s="193">
        <v>191.76699763163899</v>
      </c>
      <c r="M258" s="193">
        <v>1134820.1115089799</v>
      </c>
      <c r="N258" s="193">
        <v>4212134.4823510796</v>
      </c>
      <c r="O258" s="193">
        <v>682507.664765956</v>
      </c>
      <c r="P258" s="193">
        <v>2611511.83741144</v>
      </c>
      <c r="Q258" s="193">
        <v>1498258.96994415</v>
      </c>
      <c r="R258" s="193">
        <v>229147.99173221301</v>
      </c>
      <c r="S258" s="193">
        <v>42.719100357964599</v>
      </c>
      <c r="T258" s="193"/>
      <c r="U258" s="193">
        <v>801282.85622186901</v>
      </c>
      <c r="V258" s="193">
        <v>41793.623930379697</v>
      </c>
      <c r="W258" s="193">
        <v>942.09716886281899</v>
      </c>
      <c r="X258" s="193">
        <v>235300.192394179</v>
      </c>
      <c r="Y258" s="193">
        <v>577635.50615456398</v>
      </c>
      <c r="Z258" s="387"/>
      <c r="AA258" s="387">
        <f t="shared" si="130"/>
        <v>17133010.561954372</v>
      </c>
      <c r="AB258" s="387">
        <f t="shared" si="130"/>
        <v>33994573.066819295</v>
      </c>
    </row>
    <row r="259" spans="1:28" x14ac:dyDescent="0.15">
      <c r="A259" s="49" t="s">
        <v>113</v>
      </c>
      <c r="B259" s="193">
        <v>6.7150759054347802</v>
      </c>
      <c r="C259" s="193">
        <v>59.404860924929302</v>
      </c>
      <c r="D259" s="193">
        <v>108.381221071816</v>
      </c>
      <c r="E259" s="193">
        <v>108.381221071816</v>
      </c>
      <c r="F259" s="193"/>
      <c r="G259" s="193">
        <v>548553.15915904299</v>
      </c>
      <c r="H259" s="193">
        <v>404399.04320652399</v>
      </c>
      <c r="I259" s="193">
        <v>0.15313368849456299</v>
      </c>
      <c r="J259" s="193">
        <v>671.512983868829</v>
      </c>
      <c r="K259" s="193">
        <v>1142.4027864150701</v>
      </c>
      <c r="L259" s="193">
        <v>178.03311100322699</v>
      </c>
      <c r="M259" s="193">
        <v>1789300.4454059899</v>
      </c>
      <c r="N259" s="193">
        <v>2037676.09584751</v>
      </c>
      <c r="O259" s="193">
        <v>4599161.1973704901</v>
      </c>
      <c r="P259" s="193">
        <v>2539152.5183779402</v>
      </c>
      <c r="Q259" s="193">
        <v>1403160.7040402601</v>
      </c>
      <c r="R259" s="193">
        <v>53689.059923281799</v>
      </c>
      <c r="S259" s="193">
        <v>4923.94681458175</v>
      </c>
      <c r="T259" s="193"/>
      <c r="U259" s="193">
        <v>140656.134794001</v>
      </c>
      <c r="V259" s="193">
        <v>139453.14877522999</v>
      </c>
      <c r="W259" s="193">
        <v>1673.2186194099399</v>
      </c>
      <c r="X259" s="193">
        <v>12661.692341828701</v>
      </c>
      <c r="Y259" s="193">
        <v>1584.97632291167</v>
      </c>
      <c r="Z259" s="387"/>
      <c r="AA259" s="387">
        <f t="shared" si="130"/>
        <v>13678320.325392948</v>
      </c>
      <c r="AB259" s="387">
        <f t="shared" si="130"/>
        <v>27356633.935709994</v>
      </c>
    </row>
    <row r="260" spans="1:28" ht="17" customHeight="1" x14ac:dyDescent="0.15">
      <c r="A260" s="49" t="s">
        <v>114</v>
      </c>
      <c r="B260" s="193"/>
      <c r="C260" s="193"/>
      <c r="D260" s="193"/>
      <c r="E260" s="193"/>
      <c r="F260" s="193"/>
      <c r="G260" s="193">
        <v>2439911.4896840001</v>
      </c>
      <c r="H260" s="193">
        <v>1538387.6575233899</v>
      </c>
      <c r="I260" s="193">
        <v>2.35739759728312</v>
      </c>
      <c r="J260" s="193">
        <v>4023.0505987983101</v>
      </c>
      <c r="K260" s="193"/>
      <c r="L260" s="193"/>
      <c r="M260" s="193">
        <v>2506.1882873559298</v>
      </c>
      <c r="N260" s="193">
        <v>116914.94879056601</v>
      </c>
      <c r="O260" s="193">
        <v>76068.735403900893</v>
      </c>
      <c r="P260" s="193">
        <v>63505.5072923712</v>
      </c>
      <c r="Q260" s="193">
        <v>349746.88394783001</v>
      </c>
      <c r="R260" s="193"/>
      <c r="S260" s="193"/>
      <c r="T260" s="193"/>
      <c r="U260" s="193"/>
      <c r="V260" s="193">
        <v>810934.72749498498</v>
      </c>
      <c r="W260" s="193">
        <v>301312.82450952003</v>
      </c>
      <c r="X260" s="193">
        <v>195454.47990700399</v>
      </c>
      <c r="Y260" s="193">
        <v>119422.410989191</v>
      </c>
      <c r="Z260" s="387">
        <v>32941.105340827198</v>
      </c>
      <c r="AA260" s="387">
        <f t="shared" si="130"/>
        <v>6051132.3671673369</v>
      </c>
      <c r="AB260" s="387">
        <f t="shared" si="130"/>
        <v>12102264.734334674</v>
      </c>
    </row>
    <row r="261" spans="1:28" ht="15" x14ac:dyDescent="0.15">
      <c r="A261" s="28" t="s">
        <v>115</v>
      </c>
      <c r="B261" s="193">
        <v>195436.04071375399</v>
      </c>
      <c r="C261" s="193">
        <v>67228.733880047599</v>
      </c>
      <c r="D261" s="193">
        <v>32527.614410300699</v>
      </c>
      <c r="E261" s="193">
        <v>32527.614410300699</v>
      </c>
      <c r="F261" s="193"/>
      <c r="G261" s="193">
        <v>83190.047631923997</v>
      </c>
      <c r="H261" s="193">
        <v>21.763997831381801</v>
      </c>
      <c r="I261" s="193"/>
      <c r="J261" s="193">
        <v>0.33389319200068701</v>
      </c>
      <c r="K261" s="193"/>
      <c r="L261" s="193">
        <v>12.211447764188</v>
      </c>
      <c r="M261" s="193">
        <v>116917.102203398</v>
      </c>
      <c r="N261" s="193">
        <v>114751.497684712</v>
      </c>
      <c r="O261" s="193">
        <v>1620.7178799901101</v>
      </c>
      <c r="P261" s="193">
        <v>5374.1720352396296</v>
      </c>
      <c r="Q261" s="193">
        <v>56818.513858296901</v>
      </c>
      <c r="R261" s="193">
        <v>3.3215547911822699E-2</v>
      </c>
      <c r="S261" s="193">
        <v>2.3049381291493698</v>
      </c>
      <c r="T261" s="193">
        <v>7787.4632252547799</v>
      </c>
      <c r="U261" s="193">
        <v>27721.406004997902</v>
      </c>
      <c r="V261" s="193">
        <v>0.55929164681583599</v>
      </c>
      <c r="W261" s="193">
        <v>1.97493029758334</v>
      </c>
      <c r="X261" s="193">
        <v>3981.8879918083499</v>
      </c>
      <c r="Y261" s="193">
        <v>16367.447560169699</v>
      </c>
      <c r="Z261" s="387">
        <v>762.35799094289496</v>
      </c>
      <c r="AA261" s="387">
        <f t="shared" si="130"/>
        <v>763051.79919554619</v>
      </c>
      <c r="AB261" s="387">
        <f t="shared" si="130"/>
        <v>1330667.5576773386</v>
      </c>
    </row>
    <row r="262" spans="1:28" ht="14" x14ac:dyDescent="0.15">
      <c r="A262" s="35" t="s">
        <v>107</v>
      </c>
      <c r="B262" s="653">
        <f>SUM(B256:B261)</f>
        <v>816544.84261850663</v>
      </c>
      <c r="C262" s="653">
        <f t="shared" ref="C262:Z262" si="131">SUM(C256:C261)</f>
        <v>63809973.386772536</v>
      </c>
      <c r="D262" s="653">
        <f t="shared" si="131"/>
        <v>394572.36039247725</v>
      </c>
      <c r="E262" s="653">
        <f>SUM(E256:E261)</f>
        <v>394572.36039247725</v>
      </c>
      <c r="F262" s="653">
        <f t="shared" si="131"/>
        <v>9.4930854551494104</v>
      </c>
      <c r="G262" s="653">
        <f t="shared" si="131"/>
        <v>7046532.8841551552</v>
      </c>
      <c r="H262" s="653">
        <f t="shared" si="131"/>
        <v>4129990.7719644695</v>
      </c>
      <c r="I262" s="653">
        <f t="shared" si="131"/>
        <v>2.5105312857776831</v>
      </c>
      <c r="J262" s="653">
        <f t="shared" si="131"/>
        <v>19565.344901533692</v>
      </c>
      <c r="K262" s="653">
        <f t="shared" si="131"/>
        <v>1513522.7276609971</v>
      </c>
      <c r="L262" s="653">
        <f t="shared" si="131"/>
        <v>8301.1361985271778</v>
      </c>
      <c r="M262" s="653">
        <f t="shared" si="131"/>
        <v>3407605.3571801535</v>
      </c>
      <c r="N262" s="653">
        <f t="shared" si="131"/>
        <v>7195980.1769151287</v>
      </c>
      <c r="O262" s="653">
        <f t="shared" si="131"/>
        <v>5408551.3118174952</v>
      </c>
      <c r="P262" s="653">
        <f t="shared" si="131"/>
        <v>11598190.065538969</v>
      </c>
      <c r="Q262" s="653">
        <f t="shared" si="131"/>
        <v>3451984.32633811</v>
      </c>
      <c r="R262" s="653">
        <f t="shared" si="131"/>
        <v>283172.12737454957</v>
      </c>
      <c r="S262" s="653">
        <f t="shared" si="131"/>
        <v>6841.7345976009938</v>
      </c>
      <c r="T262" s="653">
        <f t="shared" si="131"/>
        <v>7787.4632252547799</v>
      </c>
      <c r="U262" s="653">
        <f t="shared" si="131"/>
        <v>2975008.7542886715</v>
      </c>
      <c r="V262" s="653">
        <f t="shared" si="131"/>
        <v>1032267.6734640616</v>
      </c>
      <c r="W262" s="653">
        <f t="shared" si="131"/>
        <v>304721.96117002511</v>
      </c>
      <c r="X262" s="653">
        <f t="shared" si="131"/>
        <v>1003834.228613961</v>
      </c>
      <c r="Y262" s="653">
        <f t="shared" si="131"/>
        <v>735451.21670940355</v>
      </c>
      <c r="Z262" s="653">
        <f t="shared" si="131"/>
        <v>33703.463331770094</v>
      </c>
      <c r="AA262" s="387">
        <f t="shared" si="130"/>
        <v>115578687.67923857</v>
      </c>
      <c r="AB262" s="387">
        <f t="shared" si="130"/>
        <v>230340830.51585862</v>
      </c>
    </row>
    <row r="263" spans="1:28" x14ac:dyDescent="0.15">
      <c r="A263" s="837" t="s">
        <v>116</v>
      </c>
      <c r="B263" s="836"/>
      <c r="C263" s="836"/>
      <c r="D263" s="836"/>
      <c r="E263" s="836"/>
      <c r="F263" s="836"/>
    </row>
    <row r="264" spans="1:28" x14ac:dyDescent="0.15">
      <c r="B264" s="298"/>
      <c r="C264" s="298"/>
      <c r="D264" s="298"/>
      <c r="E264" s="298"/>
      <c r="F264" s="298"/>
      <c r="G264" s="298"/>
      <c r="H264" s="298"/>
      <c r="I264" s="298"/>
      <c r="J264" s="298"/>
      <c r="K264" s="298"/>
      <c r="L264" s="298"/>
      <c r="M264" s="298"/>
      <c r="N264" s="298"/>
      <c r="O264" s="298"/>
      <c r="P264" s="298"/>
      <c r="Q264" s="298"/>
      <c r="R264" s="298"/>
      <c r="S264" s="298"/>
      <c r="T264" s="298"/>
    </row>
    <row r="265" spans="1:28" x14ac:dyDescent="0.15">
      <c r="W265" s="299"/>
    </row>
  </sheetData>
  <mergeCells count="8">
    <mergeCell ref="A263:F263"/>
    <mergeCell ref="A1:H1"/>
    <mergeCell ref="A13:D13"/>
    <mergeCell ref="A156:D156"/>
    <mergeCell ref="A200:D200"/>
    <mergeCell ref="A226:F226"/>
    <mergeCell ref="A236:D236"/>
    <mergeCell ref="A2:H2"/>
  </mergeCells>
  <printOptions horizontalCentered="1"/>
  <pageMargins left="0.75" right="0.75" top="1" bottom="1" header="0.5" footer="0.5"/>
  <pageSetup scale="75" orientation="landscape" horizontalDpi="4294967292" verticalDpi="4294967292" r:id="rId1"/>
  <headerFooter alignWithMargins="0"/>
  <rowBreaks count="2" manualBreakCount="2">
    <brk id="143" max="16383" man="1"/>
    <brk id="21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C552-E255-B844-8CD5-AF151BD85E94}">
  <sheetPr>
    <tabColor theme="0"/>
  </sheetPr>
  <dimension ref="A1:M92"/>
  <sheetViews>
    <sheetView zoomScale="88" zoomScaleNormal="88" workbookViewId="0">
      <selection activeCell="A3" sqref="A3:D10"/>
    </sheetView>
  </sheetViews>
  <sheetFormatPr baseColWidth="10" defaultColWidth="8.83203125" defaultRowHeight="13" x14ac:dyDescent="0.15"/>
  <cols>
    <col min="1" max="1" width="25.6640625" style="300" customWidth="1"/>
    <col min="2" max="2" width="19" style="300" customWidth="1"/>
    <col min="3" max="3" width="23.5" style="300" customWidth="1"/>
    <col min="4" max="4" width="19" style="303" customWidth="1"/>
    <col min="10" max="10" width="26.33203125" bestFit="1" customWidth="1"/>
    <col min="11" max="11" width="12.5" bestFit="1" customWidth="1"/>
    <col min="12" max="12" width="24.5" customWidth="1"/>
    <col min="13" max="13" width="13.33203125" customWidth="1"/>
  </cols>
  <sheetData>
    <row r="1" spans="1:13" s="9" customFormat="1" ht="45.75" customHeight="1" x14ac:dyDescent="0.15">
      <c r="A1" s="840" t="s">
        <v>759</v>
      </c>
      <c r="B1" s="840"/>
      <c r="C1" s="840"/>
      <c r="D1" s="840"/>
      <c r="E1" s="840"/>
      <c r="J1" s="9" t="s">
        <v>1300</v>
      </c>
    </row>
    <row r="3" spans="1:13" ht="18" x14ac:dyDescent="0.2">
      <c r="A3" s="517" t="s">
        <v>226</v>
      </c>
      <c r="B3" s="517" t="s">
        <v>798</v>
      </c>
      <c r="C3" s="517" t="s">
        <v>227</v>
      </c>
      <c r="D3" s="252" t="s">
        <v>228</v>
      </c>
      <c r="J3" s="517" t="s">
        <v>226</v>
      </c>
      <c r="K3" s="517" t="s">
        <v>798</v>
      </c>
      <c r="L3" s="517" t="s">
        <v>227</v>
      </c>
      <c r="M3" s="252" t="s">
        <v>228</v>
      </c>
    </row>
    <row r="4" spans="1:13" ht="18" x14ac:dyDescent="0.2">
      <c r="A4" s="518" t="s">
        <v>799</v>
      </c>
      <c r="B4" s="245">
        <v>219175</v>
      </c>
      <c r="C4" s="519">
        <v>494175.59299999999</v>
      </c>
      <c r="D4" s="520">
        <v>16649.913931843959</v>
      </c>
      <c r="J4" s="518" t="s">
        <v>799</v>
      </c>
      <c r="K4" s="245">
        <v>219175</v>
      </c>
      <c r="L4" s="519">
        <v>277939.33500000002</v>
      </c>
      <c r="M4" s="520">
        <v>16649.913931843959</v>
      </c>
    </row>
    <row r="5" spans="1:13" ht="16" x14ac:dyDescent="0.2">
      <c r="A5" s="518" t="s">
        <v>191</v>
      </c>
      <c r="B5" s="521">
        <v>13428</v>
      </c>
      <c r="C5" s="522">
        <v>96701.293999999994</v>
      </c>
      <c r="D5" s="520">
        <v>2175.2755327484083</v>
      </c>
      <c r="J5" s="518" t="s">
        <v>191</v>
      </c>
      <c r="K5" s="521">
        <v>13428</v>
      </c>
      <c r="L5" s="522">
        <v>48881.118999999999</v>
      </c>
      <c r="M5" s="520">
        <v>2175.2755327484083</v>
      </c>
    </row>
    <row r="6" spans="1:13" ht="18" x14ac:dyDescent="0.2">
      <c r="A6" s="518" t="s">
        <v>800</v>
      </c>
      <c r="B6" s="521">
        <v>137152</v>
      </c>
      <c r="C6" s="262">
        <v>611368.12399999995</v>
      </c>
      <c r="D6" s="262">
        <v>21252.812430292186</v>
      </c>
      <c r="F6" s="48"/>
      <c r="G6" s="48"/>
      <c r="H6" s="48"/>
      <c r="J6" s="518" t="s">
        <v>800</v>
      </c>
      <c r="K6" s="521">
        <v>137152</v>
      </c>
      <c r="L6" s="262">
        <v>497216.51400000002</v>
      </c>
      <c r="M6" s="262">
        <v>21252.812430292186</v>
      </c>
    </row>
    <row r="7" spans="1:13" ht="16" x14ac:dyDescent="0.2">
      <c r="A7" s="518" t="s">
        <v>188</v>
      </c>
      <c r="B7" s="245">
        <v>19847</v>
      </c>
      <c r="C7" s="262">
        <v>71961.357000000004</v>
      </c>
      <c r="D7" s="262">
        <v>1717.8410044460352</v>
      </c>
      <c r="J7" s="518" t="s">
        <v>188</v>
      </c>
      <c r="K7" s="245">
        <v>19847</v>
      </c>
      <c r="L7" s="262">
        <v>65949.551999999996</v>
      </c>
      <c r="M7" s="262">
        <v>1717.8410044460352</v>
      </c>
    </row>
    <row r="8" spans="1:13" ht="16" x14ac:dyDescent="0.2">
      <c r="A8" s="518" t="s">
        <v>190</v>
      </c>
      <c r="B8" s="245">
        <v>48922</v>
      </c>
      <c r="C8" s="262">
        <v>50228.262999999999</v>
      </c>
      <c r="D8" s="262">
        <v>2566.9614562635547</v>
      </c>
      <c r="J8" s="518" t="s">
        <v>190</v>
      </c>
      <c r="K8" s="245">
        <v>48922</v>
      </c>
      <c r="L8" s="262">
        <v>48699.917000000001</v>
      </c>
      <c r="M8" s="262">
        <v>2566.9614562635547</v>
      </c>
    </row>
    <row r="9" spans="1:13" ht="16" x14ac:dyDescent="0.2">
      <c r="A9" s="518" t="s">
        <v>229</v>
      </c>
      <c r="B9" s="245">
        <v>503361</v>
      </c>
      <c r="C9" s="262">
        <v>742869.86399999994</v>
      </c>
      <c r="D9" s="262">
        <v>8963.367869871061</v>
      </c>
      <c r="J9" s="518" t="s">
        <v>229</v>
      </c>
      <c r="K9" s="245">
        <v>503361</v>
      </c>
      <c r="L9" s="262">
        <v>557676.35799999989</v>
      </c>
      <c r="M9" s="262">
        <v>8963.367869871061</v>
      </c>
    </row>
    <row r="10" spans="1:13" ht="18" x14ac:dyDescent="0.2">
      <c r="A10" s="518" t="s">
        <v>801</v>
      </c>
      <c r="B10" s="521">
        <v>51862</v>
      </c>
      <c r="C10" s="522">
        <v>1049.251</v>
      </c>
      <c r="D10" s="262">
        <v>7.1668784110406643</v>
      </c>
      <c r="J10" s="518" t="s">
        <v>801</v>
      </c>
      <c r="K10" s="521">
        <v>51862</v>
      </c>
      <c r="L10" s="522">
        <v>1049.251</v>
      </c>
      <c r="M10" s="262">
        <v>7.1668784110406643</v>
      </c>
    </row>
    <row r="11" spans="1:13" x14ac:dyDescent="0.15">
      <c r="A11" s="300" t="s">
        <v>55</v>
      </c>
      <c r="B11" s="301">
        <f>SUM(B4:B10)</f>
        <v>993747</v>
      </c>
      <c r="C11" s="302">
        <f>SUM(C4:C10)</f>
        <v>2068353.746</v>
      </c>
      <c r="D11" s="303">
        <f>SUM(D4:D10)</f>
        <v>53333.339103876235</v>
      </c>
      <c r="J11" s="300" t="s">
        <v>55</v>
      </c>
      <c r="K11" s="301">
        <f>SUM(K4:K10)</f>
        <v>993747</v>
      </c>
      <c r="L11" s="302">
        <f>SUM(L4:L10)</f>
        <v>1497412.0459999999</v>
      </c>
      <c r="M11" s="303">
        <f>SUM(M4:M10)</f>
        <v>53333.339103876235</v>
      </c>
    </row>
    <row r="12" spans="1:13" x14ac:dyDescent="0.15">
      <c r="A12" s="300" t="s">
        <v>1196</v>
      </c>
    </row>
    <row r="13" spans="1:13" x14ac:dyDescent="0.15">
      <c r="A13" s="300" t="s">
        <v>1197</v>
      </c>
    </row>
    <row r="14" spans="1:13" x14ac:dyDescent="0.15">
      <c r="A14" s="300" t="s">
        <v>230</v>
      </c>
    </row>
    <row r="15" spans="1:13" x14ac:dyDescent="0.15">
      <c r="A15" s="300" t="s">
        <v>231</v>
      </c>
    </row>
    <row r="36" spans="1:11" x14ac:dyDescent="0.15">
      <c r="A36" s="304" t="s">
        <v>813</v>
      </c>
    </row>
    <row r="37" spans="1:11" ht="16" x14ac:dyDescent="0.15">
      <c r="A37" s="320" t="s">
        <v>815</v>
      </c>
    </row>
    <row r="38" spans="1:11" ht="16" x14ac:dyDescent="0.15">
      <c r="A38" s="320" t="s">
        <v>816</v>
      </c>
    </row>
    <row r="39" spans="1:11" ht="16" x14ac:dyDescent="0.15">
      <c r="A39" s="320" t="s">
        <v>817</v>
      </c>
    </row>
    <row r="40" spans="1:11" ht="16" x14ac:dyDescent="0.15">
      <c r="A40" s="320" t="s">
        <v>605</v>
      </c>
    </row>
    <row r="41" spans="1:11" ht="16" x14ac:dyDescent="0.15">
      <c r="A41" s="320" t="s">
        <v>297</v>
      </c>
    </row>
    <row r="42" spans="1:11" ht="16" x14ac:dyDescent="0.15">
      <c r="A42" s="320" t="s">
        <v>818</v>
      </c>
    </row>
    <row r="43" spans="1:11" ht="16" x14ac:dyDescent="0.15">
      <c r="A43" s="320" t="s">
        <v>819</v>
      </c>
    </row>
    <row r="44" spans="1:11" ht="16" x14ac:dyDescent="0.15">
      <c r="A44" s="320" t="s">
        <v>820</v>
      </c>
      <c r="B44" s="305"/>
    </row>
    <row r="45" spans="1:11" ht="16" x14ac:dyDescent="0.15">
      <c r="A45" s="320" t="s">
        <v>606</v>
      </c>
      <c r="B45" s="305"/>
      <c r="K45" s="91"/>
    </row>
    <row r="46" spans="1:11" ht="16" x14ac:dyDescent="0.15">
      <c r="A46" s="320" t="s">
        <v>821</v>
      </c>
      <c r="B46" s="305"/>
    </row>
    <row r="47" spans="1:11" ht="16" x14ac:dyDescent="0.15">
      <c r="A47" s="320" t="s">
        <v>607</v>
      </c>
      <c r="B47" s="305"/>
    </row>
    <row r="48" spans="1:11" ht="16" x14ac:dyDescent="0.15">
      <c r="A48" s="320" t="s">
        <v>814</v>
      </c>
      <c r="B48" s="305"/>
    </row>
    <row r="49" spans="1:2" ht="16" x14ac:dyDescent="0.15">
      <c r="A49" s="320" t="s">
        <v>909</v>
      </c>
      <c r="B49" s="305"/>
    </row>
    <row r="50" spans="1:2" ht="16" x14ac:dyDescent="0.15">
      <c r="A50" s="320" t="s">
        <v>192</v>
      </c>
      <c r="B50" s="305"/>
    </row>
    <row r="51" spans="1:2" ht="16" x14ac:dyDescent="0.15">
      <c r="A51" s="320" t="s">
        <v>608</v>
      </c>
      <c r="B51" s="305"/>
    </row>
    <row r="52" spans="1:2" ht="16" x14ac:dyDescent="0.15">
      <c r="A52" s="320" t="s">
        <v>822</v>
      </c>
      <c r="B52" s="305"/>
    </row>
    <row r="53" spans="1:2" ht="16" x14ac:dyDescent="0.15">
      <c r="A53" s="320" t="s">
        <v>823</v>
      </c>
      <c r="B53" s="305"/>
    </row>
    <row r="54" spans="1:2" ht="16" x14ac:dyDescent="0.15">
      <c r="A54" s="320" t="s">
        <v>235</v>
      </c>
      <c r="B54" s="305"/>
    </row>
    <row r="55" spans="1:2" ht="16" x14ac:dyDescent="0.15">
      <c r="A55" s="320" t="s">
        <v>220</v>
      </c>
      <c r="B55" s="305"/>
    </row>
    <row r="56" spans="1:2" ht="16" x14ac:dyDescent="0.15">
      <c r="A56" s="320" t="s">
        <v>824</v>
      </c>
      <c r="B56" s="305"/>
    </row>
    <row r="57" spans="1:2" ht="16" x14ac:dyDescent="0.15">
      <c r="A57" s="320" t="s">
        <v>825</v>
      </c>
      <c r="B57" s="305"/>
    </row>
    <row r="58" spans="1:2" ht="16" x14ac:dyDescent="0.15">
      <c r="A58" s="320" t="s">
        <v>195</v>
      </c>
      <c r="B58" s="305"/>
    </row>
    <row r="59" spans="1:2" ht="16" x14ac:dyDescent="0.15">
      <c r="A59" s="320" t="s">
        <v>826</v>
      </c>
      <c r="B59" s="305"/>
    </row>
    <row r="60" spans="1:2" ht="16" x14ac:dyDescent="0.15">
      <c r="A60" s="320" t="s">
        <v>238</v>
      </c>
      <c r="B60" s="305"/>
    </row>
    <row r="61" spans="1:2" ht="16" x14ac:dyDescent="0.15">
      <c r="A61" s="320" t="s">
        <v>827</v>
      </c>
      <c r="B61" s="305"/>
    </row>
    <row r="62" spans="1:2" ht="16" x14ac:dyDescent="0.15">
      <c r="A62" s="320" t="s">
        <v>828</v>
      </c>
      <c r="B62" s="304"/>
    </row>
    <row r="63" spans="1:2" ht="16" x14ac:dyDescent="0.15">
      <c r="A63" s="320" t="s">
        <v>609</v>
      </c>
      <c r="B63" s="304"/>
    </row>
    <row r="64" spans="1:2" ht="16" x14ac:dyDescent="0.15">
      <c r="A64" s="320" t="s">
        <v>299</v>
      </c>
      <c r="B64" s="304"/>
    </row>
    <row r="65" spans="1:2" ht="16" x14ac:dyDescent="0.15">
      <c r="A65" s="320" t="s">
        <v>829</v>
      </c>
      <c r="B65" s="304"/>
    </row>
    <row r="66" spans="1:2" ht="16" x14ac:dyDescent="0.15">
      <c r="A66" s="320" t="s">
        <v>193</v>
      </c>
      <c r="B66" s="304"/>
    </row>
    <row r="67" spans="1:2" ht="16" x14ac:dyDescent="0.15">
      <c r="A67" s="320" t="s">
        <v>830</v>
      </c>
      <c r="B67" s="304"/>
    </row>
    <row r="68" spans="1:2" ht="16" x14ac:dyDescent="0.15">
      <c r="A68" s="320" t="s">
        <v>610</v>
      </c>
      <c r="B68" s="304"/>
    </row>
    <row r="69" spans="1:2" ht="16" x14ac:dyDescent="0.15">
      <c r="A69" s="320" t="s">
        <v>611</v>
      </c>
      <c r="B69" s="304"/>
    </row>
    <row r="70" spans="1:2" ht="16" x14ac:dyDescent="0.15">
      <c r="A70" s="320" t="s">
        <v>612</v>
      </c>
      <c r="B70" s="304"/>
    </row>
    <row r="71" spans="1:2" ht="16" x14ac:dyDescent="0.15">
      <c r="A71" s="320" t="s">
        <v>613</v>
      </c>
      <c r="B71" s="304"/>
    </row>
    <row r="72" spans="1:2" ht="16" x14ac:dyDescent="0.15">
      <c r="A72" s="320" t="s">
        <v>831</v>
      </c>
      <c r="B72" s="304"/>
    </row>
    <row r="73" spans="1:2" ht="16" x14ac:dyDescent="0.15">
      <c r="A73" s="320" t="s">
        <v>832</v>
      </c>
      <c r="B73" s="304"/>
    </row>
    <row r="74" spans="1:2" ht="16" x14ac:dyDescent="0.15">
      <c r="A74" s="320" t="s">
        <v>833</v>
      </c>
    </row>
    <row r="75" spans="1:2" ht="16" x14ac:dyDescent="0.15">
      <c r="A75" s="320" t="s">
        <v>222</v>
      </c>
    </row>
    <row r="76" spans="1:2" ht="16" x14ac:dyDescent="0.15">
      <c r="A76" s="320" t="s">
        <v>834</v>
      </c>
    </row>
    <row r="77" spans="1:2" ht="16" x14ac:dyDescent="0.15">
      <c r="A77" s="320" t="s">
        <v>239</v>
      </c>
    </row>
    <row r="78" spans="1:2" ht="16" x14ac:dyDescent="0.15">
      <c r="A78" s="320" t="s">
        <v>243</v>
      </c>
    </row>
    <row r="79" spans="1:2" ht="16" x14ac:dyDescent="0.15">
      <c r="A79" s="320" t="s">
        <v>835</v>
      </c>
    </row>
    <row r="80" spans="1:2" ht="16" x14ac:dyDescent="0.15">
      <c r="A80" s="320" t="s">
        <v>244</v>
      </c>
    </row>
    <row r="81" spans="1:1" ht="16" x14ac:dyDescent="0.15">
      <c r="A81" s="320" t="s">
        <v>836</v>
      </c>
    </row>
    <row r="82" spans="1:1" ht="16" x14ac:dyDescent="0.15">
      <c r="A82" s="320" t="s">
        <v>837</v>
      </c>
    </row>
    <row r="83" spans="1:1" ht="16" x14ac:dyDescent="0.15">
      <c r="A83" s="320" t="s">
        <v>614</v>
      </c>
    </row>
    <row r="84" spans="1:1" ht="16" x14ac:dyDescent="0.15">
      <c r="A84" s="320" t="s">
        <v>615</v>
      </c>
    </row>
    <row r="85" spans="1:1" ht="16" x14ac:dyDescent="0.15">
      <c r="A85" s="320" t="s">
        <v>194</v>
      </c>
    </row>
    <row r="86" spans="1:1" ht="16" x14ac:dyDescent="0.15">
      <c r="A86" s="320" t="s">
        <v>616</v>
      </c>
    </row>
    <row r="87" spans="1:1" ht="16" x14ac:dyDescent="0.15">
      <c r="A87" s="320" t="s">
        <v>838</v>
      </c>
    </row>
    <row r="88" spans="1:1" x14ac:dyDescent="0.15">
      <c r="A88" s="306"/>
    </row>
    <row r="89" spans="1:1" x14ac:dyDescent="0.15">
      <c r="A89" s="306"/>
    </row>
    <row r="90" spans="1:1" x14ac:dyDescent="0.15">
      <c r="A90" s="306"/>
    </row>
    <row r="91" spans="1:1" x14ac:dyDescent="0.15">
      <c r="A91" s="307"/>
    </row>
    <row r="92" spans="1:1" x14ac:dyDescent="0.15">
      <c r="A92" s="307"/>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C4AC4-9947-6440-BCD2-85C962606C70}">
  <sheetPr>
    <tabColor theme="0"/>
  </sheetPr>
  <dimension ref="A1:AB52"/>
  <sheetViews>
    <sheetView zoomScaleNormal="100" workbookViewId="0">
      <selection activeCell="A4" sqref="A4:I27"/>
    </sheetView>
  </sheetViews>
  <sheetFormatPr baseColWidth="10" defaultColWidth="11.5" defaultRowHeight="28" customHeight="1" x14ac:dyDescent="0.15"/>
  <cols>
    <col min="1" max="1" width="11.5" style="9"/>
    <col min="2" max="2" width="17.6640625" style="9" customWidth="1"/>
    <col min="3" max="3" width="17" style="9" customWidth="1"/>
    <col min="4" max="4" width="13.83203125" style="9" customWidth="1"/>
    <col min="5" max="5" width="1.6640625" style="9" customWidth="1"/>
    <col min="6" max="6" width="11.5" style="9" customWidth="1"/>
    <col min="7" max="7" width="17.5" style="9" customWidth="1"/>
    <col min="8" max="8" width="14.5" style="9" customWidth="1"/>
    <col min="9" max="9" width="15.5" style="9" customWidth="1"/>
    <col min="10" max="10" width="11.5" style="9"/>
    <col min="12" max="12" width="13.6640625" bestFit="1" customWidth="1"/>
    <col min="13" max="13" width="15.6640625" customWidth="1"/>
    <col min="14" max="14" width="14.83203125" style="9" customWidth="1"/>
    <col min="15" max="16" width="11.5" style="9"/>
    <col min="17" max="17" width="16.5" style="9" bestFit="1" customWidth="1"/>
    <col min="18" max="18" width="14.83203125" style="9" customWidth="1"/>
    <col min="19" max="19" width="16.1640625" style="9" customWidth="1"/>
    <col min="20" max="16384" width="11.5" style="9"/>
  </cols>
  <sheetData>
    <row r="1" spans="1:28" s="15" customFormat="1" ht="28" customHeight="1" x14ac:dyDescent="0.15">
      <c r="A1" s="792" t="s">
        <v>758</v>
      </c>
      <c r="B1" s="792"/>
      <c r="C1" s="792"/>
      <c r="D1" s="792"/>
      <c r="E1" s="9"/>
      <c r="F1" s="9"/>
      <c r="G1" s="9"/>
      <c r="H1" s="9"/>
      <c r="I1" s="9"/>
      <c r="J1" s="9"/>
      <c r="K1"/>
      <c r="L1"/>
      <c r="M1"/>
      <c r="N1" s="58"/>
      <c r="O1" s="9"/>
      <c r="P1" s="9"/>
      <c r="Q1" s="9"/>
      <c r="R1" s="58"/>
      <c r="S1" s="9"/>
      <c r="T1" s="9"/>
      <c r="U1" s="9"/>
      <c r="V1" s="9"/>
      <c r="W1" s="9"/>
      <c r="X1" s="9"/>
      <c r="Y1" s="9"/>
      <c r="Z1" s="9"/>
      <c r="AA1" s="9"/>
      <c r="AB1" s="9"/>
    </row>
    <row r="2" spans="1:28" s="15" customFormat="1" ht="16" x14ac:dyDescent="0.15">
      <c r="A2" s="288" t="s">
        <v>696</v>
      </c>
      <c r="B2" s="203"/>
      <c r="C2" s="203"/>
      <c r="D2" s="203"/>
      <c r="E2" s="9"/>
      <c r="F2" s="9"/>
      <c r="G2" s="9"/>
      <c r="H2" s="9"/>
      <c r="I2" s="9"/>
      <c r="J2" s="9"/>
      <c r="K2"/>
      <c r="L2"/>
      <c r="M2"/>
      <c r="N2" s="58"/>
      <c r="O2" s="9"/>
      <c r="P2" s="9"/>
      <c r="Q2" s="9"/>
      <c r="R2" s="58"/>
      <c r="S2" s="9"/>
      <c r="T2" s="9"/>
      <c r="U2" s="9"/>
      <c r="V2" s="9"/>
      <c r="W2" s="9"/>
      <c r="X2" s="9"/>
      <c r="Y2" s="9"/>
      <c r="Z2" s="9"/>
      <c r="AA2" s="9"/>
      <c r="AB2" s="9"/>
    </row>
    <row r="3" spans="1:28" s="15" customFormat="1" ht="28" customHeight="1" x14ac:dyDescent="0.15">
      <c r="A3" s="71"/>
      <c r="B3" s="9"/>
      <c r="C3" s="9"/>
      <c r="D3" s="9"/>
      <c r="E3" s="9"/>
      <c r="F3" s="9"/>
      <c r="G3" s="9"/>
      <c r="H3" s="9"/>
      <c r="I3" s="9"/>
      <c r="J3" s="9"/>
      <c r="K3"/>
      <c r="L3" s="786" t="s">
        <v>1300</v>
      </c>
      <c r="M3"/>
      <c r="N3" s="58"/>
      <c r="O3" s="9"/>
      <c r="P3" s="786" t="s">
        <v>1300</v>
      </c>
      <c r="Q3" s="9"/>
      <c r="R3" s="58"/>
      <c r="S3" s="9"/>
      <c r="T3" s="9"/>
      <c r="U3" s="9"/>
      <c r="V3" s="9"/>
      <c r="W3" s="9"/>
      <c r="X3" s="9"/>
      <c r="Y3" s="9"/>
      <c r="Z3" s="9"/>
      <c r="AA3" s="9"/>
      <c r="AB3" s="9"/>
    </row>
    <row r="4" spans="1:28" s="15" customFormat="1" ht="17.25" customHeight="1" x14ac:dyDescent="0.15">
      <c r="A4" s="841" t="s">
        <v>656</v>
      </c>
      <c r="B4" s="842"/>
      <c r="C4" s="842"/>
      <c r="D4" s="843"/>
      <c r="F4" s="841" t="s">
        <v>1303</v>
      </c>
      <c r="G4" s="842"/>
      <c r="H4" s="842"/>
      <c r="I4" s="843"/>
      <c r="J4" s="9"/>
      <c r="K4" s="841" t="s">
        <v>656</v>
      </c>
      <c r="L4" s="842"/>
      <c r="M4" s="842"/>
      <c r="N4" s="843"/>
      <c r="P4" s="841" t="s">
        <v>1303</v>
      </c>
      <c r="Q4" s="842"/>
      <c r="R4" s="842"/>
      <c r="S4" s="843"/>
      <c r="T4" s="9"/>
      <c r="U4" s="9"/>
      <c r="V4" s="9"/>
      <c r="W4" s="9"/>
      <c r="X4" s="9"/>
      <c r="Y4" s="9"/>
      <c r="Z4" s="9"/>
      <c r="AA4" s="9"/>
      <c r="AB4" s="9"/>
    </row>
    <row r="5" spans="1:28" s="1" customFormat="1" ht="14" customHeight="1" x14ac:dyDescent="0.15">
      <c r="A5" s="233" t="s">
        <v>186</v>
      </c>
      <c r="B5" s="233" t="s">
        <v>657</v>
      </c>
      <c r="C5" s="233" t="s">
        <v>295</v>
      </c>
      <c r="D5" s="243" t="s">
        <v>296</v>
      </c>
      <c r="F5" s="233" t="s">
        <v>186</v>
      </c>
      <c r="G5" s="243" t="s">
        <v>657</v>
      </c>
      <c r="H5" s="243" t="s">
        <v>296</v>
      </c>
      <c r="I5" s="233" t="s">
        <v>295</v>
      </c>
      <c r="J5" s="191"/>
      <c r="K5" s="233" t="s">
        <v>186</v>
      </c>
      <c r="L5" s="233" t="s">
        <v>657</v>
      </c>
      <c r="M5" s="233" t="s">
        <v>295</v>
      </c>
      <c r="N5" s="243" t="s">
        <v>296</v>
      </c>
      <c r="P5" s="233" t="s">
        <v>186</v>
      </c>
      <c r="Q5" s="243" t="s">
        <v>657</v>
      </c>
      <c r="R5" s="243" t="s">
        <v>296</v>
      </c>
      <c r="S5" s="233" t="s">
        <v>295</v>
      </c>
      <c r="T5" s="191"/>
      <c r="U5" s="191"/>
      <c r="V5" s="191"/>
      <c r="W5" s="191"/>
      <c r="X5" s="191"/>
      <c r="Y5" s="191"/>
      <c r="Z5" s="191"/>
      <c r="AA5" s="191"/>
      <c r="AB5" s="191"/>
    </row>
    <row r="6" spans="1:28" s="15" customFormat="1" ht="14" customHeight="1" x14ac:dyDescent="0.2">
      <c r="A6" s="247">
        <v>1</v>
      </c>
      <c r="B6" s="276" t="s">
        <v>187</v>
      </c>
      <c r="C6" s="684">
        <v>60570769.6538615</v>
      </c>
      <c r="D6" s="523">
        <v>1233218428</v>
      </c>
      <c r="F6" s="524">
        <v>1</v>
      </c>
      <c r="G6" s="276" t="s">
        <v>187</v>
      </c>
      <c r="H6" s="523">
        <v>1233218428</v>
      </c>
      <c r="I6" s="525">
        <v>60570769.6538615</v>
      </c>
      <c r="J6" s="9"/>
      <c r="K6" s="247">
        <v>1</v>
      </c>
      <c r="L6" s="276" t="s">
        <v>187</v>
      </c>
      <c r="M6" s="684">
        <v>60570769.6538615</v>
      </c>
      <c r="N6" s="523">
        <v>973877625</v>
      </c>
      <c r="P6" s="524">
        <v>1</v>
      </c>
      <c r="Q6" s="276" t="s">
        <v>187</v>
      </c>
      <c r="R6" s="523">
        <v>973877625</v>
      </c>
      <c r="S6" s="525">
        <v>60570769.6538615</v>
      </c>
      <c r="T6" s="9"/>
      <c r="U6" s="9"/>
      <c r="V6" s="9"/>
      <c r="W6" s="9"/>
      <c r="X6" s="9"/>
      <c r="Y6" s="9"/>
      <c r="Z6" s="9"/>
    </row>
    <row r="7" spans="1:28" s="15" customFormat="1" ht="14" customHeight="1" x14ac:dyDescent="0.2">
      <c r="A7" s="247">
        <v>2</v>
      </c>
      <c r="B7" s="276" t="s">
        <v>189</v>
      </c>
      <c r="C7" s="684">
        <v>21762879.928619199</v>
      </c>
      <c r="D7" s="523">
        <v>611368124</v>
      </c>
      <c r="F7" s="524">
        <v>2</v>
      </c>
      <c r="G7" s="276" t="s">
        <v>189</v>
      </c>
      <c r="H7" s="523">
        <v>611368124</v>
      </c>
      <c r="I7" s="525">
        <v>21762879.928619199</v>
      </c>
      <c r="J7" s="9"/>
      <c r="K7" s="247">
        <v>2</v>
      </c>
      <c r="L7" s="276" t="s">
        <v>189</v>
      </c>
      <c r="M7" s="684">
        <v>21762879.928619199</v>
      </c>
      <c r="N7" s="523">
        <v>497216514</v>
      </c>
      <c r="P7" s="524">
        <v>2</v>
      </c>
      <c r="Q7" s="276" t="s">
        <v>189</v>
      </c>
      <c r="R7" s="523">
        <v>497216514</v>
      </c>
      <c r="S7" s="525">
        <v>21762879.928619199</v>
      </c>
      <c r="T7" s="9"/>
      <c r="U7" s="9"/>
      <c r="V7" s="9"/>
      <c r="W7" s="9"/>
      <c r="X7" s="9"/>
      <c r="Y7" s="9"/>
      <c r="Z7" s="9"/>
    </row>
    <row r="8" spans="1:28" s="15" customFormat="1" ht="14" customHeight="1" x14ac:dyDescent="0.2">
      <c r="A8" s="247">
        <v>3</v>
      </c>
      <c r="B8" s="276" t="s">
        <v>195</v>
      </c>
      <c r="C8" s="525">
        <v>7735551.9741944997</v>
      </c>
      <c r="D8" s="523">
        <v>137801608</v>
      </c>
      <c r="F8" s="524">
        <v>3</v>
      </c>
      <c r="G8" s="276" t="s">
        <v>721</v>
      </c>
      <c r="H8" s="523">
        <v>288057779</v>
      </c>
      <c r="I8" s="685">
        <v>1810481.6478043401</v>
      </c>
      <c r="J8" s="9"/>
      <c r="K8" s="247">
        <v>3</v>
      </c>
      <c r="L8" s="276" t="s">
        <v>195</v>
      </c>
      <c r="M8" s="525">
        <v>7735551.9741944997</v>
      </c>
      <c r="N8" s="523">
        <v>70776110</v>
      </c>
      <c r="P8" s="524">
        <v>3</v>
      </c>
      <c r="Q8" s="276" t="s">
        <v>721</v>
      </c>
      <c r="R8" s="523">
        <v>287558675</v>
      </c>
      <c r="S8" s="685">
        <v>1810481.6478043401</v>
      </c>
      <c r="T8" s="9"/>
      <c r="U8" s="9"/>
      <c r="V8" s="9"/>
      <c r="W8" s="9"/>
      <c r="X8" s="9"/>
      <c r="Y8" s="9"/>
      <c r="Z8" s="9"/>
    </row>
    <row r="9" spans="1:28" s="15" customFormat="1" ht="14" customHeight="1" x14ac:dyDescent="0.2">
      <c r="A9" s="247">
        <v>4</v>
      </c>
      <c r="B9" s="276" t="s">
        <v>190</v>
      </c>
      <c r="C9" s="525">
        <v>2628568.5312138801</v>
      </c>
      <c r="D9" s="523">
        <v>50228263</v>
      </c>
      <c r="F9" s="524">
        <v>4</v>
      </c>
      <c r="G9" s="276" t="s">
        <v>194</v>
      </c>
      <c r="H9" s="523">
        <v>145300644</v>
      </c>
      <c r="I9" s="525">
        <v>494479.933545643</v>
      </c>
      <c r="J9" s="9"/>
      <c r="K9" s="247">
        <v>4</v>
      </c>
      <c r="L9" s="276" t="s">
        <v>190</v>
      </c>
      <c r="M9" s="525">
        <v>2628568.5312138801</v>
      </c>
      <c r="N9" s="523">
        <v>48699917</v>
      </c>
      <c r="P9" s="524">
        <v>4</v>
      </c>
      <c r="Q9" s="276" t="s">
        <v>195</v>
      </c>
      <c r="R9" s="523">
        <v>70776110</v>
      </c>
      <c r="S9" s="525">
        <v>7735551.9741944997</v>
      </c>
      <c r="T9" s="9"/>
      <c r="U9" s="9"/>
      <c r="V9" s="9"/>
      <c r="W9" s="9"/>
      <c r="X9" s="9"/>
      <c r="Y9" s="9"/>
      <c r="Z9" s="9"/>
    </row>
    <row r="10" spans="1:28" s="15" customFormat="1" ht="14" customHeight="1" x14ac:dyDescent="0.2">
      <c r="A10" s="247">
        <v>5</v>
      </c>
      <c r="B10" s="276" t="s">
        <v>222</v>
      </c>
      <c r="C10" s="525">
        <v>2276352.7429152001</v>
      </c>
      <c r="D10" s="523">
        <v>16203856</v>
      </c>
      <c r="F10" s="524">
        <v>5</v>
      </c>
      <c r="G10" s="276" t="s">
        <v>195</v>
      </c>
      <c r="H10" s="523">
        <v>137801608</v>
      </c>
      <c r="I10" s="525">
        <v>7735551.9741944997</v>
      </c>
      <c r="J10" s="9"/>
      <c r="K10" s="247">
        <v>5</v>
      </c>
      <c r="L10" s="276" t="s">
        <v>222</v>
      </c>
      <c r="M10" s="525">
        <v>2276352.7429152001</v>
      </c>
      <c r="N10" s="523">
        <v>15893176</v>
      </c>
      <c r="P10" s="524">
        <v>5</v>
      </c>
      <c r="Q10" s="276" t="s">
        <v>188</v>
      </c>
      <c r="R10" s="523">
        <v>65949552</v>
      </c>
      <c r="S10" s="525">
        <v>1759069.18855274</v>
      </c>
      <c r="T10" s="9"/>
      <c r="U10" s="9"/>
      <c r="V10" s="9"/>
      <c r="W10" s="9"/>
      <c r="X10" s="9"/>
      <c r="Y10" s="9"/>
      <c r="Z10" s="9"/>
    </row>
    <row r="11" spans="1:28" s="15" customFormat="1" ht="14" customHeight="1" x14ac:dyDescent="0.2">
      <c r="A11" s="247">
        <v>6</v>
      </c>
      <c r="B11" s="276" t="s">
        <v>191</v>
      </c>
      <c r="C11" s="525">
        <v>2227482.1455343701</v>
      </c>
      <c r="D11" s="523">
        <v>96701294</v>
      </c>
      <c r="F11" s="524">
        <v>6</v>
      </c>
      <c r="G11" s="276" t="s">
        <v>191</v>
      </c>
      <c r="H11" s="523">
        <v>96701294</v>
      </c>
      <c r="I11" s="525">
        <v>2227482.1455343701</v>
      </c>
      <c r="J11" s="9"/>
      <c r="K11" s="247">
        <v>6</v>
      </c>
      <c r="L11" s="276" t="s">
        <v>191</v>
      </c>
      <c r="M11" s="525">
        <v>2227482.1455343701</v>
      </c>
      <c r="N11" s="523">
        <v>48881119</v>
      </c>
      <c r="P11" s="524">
        <v>6</v>
      </c>
      <c r="Q11" s="276" t="s">
        <v>220</v>
      </c>
      <c r="R11" s="523">
        <v>65283878</v>
      </c>
      <c r="S11" s="525">
        <v>1870290.15667605</v>
      </c>
      <c r="T11" s="526"/>
      <c r="U11" s="526"/>
      <c r="V11" s="526"/>
      <c r="W11" s="526"/>
      <c r="X11" s="526"/>
      <c r="Y11" s="526"/>
      <c r="Z11" s="526"/>
    </row>
    <row r="12" spans="1:28" s="15" customFormat="1" ht="14" customHeight="1" x14ac:dyDescent="0.2">
      <c r="A12" s="247">
        <v>7</v>
      </c>
      <c r="B12" s="276" t="s">
        <v>220</v>
      </c>
      <c r="C12" s="525">
        <v>1870290.15667605</v>
      </c>
      <c r="D12" s="523">
        <v>76930831</v>
      </c>
      <c r="F12" s="524">
        <v>7</v>
      </c>
      <c r="G12" s="276" t="s">
        <v>702</v>
      </c>
      <c r="H12" s="523">
        <v>92307925</v>
      </c>
      <c r="I12" s="525">
        <v>292729.2414007</v>
      </c>
      <c r="J12" s="9"/>
      <c r="K12" s="247">
        <v>7</v>
      </c>
      <c r="L12" s="276" t="s">
        <v>220</v>
      </c>
      <c r="M12" s="525">
        <v>1870290.15667605</v>
      </c>
      <c r="N12" s="523">
        <v>65283878</v>
      </c>
      <c r="P12" s="524">
        <v>7</v>
      </c>
      <c r="Q12" s="276" t="s">
        <v>218</v>
      </c>
      <c r="R12" s="523">
        <v>57877143</v>
      </c>
      <c r="S12" s="525">
        <v>1444280.44516967</v>
      </c>
      <c r="T12" s="9"/>
      <c r="U12" s="9"/>
      <c r="V12" s="9"/>
      <c r="W12" s="9"/>
      <c r="X12" s="9"/>
      <c r="Y12" s="9"/>
      <c r="Z12" s="9"/>
    </row>
    <row r="13" spans="1:28" s="15" customFormat="1" ht="14" customHeight="1" x14ac:dyDescent="0.2">
      <c r="A13" s="247">
        <v>8</v>
      </c>
      <c r="B13" s="276" t="s">
        <v>721</v>
      </c>
      <c r="C13" s="525">
        <v>1810481.6478043401</v>
      </c>
      <c r="D13" s="523">
        <v>288057779</v>
      </c>
      <c r="F13" s="524">
        <v>8</v>
      </c>
      <c r="G13" s="276" t="s">
        <v>220</v>
      </c>
      <c r="H13" s="523">
        <v>76930831</v>
      </c>
      <c r="I13" s="525">
        <v>1870290.15667605</v>
      </c>
      <c r="J13" s="9"/>
      <c r="K13" s="247">
        <v>8</v>
      </c>
      <c r="L13" s="276" t="s">
        <v>721</v>
      </c>
      <c r="M13" s="525">
        <v>1810481.6478043401</v>
      </c>
      <c r="N13" s="523">
        <v>287558675</v>
      </c>
      <c r="P13" s="524">
        <v>8</v>
      </c>
      <c r="Q13" s="276" t="s">
        <v>191</v>
      </c>
      <c r="R13" s="523">
        <v>48881119</v>
      </c>
      <c r="S13" s="525">
        <v>2227482.1455343701</v>
      </c>
      <c r="T13" s="9"/>
      <c r="U13" s="9"/>
      <c r="V13" s="9"/>
      <c r="W13" s="9"/>
      <c r="X13" s="9"/>
      <c r="Y13" s="9"/>
      <c r="Z13" s="9"/>
    </row>
    <row r="14" spans="1:28" s="15" customFormat="1" ht="14" customHeight="1" x14ac:dyDescent="0.2">
      <c r="A14" s="247">
        <v>9</v>
      </c>
      <c r="B14" s="276" t="s">
        <v>188</v>
      </c>
      <c r="C14" s="525">
        <v>1759069.18855274</v>
      </c>
      <c r="D14" s="523">
        <v>71961357</v>
      </c>
      <c r="F14" s="524">
        <v>9</v>
      </c>
      <c r="G14" s="276" t="s">
        <v>188</v>
      </c>
      <c r="H14" s="523">
        <v>71961357</v>
      </c>
      <c r="I14" s="525">
        <v>1759069.18855274</v>
      </c>
      <c r="J14" s="9"/>
      <c r="K14" s="247">
        <v>9</v>
      </c>
      <c r="L14" s="276" t="s">
        <v>188</v>
      </c>
      <c r="M14" s="525">
        <v>1759069.18855274</v>
      </c>
      <c r="N14" s="523">
        <v>65949552</v>
      </c>
      <c r="P14" s="524">
        <v>9</v>
      </c>
      <c r="Q14" s="276" t="s">
        <v>190</v>
      </c>
      <c r="R14" s="523">
        <v>48699917</v>
      </c>
      <c r="S14" s="525">
        <v>2628568.5312138801</v>
      </c>
      <c r="T14" s="9"/>
      <c r="U14" s="9"/>
      <c r="V14" s="9"/>
      <c r="W14" s="9"/>
      <c r="X14" s="9"/>
      <c r="Y14" s="9"/>
      <c r="Z14" s="9"/>
    </row>
    <row r="15" spans="1:28" s="15" customFormat="1" ht="14" customHeight="1" x14ac:dyDescent="0.2">
      <c r="A15" s="247">
        <v>10</v>
      </c>
      <c r="B15" s="686" t="s">
        <v>193</v>
      </c>
      <c r="C15" s="525">
        <v>1454668.5317205901</v>
      </c>
      <c r="D15" s="523">
        <v>38583945</v>
      </c>
      <c r="F15" s="524">
        <v>10</v>
      </c>
      <c r="G15" s="276" t="s">
        <v>1137</v>
      </c>
      <c r="H15" s="523">
        <v>70906818</v>
      </c>
      <c r="I15" s="525">
        <v>198824.37694302999</v>
      </c>
      <c r="J15" s="9"/>
      <c r="K15" s="247">
        <v>10</v>
      </c>
      <c r="L15" s="686" t="s">
        <v>193</v>
      </c>
      <c r="M15" s="525">
        <v>1454668.5317205901</v>
      </c>
      <c r="N15" s="523">
        <v>20928348</v>
      </c>
      <c r="P15" s="524">
        <v>10</v>
      </c>
      <c r="Q15" s="276" t="s">
        <v>194</v>
      </c>
      <c r="R15" s="523">
        <v>43605692</v>
      </c>
      <c r="S15" s="525">
        <v>494479.933545643</v>
      </c>
      <c r="T15" s="9"/>
      <c r="U15" s="9"/>
      <c r="V15" s="9"/>
      <c r="W15" s="9"/>
      <c r="X15" s="9"/>
      <c r="Y15" s="9"/>
      <c r="Z15" s="9"/>
    </row>
    <row r="16" spans="1:28" s="15" customFormat="1" ht="14" customHeight="1" x14ac:dyDescent="0.2">
      <c r="A16" s="247">
        <v>11</v>
      </c>
      <c r="B16" s="276" t="s">
        <v>218</v>
      </c>
      <c r="C16" s="525">
        <v>1444280.44516967</v>
      </c>
      <c r="D16" s="523">
        <v>57943958</v>
      </c>
      <c r="F16" s="524">
        <v>11</v>
      </c>
      <c r="G16" s="686" t="s">
        <v>218</v>
      </c>
      <c r="H16" s="523">
        <v>57943958</v>
      </c>
      <c r="I16" s="525">
        <v>1444280.44516967</v>
      </c>
      <c r="J16" s="9"/>
      <c r="K16" s="247">
        <v>11</v>
      </c>
      <c r="L16" s="276" t="s">
        <v>218</v>
      </c>
      <c r="M16" s="525">
        <v>1444280.44516967</v>
      </c>
      <c r="N16" s="523">
        <v>57877143</v>
      </c>
      <c r="P16" s="524">
        <v>11</v>
      </c>
      <c r="Q16" s="686" t="s">
        <v>1137</v>
      </c>
      <c r="R16" s="523">
        <v>26473046</v>
      </c>
      <c r="S16" s="525">
        <v>198824.37694302999</v>
      </c>
      <c r="T16" s="9"/>
      <c r="U16" s="9"/>
      <c r="V16" s="9"/>
      <c r="W16" s="9"/>
      <c r="X16" s="9"/>
      <c r="Y16" s="9"/>
      <c r="Z16" s="9"/>
    </row>
    <row r="17" spans="1:28" s="15" customFormat="1" ht="14" customHeight="1" x14ac:dyDescent="0.2">
      <c r="A17" s="247">
        <v>12</v>
      </c>
      <c r="B17" s="276" t="s">
        <v>239</v>
      </c>
      <c r="C17" s="525">
        <v>605283.32805201702</v>
      </c>
      <c r="D17" s="523">
        <v>3567447</v>
      </c>
      <c r="F17" s="524">
        <v>12</v>
      </c>
      <c r="G17" s="686" t="s">
        <v>298</v>
      </c>
      <c r="H17" s="523">
        <v>52588443</v>
      </c>
      <c r="I17" s="525">
        <v>563479.04299516894</v>
      </c>
      <c r="J17" s="9"/>
      <c r="K17" s="247">
        <v>12</v>
      </c>
      <c r="L17" s="276" t="s">
        <v>239</v>
      </c>
      <c r="M17" s="525">
        <v>605283.32805201702</v>
      </c>
      <c r="N17" s="523">
        <v>3566323</v>
      </c>
      <c r="P17" s="524">
        <v>12</v>
      </c>
      <c r="Q17" s="686" t="s">
        <v>193</v>
      </c>
      <c r="R17" s="523">
        <v>20928348</v>
      </c>
      <c r="S17" s="525">
        <v>1454668.5317205901</v>
      </c>
      <c r="T17" s="9"/>
      <c r="U17" s="9"/>
      <c r="V17" s="9"/>
      <c r="W17" s="9"/>
      <c r="X17" s="9"/>
      <c r="Y17" s="9"/>
      <c r="Z17" s="9"/>
    </row>
    <row r="18" spans="1:28" s="15" customFormat="1" ht="14" customHeight="1" x14ac:dyDescent="0.2">
      <c r="A18" s="247">
        <v>13</v>
      </c>
      <c r="B18" s="686" t="s">
        <v>219</v>
      </c>
      <c r="C18" s="525">
        <v>573146.22205458698</v>
      </c>
      <c r="D18" s="523">
        <v>18652086</v>
      </c>
      <c r="F18" s="524">
        <v>13</v>
      </c>
      <c r="G18" s="686" t="s">
        <v>190</v>
      </c>
      <c r="H18" s="523">
        <v>50228263</v>
      </c>
      <c r="I18" s="525">
        <v>2628568.5312138801</v>
      </c>
      <c r="J18" s="9"/>
      <c r="K18" s="247">
        <v>13</v>
      </c>
      <c r="L18" s="686" t="s">
        <v>219</v>
      </c>
      <c r="M18" s="525">
        <v>573146.22205458698</v>
      </c>
      <c r="N18" s="523">
        <v>17526977</v>
      </c>
      <c r="P18" s="524">
        <v>13</v>
      </c>
      <c r="Q18" s="686" t="s">
        <v>219</v>
      </c>
      <c r="R18" s="523">
        <v>17526977</v>
      </c>
      <c r="S18" s="525">
        <v>573146.22205458698</v>
      </c>
      <c r="T18" s="9"/>
      <c r="U18" s="9"/>
      <c r="V18" s="9"/>
      <c r="W18" s="9"/>
      <c r="X18" s="9"/>
      <c r="Y18" s="9"/>
      <c r="Z18" s="9"/>
    </row>
    <row r="19" spans="1:28" s="15" customFormat="1" ht="14" customHeight="1" x14ac:dyDescent="0.2">
      <c r="A19" s="247">
        <v>14</v>
      </c>
      <c r="B19" s="686" t="s">
        <v>298</v>
      </c>
      <c r="C19" s="525">
        <v>563479.04299516894</v>
      </c>
      <c r="D19" s="523">
        <v>52588443</v>
      </c>
      <c r="F19" s="524">
        <v>14</v>
      </c>
      <c r="G19" s="686" t="s">
        <v>193</v>
      </c>
      <c r="H19" s="523">
        <v>38583945</v>
      </c>
      <c r="I19" s="525">
        <v>1454668.5317205901</v>
      </c>
      <c r="J19" s="9"/>
      <c r="K19" s="247">
        <v>14</v>
      </c>
      <c r="L19" s="686" t="s">
        <v>298</v>
      </c>
      <c r="M19" s="525">
        <v>563479.04299516894</v>
      </c>
      <c r="N19" s="523">
        <v>11892492</v>
      </c>
      <c r="P19" s="524">
        <v>14</v>
      </c>
      <c r="Q19" s="686" t="s">
        <v>702</v>
      </c>
      <c r="R19" s="523">
        <v>16361293</v>
      </c>
      <c r="S19" s="525">
        <v>292729.2414007</v>
      </c>
      <c r="T19" s="9"/>
      <c r="U19" s="9"/>
      <c r="V19" s="9"/>
      <c r="W19" s="9"/>
      <c r="X19" s="9"/>
      <c r="Y19" s="9"/>
      <c r="Z19" s="9"/>
    </row>
    <row r="20" spans="1:28" s="15" customFormat="1" ht="14" customHeight="1" x14ac:dyDescent="0.2">
      <c r="A20" s="247">
        <v>15</v>
      </c>
      <c r="B20" s="686" t="s">
        <v>605</v>
      </c>
      <c r="C20" s="525">
        <v>515689.07670067297</v>
      </c>
      <c r="D20" s="523">
        <v>12599422</v>
      </c>
      <c r="F20" s="524">
        <v>15</v>
      </c>
      <c r="G20" s="276" t="s">
        <v>910</v>
      </c>
      <c r="H20" s="523">
        <v>25901516</v>
      </c>
      <c r="I20" s="525">
        <v>380205.17625472799</v>
      </c>
      <c r="J20" s="9"/>
      <c r="K20" s="247">
        <v>15</v>
      </c>
      <c r="L20" s="686" t="s">
        <v>605</v>
      </c>
      <c r="M20" s="525">
        <v>515689.07670067297</v>
      </c>
      <c r="N20" s="523">
        <v>12182541</v>
      </c>
      <c r="P20" s="524">
        <v>15</v>
      </c>
      <c r="Q20" s="276" t="s">
        <v>222</v>
      </c>
      <c r="R20" s="523">
        <v>15893176</v>
      </c>
      <c r="S20" s="525">
        <v>2276352.7429152001</v>
      </c>
      <c r="T20" s="9"/>
      <c r="U20" s="9"/>
      <c r="V20" s="9"/>
      <c r="W20" s="9"/>
      <c r="X20" s="9"/>
      <c r="Y20" s="9"/>
      <c r="Z20" s="9"/>
    </row>
    <row r="21" spans="1:28" s="15" customFormat="1" ht="14" customHeight="1" x14ac:dyDescent="0.2">
      <c r="A21" s="247">
        <v>16</v>
      </c>
      <c r="B21" s="276" t="s">
        <v>194</v>
      </c>
      <c r="C21" s="525">
        <v>494479.933545643</v>
      </c>
      <c r="D21" s="523">
        <v>145300644</v>
      </c>
      <c r="F21" s="524">
        <v>16</v>
      </c>
      <c r="G21" s="621" t="s">
        <v>909</v>
      </c>
      <c r="H21" s="523">
        <v>19167905</v>
      </c>
      <c r="I21" s="525">
        <v>23260.914926630401</v>
      </c>
      <c r="J21" s="9"/>
      <c r="K21" s="247">
        <v>16</v>
      </c>
      <c r="L21" s="276" t="s">
        <v>194</v>
      </c>
      <c r="M21" s="525">
        <v>494479.933545643</v>
      </c>
      <c r="N21" s="523">
        <v>43605692</v>
      </c>
      <c r="P21" s="524">
        <v>16</v>
      </c>
      <c r="Q21" s="621" t="s">
        <v>196</v>
      </c>
      <c r="R21" s="523">
        <v>14132675</v>
      </c>
      <c r="S21" s="525">
        <v>447099.10483115201</v>
      </c>
      <c r="T21" s="9"/>
      <c r="U21" s="9"/>
      <c r="V21" s="9"/>
      <c r="W21" s="9"/>
      <c r="X21" s="9"/>
      <c r="Y21" s="9"/>
      <c r="Z21" s="9"/>
    </row>
    <row r="22" spans="1:28" s="15" customFormat="1" ht="14" customHeight="1" x14ac:dyDescent="0.2">
      <c r="A22" s="247">
        <v>17</v>
      </c>
      <c r="B22" s="276" t="s">
        <v>722</v>
      </c>
      <c r="C22" s="525">
        <v>459564.12541364698</v>
      </c>
      <c r="D22" s="523">
        <v>6574985</v>
      </c>
      <c r="F22" s="524">
        <v>17</v>
      </c>
      <c r="G22" s="686" t="s">
        <v>219</v>
      </c>
      <c r="H22" s="523">
        <v>18652086</v>
      </c>
      <c r="I22" s="525">
        <v>573146.22205458698</v>
      </c>
      <c r="J22" s="9"/>
      <c r="K22" s="247">
        <v>17</v>
      </c>
      <c r="L22" s="276" t="s">
        <v>722</v>
      </c>
      <c r="M22" s="525">
        <v>459564.12541364698</v>
      </c>
      <c r="N22" s="523">
        <v>4318164</v>
      </c>
      <c r="P22" s="524">
        <v>17</v>
      </c>
      <c r="Q22" s="686" t="s">
        <v>297</v>
      </c>
      <c r="R22" s="523">
        <v>12747963</v>
      </c>
      <c r="S22" s="525">
        <v>289512.40671217599</v>
      </c>
      <c r="T22" s="9"/>
      <c r="U22" s="9"/>
      <c r="V22" s="9"/>
      <c r="W22" s="9"/>
      <c r="X22" s="9"/>
      <c r="Y22" s="9"/>
      <c r="Z22" s="9"/>
    </row>
    <row r="23" spans="1:28" s="15" customFormat="1" ht="14" customHeight="1" x14ac:dyDescent="0.2">
      <c r="A23" s="247">
        <v>18</v>
      </c>
      <c r="B23" s="276" t="s">
        <v>196</v>
      </c>
      <c r="C23" s="525">
        <v>447099.10483115201</v>
      </c>
      <c r="D23" s="523">
        <v>14170275</v>
      </c>
      <c r="F23" s="524">
        <v>18</v>
      </c>
      <c r="G23" s="686" t="s">
        <v>222</v>
      </c>
      <c r="H23" s="523">
        <v>16203856</v>
      </c>
      <c r="I23" s="525">
        <v>2276352.7429152001</v>
      </c>
      <c r="J23" s="9"/>
      <c r="K23" s="247">
        <v>18</v>
      </c>
      <c r="L23" s="276" t="s">
        <v>196</v>
      </c>
      <c r="M23" s="525">
        <v>447099.10483115201</v>
      </c>
      <c r="N23" s="523">
        <v>14132675</v>
      </c>
      <c r="P23" s="524">
        <v>18</v>
      </c>
      <c r="Q23" s="686" t="s">
        <v>605</v>
      </c>
      <c r="R23" s="523">
        <v>12182541</v>
      </c>
      <c r="S23" s="525">
        <v>515689.07670067297</v>
      </c>
      <c r="T23" s="9"/>
      <c r="U23" s="9"/>
      <c r="V23" s="9"/>
      <c r="W23" s="9"/>
      <c r="X23" s="9"/>
      <c r="Y23" s="9"/>
      <c r="Z23" s="9"/>
    </row>
    <row r="24" spans="1:28" s="15" customFormat="1" ht="14" customHeight="1" x14ac:dyDescent="0.2">
      <c r="A24" s="247">
        <v>19</v>
      </c>
      <c r="B24" s="276" t="s">
        <v>235</v>
      </c>
      <c r="C24" s="525">
        <v>445947.66789198702</v>
      </c>
      <c r="D24" s="523">
        <v>6691045</v>
      </c>
      <c r="F24" s="524">
        <v>19</v>
      </c>
      <c r="G24" s="686" t="s">
        <v>196</v>
      </c>
      <c r="H24" s="523">
        <v>14170275</v>
      </c>
      <c r="I24" s="525">
        <v>447099.10483115201</v>
      </c>
      <c r="J24" s="9"/>
      <c r="K24" s="247">
        <v>19</v>
      </c>
      <c r="L24" s="276" t="s">
        <v>235</v>
      </c>
      <c r="M24" s="525">
        <v>445947.66789198702</v>
      </c>
      <c r="N24" s="523">
        <v>6689766</v>
      </c>
      <c r="P24" s="524">
        <v>19</v>
      </c>
      <c r="Q24" s="686" t="s">
        <v>298</v>
      </c>
      <c r="R24" s="523">
        <v>11892492</v>
      </c>
      <c r="S24" s="525">
        <v>563479.04299516894</v>
      </c>
      <c r="T24" s="9"/>
      <c r="U24" s="9"/>
      <c r="V24" s="9"/>
      <c r="W24" s="9"/>
      <c r="X24" s="9"/>
      <c r="Y24" s="9"/>
      <c r="Z24" s="9"/>
    </row>
    <row r="25" spans="1:28" s="15" customFormat="1" ht="14" customHeight="1" thickBot="1" x14ac:dyDescent="0.25">
      <c r="A25" s="247">
        <v>20</v>
      </c>
      <c r="B25" s="621" t="s">
        <v>762</v>
      </c>
      <c r="C25" s="622">
        <v>398728.26749638899</v>
      </c>
      <c r="D25" s="623">
        <v>1870687</v>
      </c>
      <c r="F25" s="624">
        <v>20</v>
      </c>
      <c r="G25" s="687" t="s">
        <v>297</v>
      </c>
      <c r="H25" s="623">
        <v>12978498</v>
      </c>
      <c r="I25" s="622">
        <v>289512.40671217599</v>
      </c>
      <c r="J25" s="9"/>
      <c r="K25" s="247">
        <v>20</v>
      </c>
      <c r="L25" s="621" t="s">
        <v>762</v>
      </c>
      <c r="M25" s="622">
        <v>398728.26749638899</v>
      </c>
      <c r="N25" s="623">
        <v>1870686</v>
      </c>
      <c r="P25" s="624">
        <v>20</v>
      </c>
      <c r="Q25" s="687" t="s">
        <v>910</v>
      </c>
      <c r="R25" s="623">
        <v>9815299</v>
      </c>
      <c r="S25" s="622">
        <v>380205.17625472799</v>
      </c>
      <c r="T25" s="9"/>
      <c r="U25" s="9"/>
      <c r="V25" s="9"/>
      <c r="W25" s="9"/>
      <c r="X25" s="9"/>
      <c r="Y25" s="9"/>
      <c r="Z25" s="9"/>
    </row>
    <row r="26" spans="1:28" s="15" customFormat="1" ht="14" customHeight="1" thickBot="1" x14ac:dyDescent="0.2">
      <c r="A26" s="9"/>
      <c r="B26" s="688" t="s">
        <v>748</v>
      </c>
      <c r="C26" s="689">
        <f>SUM(C6:C25)</f>
        <v>110043811.71524331</v>
      </c>
      <c r="D26" s="690">
        <f>SUM(D6:D25)</f>
        <v>2941014477</v>
      </c>
      <c r="E26" s="625"/>
      <c r="F26" s="688"/>
      <c r="G26" s="688" t="s">
        <v>748</v>
      </c>
      <c r="H26" s="690">
        <f>SUM(H6:H25)</f>
        <v>3130973553</v>
      </c>
      <c r="I26" s="691">
        <f>SUM(I6:I25)</f>
        <v>108803131.36592588</v>
      </c>
      <c r="J26" s="58"/>
      <c r="K26" s="9"/>
      <c r="L26" s="688" t="s">
        <v>748</v>
      </c>
      <c r="M26" s="689">
        <f>SUM(M6:M25)</f>
        <v>110043811.71524331</v>
      </c>
      <c r="N26" s="690">
        <f>SUM(N6:N25)</f>
        <v>2268727373</v>
      </c>
      <c r="O26" s="625"/>
      <c r="P26" s="688"/>
      <c r="Q26" s="688" t="s">
        <v>748</v>
      </c>
      <c r="R26" s="690">
        <f>SUM(R6:R25)</f>
        <v>2317680035</v>
      </c>
      <c r="S26" s="691">
        <f>SUM(S6:S25)</f>
        <v>109295559.52769992</v>
      </c>
      <c r="T26" s="9"/>
      <c r="U26" s="9"/>
      <c r="V26" s="9"/>
      <c r="W26" s="9"/>
      <c r="X26" s="9"/>
      <c r="Y26" s="9"/>
      <c r="Z26" s="9"/>
      <c r="AA26" s="9"/>
    </row>
    <row r="27" spans="1:28" s="15" customFormat="1" ht="41" customHeight="1" thickBot="1" x14ac:dyDescent="0.2">
      <c r="A27" s="9"/>
      <c r="B27" s="9"/>
      <c r="C27" s="692" t="s">
        <v>1198</v>
      </c>
      <c r="D27" s="692" t="s">
        <v>1282</v>
      </c>
      <c r="E27" s="620"/>
      <c r="F27" s="620"/>
      <c r="G27" s="620"/>
      <c r="H27" s="692" t="s">
        <v>1283</v>
      </c>
      <c r="I27" s="692" t="s">
        <v>1284</v>
      </c>
      <c r="J27" s="58"/>
      <c r="K27" s="9"/>
      <c r="L27" s="9"/>
      <c r="M27" s="692" t="s">
        <v>1198</v>
      </c>
      <c r="N27" s="692" t="s">
        <v>1285</v>
      </c>
      <c r="O27" s="620"/>
      <c r="P27" s="620"/>
      <c r="Q27" s="620"/>
      <c r="R27" s="692" t="s">
        <v>1286</v>
      </c>
      <c r="S27" s="692" t="s">
        <v>1199</v>
      </c>
      <c r="T27" s="9"/>
      <c r="U27" s="9"/>
      <c r="V27" s="9"/>
      <c r="W27" s="9"/>
      <c r="X27" s="9"/>
      <c r="Y27" s="9"/>
      <c r="Z27" s="9"/>
      <c r="AA27" s="9"/>
    </row>
    <row r="28" spans="1:28" s="15" customFormat="1" ht="27" customHeight="1" x14ac:dyDescent="0.15">
      <c r="A28" s="9"/>
      <c r="B28" s="9"/>
      <c r="C28" s="527"/>
      <c r="D28" s="72"/>
      <c r="E28" s="9"/>
      <c r="F28" s="9"/>
      <c r="G28" s="9"/>
      <c r="H28" s="527"/>
      <c r="I28" s="64"/>
      <c r="J28" s="58"/>
      <c r="K28" s="9"/>
      <c r="L28" s="9"/>
      <c r="M28" s="527"/>
      <c r="N28" s="72"/>
      <c r="O28" s="9"/>
      <c r="P28" s="9"/>
      <c r="Q28" s="9"/>
      <c r="R28" s="527"/>
      <c r="S28" s="64"/>
      <c r="T28" s="9"/>
      <c r="U28" s="9"/>
      <c r="V28" s="9"/>
      <c r="W28" s="9"/>
      <c r="X28" s="9"/>
      <c r="Y28" s="9"/>
      <c r="Z28" s="9"/>
      <c r="AA28" s="9"/>
    </row>
    <row r="29" spans="1:28" s="15" customFormat="1" ht="14" customHeight="1" x14ac:dyDescent="0.15">
      <c r="A29" s="528"/>
      <c r="B29" s="87" t="s">
        <v>591</v>
      </c>
      <c r="C29" s="337">
        <v>7338.8834929056402</v>
      </c>
      <c r="D29" s="346">
        <v>1049251</v>
      </c>
      <c r="E29" s="9"/>
      <c r="F29" s="9"/>
      <c r="G29" s="101" t="s">
        <v>300</v>
      </c>
      <c r="H29" s="346">
        <v>1049251</v>
      </c>
      <c r="I29" s="337">
        <v>7338.8834929056402</v>
      </c>
      <c r="J29" s="9"/>
      <c r="K29" s="528"/>
      <c r="L29" s="87" t="s">
        <v>591</v>
      </c>
      <c r="M29" s="337">
        <v>7338.8834929056402</v>
      </c>
      <c r="N29" s="346">
        <v>1049251</v>
      </c>
      <c r="O29" s="9"/>
      <c r="P29" s="9"/>
      <c r="Q29" s="101" t="s">
        <v>300</v>
      </c>
      <c r="R29" s="346">
        <v>1049251</v>
      </c>
      <c r="S29" s="337">
        <v>7338.8834929056402</v>
      </c>
      <c r="T29" s="9"/>
      <c r="U29" s="9"/>
      <c r="V29" s="9"/>
      <c r="W29" s="9"/>
      <c r="X29" s="9"/>
      <c r="Y29" s="9"/>
      <c r="Z29" s="9"/>
      <c r="AA29" s="9"/>
      <c r="AB29" s="9"/>
    </row>
    <row r="30" spans="1:28" s="15" customFormat="1" ht="13" x14ac:dyDescent="0.15">
      <c r="B30" s="844" t="s">
        <v>592</v>
      </c>
      <c r="C30" s="844"/>
      <c r="D30" s="844"/>
      <c r="E30" s="9"/>
      <c r="F30" s="9"/>
      <c r="G30" s="9"/>
      <c r="H30" s="9"/>
      <c r="I30" s="9"/>
      <c r="J30" s="9"/>
      <c r="K30"/>
      <c r="L30"/>
      <c r="M30"/>
      <c r="N30" s="9"/>
      <c r="O30" s="9"/>
      <c r="P30" s="9"/>
      <c r="Q30" s="9"/>
      <c r="R30" s="9"/>
      <c r="S30" s="9"/>
      <c r="T30" s="9"/>
      <c r="U30" s="9"/>
      <c r="V30" s="9"/>
      <c r="W30" s="9"/>
      <c r="X30" s="9"/>
      <c r="Y30" s="9"/>
    </row>
    <row r="31" spans="1:28" s="15" customFormat="1" ht="13" x14ac:dyDescent="0.15">
      <c r="B31" s="529"/>
      <c r="C31" s="315"/>
      <c r="D31" s="315"/>
      <c r="E31" s="9"/>
      <c r="F31" s="9"/>
      <c r="G31" s="9"/>
      <c r="H31" s="9"/>
      <c r="I31" s="9"/>
      <c r="J31" s="9"/>
      <c r="K31"/>
      <c r="L31"/>
      <c r="M31"/>
      <c r="N31"/>
      <c r="O31"/>
      <c r="P31"/>
      <c r="Q31"/>
      <c r="R31"/>
      <c r="S31"/>
      <c r="T31"/>
      <c r="U31" s="9"/>
      <c r="V31" s="9"/>
      <c r="W31" s="9"/>
      <c r="X31" s="9"/>
      <c r="Y31" s="9"/>
    </row>
    <row r="32" spans="1:28" ht="13" x14ac:dyDescent="0.15">
      <c r="B32" s="530" t="s">
        <v>301</v>
      </c>
      <c r="N32"/>
      <c r="O32"/>
      <c r="P32"/>
      <c r="Q32"/>
      <c r="R32"/>
      <c r="S32"/>
      <c r="T32"/>
    </row>
    <row r="33" spans="2:20" ht="13" x14ac:dyDescent="0.15">
      <c r="B33" s="529" t="s">
        <v>302</v>
      </c>
      <c r="N33"/>
      <c r="O33"/>
      <c r="P33"/>
      <c r="Q33"/>
      <c r="R33"/>
      <c r="S33"/>
      <c r="T33"/>
    </row>
    <row r="34" spans="2:20" ht="28" customHeight="1" x14ac:dyDescent="0.15">
      <c r="B34"/>
      <c r="C34"/>
      <c r="D34"/>
      <c r="E34"/>
      <c r="F34"/>
      <c r="G34"/>
      <c r="H34"/>
      <c r="I34"/>
      <c r="N34"/>
      <c r="O34"/>
      <c r="P34"/>
    </row>
    <row r="35" spans="2:20" ht="28" customHeight="1" x14ac:dyDescent="0.15">
      <c r="N35"/>
      <c r="O35"/>
      <c r="P35"/>
    </row>
    <row r="36" spans="2:20" ht="28" customHeight="1" x14ac:dyDescent="0.15">
      <c r="N36"/>
      <c r="O36"/>
      <c r="P36"/>
    </row>
    <row r="37" spans="2:20" ht="28" customHeight="1" x14ac:dyDescent="0.15">
      <c r="N37"/>
      <c r="O37"/>
      <c r="P37"/>
    </row>
    <row r="38" spans="2:20" ht="28" customHeight="1" x14ac:dyDescent="0.15">
      <c r="N38"/>
      <c r="O38"/>
      <c r="P38"/>
    </row>
    <row r="39" spans="2:20" ht="28" customHeight="1" x14ac:dyDescent="0.15">
      <c r="N39"/>
      <c r="O39"/>
      <c r="P39"/>
    </row>
    <row r="40" spans="2:20" ht="28" customHeight="1" x14ac:dyDescent="0.15">
      <c r="N40"/>
      <c r="O40"/>
      <c r="P40"/>
    </row>
    <row r="41" spans="2:20" ht="28" customHeight="1" x14ac:dyDescent="0.15">
      <c r="N41"/>
      <c r="O41"/>
      <c r="P41"/>
    </row>
    <row r="42" spans="2:20" ht="28" customHeight="1" x14ac:dyDescent="0.15">
      <c r="N42"/>
      <c r="O42"/>
      <c r="P42"/>
    </row>
    <row r="43" spans="2:20" ht="28" customHeight="1" x14ac:dyDescent="0.15">
      <c r="N43"/>
      <c r="O43"/>
      <c r="P43"/>
    </row>
    <row r="44" spans="2:20" ht="28" customHeight="1" x14ac:dyDescent="0.15">
      <c r="N44"/>
      <c r="O44"/>
      <c r="P44"/>
    </row>
    <row r="45" spans="2:20" ht="28" customHeight="1" x14ac:dyDescent="0.15">
      <c r="N45"/>
      <c r="O45"/>
      <c r="P45"/>
    </row>
    <row r="46" spans="2:20" ht="28" customHeight="1" x14ac:dyDescent="0.15">
      <c r="N46"/>
      <c r="O46"/>
      <c r="P46"/>
    </row>
    <row r="47" spans="2:20" ht="28" customHeight="1" x14ac:dyDescent="0.15">
      <c r="N47"/>
      <c r="O47"/>
      <c r="P47"/>
    </row>
    <row r="48" spans="2:20" ht="28" customHeight="1" x14ac:dyDescent="0.15">
      <c r="N48"/>
      <c r="O48"/>
      <c r="P48"/>
    </row>
    <row r="49" spans="14:16" ht="28" customHeight="1" x14ac:dyDescent="0.15">
      <c r="N49"/>
      <c r="O49"/>
      <c r="P49"/>
    </row>
    <row r="50" spans="14:16" ht="28" customHeight="1" x14ac:dyDescent="0.15">
      <c r="N50"/>
      <c r="O50"/>
      <c r="P50"/>
    </row>
    <row r="51" spans="14:16" ht="28" customHeight="1" x14ac:dyDescent="0.15">
      <c r="N51"/>
      <c r="O51"/>
      <c r="P51"/>
    </row>
    <row r="52" spans="14:16" ht="28" customHeight="1" x14ac:dyDescent="0.15">
      <c r="N52"/>
      <c r="O52"/>
      <c r="P52"/>
    </row>
  </sheetData>
  <mergeCells count="6">
    <mergeCell ref="P4:S4"/>
    <mergeCell ref="A1:D1"/>
    <mergeCell ref="A4:D4"/>
    <mergeCell ref="F4:I4"/>
    <mergeCell ref="B30:D30"/>
    <mergeCell ref="K4:N4"/>
  </mergeCells>
  <printOptions horizontalCentered="1"/>
  <pageMargins left="0.75" right="0.75" top="1" bottom="1" header="0.5" footer="0.5"/>
  <pageSetup scale="7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00D1-FDA5-5947-9690-927324A31C14}">
  <sheetPr>
    <tabColor theme="0"/>
  </sheetPr>
  <dimension ref="A1:AO138"/>
  <sheetViews>
    <sheetView zoomScaleNormal="100" workbookViewId="0">
      <selection activeCell="B8" sqref="B8:N8"/>
    </sheetView>
  </sheetViews>
  <sheetFormatPr baseColWidth="10" defaultColWidth="8.83203125" defaultRowHeight="13" x14ac:dyDescent="0.15"/>
  <cols>
    <col min="1" max="1" width="18.33203125" style="15" customWidth="1"/>
    <col min="2" max="2" width="17.33203125" style="15" customWidth="1"/>
    <col min="3" max="8" width="13.5" style="15" customWidth="1"/>
    <col min="9" max="9" width="12.33203125" style="15" customWidth="1"/>
    <col min="10" max="14" width="13.5" style="15" customWidth="1"/>
    <col min="15" max="15" width="13.83203125" style="535" customWidth="1"/>
    <col min="16" max="21" width="13.5" style="15" customWidth="1"/>
    <col min="22" max="22" width="9" style="15" bestFit="1" customWidth="1"/>
    <col min="23" max="23" width="9.1640625" style="15" bestFit="1" customWidth="1"/>
    <col min="24" max="24" width="10.1640625" style="15" bestFit="1" customWidth="1"/>
    <col min="25" max="27" width="8.83203125" style="15"/>
    <col min="28" max="28" width="10.83203125" style="15" customWidth="1"/>
    <col min="29" max="16384" width="8.83203125" style="15"/>
  </cols>
  <sheetData>
    <row r="1" spans="1:28" ht="33.75" customHeight="1" x14ac:dyDescent="0.15">
      <c r="A1" s="835" t="s">
        <v>1180</v>
      </c>
      <c r="B1" s="834"/>
      <c r="C1" s="834"/>
      <c r="D1" s="834"/>
      <c r="E1" s="834"/>
      <c r="F1" s="834"/>
      <c r="G1" s="834"/>
      <c r="H1" s="834"/>
      <c r="I1" s="834"/>
      <c r="J1" s="834"/>
      <c r="K1" s="834"/>
      <c r="L1" s="834"/>
      <c r="M1" s="834"/>
      <c r="N1" s="834"/>
      <c r="O1" s="834"/>
      <c r="P1" s="834"/>
    </row>
    <row r="2" spans="1:28" ht="85" customHeight="1" x14ac:dyDescent="0.15">
      <c r="A2" s="197"/>
      <c r="B2" s="197"/>
      <c r="C2" s="197"/>
      <c r="D2" s="197"/>
      <c r="E2" s="197"/>
      <c r="F2" s="197"/>
      <c r="G2" s="197"/>
      <c r="H2" s="197"/>
      <c r="I2" s="197"/>
      <c r="J2" s="197"/>
      <c r="K2" s="197"/>
      <c r="L2" s="197"/>
      <c r="M2" s="197"/>
      <c r="N2" s="197"/>
      <c r="O2" s="86"/>
      <c r="P2" s="197"/>
    </row>
    <row r="3" spans="1:28" ht="54" customHeight="1" x14ac:dyDescent="0.15">
      <c r="A3" s="834"/>
      <c r="B3" s="848"/>
      <c r="C3" s="848"/>
      <c r="M3" s="531"/>
      <c r="N3" s="531"/>
      <c r="O3" s="86"/>
      <c r="P3" s="531"/>
    </row>
    <row r="4" spans="1:28" ht="58" customHeight="1" x14ac:dyDescent="0.15">
      <c r="A4" s="532"/>
      <c r="B4" s="532"/>
      <c r="C4" s="532"/>
      <c r="M4" s="531"/>
      <c r="N4" s="531"/>
      <c r="O4" s="86"/>
      <c r="P4" s="531"/>
    </row>
    <row r="5" spans="1:28" ht="34" x14ac:dyDescent="0.15">
      <c r="A5" s="533" t="s">
        <v>206</v>
      </c>
      <c r="M5" s="531"/>
      <c r="N5" s="531"/>
      <c r="O5" s="86"/>
      <c r="P5" s="531"/>
    </row>
    <row r="6" spans="1:28" ht="16" x14ac:dyDescent="0.15">
      <c r="A6" s="533"/>
      <c r="M6" s="531"/>
      <c r="N6" s="531"/>
      <c r="O6" s="86"/>
      <c r="P6" s="531"/>
    </row>
    <row r="7" spans="1:28" ht="14" x14ac:dyDescent="0.15">
      <c r="A7" s="39" t="s">
        <v>69</v>
      </c>
      <c r="M7" s="531"/>
      <c r="N7" s="531"/>
      <c r="O7" s="86"/>
      <c r="P7" s="531"/>
    </row>
    <row r="8" spans="1:28" ht="14" x14ac:dyDescent="0.15">
      <c r="A8" s="195" t="s">
        <v>206</v>
      </c>
      <c r="B8" s="28" t="s">
        <v>44</v>
      </c>
      <c r="C8" s="28" t="s">
        <v>1279</v>
      </c>
      <c r="D8" s="28" t="s">
        <v>46</v>
      </c>
      <c r="E8" s="28" t="s">
        <v>1149</v>
      </c>
      <c r="F8" s="28" t="s">
        <v>47</v>
      </c>
      <c r="G8" s="28" t="s">
        <v>1280</v>
      </c>
      <c r="H8" s="28" t="s">
        <v>85</v>
      </c>
      <c r="I8" s="21" t="s">
        <v>790</v>
      </c>
      <c r="J8" s="28" t="s">
        <v>880</v>
      </c>
      <c r="K8" s="28" t="s">
        <v>588</v>
      </c>
      <c r="L8" s="28" t="s">
        <v>976</v>
      </c>
      <c r="M8" s="28" t="s">
        <v>82</v>
      </c>
      <c r="N8" s="28" t="s">
        <v>54</v>
      </c>
      <c r="O8" s="67" t="s">
        <v>55</v>
      </c>
      <c r="P8" s="86"/>
      <c r="Q8" s="531"/>
      <c r="R8" s="531"/>
      <c r="S8" s="531"/>
    </row>
    <row r="9" spans="1:28" ht="28" x14ac:dyDescent="0.15">
      <c r="A9" s="18" t="s">
        <v>208</v>
      </c>
      <c r="B9" s="66">
        <f t="shared" ref="B9:N9" si="0">B23</f>
        <v>4783</v>
      </c>
      <c r="C9" s="66">
        <f t="shared" si="0"/>
        <v>700552</v>
      </c>
      <c r="D9" s="66">
        <f t="shared" si="0"/>
        <v>193348</v>
      </c>
      <c r="E9" s="66">
        <f t="shared" si="0"/>
        <v>96</v>
      </c>
      <c r="F9" s="66">
        <f t="shared" si="0"/>
        <v>153090</v>
      </c>
      <c r="G9" s="66">
        <f t="shared" si="0"/>
        <v>1515</v>
      </c>
      <c r="H9" s="66">
        <f t="shared" si="0"/>
        <v>239149</v>
      </c>
      <c r="I9" s="66">
        <f t="shared" si="0"/>
        <v>39131</v>
      </c>
      <c r="J9" s="66">
        <f t="shared" si="0"/>
        <v>26507</v>
      </c>
      <c r="K9" s="66">
        <f t="shared" si="0"/>
        <v>161651</v>
      </c>
      <c r="L9" s="66">
        <f t="shared" si="0"/>
        <v>34099</v>
      </c>
      <c r="M9" s="66">
        <f t="shared" si="0"/>
        <v>21510</v>
      </c>
      <c r="N9" s="66">
        <f t="shared" si="0"/>
        <v>87944</v>
      </c>
      <c r="O9" s="66">
        <f>SUM(B9:N9)</f>
        <v>1663375</v>
      </c>
      <c r="P9" s="849" t="s">
        <v>209</v>
      </c>
      <c r="Q9" s="822"/>
      <c r="R9" s="822"/>
      <c r="S9" s="850"/>
      <c r="T9" s="850"/>
      <c r="U9" s="850"/>
    </row>
    <row r="10" spans="1:28" ht="24.75" customHeight="1" x14ac:dyDescent="0.15">
      <c r="A10" s="39"/>
      <c r="B10" s="72"/>
      <c r="C10" s="72"/>
      <c r="D10" s="72"/>
      <c r="E10" s="72"/>
      <c r="F10" s="72"/>
      <c r="G10" s="72"/>
      <c r="H10" s="72"/>
      <c r="I10" s="72"/>
      <c r="J10" s="72"/>
      <c r="K10" s="72"/>
      <c r="L10" s="72"/>
      <c r="M10" s="72"/>
      <c r="N10" s="72"/>
      <c r="O10" s="531"/>
      <c r="P10" s="822"/>
      <c r="Q10" s="851"/>
      <c r="R10" s="851"/>
      <c r="S10" s="850"/>
      <c r="T10" s="850"/>
    </row>
    <row r="11" spans="1:28" ht="69" customHeight="1" x14ac:dyDescent="0.15">
      <c r="A11" s="18" t="s">
        <v>208</v>
      </c>
      <c r="B11" s="81">
        <v>4765</v>
      </c>
      <c r="C11" s="81">
        <v>636089</v>
      </c>
      <c r="D11" s="81">
        <v>192738</v>
      </c>
      <c r="E11" s="81">
        <v>96</v>
      </c>
      <c r="F11" s="81">
        <v>142171</v>
      </c>
      <c r="G11" s="81">
        <v>1515</v>
      </c>
      <c r="H11" s="81">
        <v>221816</v>
      </c>
      <c r="I11" s="81">
        <v>38810</v>
      </c>
      <c r="J11" s="81">
        <v>23827</v>
      </c>
      <c r="K11" s="81">
        <v>161640</v>
      </c>
      <c r="L11" s="81">
        <v>33248</v>
      </c>
      <c r="M11" s="81">
        <v>20359</v>
      </c>
      <c r="N11" s="81">
        <v>87522</v>
      </c>
      <c r="O11" s="66">
        <f>SUM(B11:N11)</f>
        <v>1564596</v>
      </c>
      <c r="P11" s="849" t="s">
        <v>210</v>
      </c>
      <c r="Q11" s="822"/>
      <c r="R11" s="822"/>
    </row>
    <row r="12" spans="1:28" x14ac:dyDescent="0.15">
      <c r="A12" s="39"/>
      <c r="N12" s="531"/>
      <c r="O12" s="86"/>
      <c r="P12" s="531"/>
      <c r="Q12" s="531"/>
    </row>
    <row r="13" spans="1:28" x14ac:dyDescent="0.15">
      <c r="A13" s="39"/>
      <c r="N13" s="531"/>
      <c r="O13" s="86"/>
      <c r="P13" s="531"/>
      <c r="Q13" s="531"/>
    </row>
    <row r="14" spans="1:28" ht="14" x14ac:dyDescent="0.15">
      <c r="A14" s="39" t="s">
        <v>57</v>
      </c>
      <c r="N14" s="531"/>
      <c r="O14" s="86"/>
      <c r="P14"/>
      <c r="Q14"/>
      <c r="R14"/>
      <c r="S14"/>
      <c r="T14"/>
      <c r="U14"/>
      <c r="V14"/>
      <c r="W14"/>
      <c r="X14"/>
      <c r="Y14"/>
      <c r="Z14"/>
      <c r="AA14"/>
      <c r="AB14"/>
    </row>
    <row r="15" spans="1:28" ht="35.5" customHeight="1" x14ac:dyDescent="0.15">
      <c r="A15" s="236" t="s">
        <v>211</v>
      </c>
      <c r="B15" s="227" t="s">
        <v>44</v>
      </c>
      <c r="C15" s="227" t="s">
        <v>1279</v>
      </c>
      <c r="D15" s="227" t="s">
        <v>46</v>
      </c>
      <c r="E15" s="227" t="s">
        <v>1149</v>
      </c>
      <c r="F15" s="227" t="s">
        <v>47</v>
      </c>
      <c r="G15" s="227" t="s">
        <v>1280</v>
      </c>
      <c r="H15" s="227" t="s">
        <v>85</v>
      </c>
      <c r="I15" s="233" t="s">
        <v>790</v>
      </c>
      <c r="J15" s="227" t="s">
        <v>880</v>
      </c>
      <c r="K15" s="227" t="s">
        <v>588</v>
      </c>
      <c r="L15" s="227" t="s">
        <v>976</v>
      </c>
      <c r="M15" s="227" t="s">
        <v>82</v>
      </c>
      <c r="N15" s="227" t="s">
        <v>54</v>
      </c>
      <c r="O15" s="233" t="s">
        <v>55</v>
      </c>
      <c r="P15"/>
      <c r="Q15"/>
      <c r="R15"/>
      <c r="S15"/>
      <c r="T15"/>
      <c r="U15"/>
      <c r="V15"/>
      <c r="W15"/>
      <c r="X15"/>
      <c r="Y15"/>
      <c r="Z15"/>
      <c r="AA15"/>
      <c r="AB15"/>
    </row>
    <row r="16" spans="1:28" ht="17" x14ac:dyDescent="0.15">
      <c r="A16" s="244" t="s">
        <v>99</v>
      </c>
      <c r="B16" s="534">
        <f t="shared" ref="B16:B22" si="1">K30+L30+M30</f>
        <v>3180</v>
      </c>
      <c r="C16" s="534">
        <f>B30+C30</f>
        <v>487007</v>
      </c>
      <c r="D16" s="534">
        <f>D30</f>
        <v>109423</v>
      </c>
      <c r="E16" s="534">
        <f>E30</f>
        <v>53</v>
      </c>
      <c r="F16" s="534">
        <f t="shared" ref="F16:F22" si="2">F30+G30+H30</f>
        <v>104256</v>
      </c>
      <c r="G16" s="534">
        <f t="shared" ref="G16:G22" si="3">I30+J30</f>
        <v>958</v>
      </c>
      <c r="H16" s="534">
        <f t="shared" ref="H16:H22" si="4">N30+O30</f>
        <v>181187</v>
      </c>
      <c r="I16" s="534">
        <f>P30+Q30</f>
        <v>28537</v>
      </c>
      <c r="J16" s="534">
        <f t="shared" ref="J16:J22" si="5">R30+S30+T30+U30</f>
        <v>18028</v>
      </c>
      <c r="K16" s="534">
        <f t="shared" ref="K16:K22" si="6">V30</f>
        <v>81789</v>
      </c>
      <c r="L16" s="534">
        <f t="shared" ref="L16:L22" si="7">W30+X30</f>
        <v>19955</v>
      </c>
      <c r="M16" s="534">
        <f t="shared" ref="M16:M22" si="8">Y30+Z30</f>
        <v>11311</v>
      </c>
      <c r="N16" s="534">
        <f t="shared" ref="N16:N22" si="9">AA30</f>
        <v>62649</v>
      </c>
      <c r="O16" s="534">
        <f t="shared" ref="O16:O22" si="10">SUM(B16:N16)</f>
        <v>1108333</v>
      </c>
      <c r="P16" s="86"/>
      <c r="Q16" s="531"/>
      <c r="R16" s="531"/>
      <c r="S16" s="531"/>
    </row>
    <row r="17" spans="1:28" ht="17" x14ac:dyDescent="0.15">
      <c r="A17" s="244" t="s">
        <v>100</v>
      </c>
      <c r="B17" s="534">
        <f t="shared" si="1"/>
        <v>121</v>
      </c>
      <c r="C17" s="534">
        <f t="shared" ref="C17:C22" si="11">B31+C31</f>
        <v>198905</v>
      </c>
      <c r="D17" s="534">
        <f t="shared" ref="D17:E22" si="12">D31</f>
        <v>58695</v>
      </c>
      <c r="E17" s="534">
        <f t="shared" si="12"/>
        <v>8</v>
      </c>
      <c r="F17" s="534">
        <f t="shared" si="2"/>
        <v>8234</v>
      </c>
      <c r="G17" s="534">
        <f t="shared" si="3"/>
        <v>246</v>
      </c>
      <c r="H17" s="534">
        <f t="shared" si="4"/>
        <v>25264</v>
      </c>
      <c r="I17" s="534">
        <f t="shared" ref="I17:I22" si="13">P31+Q31</f>
        <v>2201</v>
      </c>
      <c r="J17" s="534">
        <f t="shared" si="5"/>
        <v>2974</v>
      </c>
      <c r="K17" s="534">
        <f t="shared" si="6"/>
        <v>13937</v>
      </c>
      <c r="L17" s="534">
        <f t="shared" si="7"/>
        <v>4680</v>
      </c>
      <c r="M17" s="534">
        <f t="shared" si="8"/>
        <v>2789</v>
      </c>
      <c r="N17" s="534">
        <f t="shared" si="9"/>
        <v>8585</v>
      </c>
      <c r="O17" s="534">
        <f t="shared" si="10"/>
        <v>326639</v>
      </c>
      <c r="P17" s="86"/>
      <c r="Q17" s="531"/>
      <c r="R17" s="531"/>
      <c r="S17" s="531"/>
    </row>
    <row r="18" spans="1:28" ht="17" x14ac:dyDescent="0.15">
      <c r="A18" s="244" t="s">
        <v>101</v>
      </c>
      <c r="B18" s="534">
        <f t="shared" si="1"/>
        <v>937</v>
      </c>
      <c r="C18" s="534">
        <f t="shared" si="11"/>
        <v>3710</v>
      </c>
      <c r="D18" s="534">
        <f t="shared" si="12"/>
        <v>2312</v>
      </c>
      <c r="E18" s="534">
        <f t="shared" si="12"/>
        <v>14</v>
      </c>
      <c r="F18" s="534">
        <f t="shared" si="2"/>
        <v>5103</v>
      </c>
      <c r="G18" s="534">
        <f t="shared" si="3"/>
        <v>212</v>
      </c>
      <c r="H18" s="534">
        <f t="shared" si="4"/>
        <v>9440</v>
      </c>
      <c r="I18" s="534">
        <f t="shared" si="13"/>
        <v>1558</v>
      </c>
      <c r="J18" s="534">
        <f t="shared" si="5"/>
        <v>3110</v>
      </c>
      <c r="K18" s="534">
        <f t="shared" si="6"/>
        <v>834</v>
      </c>
      <c r="L18" s="534">
        <f t="shared" si="7"/>
        <v>4615</v>
      </c>
      <c r="M18" s="534">
        <f t="shared" si="8"/>
        <v>2172</v>
      </c>
      <c r="N18" s="534">
        <f t="shared" si="9"/>
        <v>5592</v>
      </c>
      <c r="O18" s="534">
        <f t="shared" si="10"/>
        <v>39609</v>
      </c>
      <c r="P18" s="86"/>
      <c r="Q18" s="531"/>
      <c r="R18" s="531"/>
      <c r="S18" s="531"/>
    </row>
    <row r="19" spans="1:28" ht="17" x14ac:dyDescent="0.15">
      <c r="A19" s="244" t="s">
        <v>102</v>
      </c>
      <c r="B19" s="534">
        <f t="shared" si="1"/>
        <v>418</v>
      </c>
      <c r="C19" s="534">
        <f t="shared" si="11"/>
        <v>755</v>
      </c>
      <c r="D19" s="534">
        <f t="shared" si="12"/>
        <v>1196</v>
      </c>
      <c r="E19" s="534">
        <f t="shared" si="12"/>
        <v>9</v>
      </c>
      <c r="F19" s="534">
        <f t="shared" si="2"/>
        <v>1735</v>
      </c>
      <c r="G19" s="534">
        <f t="shared" si="3"/>
        <v>66</v>
      </c>
      <c r="H19" s="534">
        <f t="shared" si="4"/>
        <v>1868</v>
      </c>
      <c r="I19" s="534">
        <f t="shared" si="13"/>
        <v>471</v>
      </c>
      <c r="J19" s="534">
        <f t="shared" si="5"/>
        <v>748</v>
      </c>
      <c r="K19" s="534">
        <f t="shared" si="6"/>
        <v>527</v>
      </c>
      <c r="L19" s="534">
        <f t="shared" si="7"/>
        <v>741</v>
      </c>
      <c r="M19" s="534">
        <f t="shared" si="8"/>
        <v>582</v>
      </c>
      <c r="N19" s="534">
        <f t="shared" si="9"/>
        <v>597</v>
      </c>
      <c r="O19" s="534">
        <f t="shared" si="10"/>
        <v>9713</v>
      </c>
      <c r="P19" s="86"/>
      <c r="Q19" s="531"/>
      <c r="R19" s="531"/>
      <c r="S19" s="531"/>
    </row>
    <row r="20" spans="1:28" ht="17" x14ac:dyDescent="0.15">
      <c r="A20" s="244" t="s">
        <v>103</v>
      </c>
      <c r="B20" s="534">
        <f t="shared" si="1"/>
        <v>70</v>
      </c>
      <c r="C20" s="534">
        <f t="shared" si="11"/>
        <v>405</v>
      </c>
      <c r="D20" s="534">
        <f t="shared" si="12"/>
        <v>619</v>
      </c>
      <c r="E20" s="534">
        <f t="shared" si="12"/>
        <v>0</v>
      </c>
      <c r="F20" s="534">
        <f t="shared" si="2"/>
        <v>346</v>
      </c>
      <c r="G20" s="534">
        <f t="shared" si="3"/>
        <v>13</v>
      </c>
      <c r="H20" s="534">
        <f t="shared" si="4"/>
        <v>941</v>
      </c>
      <c r="I20" s="534">
        <f t="shared" si="13"/>
        <v>133</v>
      </c>
      <c r="J20" s="534">
        <f t="shared" si="5"/>
        <v>163</v>
      </c>
      <c r="K20" s="534">
        <f t="shared" si="6"/>
        <v>17</v>
      </c>
      <c r="L20" s="534">
        <f t="shared" si="7"/>
        <v>298</v>
      </c>
      <c r="M20" s="534">
        <f t="shared" si="8"/>
        <v>148</v>
      </c>
      <c r="N20" s="534">
        <f t="shared" si="9"/>
        <v>476</v>
      </c>
      <c r="O20" s="534">
        <f t="shared" si="10"/>
        <v>3629</v>
      </c>
      <c r="P20" s="86"/>
      <c r="Q20" s="531"/>
      <c r="R20" s="531"/>
      <c r="S20" s="531"/>
    </row>
    <row r="21" spans="1:28" ht="17" x14ac:dyDescent="0.15">
      <c r="A21" s="244" t="s">
        <v>104</v>
      </c>
      <c r="B21" s="534">
        <f t="shared" si="1"/>
        <v>37</v>
      </c>
      <c r="C21" s="534">
        <f t="shared" si="11"/>
        <v>8794</v>
      </c>
      <c r="D21" s="534">
        <f t="shared" si="12"/>
        <v>21056</v>
      </c>
      <c r="E21" s="534">
        <f t="shared" si="12"/>
        <v>12</v>
      </c>
      <c r="F21" s="534">
        <f t="shared" si="2"/>
        <v>21579</v>
      </c>
      <c r="G21" s="534">
        <f t="shared" si="3"/>
        <v>20</v>
      </c>
      <c r="H21" s="534">
        <f t="shared" si="4"/>
        <v>20143</v>
      </c>
      <c r="I21" s="534">
        <f t="shared" si="13"/>
        <v>4187</v>
      </c>
      <c r="J21" s="534">
        <f t="shared" si="5"/>
        <v>1441</v>
      </c>
      <c r="K21" s="534">
        <f t="shared" si="6"/>
        <v>29564</v>
      </c>
      <c r="L21" s="534">
        <f t="shared" si="7"/>
        <v>3772</v>
      </c>
      <c r="M21" s="534">
        <f t="shared" si="8"/>
        <v>4460</v>
      </c>
      <c r="N21" s="534">
        <f t="shared" si="9"/>
        <v>8076</v>
      </c>
      <c r="O21" s="534">
        <f t="shared" si="10"/>
        <v>123141</v>
      </c>
      <c r="P21" s="535"/>
    </row>
    <row r="22" spans="1:28" ht="17" x14ac:dyDescent="0.15">
      <c r="A22" s="244" t="s">
        <v>105</v>
      </c>
      <c r="B22" s="534">
        <f t="shared" si="1"/>
        <v>20</v>
      </c>
      <c r="C22" s="534">
        <f t="shared" si="11"/>
        <v>976</v>
      </c>
      <c r="D22" s="534">
        <f t="shared" si="12"/>
        <v>47</v>
      </c>
      <c r="E22" s="534">
        <f t="shared" si="12"/>
        <v>0</v>
      </c>
      <c r="F22" s="534">
        <f t="shared" si="2"/>
        <v>11837</v>
      </c>
      <c r="G22" s="534">
        <f t="shared" si="3"/>
        <v>0</v>
      </c>
      <c r="H22" s="534">
        <f t="shared" si="4"/>
        <v>306</v>
      </c>
      <c r="I22" s="534">
        <f t="shared" si="13"/>
        <v>2044</v>
      </c>
      <c r="J22" s="534">
        <f t="shared" si="5"/>
        <v>43</v>
      </c>
      <c r="K22" s="534">
        <f t="shared" si="6"/>
        <v>34983</v>
      </c>
      <c r="L22" s="534">
        <f t="shared" si="7"/>
        <v>38</v>
      </c>
      <c r="M22" s="534">
        <f t="shared" si="8"/>
        <v>48</v>
      </c>
      <c r="N22" s="534">
        <f t="shared" si="9"/>
        <v>1969</v>
      </c>
      <c r="O22" s="534">
        <f t="shared" si="10"/>
        <v>52311</v>
      </c>
      <c r="P22" s="535"/>
    </row>
    <row r="23" spans="1:28" ht="34" x14ac:dyDescent="0.15">
      <c r="A23" s="236" t="s">
        <v>208</v>
      </c>
      <c r="B23" s="534">
        <f>SUM(B16:B22)</f>
        <v>4783</v>
      </c>
      <c r="C23" s="534">
        <f>SUM(C16:C22)</f>
        <v>700552</v>
      </c>
      <c r="D23" s="534">
        <f t="shared" ref="D23:N23" si="14">SUM(D16:D22)</f>
        <v>193348</v>
      </c>
      <c r="E23" s="534">
        <f t="shared" si="14"/>
        <v>96</v>
      </c>
      <c r="F23" s="534">
        <f t="shared" si="14"/>
        <v>153090</v>
      </c>
      <c r="G23" s="534">
        <f t="shared" si="14"/>
        <v>1515</v>
      </c>
      <c r="H23" s="534">
        <f t="shared" si="14"/>
        <v>239149</v>
      </c>
      <c r="I23" s="534">
        <f t="shared" si="14"/>
        <v>39131</v>
      </c>
      <c r="J23" s="534">
        <f t="shared" si="14"/>
        <v>26507</v>
      </c>
      <c r="K23" s="534">
        <f t="shared" si="14"/>
        <v>161651</v>
      </c>
      <c r="L23" s="534">
        <f t="shared" si="14"/>
        <v>34099</v>
      </c>
      <c r="M23" s="534">
        <f t="shared" si="14"/>
        <v>21510</v>
      </c>
      <c r="N23" s="534">
        <f t="shared" si="14"/>
        <v>87944</v>
      </c>
      <c r="O23" s="534">
        <f>SUM(O16:O22)</f>
        <v>1663375</v>
      </c>
      <c r="P23" s="536"/>
    </row>
    <row r="24" spans="1:28" x14ac:dyDescent="0.15">
      <c r="A24" s="39"/>
    </row>
    <row r="25" spans="1:28" x14ac:dyDescent="0.15">
      <c r="A25" s="39"/>
    </row>
    <row r="26" spans="1:28" x14ac:dyDescent="0.15">
      <c r="A26" s="39"/>
    </row>
    <row r="27" spans="1:28" x14ac:dyDescent="0.15">
      <c r="A27" s="39"/>
    </row>
    <row r="28" spans="1:28" ht="14" x14ac:dyDescent="0.15">
      <c r="A28" s="39" t="s">
        <v>62</v>
      </c>
    </row>
    <row r="29" spans="1:28" ht="41" customHeight="1" x14ac:dyDescent="0.15">
      <c r="A29" s="16" t="s">
        <v>211</v>
      </c>
      <c r="B29" s="537" t="s">
        <v>45</v>
      </c>
      <c r="C29" s="538" t="s">
        <v>901</v>
      </c>
      <c r="D29" s="537" t="s">
        <v>46</v>
      </c>
      <c r="E29" s="537" t="s">
        <v>1149</v>
      </c>
      <c r="F29" s="537" t="s">
        <v>207</v>
      </c>
      <c r="G29" s="537" t="s">
        <v>902</v>
      </c>
      <c r="H29" s="16" t="s">
        <v>1105</v>
      </c>
      <c r="I29" s="537" t="s">
        <v>48</v>
      </c>
      <c r="J29" s="537" t="s">
        <v>858</v>
      </c>
      <c r="K29" s="537" t="s">
        <v>66</v>
      </c>
      <c r="L29" s="537" t="s">
        <v>67</v>
      </c>
      <c r="M29" s="537" t="s">
        <v>212</v>
      </c>
      <c r="N29" s="537" t="s">
        <v>49</v>
      </c>
      <c r="O29" s="539" t="s">
        <v>859</v>
      </c>
      <c r="P29" s="537" t="s">
        <v>875</v>
      </c>
      <c r="Q29" s="537" t="s">
        <v>1177</v>
      </c>
      <c r="R29" s="537" t="s">
        <v>51</v>
      </c>
      <c r="S29" s="539" t="s">
        <v>903</v>
      </c>
      <c r="T29" s="537" t="s">
        <v>804</v>
      </c>
      <c r="U29" s="540" t="s">
        <v>78</v>
      </c>
      <c r="V29" s="540" t="s">
        <v>633</v>
      </c>
      <c r="W29" s="540" t="s">
        <v>52</v>
      </c>
      <c r="X29" s="540" t="s">
        <v>904</v>
      </c>
      <c r="Y29" s="540" t="s">
        <v>905</v>
      </c>
      <c r="Z29" s="540" t="s">
        <v>68</v>
      </c>
      <c r="AA29" s="540" t="s">
        <v>54</v>
      </c>
      <c r="AB29" s="17" t="s">
        <v>778</v>
      </c>
    </row>
    <row r="30" spans="1:28" ht="14" x14ac:dyDescent="0.15">
      <c r="A30" s="87" t="s">
        <v>775</v>
      </c>
      <c r="B30" s="33">
        <v>197583</v>
      </c>
      <c r="C30" s="33">
        <v>289424</v>
      </c>
      <c r="D30" s="33">
        <v>109423</v>
      </c>
      <c r="E30" s="33">
        <v>53</v>
      </c>
      <c r="F30" s="33">
        <v>94496</v>
      </c>
      <c r="G30" s="33">
        <v>9755</v>
      </c>
      <c r="H30" s="33">
        <v>5</v>
      </c>
      <c r="I30" s="33"/>
      <c r="J30" s="33">
        <v>958</v>
      </c>
      <c r="K30" s="33"/>
      <c r="L30" s="33">
        <v>6</v>
      </c>
      <c r="M30" s="33">
        <v>3174</v>
      </c>
      <c r="N30" s="33">
        <v>130183</v>
      </c>
      <c r="O30" s="33">
        <v>51004</v>
      </c>
      <c r="P30" s="33">
        <v>28521</v>
      </c>
      <c r="Q30" s="33">
        <v>16</v>
      </c>
      <c r="R30" s="33">
        <v>12909</v>
      </c>
      <c r="S30" s="33">
        <v>1281</v>
      </c>
      <c r="T30" s="33">
        <v>305</v>
      </c>
      <c r="U30" s="33">
        <v>3533</v>
      </c>
      <c r="V30" s="33">
        <v>81789</v>
      </c>
      <c r="W30" s="33">
        <v>18312</v>
      </c>
      <c r="X30" s="33">
        <v>1643</v>
      </c>
      <c r="Y30" s="33">
        <v>6845</v>
      </c>
      <c r="Z30" s="33">
        <v>4466</v>
      </c>
      <c r="AA30" s="33">
        <v>62649</v>
      </c>
      <c r="AB30" s="17">
        <f t="shared" ref="AB30:AB36" si="15">SUM(B30:AA30)</f>
        <v>1108333</v>
      </c>
    </row>
    <row r="31" spans="1:28" ht="14" x14ac:dyDescent="0.15">
      <c r="A31" s="87" t="s">
        <v>100</v>
      </c>
      <c r="B31" s="33">
        <v>54418</v>
      </c>
      <c r="C31" s="33">
        <v>144487</v>
      </c>
      <c r="D31" s="33">
        <v>58695</v>
      </c>
      <c r="E31" s="33">
        <v>8</v>
      </c>
      <c r="F31" s="33">
        <v>8025</v>
      </c>
      <c r="G31" s="33">
        <v>209</v>
      </c>
      <c r="H31" s="33"/>
      <c r="I31" s="33"/>
      <c r="J31" s="33">
        <v>246</v>
      </c>
      <c r="K31" s="33"/>
      <c r="L31" s="33"/>
      <c r="M31" s="33">
        <v>121</v>
      </c>
      <c r="N31" s="33">
        <v>8590</v>
      </c>
      <c r="O31" s="33">
        <v>16674</v>
      </c>
      <c r="P31" s="33">
        <v>2189</v>
      </c>
      <c r="Q31" s="33">
        <v>12</v>
      </c>
      <c r="R31" s="33">
        <v>668</v>
      </c>
      <c r="S31" s="33">
        <v>1571</v>
      </c>
      <c r="T31" s="33">
        <v>23</v>
      </c>
      <c r="U31" s="33">
        <v>712</v>
      </c>
      <c r="V31" s="33">
        <v>13937</v>
      </c>
      <c r="W31" s="33">
        <v>4107</v>
      </c>
      <c r="X31" s="33">
        <v>573</v>
      </c>
      <c r="Y31" s="33">
        <v>1752</v>
      </c>
      <c r="Z31" s="33">
        <v>1037</v>
      </c>
      <c r="AA31" s="33">
        <v>8585</v>
      </c>
      <c r="AB31" s="17">
        <f t="shared" si="15"/>
        <v>326639</v>
      </c>
    </row>
    <row r="32" spans="1:28" ht="14" x14ac:dyDescent="0.15">
      <c r="A32" s="87" t="s">
        <v>514</v>
      </c>
      <c r="B32" s="33">
        <v>1312</v>
      </c>
      <c r="C32" s="33">
        <v>2398</v>
      </c>
      <c r="D32" s="33">
        <v>2312</v>
      </c>
      <c r="E32" s="33">
        <v>14</v>
      </c>
      <c r="F32" s="33">
        <v>3694</v>
      </c>
      <c r="G32" s="33">
        <v>1404</v>
      </c>
      <c r="H32" s="33">
        <v>5</v>
      </c>
      <c r="I32" s="33"/>
      <c r="J32" s="33">
        <v>212</v>
      </c>
      <c r="K32" s="33"/>
      <c r="L32" s="33">
        <v>1</v>
      </c>
      <c r="M32" s="33">
        <v>936</v>
      </c>
      <c r="N32" s="33">
        <v>6220</v>
      </c>
      <c r="O32" s="33">
        <v>3220</v>
      </c>
      <c r="P32" s="33">
        <v>1552</v>
      </c>
      <c r="Q32" s="33">
        <v>6</v>
      </c>
      <c r="R32" s="33">
        <v>2114</v>
      </c>
      <c r="S32" s="33">
        <v>162</v>
      </c>
      <c r="T32" s="33">
        <v>59</v>
      </c>
      <c r="U32" s="33">
        <v>775</v>
      </c>
      <c r="V32" s="33">
        <v>834</v>
      </c>
      <c r="W32" s="33">
        <v>4076</v>
      </c>
      <c r="X32" s="33">
        <v>539</v>
      </c>
      <c r="Y32" s="33">
        <v>1528</v>
      </c>
      <c r="Z32" s="33">
        <v>644</v>
      </c>
      <c r="AA32" s="33">
        <v>5592</v>
      </c>
      <c r="AB32" s="17">
        <f t="shared" si="15"/>
        <v>39609</v>
      </c>
    </row>
    <row r="33" spans="1:41" ht="14" x14ac:dyDescent="0.15">
      <c r="A33" s="87" t="s">
        <v>515</v>
      </c>
      <c r="B33" s="33">
        <v>232</v>
      </c>
      <c r="C33" s="33">
        <v>523</v>
      </c>
      <c r="D33" s="33">
        <v>1196</v>
      </c>
      <c r="E33" s="33">
        <v>9</v>
      </c>
      <c r="F33" s="33">
        <v>1416</v>
      </c>
      <c r="G33" s="33">
        <v>310</v>
      </c>
      <c r="H33" s="33">
        <v>9</v>
      </c>
      <c r="I33" s="33"/>
      <c r="J33" s="33">
        <v>66</v>
      </c>
      <c r="K33" s="33"/>
      <c r="L33" s="33">
        <v>5</v>
      </c>
      <c r="M33" s="33">
        <v>413</v>
      </c>
      <c r="N33" s="33">
        <v>1107</v>
      </c>
      <c r="O33" s="33">
        <v>761</v>
      </c>
      <c r="P33" s="33">
        <v>466</v>
      </c>
      <c r="Q33" s="33">
        <v>5</v>
      </c>
      <c r="R33" s="33">
        <v>530</v>
      </c>
      <c r="S33" s="33">
        <v>84</v>
      </c>
      <c r="T33" s="33">
        <v>36</v>
      </c>
      <c r="U33" s="33">
        <v>98</v>
      </c>
      <c r="V33" s="33">
        <v>527</v>
      </c>
      <c r="W33" s="33">
        <v>637</v>
      </c>
      <c r="X33" s="33">
        <v>104</v>
      </c>
      <c r="Y33" s="33">
        <v>398</v>
      </c>
      <c r="Z33" s="33">
        <v>184</v>
      </c>
      <c r="AA33" s="33">
        <v>597</v>
      </c>
      <c r="AB33" s="17">
        <f t="shared" si="15"/>
        <v>9713</v>
      </c>
      <c r="AD33" s="15" t="s">
        <v>71</v>
      </c>
    </row>
    <row r="34" spans="1:41" ht="14" x14ac:dyDescent="0.15">
      <c r="A34" s="87" t="s">
        <v>516</v>
      </c>
      <c r="B34" s="33">
        <v>191</v>
      </c>
      <c r="C34" s="33">
        <v>214</v>
      </c>
      <c r="D34" s="33">
        <v>619</v>
      </c>
      <c r="E34" s="33"/>
      <c r="F34" s="33">
        <v>261</v>
      </c>
      <c r="G34" s="33">
        <v>84</v>
      </c>
      <c r="H34" s="33">
        <v>1</v>
      </c>
      <c r="I34" s="33"/>
      <c r="J34" s="33">
        <v>13</v>
      </c>
      <c r="K34" s="33"/>
      <c r="L34" s="73"/>
      <c r="M34" s="33">
        <v>70</v>
      </c>
      <c r="N34" s="33">
        <v>696</v>
      </c>
      <c r="O34" s="33">
        <v>245</v>
      </c>
      <c r="P34" s="33">
        <v>133</v>
      </c>
      <c r="Q34" s="33"/>
      <c r="R34" s="33">
        <v>118</v>
      </c>
      <c r="S34" s="73">
        <v>9</v>
      </c>
      <c r="T34" s="73">
        <v>3</v>
      </c>
      <c r="U34" s="33">
        <v>33</v>
      </c>
      <c r="V34" s="33">
        <v>17</v>
      </c>
      <c r="W34" s="33">
        <v>281</v>
      </c>
      <c r="X34" s="33">
        <v>17</v>
      </c>
      <c r="Y34" s="33">
        <v>108</v>
      </c>
      <c r="Z34" s="33">
        <v>40</v>
      </c>
      <c r="AA34" s="33">
        <v>476</v>
      </c>
      <c r="AB34" s="17">
        <f t="shared" si="15"/>
        <v>3629</v>
      </c>
    </row>
    <row r="35" spans="1:41" ht="14" x14ac:dyDescent="0.15">
      <c r="A35" s="87" t="s">
        <v>776</v>
      </c>
      <c r="B35" s="33">
        <v>5248</v>
      </c>
      <c r="C35" s="33">
        <v>3546</v>
      </c>
      <c r="D35" s="33">
        <v>21056</v>
      </c>
      <c r="E35" s="33">
        <v>12</v>
      </c>
      <c r="F35" s="33">
        <v>21498</v>
      </c>
      <c r="G35" s="33">
        <v>81</v>
      </c>
      <c r="H35" s="33"/>
      <c r="I35" s="33"/>
      <c r="J35" s="33">
        <v>20</v>
      </c>
      <c r="K35" s="33"/>
      <c r="L35" s="73"/>
      <c r="M35" s="33">
        <v>37</v>
      </c>
      <c r="N35" s="33">
        <v>17805</v>
      </c>
      <c r="O35" s="33">
        <v>2338</v>
      </c>
      <c r="P35" s="33">
        <v>3596</v>
      </c>
      <c r="Q35" s="33">
        <v>591</v>
      </c>
      <c r="R35" s="33">
        <v>923</v>
      </c>
      <c r="S35" s="73">
        <v>378</v>
      </c>
      <c r="T35" s="73">
        <v>14</v>
      </c>
      <c r="U35" s="33">
        <v>126</v>
      </c>
      <c r="V35" s="33">
        <v>29564</v>
      </c>
      <c r="W35" s="33">
        <v>3381</v>
      </c>
      <c r="X35" s="33">
        <v>391</v>
      </c>
      <c r="Y35" s="33">
        <v>374</v>
      </c>
      <c r="Z35" s="33">
        <v>4086</v>
      </c>
      <c r="AA35" s="33">
        <v>8076</v>
      </c>
      <c r="AB35" s="17">
        <f t="shared" si="15"/>
        <v>123141</v>
      </c>
    </row>
    <row r="36" spans="1:41" ht="14" x14ac:dyDescent="0.15">
      <c r="A36" s="87" t="s">
        <v>779</v>
      </c>
      <c r="B36" s="33">
        <v>609</v>
      </c>
      <c r="C36" s="33">
        <v>367</v>
      </c>
      <c r="D36" s="33">
        <v>47</v>
      </c>
      <c r="E36" s="33"/>
      <c r="F36" s="33">
        <v>11836</v>
      </c>
      <c r="G36" s="73">
        <v>1</v>
      </c>
      <c r="H36" s="73"/>
      <c r="I36" s="33"/>
      <c r="J36" s="73"/>
      <c r="K36" s="73"/>
      <c r="L36" s="73"/>
      <c r="M36" s="33">
        <v>20</v>
      </c>
      <c r="N36" s="33">
        <v>232</v>
      </c>
      <c r="O36" s="33">
        <v>74</v>
      </c>
      <c r="P36" s="33">
        <v>2044</v>
      </c>
      <c r="Q36" s="33"/>
      <c r="R36" s="33">
        <v>33</v>
      </c>
      <c r="S36" s="73">
        <v>9</v>
      </c>
      <c r="T36" s="73"/>
      <c r="U36" s="17">
        <v>1</v>
      </c>
      <c r="V36" s="33">
        <v>34983</v>
      </c>
      <c r="W36" s="33">
        <v>37</v>
      </c>
      <c r="X36" s="33">
        <v>1</v>
      </c>
      <c r="Y36" s="17"/>
      <c r="Z36" s="33">
        <v>48</v>
      </c>
      <c r="AA36" s="33">
        <v>1969</v>
      </c>
      <c r="AB36" s="17">
        <f t="shared" si="15"/>
        <v>52311</v>
      </c>
    </row>
    <row r="37" spans="1:41" ht="27.75" customHeight="1" x14ac:dyDescent="0.15">
      <c r="A37" s="16" t="s">
        <v>778</v>
      </c>
      <c r="B37" s="73">
        <f>SUM(B30:B36)</f>
        <v>259593</v>
      </c>
      <c r="C37" s="73">
        <f t="shared" ref="C37:AB37" si="16">SUM(C30:C36)</f>
        <v>440959</v>
      </c>
      <c r="D37" s="73">
        <f t="shared" si="16"/>
        <v>193348</v>
      </c>
      <c r="E37" s="73">
        <f t="shared" si="16"/>
        <v>96</v>
      </c>
      <c r="F37" s="73">
        <f t="shared" si="16"/>
        <v>141226</v>
      </c>
      <c r="G37" s="73">
        <f t="shared" si="16"/>
        <v>11844</v>
      </c>
      <c r="H37" s="73">
        <f t="shared" si="16"/>
        <v>20</v>
      </c>
      <c r="I37" s="73">
        <f t="shared" si="16"/>
        <v>0</v>
      </c>
      <c r="J37" s="73">
        <f t="shared" si="16"/>
        <v>1515</v>
      </c>
      <c r="K37" s="73">
        <f t="shared" si="16"/>
        <v>0</v>
      </c>
      <c r="L37" s="73">
        <f t="shared" si="16"/>
        <v>12</v>
      </c>
      <c r="M37" s="73">
        <f t="shared" si="16"/>
        <v>4771</v>
      </c>
      <c r="N37" s="73">
        <f t="shared" si="16"/>
        <v>164833</v>
      </c>
      <c r="O37" s="73">
        <f t="shared" si="16"/>
        <v>74316</v>
      </c>
      <c r="P37" s="73">
        <f t="shared" si="16"/>
        <v>38501</v>
      </c>
      <c r="Q37" s="73">
        <f t="shared" si="16"/>
        <v>630</v>
      </c>
      <c r="R37" s="73">
        <f t="shared" si="16"/>
        <v>17295</v>
      </c>
      <c r="S37" s="73">
        <f t="shared" si="16"/>
        <v>3494</v>
      </c>
      <c r="T37" s="73">
        <f t="shared" si="16"/>
        <v>440</v>
      </c>
      <c r="U37" s="73">
        <f t="shared" si="16"/>
        <v>5278</v>
      </c>
      <c r="V37" s="73">
        <f t="shared" si="16"/>
        <v>161651</v>
      </c>
      <c r="W37" s="73">
        <f t="shared" si="16"/>
        <v>30831</v>
      </c>
      <c r="X37" s="73">
        <f t="shared" si="16"/>
        <v>3268</v>
      </c>
      <c r="Y37" s="73">
        <f t="shared" si="16"/>
        <v>11005</v>
      </c>
      <c r="Z37" s="73">
        <f t="shared" si="16"/>
        <v>10505</v>
      </c>
      <c r="AA37" s="73">
        <f t="shared" si="16"/>
        <v>87944</v>
      </c>
      <c r="AB37" s="73">
        <f t="shared" si="16"/>
        <v>1663375</v>
      </c>
    </row>
    <row r="38" spans="1:41" ht="27.75" customHeight="1" x14ac:dyDescent="0.15">
      <c r="A38" s="71"/>
      <c r="B38" s="70"/>
      <c r="C38" s="70"/>
      <c r="D38" s="70"/>
      <c r="E38" s="70"/>
      <c r="F38" s="70"/>
      <c r="G38" s="70"/>
      <c r="H38" s="70"/>
      <c r="I38" s="70"/>
      <c r="J38" s="70"/>
      <c r="K38" s="70"/>
      <c r="L38" s="70"/>
      <c r="M38" s="70"/>
      <c r="N38" s="70"/>
      <c r="O38" s="88"/>
      <c r="P38" s="70"/>
    </row>
    <row r="39" spans="1:41" ht="27.75" customHeight="1" x14ac:dyDescent="0.15">
      <c r="A39" s="71"/>
      <c r="B39" s="70"/>
      <c r="C39" s="70"/>
      <c r="D39" s="70"/>
      <c r="E39" s="70"/>
      <c r="F39" s="70"/>
      <c r="G39" s="70"/>
      <c r="H39" s="70"/>
      <c r="I39" s="70"/>
      <c r="J39" s="70"/>
      <c r="K39" s="70"/>
      <c r="L39" s="70"/>
      <c r="M39" s="70"/>
      <c r="N39" s="70"/>
      <c r="O39" s="88"/>
      <c r="P39"/>
      <c r="Q39"/>
      <c r="R39"/>
      <c r="S39"/>
      <c r="T39"/>
      <c r="U39"/>
      <c r="V39"/>
      <c r="W39"/>
      <c r="X39"/>
      <c r="Y39"/>
      <c r="Z39"/>
      <c r="AA39"/>
      <c r="AB39"/>
      <c r="AC39"/>
      <c r="AD39"/>
      <c r="AE39"/>
      <c r="AF39"/>
      <c r="AG39"/>
      <c r="AH39"/>
      <c r="AI39"/>
      <c r="AJ39"/>
      <c r="AK39"/>
      <c r="AL39"/>
      <c r="AM39"/>
      <c r="AN39"/>
      <c r="AO39"/>
    </row>
    <row r="40" spans="1:41" ht="27.75" customHeight="1" x14ac:dyDescent="0.15">
      <c r="A40" s="71"/>
      <c r="B40" s="70"/>
      <c r="C40" s="70"/>
      <c r="D40" s="70"/>
      <c r="E40" s="70"/>
      <c r="F40" s="70"/>
      <c r="G40" s="70"/>
      <c r="H40" s="70"/>
      <c r="I40" s="70"/>
      <c r="J40" s="70"/>
      <c r="K40" s="70"/>
      <c r="L40" s="70"/>
      <c r="M40" s="70"/>
      <c r="N40" s="70"/>
      <c r="O40" s="88"/>
      <c r="P40"/>
      <c r="Q40"/>
      <c r="R40"/>
      <c r="S40"/>
      <c r="T40"/>
      <c r="U40"/>
      <c r="V40"/>
      <c r="W40"/>
      <c r="X40"/>
      <c r="Y40"/>
      <c r="Z40"/>
      <c r="AA40"/>
      <c r="AB40"/>
      <c r="AC40"/>
      <c r="AD40"/>
      <c r="AE40"/>
      <c r="AF40"/>
      <c r="AG40"/>
      <c r="AH40"/>
      <c r="AI40"/>
      <c r="AJ40"/>
      <c r="AK40"/>
      <c r="AL40"/>
      <c r="AM40"/>
      <c r="AN40"/>
      <c r="AO40"/>
    </row>
    <row r="41" spans="1:41" ht="27.75" customHeight="1" x14ac:dyDescent="0.15">
      <c r="A41" s="71"/>
      <c r="B41" s="70"/>
      <c r="C41" s="70"/>
      <c r="D41" s="70"/>
      <c r="E41" s="70"/>
      <c r="F41" s="70"/>
      <c r="G41" s="70"/>
      <c r="H41" s="70"/>
      <c r="I41" s="70"/>
      <c r="J41" s="70"/>
      <c r="K41" s="70"/>
      <c r="L41" s="70"/>
      <c r="M41" s="70"/>
      <c r="N41" s="70"/>
      <c r="O41" s="88"/>
      <c r="P41"/>
      <c r="Q41"/>
      <c r="R41"/>
      <c r="S41"/>
      <c r="T41"/>
      <c r="U41"/>
      <c r="V41"/>
      <c r="W41"/>
      <c r="X41"/>
      <c r="Y41"/>
      <c r="Z41"/>
      <c r="AA41"/>
      <c r="AB41"/>
      <c r="AC41"/>
      <c r="AD41"/>
      <c r="AE41"/>
      <c r="AF41"/>
      <c r="AG41"/>
      <c r="AH41"/>
      <c r="AI41"/>
      <c r="AJ41"/>
      <c r="AK41"/>
      <c r="AL41"/>
      <c r="AM41"/>
      <c r="AN41"/>
      <c r="AO41"/>
    </row>
    <row r="42" spans="1:41" ht="99" customHeight="1" x14ac:dyDescent="0.15">
      <c r="A42" s="71"/>
      <c r="B42" s="70"/>
      <c r="C42" s="70"/>
      <c r="D42" s="70"/>
      <c r="E42" s="70"/>
      <c r="F42" s="70"/>
      <c r="G42" s="70"/>
      <c r="H42" s="70"/>
      <c r="I42" s="70"/>
      <c r="J42" s="70"/>
      <c r="K42" s="70"/>
      <c r="L42" s="70"/>
      <c r="M42" s="70"/>
      <c r="N42" s="70"/>
      <c r="O42" s="88"/>
      <c r="P42"/>
      <c r="Q42"/>
      <c r="R42"/>
      <c r="S42"/>
      <c r="T42"/>
      <c r="U42"/>
      <c r="V42"/>
      <c r="W42"/>
      <c r="X42"/>
      <c r="Y42"/>
      <c r="Z42"/>
      <c r="AA42"/>
      <c r="AB42"/>
      <c r="AC42"/>
      <c r="AD42"/>
      <c r="AE42"/>
      <c r="AF42"/>
      <c r="AG42"/>
      <c r="AH42"/>
      <c r="AI42"/>
      <c r="AJ42"/>
      <c r="AK42"/>
      <c r="AL42"/>
      <c r="AM42"/>
      <c r="AN42"/>
      <c r="AO42"/>
    </row>
    <row r="43" spans="1:41" ht="27.75" customHeight="1" x14ac:dyDescent="0.15">
      <c r="A43" s="71"/>
      <c r="B43" s="70"/>
      <c r="C43" s="70"/>
      <c r="D43" s="70"/>
      <c r="E43" s="70"/>
      <c r="F43" s="70"/>
      <c r="G43" s="70"/>
      <c r="H43" s="70"/>
      <c r="I43" s="70"/>
      <c r="J43" s="70"/>
      <c r="K43" s="70"/>
      <c r="L43" s="70"/>
      <c r="M43" s="70"/>
      <c r="N43" s="70"/>
      <c r="O43" s="88"/>
      <c r="P43"/>
      <c r="Q43"/>
      <c r="R43"/>
      <c r="S43"/>
      <c r="T43"/>
      <c r="U43"/>
      <c r="V43"/>
      <c r="W43"/>
      <c r="X43"/>
      <c r="Y43"/>
      <c r="Z43"/>
      <c r="AA43"/>
      <c r="AB43"/>
      <c r="AC43"/>
      <c r="AD43"/>
      <c r="AE43"/>
      <c r="AF43"/>
      <c r="AG43"/>
      <c r="AH43"/>
      <c r="AI43"/>
      <c r="AJ43"/>
      <c r="AK43"/>
      <c r="AL43"/>
      <c r="AM43"/>
      <c r="AN43"/>
      <c r="AO43"/>
    </row>
    <row r="44" spans="1:41" ht="12.75" customHeight="1" x14ac:dyDescent="0.15">
      <c r="A44" s="834"/>
      <c r="B44" s="834"/>
      <c r="C44" s="834"/>
      <c r="D44" s="834"/>
      <c r="E44" s="834"/>
      <c r="F44" s="9"/>
      <c r="G44" s="9"/>
      <c r="H44" s="9"/>
      <c r="I44" s="9"/>
      <c r="J44" s="9"/>
      <c r="K44" s="9"/>
      <c r="L44" s="9"/>
      <c r="M44" s="9"/>
      <c r="N44" s="9"/>
      <c r="O44" s="369"/>
      <c r="P44"/>
      <c r="Q44"/>
      <c r="R44"/>
      <c r="S44"/>
      <c r="T44"/>
      <c r="U44"/>
      <c r="V44"/>
      <c r="W44"/>
      <c r="X44"/>
      <c r="Y44"/>
      <c r="Z44"/>
      <c r="AA44"/>
      <c r="AB44"/>
      <c r="AC44"/>
      <c r="AD44"/>
      <c r="AE44"/>
      <c r="AF44"/>
      <c r="AG44"/>
      <c r="AH44"/>
      <c r="AI44"/>
      <c r="AJ44"/>
      <c r="AK44"/>
      <c r="AL44"/>
      <c r="AM44"/>
      <c r="AN44"/>
      <c r="AO44"/>
    </row>
    <row r="45" spans="1:41" x14ac:dyDescent="0.15">
      <c r="A45" s="71"/>
      <c r="B45" s="9"/>
      <c r="C45" s="9"/>
      <c r="D45" s="9"/>
      <c r="E45" s="9"/>
      <c r="F45" s="9"/>
      <c r="G45" s="9"/>
      <c r="H45" s="9"/>
      <c r="I45" s="9"/>
      <c r="J45" s="9"/>
      <c r="K45" s="9"/>
      <c r="L45" s="9"/>
      <c r="M45" s="9"/>
      <c r="N45" s="9"/>
      <c r="O45" s="369"/>
      <c r="P45"/>
      <c r="Q45"/>
      <c r="R45"/>
      <c r="S45"/>
      <c r="T45"/>
      <c r="U45"/>
      <c r="V45"/>
      <c r="W45"/>
      <c r="X45"/>
      <c r="Y45"/>
      <c r="Z45"/>
      <c r="AA45"/>
      <c r="AB45"/>
      <c r="AC45"/>
      <c r="AD45"/>
      <c r="AE45"/>
      <c r="AF45"/>
      <c r="AG45"/>
      <c r="AH45"/>
      <c r="AI45"/>
      <c r="AJ45"/>
      <c r="AK45"/>
      <c r="AL45"/>
      <c r="AM45"/>
      <c r="AN45"/>
      <c r="AO45"/>
    </row>
    <row r="46" spans="1:41" ht="34" x14ac:dyDescent="0.15">
      <c r="A46" s="541" t="s">
        <v>213</v>
      </c>
      <c r="B46" s="58"/>
      <c r="C46" s="72"/>
      <c r="D46" s="72"/>
      <c r="E46" s="72"/>
      <c r="F46" s="72"/>
      <c r="G46" s="72"/>
      <c r="H46" s="72"/>
      <c r="I46" s="72"/>
      <c r="J46" s="72"/>
      <c r="K46" s="72"/>
      <c r="L46" s="72"/>
      <c r="N46" s="72"/>
      <c r="O46" s="86"/>
      <c r="P46"/>
      <c r="Q46"/>
      <c r="R46"/>
      <c r="S46"/>
      <c r="T46"/>
      <c r="U46"/>
      <c r="V46"/>
      <c r="W46"/>
      <c r="X46"/>
      <c r="Y46"/>
      <c r="Z46"/>
      <c r="AA46"/>
      <c r="AB46"/>
      <c r="AC46"/>
      <c r="AD46"/>
      <c r="AE46"/>
      <c r="AF46"/>
      <c r="AG46"/>
      <c r="AH46"/>
      <c r="AI46"/>
      <c r="AJ46"/>
      <c r="AK46"/>
      <c r="AL46"/>
      <c r="AM46"/>
      <c r="AN46"/>
      <c r="AO46"/>
    </row>
    <row r="47" spans="1:41" ht="16" x14ac:dyDescent="0.15">
      <c r="A47" s="541"/>
      <c r="B47" s="72"/>
      <c r="C47" s="72"/>
      <c r="D47" s="72"/>
      <c r="E47" s="72"/>
      <c r="F47" s="72"/>
      <c r="G47" s="72"/>
      <c r="H47" s="72"/>
      <c r="I47" s="72"/>
      <c r="J47" s="72"/>
      <c r="K47" s="72"/>
      <c r="L47" s="72"/>
      <c r="N47" s="72"/>
      <c r="O47" s="86"/>
      <c r="P47"/>
      <c r="Q47"/>
      <c r="R47"/>
      <c r="S47"/>
      <c r="T47"/>
      <c r="U47"/>
      <c r="V47"/>
      <c r="W47"/>
      <c r="X47"/>
      <c r="Y47"/>
      <c r="Z47"/>
      <c r="AA47"/>
      <c r="AB47"/>
      <c r="AC47"/>
      <c r="AD47"/>
      <c r="AE47"/>
      <c r="AF47"/>
      <c r="AG47"/>
      <c r="AH47"/>
      <c r="AI47"/>
      <c r="AJ47"/>
      <c r="AK47"/>
      <c r="AL47"/>
      <c r="AM47"/>
      <c r="AN47"/>
      <c r="AO47"/>
    </row>
    <row r="48" spans="1:41" ht="14" x14ac:dyDescent="0.15">
      <c r="A48" s="71" t="s">
        <v>69</v>
      </c>
      <c r="B48" s="72"/>
      <c r="C48" s="72"/>
      <c r="D48" s="72"/>
      <c r="E48" s="72"/>
      <c r="F48" s="72"/>
      <c r="G48" s="72"/>
      <c r="H48" s="72"/>
      <c r="I48" s="72"/>
      <c r="J48" s="72"/>
      <c r="K48" s="72"/>
      <c r="L48" s="72"/>
      <c r="N48" s="72"/>
      <c r="O48" s="86"/>
      <c r="P48" s="531"/>
    </row>
    <row r="49" spans="1:19" ht="36" customHeight="1" x14ac:dyDescent="0.15">
      <c r="A49" s="87" t="s">
        <v>214</v>
      </c>
      <c r="B49" s="28" t="s">
        <v>44</v>
      </c>
      <c r="C49" s="28" t="s">
        <v>1279</v>
      </c>
      <c r="D49" s="28" t="s">
        <v>46</v>
      </c>
      <c r="E49" s="28" t="s">
        <v>1149</v>
      </c>
      <c r="F49" s="28" t="s">
        <v>47</v>
      </c>
      <c r="G49" s="28" t="s">
        <v>1280</v>
      </c>
      <c r="H49" s="28" t="s">
        <v>85</v>
      </c>
      <c r="I49" s="21" t="s">
        <v>790</v>
      </c>
      <c r="J49" s="28" t="s">
        <v>880</v>
      </c>
      <c r="K49" s="28" t="s">
        <v>588</v>
      </c>
      <c r="L49" s="28" t="s">
        <v>976</v>
      </c>
      <c r="M49" s="28" t="s">
        <v>82</v>
      </c>
      <c r="N49" s="28" t="s">
        <v>54</v>
      </c>
      <c r="O49" s="67" t="s">
        <v>55</v>
      </c>
      <c r="P49" s="535"/>
      <c r="R49" s="531"/>
      <c r="S49" s="531"/>
    </row>
    <row r="50" spans="1:19" ht="25.5" customHeight="1" x14ac:dyDescent="0.15">
      <c r="A50" s="542" t="s">
        <v>215</v>
      </c>
      <c r="B50" s="73">
        <f t="shared" ref="B50:O50" si="17">B64</f>
        <v>1959</v>
      </c>
      <c r="C50" s="73">
        <f t="shared" si="17"/>
        <v>120038</v>
      </c>
      <c r="D50" s="73">
        <f t="shared" si="17"/>
        <v>43965</v>
      </c>
      <c r="E50" s="73">
        <f t="shared" si="17"/>
        <v>15</v>
      </c>
      <c r="F50" s="73">
        <f t="shared" si="17"/>
        <v>54969</v>
      </c>
      <c r="G50" s="73">
        <f t="shared" si="17"/>
        <v>465</v>
      </c>
      <c r="H50" s="73">
        <f t="shared" si="17"/>
        <v>69350</v>
      </c>
      <c r="I50" s="73">
        <f t="shared" si="17"/>
        <v>15172</v>
      </c>
      <c r="J50" s="73">
        <f t="shared" si="17"/>
        <v>9502</v>
      </c>
      <c r="K50" s="73">
        <f t="shared" si="17"/>
        <v>7491</v>
      </c>
      <c r="L50" s="73">
        <f t="shared" si="17"/>
        <v>9439</v>
      </c>
      <c r="M50" s="73">
        <f t="shared" si="17"/>
        <v>5933</v>
      </c>
      <c r="N50" s="73">
        <f t="shared" si="17"/>
        <v>16880</v>
      </c>
      <c r="O50" s="73">
        <f t="shared" si="17"/>
        <v>355178</v>
      </c>
      <c r="P50" s="369"/>
      <c r="Q50" s="9"/>
      <c r="R50" s="531"/>
      <c r="S50" s="531"/>
    </row>
    <row r="51" spans="1:19" x14ac:dyDescent="0.15">
      <c r="A51" s="71"/>
      <c r="B51" s="9"/>
      <c r="C51" s="9"/>
      <c r="D51" s="9"/>
      <c r="E51" s="9"/>
      <c r="F51" s="9"/>
      <c r="G51" s="9"/>
      <c r="H51" s="9"/>
      <c r="I51" s="9"/>
      <c r="J51" s="9"/>
      <c r="K51" s="9"/>
      <c r="L51" s="9"/>
      <c r="M51" s="9"/>
      <c r="N51" s="9"/>
      <c r="O51" s="369"/>
      <c r="P51" s="531"/>
      <c r="Q51" s="531"/>
    </row>
    <row r="52" spans="1:19" x14ac:dyDescent="0.15">
      <c r="A52" s="71"/>
      <c r="B52" s="9"/>
      <c r="C52" s="9"/>
      <c r="D52" s="9"/>
      <c r="E52" s="9"/>
      <c r="F52" s="9"/>
      <c r="G52" s="9"/>
      <c r="H52" s="9"/>
      <c r="I52" s="9"/>
      <c r="J52" s="9"/>
      <c r="K52" s="9"/>
      <c r="L52" s="9"/>
      <c r="M52" s="9"/>
      <c r="N52" s="9"/>
      <c r="O52" s="369"/>
      <c r="P52" s="531"/>
      <c r="Q52" s="531"/>
    </row>
    <row r="53" spans="1:19" x14ac:dyDescent="0.15">
      <c r="A53" s="71"/>
      <c r="B53" s="9"/>
      <c r="C53" s="9"/>
      <c r="D53" s="9"/>
      <c r="E53" s="9"/>
      <c r="F53" s="9"/>
      <c r="G53" s="9"/>
      <c r="H53" s="9"/>
      <c r="I53" s="9"/>
      <c r="J53" s="9"/>
      <c r="K53" s="9"/>
      <c r="L53" s="9"/>
      <c r="M53" s="9"/>
      <c r="N53" s="9"/>
      <c r="O53" s="369"/>
      <c r="P53" s="531"/>
      <c r="Q53" s="531"/>
    </row>
    <row r="54" spans="1:19" x14ac:dyDescent="0.15">
      <c r="A54" s="71"/>
      <c r="B54" s="9"/>
      <c r="C54" s="9"/>
      <c r="D54" s="9"/>
      <c r="E54" s="9"/>
      <c r="F54" s="9"/>
      <c r="G54" s="9"/>
      <c r="H54" s="9"/>
      <c r="I54" s="9"/>
      <c r="J54" s="9"/>
      <c r="K54" s="9"/>
      <c r="L54" s="9"/>
      <c r="M54" s="9"/>
      <c r="N54" s="9"/>
      <c r="O54" s="369"/>
      <c r="P54" s="531"/>
      <c r="Q54" s="531"/>
    </row>
    <row r="55" spans="1:19" ht="14" x14ac:dyDescent="0.15">
      <c r="A55" s="71" t="s">
        <v>57</v>
      </c>
      <c r="B55" s="72"/>
      <c r="C55" s="72"/>
      <c r="D55" s="72"/>
      <c r="E55" s="72"/>
      <c r="F55" s="72"/>
      <c r="G55" s="72"/>
      <c r="H55" s="72"/>
      <c r="I55" s="72"/>
      <c r="J55" s="72"/>
      <c r="K55" s="72"/>
      <c r="L55" s="72"/>
      <c r="M55" s="72"/>
      <c r="O55" s="536"/>
      <c r="P55" s="531"/>
      <c r="Q55" s="531"/>
    </row>
    <row r="56" spans="1:19" ht="34" x14ac:dyDescent="0.15">
      <c r="A56" s="244" t="s">
        <v>214</v>
      </c>
      <c r="B56" s="227" t="s">
        <v>44</v>
      </c>
      <c r="C56" s="227" t="s">
        <v>1279</v>
      </c>
      <c r="D56" s="227" t="s">
        <v>46</v>
      </c>
      <c r="E56" s="227" t="s">
        <v>1149</v>
      </c>
      <c r="F56" s="227" t="s">
        <v>47</v>
      </c>
      <c r="G56" s="227" t="s">
        <v>1280</v>
      </c>
      <c r="H56" s="227" t="s">
        <v>85</v>
      </c>
      <c r="I56" s="233" t="s">
        <v>790</v>
      </c>
      <c r="J56" s="227" t="s">
        <v>880</v>
      </c>
      <c r="K56" s="227" t="s">
        <v>588</v>
      </c>
      <c r="L56" s="227" t="s">
        <v>976</v>
      </c>
      <c r="M56" s="227" t="s">
        <v>82</v>
      </c>
      <c r="N56" s="227" t="s">
        <v>54</v>
      </c>
      <c r="O56" s="233" t="s">
        <v>55</v>
      </c>
      <c r="P56" s="535"/>
      <c r="R56" s="531"/>
      <c r="S56" s="531"/>
    </row>
    <row r="57" spans="1:19" ht="16" x14ac:dyDescent="0.15">
      <c r="A57" s="534" t="s">
        <v>99</v>
      </c>
      <c r="B57" s="534">
        <f>K71+L71+M71</f>
        <v>1285</v>
      </c>
      <c r="C57" s="534">
        <f>B71+C71</f>
        <v>107132</v>
      </c>
      <c r="D57" s="534">
        <f>D71</f>
        <v>31018</v>
      </c>
      <c r="E57" s="534">
        <f>E71</f>
        <v>3</v>
      </c>
      <c r="F57" s="534">
        <f>F71+G71+H71</f>
        <v>35502</v>
      </c>
      <c r="G57" s="534">
        <f>I71+J71</f>
        <v>282</v>
      </c>
      <c r="H57" s="534">
        <f>N71+O71</f>
        <v>56913</v>
      </c>
      <c r="I57" s="534">
        <f>P71+Q71</f>
        <v>11571</v>
      </c>
      <c r="J57" s="534">
        <f>R71+S71+T71+U71</f>
        <v>6686</v>
      </c>
      <c r="K57" s="534">
        <f>V71</f>
        <v>6108</v>
      </c>
      <c r="L57" s="534">
        <f>W71+X71</f>
        <v>5316</v>
      </c>
      <c r="M57" s="534">
        <f>Y71+Z71</f>
        <v>3410</v>
      </c>
      <c r="N57" s="534">
        <f>AA71</f>
        <v>11962</v>
      </c>
      <c r="O57" s="534">
        <f t="shared" ref="O57:O63" si="18">SUM(B57:N57)</f>
        <v>277188</v>
      </c>
      <c r="P57" s="535"/>
      <c r="R57" s="531"/>
      <c r="S57" s="531"/>
    </row>
    <row r="58" spans="1:19" ht="17" x14ac:dyDescent="0.15">
      <c r="A58" s="244" t="s">
        <v>100</v>
      </c>
      <c r="B58" s="534">
        <f t="shared" ref="B58:B63" si="19">K72+L72+M72</f>
        <v>45</v>
      </c>
      <c r="C58" s="534">
        <f t="shared" ref="C58:C63" si="20">B72+C72</f>
        <v>9075</v>
      </c>
      <c r="D58" s="534">
        <f t="shared" ref="D58:E63" si="21">D72</f>
        <v>2857</v>
      </c>
      <c r="E58" s="534">
        <f t="shared" si="21"/>
        <v>2</v>
      </c>
      <c r="F58" s="534">
        <f t="shared" ref="F58:F63" si="22">F72+G72+H72</f>
        <v>1511</v>
      </c>
      <c r="G58" s="534">
        <f t="shared" ref="G58:G63" si="23">I72+J72</f>
        <v>73</v>
      </c>
      <c r="H58" s="534">
        <f t="shared" ref="H58:H63" si="24">N72+O72</f>
        <v>4311</v>
      </c>
      <c r="I58" s="534">
        <f t="shared" ref="I58:I63" si="25">P72+Q72</f>
        <v>1201</v>
      </c>
      <c r="J58" s="534">
        <f t="shared" ref="J58:J63" si="26">R72+S72+T72+U72</f>
        <v>782</v>
      </c>
      <c r="K58" s="534">
        <f t="shared" ref="K58:K63" si="27">V72</f>
        <v>435</v>
      </c>
      <c r="L58" s="534">
        <f t="shared" ref="L58:L63" si="28">W72+X72</f>
        <v>1451</v>
      </c>
      <c r="M58" s="534">
        <f t="shared" ref="M58:M63" si="29">Y72+Z72</f>
        <v>372</v>
      </c>
      <c r="N58" s="534">
        <f t="shared" ref="N58:N63" si="30">AA72</f>
        <v>1913</v>
      </c>
      <c r="O58" s="534">
        <f t="shared" si="18"/>
        <v>24028</v>
      </c>
      <c r="P58" s="535"/>
      <c r="R58" s="531"/>
      <c r="S58" s="531"/>
    </row>
    <row r="59" spans="1:19" ht="17" x14ac:dyDescent="0.15">
      <c r="A59" s="244" t="s">
        <v>101</v>
      </c>
      <c r="B59" s="534">
        <f t="shared" si="19"/>
        <v>376</v>
      </c>
      <c r="C59" s="534">
        <f t="shared" si="20"/>
        <v>1449</v>
      </c>
      <c r="D59" s="534">
        <f t="shared" si="21"/>
        <v>1316</v>
      </c>
      <c r="E59" s="534">
        <f t="shared" si="21"/>
        <v>8</v>
      </c>
      <c r="F59" s="534">
        <f t="shared" si="22"/>
        <v>2646</v>
      </c>
      <c r="G59" s="534">
        <f t="shared" si="23"/>
        <v>74</v>
      </c>
      <c r="H59" s="534">
        <f t="shared" si="24"/>
        <v>3632</v>
      </c>
      <c r="I59" s="534">
        <f t="shared" si="25"/>
        <v>769</v>
      </c>
      <c r="J59" s="534">
        <f t="shared" si="26"/>
        <v>1342</v>
      </c>
      <c r="K59" s="534">
        <f t="shared" si="27"/>
        <v>329</v>
      </c>
      <c r="L59" s="534">
        <f t="shared" si="28"/>
        <v>1356</v>
      </c>
      <c r="M59" s="534">
        <f t="shared" si="29"/>
        <v>649</v>
      </c>
      <c r="N59" s="534">
        <f t="shared" si="30"/>
        <v>1239</v>
      </c>
      <c r="O59" s="534">
        <f t="shared" si="18"/>
        <v>15185</v>
      </c>
      <c r="P59" s="535"/>
      <c r="R59" s="531"/>
      <c r="S59" s="531"/>
    </row>
    <row r="60" spans="1:19" ht="17" x14ac:dyDescent="0.15">
      <c r="A60" s="244" t="s">
        <v>102</v>
      </c>
      <c r="B60" s="534">
        <f t="shared" si="19"/>
        <v>216</v>
      </c>
      <c r="C60" s="534">
        <f t="shared" si="20"/>
        <v>303</v>
      </c>
      <c r="D60" s="534">
        <f t="shared" si="21"/>
        <v>700</v>
      </c>
      <c r="E60" s="534">
        <f t="shared" si="21"/>
        <v>1</v>
      </c>
      <c r="F60" s="534">
        <f t="shared" si="22"/>
        <v>788</v>
      </c>
      <c r="G60" s="534">
        <f t="shared" si="23"/>
        <v>25</v>
      </c>
      <c r="H60" s="534">
        <f t="shared" si="24"/>
        <v>658</v>
      </c>
      <c r="I60" s="534">
        <f t="shared" si="25"/>
        <v>278</v>
      </c>
      <c r="J60" s="534">
        <f t="shared" si="26"/>
        <v>301</v>
      </c>
      <c r="K60" s="534">
        <f t="shared" si="27"/>
        <v>107</v>
      </c>
      <c r="L60" s="534">
        <f t="shared" si="28"/>
        <v>250</v>
      </c>
      <c r="M60" s="534">
        <f t="shared" si="29"/>
        <v>313</v>
      </c>
      <c r="N60" s="534">
        <f t="shared" si="30"/>
        <v>129</v>
      </c>
      <c r="O60" s="534">
        <f t="shared" si="18"/>
        <v>4069</v>
      </c>
      <c r="P60" s="535"/>
      <c r="R60" s="531"/>
      <c r="S60" s="531"/>
    </row>
    <row r="61" spans="1:19" ht="17" x14ac:dyDescent="0.15">
      <c r="A61" s="244" t="s">
        <v>103</v>
      </c>
      <c r="B61" s="534">
        <f t="shared" si="19"/>
        <v>22</v>
      </c>
      <c r="C61" s="534">
        <f t="shared" si="20"/>
        <v>154</v>
      </c>
      <c r="D61" s="534">
        <f t="shared" si="21"/>
        <v>435</v>
      </c>
      <c r="E61" s="534">
        <f t="shared" si="21"/>
        <v>0</v>
      </c>
      <c r="F61" s="534">
        <f t="shared" si="22"/>
        <v>182</v>
      </c>
      <c r="G61" s="534">
        <f t="shared" si="23"/>
        <v>5</v>
      </c>
      <c r="H61" s="534">
        <f t="shared" si="24"/>
        <v>359</v>
      </c>
      <c r="I61" s="534">
        <f t="shared" si="25"/>
        <v>71</v>
      </c>
      <c r="J61" s="534">
        <f t="shared" si="26"/>
        <v>69</v>
      </c>
      <c r="K61" s="534">
        <f t="shared" si="27"/>
        <v>9</v>
      </c>
      <c r="L61" s="534">
        <f t="shared" si="28"/>
        <v>125</v>
      </c>
      <c r="M61" s="534">
        <f t="shared" si="29"/>
        <v>60</v>
      </c>
      <c r="N61" s="534">
        <f t="shared" si="30"/>
        <v>114</v>
      </c>
      <c r="O61" s="534">
        <f t="shared" si="18"/>
        <v>1605</v>
      </c>
      <c r="P61" s="535"/>
      <c r="R61" s="531"/>
      <c r="S61" s="531"/>
    </row>
    <row r="62" spans="1:19" ht="16" x14ac:dyDescent="0.15">
      <c r="A62" s="534" t="s">
        <v>104</v>
      </c>
      <c r="B62" s="534">
        <f t="shared" si="19"/>
        <v>11</v>
      </c>
      <c r="C62" s="534">
        <f t="shared" si="20"/>
        <v>1796</v>
      </c>
      <c r="D62" s="534">
        <f t="shared" si="21"/>
        <v>7627</v>
      </c>
      <c r="E62" s="534">
        <f t="shared" si="21"/>
        <v>1</v>
      </c>
      <c r="F62" s="534">
        <f t="shared" si="22"/>
        <v>12490</v>
      </c>
      <c r="G62" s="534">
        <f t="shared" si="23"/>
        <v>6</v>
      </c>
      <c r="H62" s="534">
        <f t="shared" si="24"/>
        <v>3446</v>
      </c>
      <c r="I62" s="534">
        <f t="shared" si="25"/>
        <v>1089</v>
      </c>
      <c r="J62" s="534">
        <f t="shared" si="26"/>
        <v>317</v>
      </c>
      <c r="K62" s="534">
        <f t="shared" si="27"/>
        <v>474</v>
      </c>
      <c r="L62" s="534">
        <f t="shared" si="28"/>
        <v>939</v>
      </c>
      <c r="M62" s="534">
        <f t="shared" si="29"/>
        <v>1119</v>
      </c>
      <c r="N62" s="534">
        <f t="shared" si="30"/>
        <v>1371</v>
      </c>
      <c r="O62" s="534">
        <f t="shared" si="18"/>
        <v>30686</v>
      </c>
      <c r="P62" s="535"/>
      <c r="R62" s="531"/>
      <c r="S62" s="531"/>
    </row>
    <row r="63" spans="1:19" ht="17" x14ac:dyDescent="0.15">
      <c r="A63" s="244" t="s">
        <v>105</v>
      </c>
      <c r="B63" s="534">
        <f t="shared" si="19"/>
        <v>4</v>
      </c>
      <c r="C63" s="534">
        <f t="shared" si="20"/>
        <v>129</v>
      </c>
      <c r="D63" s="534">
        <f t="shared" si="21"/>
        <v>12</v>
      </c>
      <c r="E63" s="534">
        <f t="shared" si="21"/>
        <v>0</v>
      </c>
      <c r="F63" s="534">
        <f t="shared" si="22"/>
        <v>1850</v>
      </c>
      <c r="G63" s="534">
        <f t="shared" si="23"/>
        <v>0</v>
      </c>
      <c r="H63" s="534">
        <f t="shared" si="24"/>
        <v>31</v>
      </c>
      <c r="I63" s="534">
        <f t="shared" si="25"/>
        <v>193</v>
      </c>
      <c r="J63" s="534">
        <f t="shared" si="26"/>
        <v>5</v>
      </c>
      <c r="K63" s="534">
        <f t="shared" si="27"/>
        <v>29</v>
      </c>
      <c r="L63" s="534">
        <f t="shared" si="28"/>
        <v>2</v>
      </c>
      <c r="M63" s="534">
        <f t="shared" si="29"/>
        <v>10</v>
      </c>
      <c r="N63" s="534">
        <f t="shared" si="30"/>
        <v>152</v>
      </c>
      <c r="O63" s="534">
        <f t="shared" si="18"/>
        <v>2417</v>
      </c>
      <c r="P63" s="535"/>
    </row>
    <row r="64" spans="1:19" ht="34" x14ac:dyDescent="0.15">
      <c r="A64" s="251" t="s">
        <v>215</v>
      </c>
      <c r="B64" s="534">
        <f>SUM(B57:B63)</f>
        <v>1959</v>
      </c>
      <c r="C64" s="534">
        <f>SUM(C57:C63)</f>
        <v>120038</v>
      </c>
      <c r="D64" s="534">
        <f t="shared" ref="D64:O64" si="31">SUM(D57:D63)</f>
        <v>43965</v>
      </c>
      <c r="E64" s="534">
        <f t="shared" si="31"/>
        <v>15</v>
      </c>
      <c r="F64" s="534">
        <f t="shared" si="31"/>
        <v>54969</v>
      </c>
      <c r="G64" s="534">
        <f t="shared" si="31"/>
        <v>465</v>
      </c>
      <c r="H64" s="534">
        <f t="shared" si="31"/>
        <v>69350</v>
      </c>
      <c r="I64" s="534">
        <f t="shared" si="31"/>
        <v>15172</v>
      </c>
      <c r="J64" s="534">
        <f t="shared" si="31"/>
        <v>9502</v>
      </c>
      <c r="K64" s="534">
        <f t="shared" si="31"/>
        <v>7491</v>
      </c>
      <c r="L64" s="534">
        <f t="shared" si="31"/>
        <v>9439</v>
      </c>
      <c r="M64" s="534">
        <f t="shared" si="31"/>
        <v>5933</v>
      </c>
      <c r="N64" s="534">
        <f t="shared" si="31"/>
        <v>16880</v>
      </c>
      <c r="O64" s="534">
        <f t="shared" si="31"/>
        <v>355178</v>
      </c>
      <c r="P64" s="535"/>
    </row>
    <row r="65" spans="1:28" x14ac:dyDescent="0.15">
      <c r="A65" s="71"/>
      <c r="B65" s="72"/>
      <c r="C65" s="72"/>
      <c r="D65" s="72"/>
      <c r="E65" s="72"/>
      <c r="F65" s="72"/>
      <c r="G65" s="72"/>
      <c r="H65" s="72"/>
      <c r="I65" s="72"/>
      <c r="J65" s="72"/>
      <c r="K65" s="72"/>
      <c r="L65" s="72"/>
      <c r="M65" s="72"/>
      <c r="O65" s="536"/>
    </row>
    <row r="66" spans="1:28" x14ac:dyDescent="0.15">
      <c r="A66" s="71"/>
      <c r="B66" s="72"/>
      <c r="C66" s="72"/>
      <c r="D66" s="72"/>
      <c r="E66" s="72"/>
      <c r="F66" s="72"/>
      <c r="G66" s="72"/>
      <c r="H66" s="72"/>
      <c r="I66" s="72"/>
      <c r="J66" s="72"/>
      <c r="K66" s="72"/>
      <c r="L66" s="72"/>
      <c r="M66" s="72"/>
      <c r="O66" s="536"/>
    </row>
    <row r="67" spans="1:28" x14ac:dyDescent="0.15">
      <c r="A67" s="71"/>
      <c r="B67" s="72"/>
      <c r="C67" s="72"/>
      <c r="D67" s="72"/>
      <c r="E67" s="72"/>
      <c r="F67" s="72"/>
      <c r="G67" s="72"/>
      <c r="H67" s="72"/>
      <c r="I67" s="72"/>
      <c r="J67" s="72"/>
      <c r="K67" s="72"/>
      <c r="L67" s="72"/>
      <c r="M67" s="72"/>
      <c r="O67" s="536"/>
    </row>
    <row r="68" spans="1:28" x14ac:dyDescent="0.15">
      <c r="A68" s="71"/>
      <c r="B68" s="72"/>
      <c r="C68" s="72"/>
      <c r="D68" s="72"/>
      <c r="E68" s="72"/>
      <c r="F68" s="72"/>
      <c r="G68" s="72"/>
      <c r="H68" s="72"/>
      <c r="I68" s="72"/>
      <c r="J68" s="72"/>
      <c r="K68" s="72"/>
      <c r="L68" s="72"/>
      <c r="M68" s="72"/>
      <c r="O68" s="536"/>
    </row>
    <row r="69" spans="1:28" ht="14" x14ac:dyDescent="0.15">
      <c r="A69" s="71" t="s">
        <v>62</v>
      </c>
      <c r="B69" s="72"/>
      <c r="C69" s="72"/>
      <c r="D69" s="72"/>
      <c r="E69" s="72"/>
      <c r="F69" s="72"/>
      <c r="G69" s="72"/>
      <c r="H69" s="72"/>
      <c r="I69" s="72"/>
      <c r="J69" s="72"/>
      <c r="K69" s="72"/>
      <c r="L69" s="72"/>
      <c r="M69" s="72"/>
      <c r="O69" s="536"/>
    </row>
    <row r="70" spans="1:28" ht="39.75" customHeight="1" x14ac:dyDescent="0.15">
      <c r="A70" s="87" t="s">
        <v>214</v>
      </c>
      <c r="B70" s="67" t="s">
        <v>45</v>
      </c>
      <c r="C70" s="21" t="s">
        <v>901</v>
      </c>
      <c r="D70" s="67" t="s">
        <v>46</v>
      </c>
      <c r="E70" s="67" t="s">
        <v>1149</v>
      </c>
      <c r="F70" s="67" t="s">
        <v>47</v>
      </c>
      <c r="G70" s="67" t="s">
        <v>902</v>
      </c>
      <c r="H70" s="16" t="s">
        <v>1105</v>
      </c>
      <c r="I70" s="67" t="s">
        <v>48</v>
      </c>
      <c r="J70" s="67" t="s">
        <v>858</v>
      </c>
      <c r="K70" s="67" t="s">
        <v>66</v>
      </c>
      <c r="L70" s="67" t="s">
        <v>67</v>
      </c>
      <c r="M70" s="67" t="s">
        <v>212</v>
      </c>
      <c r="N70" s="67" t="s">
        <v>49</v>
      </c>
      <c r="O70" s="28" t="s">
        <v>859</v>
      </c>
      <c r="P70" s="67" t="s">
        <v>875</v>
      </c>
      <c r="Q70" s="67" t="s">
        <v>1177</v>
      </c>
      <c r="R70" s="67" t="s">
        <v>51</v>
      </c>
      <c r="S70" s="28" t="s">
        <v>903</v>
      </c>
      <c r="T70" s="67" t="s">
        <v>804</v>
      </c>
      <c r="U70" s="17" t="s">
        <v>78</v>
      </c>
      <c r="V70" s="17" t="s">
        <v>633</v>
      </c>
      <c r="W70" s="17" t="s">
        <v>52</v>
      </c>
      <c r="X70" s="17" t="s">
        <v>904</v>
      </c>
      <c r="Y70" s="17" t="s">
        <v>905</v>
      </c>
      <c r="Z70" s="17" t="s">
        <v>68</v>
      </c>
      <c r="AA70" s="17" t="s">
        <v>54</v>
      </c>
      <c r="AB70" s="17" t="s">
        <v>55</v>
      </c>
    </row>
    <row r="71" spans="1:28" ht="16" x14ac:dyDescent="0.2">
      <c r="A71" s="73" t="s">
        <v>775</v>
      </c>
      <c r="B71" s="543">
        <v>55187</v>
      </c>
      <c r="C71" s="33">
        <v>51945</v>
      </c>
      <c r="D71" s="33">
        <v>31018</v>
      </c>
      <c r="E71" s="33">
        <v>3</v>
      </c>
      <c r="F71" s="33">
        <v>31327</v>
      </c>
      <c r="G71" s="33">
        <v>4172</v>
      </c>
      <c r="H71" s="33">
        <v>3</v>
      </c>
      <c r="I71" s="33"/>
      <c r="J71" s="33">
        <v>282</v>
      </c>
      <c r="K71" s="33"/>
      <c r="L71" s="33">
        <v>1</v>
      </c>
      <c r="M71" s="33">
        <v>1284</v>
      </c>
      <c r="N71" s="33">
        <v>43499</v>
      </c>
      <c r="O71" s="33">
        <v>13414</v>
      </c>
      <c r="P71" s="33">
        <v>11563</v>
      </c>
      <c r="Q71" s="33">
        <v>8</v>
      </c>
      <c r="R71" s="33">
        <v>5344</v>
      </c>
      <c r="S71" s="544">
        <v>327</v>
      </c>
      <c r="T71" s="33">
        <v>32</v>
      </c>
      <c r="U71" s="33">
        <v>983</v>
      </c>
      <c r="V71" s="33">
        <v>6108</v>
      </c>
      <c r="W71" s="33">
        <v>4982</v>
      </c>
      <c r="X71" s="33">
        <v>334</v>
      </c>
      <c r="Y71" s="33">
        <v>2223</v>
      </c>
      <c r="Z71" s="33">
        <v>1187</v>
      </c>
      <c r="AA71" s="33">
        <v>11962</v>
      </c>
      <c r="AB71" s="545">
        <f t="shared" ref="AB71:AB77" si="32">SUM(B71:AA71)</f>
        <v>277188</v>
      </c>
    </row>
    <row r="72" spans="1:28" ht="16" x14ac:dyDescent="0.2">
      <c r="A72" s="87" t="s">
        <v>100</v>
      </c>
      <c r="B72" s="543">
        <v>3289</v>
      </c>
      <c r="C72" s="33">
        <v>5786</v>
      </c>
      <c r="D72" s="33">
        <v>2857</v>
      </c>
      <c r="E72" s="33">
        <v>2</v>
      </c>
      <c r="F72" s="33">
        <v>1456</v>
      </c>
      <c r="G72" s="33">
        <v>55</v>
      </c>
      <c r="H72" s="33"/>
      <c r="I72" s="33"/>
      <c r="J72" s="33">
        <v>73</v>
      </c>
      <c r="K72" s="33"/>
      <c r="L72" s="33"/>
      <c r="M72" s="33">
        <v>45</v>
      </c>
      <c r="N72" s="33">
        <v>3333</v>
      </c>
      <c r="O72" s="33">
        <v>978</v>
      </c>
      <c r="P72" s="33">
        <v>1199</v>
      </c>
      <c r="Q72" s="33">
        <v>2</v>
      </c>
      <c r="R72" s="33">
        <v>166</v>
      </c>
      <c r="S72" s="544">
        <v>129</v>
      </c>
      <c r="T72" s="33">
        <v>5</v>
      </c>
      <c r="U72" s="33">
        <v>482</v>
      </c>
      <c r="V72" s="33">
        <v>435</v>
      </c>
      <c r="W72" s="33">
        <v>1375</v>
      </c>
      <c r="X72" s="33">
        <v>76</v>
      </c>
      <c r="Y72" s="33">
        <v>166</v>
      </c>
      <c r="Z72" s="33">
        <v>206</v>
      </c>
      <c r="AA72" s="33">
        <v>1913</v>
      </c>
      <c r="AB72" s="545">
        <f t="shared" si="32"/>
        <v>24028</v>
      </c>
    </row>
    <row r="73" spans="1:28" ht="16" x14ac:dyDescent="0.2">
      <c r="A73" s="87" t="s">
        <v>514</v>
      </c>
      <c r="B73" s="543">
        <v>405</v>
      </c>
      <c r="C73" s="33">
        <v>1044</v>
      </c>
      <c r="D73" s="33">
        <v>1316</v>
      </c>
      <c r="E73" s="33">
        <v>8</v>
      </c>
      <c r="F73" s="33">
        <v>2027</v>
      </c>
      <c r="G73" s="33">
        <v>616</v>
      </c>
      <c r="H73" s="33">
        <v>3</v>
      </c>
      <c r="I73" s="33"/>
      <c r="J73" s="33">
        <v>74</v>
      </c>
      <c r="K73" s="33"/>
      <c r="L73" s="33">
        <v>1</v>
      </c>
      <c r="M73" s="33">
        <v>375</v>
      </c>
      <c r="N73" s="33">
        <v>2302</v>
      </c>
      <c r="O73" s="33">
        <v>1330</v>
      </c>
      <c r="P73" s="33">
        <v>767</v>
      </c>
      <c r="Q73" s="33">
        <v>2</v>
      </c>
      <c r="R73" s="33">
        <v>1061</v>
      </c>
      <c r="S73" s="544">
        <v>64</v>
      </c>
      <c r="T73" s="33">
        <v>13</v>
      </c>
      <c r="U73" s="33">
        <v>204</v>
      </c>
      <c r="V73" s="33">
        <v>329</v>
      </c>
      <c r="W73" s="33">
        <v>1195</v>
      </c>
      <c r="X73" s="33">
        <v>161</v>
      </c>
      <c r="Y73" s="33">
        <v>504</v>
      </c>
      <c r="Z73" s="33">
        <v>145</v>
      </c>
      <c r="AA73" s="33">
        <v>1239</v>
      </c>
      <c r="AB73" s="545">
        <f t="shared" si="32"/>
        <v>15185</v>
      </c>
    </row>
    <row r="74" spans="1:28" ht="16" x14ac:dyDescent="0.2">
      <c r="A74" s="87" t="s">
        <v>515</v>
      </c>
      <c r="B74" s="543">
        <v>91</v>
      </c>
      <c r="C74" s="33">
        <v>212</v>
      </c>
      <c r="D74" s="33">
        <v>700</v>
      </c>
      <c r="E74" s="33">
        <v>1</v>
      </c>
      <c r="F74" s="33">
        <v>628</v>
      </c>
      <c r="G74" s="33">
        <v>154</v>
      </c>
      <c r="H74" s="33">
        <v>6</v>
      </c>
      <c r="I74" s="33"/>
      <c r="J74" s="33">
        <v>25</v>
      </c>
      <c r="K74" s="33"/>
      <c r="L74" s="33">
        <v>2</v>
      </c>
      <c r="M74" s="33">
        <v>214</v>
      </c>
      <c r="N74" s="33">
        <v>387</v>
      </c>
      <c r="O74" s="33">
        <v>271</v>
      </c>
      <c r="P74" s="33">
        <v>273</v>
      </c>
      <c r="Q74" s="33">
        <v>5</v>
      </c>
      <c r="R74" s="33">
        <v>254</v>
      </c>
      <c r="S74" s="544">
        <v>20</v>
      </c>
      <c r="T74" s="33">
        <v>7</v>
      </c>
      <c r="U74" s="33">
        <v>20</v>
      </c>
      <c r="V74" s="33">
        <v>107</v>
      </c>
      <c r="W74" s="33">
        <v>217</v>
      </c>
      <c r="X74" s="33">
        <v>33</v>
      </c>
      <c r="Y74" s="33">
        <v>216</v>
      </c>
      <c r="Z74" s="33">
        <v>97</v>
      </c>
      <c r="AA74" s="33">
        <v>129</v>
      </c>
      <c r="AB74" s="545">
        <f t="shared" si="32"/>
        <v>4069</v>
      </c>
    </row>
    <row r="75" spans="1:28" ht="14" x14ac:dyDescent="0.15">
      <c r="A75" s="87" t="s">
        <v>516</v>
      </c>
      <c r="B75" s="543">
        <v>69</v>
      </c>
      <c r="C75" s="33">
        <v>85</v>
      </c>
      <c r="D75" s="33">
        <v>435</v>
      </c>
      <c r="E75" s="33"/>
      <c r="F75" s="33">
        <v>149</v>
      </c>
      <c r="G75" s="33">
        <v>33</v>
      </c>
      <c r="H75" s="33"/>
      <c r="I75" s="33"/>
      <c r="J75" s="33">
        <v>5</v>
      </c>
      <c r="K75" s="33"/>
      <c r="L75" s="543"/>
      <c r="M75" s="33">
        <v>22</v>
      </c>
      <c r="N75" s="33">
        <v>268</v>
      </c>
      <c r="O75" s="33">
        <v>91</v>
      </c>
      <c r="P75" s="33">
        <v>71</v>
      </c>
      <c r="Q75" s="33"/>
      <c r="R75" s="33">
        <v>56</v>
      </c>
      <c r="S75" s="543">
        <v>4</v>
      </c>
      <c r="T75" s="73">
        <v>1</v>
      </c>
      <c r="U75" s="33">
        <v>8</v>
      </c>
      <c r="V75" s="33">
        <v>9</v>
      </c>
      <c r="W75" s="33">
        <v>121</v>
      </c>
      <c r="X75" s="33">
        <v>4</v>
      </c>
      <c r="Y75" s="33">
        <v>49</v>
      </c>
      <c r="Z75" s="33">
        <v>11</v>
      </c>
      <c r="AA75" s="33">
        <v>114</v>
      </c>
      <c r="AB75" s="545">
        <f t="shared" si="32"/>
        <v>1605</v>
      </c>
    </row>
    <row r="76" spans="1:28" x14ac:dyDescent="0.15">
      <c r="A76" s="73" t="s">
        <v>776</v>
      </c>
      <c r="B76" s="543">
        <v>974</v>
      </c>
      <c r="C76" s="33">
        <v>822</v>
      </c>
      <c r="D76" s="33">
        <v>7627</v>
      </c>
      <c r="E76" s="33">
        <v>1</v>
      </c>
      <c r="F76" s="33">
        <v>12469</v>
      </c>
      <c r="G76" s="33">
        <v>21</v>
      </c>
      <c r="H76" s="33"/>
      <c r="I76" s="33"/>
      <c r="J76" s="33">
        <v>6</v>
      </c>
      <c r="K76" s="543"/>
      <c r="L76" s="543"/>
      <c r="M76" s="33">
        <v>11</v>
      </c>
      <c r="N76" s="33">
        <v>2961</v>
      </c>
      <c r="O76" s="33">
        <v>485</v>
      </c>
      <c r="P76" s="33">
        <v>821</v>
      </c>
      <c r="Q76" s="33">
        <v>268</v>
      </c>
      <c r="R76" s="33">
        <v>130</v>
      </c>
      <c r="S76" s="543">
        <v>172</v>
      </c>
      <c r="T76" s="73">
        <v>2</v>
      </c>
      <c r="U76" s="33">
        <v>13</v>
      </c>
      <c r="V76" s="33">
        <v>474</v>
      </c>
      <c r="W76" s="33">
        <v>916</v>
      </c>
      <c r="X76" s="33">
        <v>23</v>
      </c>
      <c r="Y76" s="33">
        <v>45</v>
      </c>
      <c r="Z76" s="33">
        <v>1074</v>
      </c>
      <c r="AA76" s="33">
        <v>1371</v>
      </c>
      <c r="AB76" s="545">
        <f t="shared" si="32"/>
        <v>30686</v>
      </c>
    </row>
    <row r="77" spans="1:28" ht="14" x14ac:dyDescent="0.15">
      <c r="A77" s="87" t="s">
        <v>777</v>
      </c>
      <c r="B77" s="543">
        <v>74</v>
      </c>
      <c r="C77" s="33">
        <v>55</v>
      </c>
      <c r="D77" s="33">
        <v>12</v>
      </c>
      <c r="E77" s="33"/>
      <c r="F77" s="33">
        <v>1850</v>
      </c>
      <c r="G77" s="543"/>
      <c r="H77" s="73"/>
      <c r="I77" s="33"/>
      <c r="J77" s="543"/>
      <c r="K77" s="543"/>
      <c r="L77" s="543"/>
      <c r="M77" s="546">
        <v>4</v>
      </c>
      <c r="N77" s="33">
        <v>23</v>
      </c>
      <c r="O77" s="543">
        <v>8</v>
      </c>
      <c r="P77" s="33">
        <v>193</v>
      </c>
      <c r="Q77" s="33"/>
      <c r="R77" s="543">
        <v>3</v>
      </c>
      <c r="S77" s="543">
        <v>2</v>
      </c>
      <c r="T77" s="73"/>
      <c r="U77" s="17"/>
      <c r="V77" s="33">
        <v>29</v>
      </c>
      <c r="W77" s="33">
        <v>2</v>
      </c>
      <c r="X77" s="17"/>
      <c r="Y77" s="17"/>
      <c r="Z77" s="33">
        <v>10</v>
      </c>
      <c r="AA77" s="33">
        <v>152</v>
      </c>
      <c r="AB77" s="545">
        <f t="shared" si="32"/>
        <v>2417</v>
      </c>
    </row>
    <row r="78" spans="1:28" ht="28" x14ac:dyDescent="0.15">
      <c r="A78" s="87" t="s">
        <v>215</v>
      </c>
      <c r="B78" s="545">
        <f t="shared" ref="B78:AA78" si="33">SUM(B71:B77)</f>
        <v>60089</v>
      </c>
      <c r="C78" s="545">
        <f t="shared" si="33"/>
        <v>59949</v>
      </c>
      <c r="D78" s="545">
        <f t="shared" si="33"/>
        <v>43965</v>
      </c>
      <c r="E78" s="545">
        <f t="shared" si="33"/>
        <v>15</v>
      </c>
      <c r="F78" s="545">
        <f t="shared" si="33"/>
        <v>49906</v>
      </c>
      <c r="G78" s="545">
        <f t="shared" si="33"/>
        <v>5051</v>
      </c>
      <c r="H78" s="545">
        <f t="shared" si="33"/>
        <v>12</v>
      </c>
      <c r="I78" s="545">
        <f t="shared" si="33"/>
        <v>0</v>
      </c>
      <c r="J78" s="545">
        <f t="shared" si="33"/>
        <v>465</v>
      </c>
      <c r="K78" s="545">
        <f t="shared" si="33"/>
        <v>0</v>
      </c>
      <c r="L78" s="545">
        <f t="shared" si="33"/>
        <v>4</v>
      </c>
      <c r="M78" s="545">
        <f t="shared" si="33"/>
        <v>1955</v>
      </c>
      <c r="N78" s="545">
        <f t="shared" si="33"/>
        <v>52773</v>
      </c>
      <c r="O78" s="545">
        <f t="shared" si="33"/>
        <v>16577</v>
      </c>
      <c r="P78" s="545">
        <f t="shared" si="33"/>
        <v>14887</v>
      </c>
      <c r="Q78" s="545">
        <f t="shared" si="33"/>
        <v>285</v>
      </c>
      <c r="R78" s="545">
        <f t="shared" si="33"/>
        <v>7014</v>
      </c>
      <c r="S78" s="545">
        <f t="shared" si="33"/>
        <v>718</v>
      </c>
      <c r="T78" s="545">
        <f t="shared" si="33"/>
        <v>60</v>
      </c>
      <c r="U78" s="545">
        <f t="shared" si="33"/>
        <v>1710</v>
      </c>
      <c r="V78" s="545">
        <f t="shared" si="33"/>
        <v>7491</v>
      </c>
      <c r="W78" s="545">
        <f t="shared" si="33"/>
        <v>8808</v>
      </c>
      <c r="X78" s="545">
        <f t="shared" si="33"/>
        <v>631</v>
      </c>
      <c r="Y78" s="545">
        <f t="shared" si="33"/>
        <v>3203</v>
      </c>
      <c r="Z78" s="545">
        <f t="shared" si="33"/>
        <v>2730</v>
      </c>
      <c r="AA78" s="545">
        <f t="shared" si="33"/>
        <v>16880</v>
      </c>
      <c r="AB78" s="545">
        <f>SUM(AB71:AB77)</f>
        <v>355178</v>
      </c>
    </row>
    <row r="79" spans="1:28" x14ac:dyDescent="0.15">
      <c r="A79" s="71"/>
      <c r="B79" s="72"/>
      <c r="C79" s="72"/>
      <c r="D79" s="72"/>
      <c r="E79" s="72"/>
      <c r="F79" s="72"/>
      <c r="G79" s="72"/>
      <c r="H79" s="72"/>
      <c r="I79" s="72"/>
      <c r="J79" s="72"/>
      <c r="K79" s="72"/>
      <c r="L79" s="72"/>
      <c r="N79" s="72"/>
    </row>
    <row r="80" spans="1:28" x14ac:dyDescent="0.15">
      <c r="A80" s="796"/>
      <c r="B80" s="796"/>
      <c r="C80" s="796"/>
      <c r="D80" s="796"/>
      <c r="E80" s="796"/>
      <c r="F80" s="72"/>
      <c r="G80" s="72"/>
      <c r="H80" s="72"/>
      <c r="I80" s="72"/>
      <c r="J80" s="72"/>
      <c r="K80" s="72"/>
      <c r="L80" s="72"/>
      <c r="N80" s="72"/>
    </row>
    <row r="81" spans="1:29" ht="14" customHeight="1" x14ac:dyDescent="0.15">
      <c r="A81" s="845" t="s">
        <v>216</v>
      </c>
      <c r="B81" s="846"/>
      <c r="C81" s="847"/>
      <c r="D81" s="72"/>
    </row>
    <row r="82" spans="1:29" ht="14" customHeight="1" x14ac:dyDescent="0.15">
      <c r="A82" s="233" t="s">
        <v>186</v>
      </c>
      <c r="B82" s="547" t="s">
        <v>185</v>
      </c>
      <c r="C82" s="233" t="s">
        <v>217</v>
      </c>
      <c r="D82"/>
      <c r="E82"/>
      <c r="F82"/>
      <c r="G82"/>
      <c r="H82"/>
      <c r="I82"/>
      <c r="J82"/>
      <c r="K82"/>
      <c r="L82"/>
      <c r="M82"/>
      <c r="N82"/>
      <c r="O82"/>
      <c r="P82"/>
      <c r="Q82"/>
      <c r="R82"/>
      <c r="S82"/>
      <c r="T82"/>
      <c r="U82"/>
      <c r="V82"/>
      <c r="W82"/>
      <c r="X82"/>
      <c r="Y82"/>
      <c r="Z82"/>
      <c r="AA82"/>
      <c r="AB82"/>
      <c r="AC82"/>
    </row>
    <row r="83" spans="1:29" ht="14" customHeight="1" x14ac:dyDescent="0.2">
      <c r="A83" s="247">
        <v>1</v>
      </c>
      <c r="B83" s="276" t="s">
        <v>187</v>
      </c>
      <c r="C83" s="640">
        <v>460206</v>
      </c>
      <c r="D83"/>
      <c r="E83"/>
      <c r="F83"/>
      <c r="G83"/>
      <c r="H83"/>
      <c r="I83"/>
      <c r="J83"/>
      <c r="K83"/>
      <c r="L83"/>
      <c r="M83"/>
      <c r="N83"/>
      <c r="O83"/>
      <c r="P83"/>
      <c r="Q83"/>
      <c r="R83"/>
      <c r="S83"/>
      <c r="T83"/>
      <c r="U83"/>
      <c r="V83"/>
      <c r="W83"/>
      <c r="X83"/>
      <c r="Y83"/>
      <c r="Z83"/>
      <c r="AA83"/>
      <c r="AB83"/>
      <c r="AC83"/>
    </row>
    <row r="84" spans="1:29" ht="14" customHeight="1" x14ac:dyDescent="0.2">
      <c r="A84" s="550">
        <v>2</v>
      </c>
      <c r="B84" s="276" t="s">
        <v>189</v>
      </c>
      <c r="C84" s="640">
        <v>137152</v>
      </c>
      <c r="D84"/>
      <c r="E84"/>
      <c r="F84"/>
      <c r="G84"/>
      <c r="H84"/>
      <c r="I84"/>
      <c r="J84"/>
      <c r="K84"/>
      <c r="L84"/>
      <c r="M84"/>
      <c r="N84"/>
      <c r="O84"/>
      <c r="P84"/>
      <c r="Q84"/>
      <c r="R84"/>
      <c r="S84"/>
      <c r="T84"/>
      <c r="U84"/>
      <c r="V84"/>
      <c r="W84"/>
      <c r="X84"/>
      <c r="Y84"/>
      <c r="Z84"/>
      <c r="AA84"/>
      <c r="AB84"/>
      <c r="AC84"/>
    </row>
    <row r="85" spans="1:29" ht="16" x14ac:dyDescent="0.2">
      <c r="A85" s="550">
        <v>3</v>
      </c>
      <c r="B85" s="276" t="s">
        <v>195</v>
      </c>
      <c r="C85" s="640">
        <v>124923</v>
      </c>
      <c r="D85"/>
      <c r="E85"/>
      <c r="F85"/>
      <c r="G85"/>
      <c r="H85"/>
      <c r="I85"/>
      <c r="J85"/>
      <c r="K85"/>
      <c r="L85"/>
      <c r="M85"/>
      <c r="N85"/>
      <c r="O85"/>
      <c r="P85"/>
      <c r="Q85"/>
      <c r="R85"/>
      <c r="S85"/>
      <c r="T85"/>
      <c r="U85"/>
      <c r="V85"/>
      <c r="W85"/>
      <c r="X85"/>
      <c r="Y85"/>
      <c r="Z85"/>
      <c r="AA85"/>
      <c r="AB85"/>
      <c r="AC85"/>
    </row>
    <row r="86" spans="1:29" ht="14" customHeight="1" x14ac:dyDescent="0.2">
      <c r="A86" s="550">
        <v>4</v>
      </c>
      <c r="B86" s="276" t="s">
        <v>219</v>
      </c>
      <c r="C86" s="640">
        <v>62335</v>
      </c>
      <c r="D86"/>
      <c r="E86"/>
      <c r="F86"/>
      <c r="G86"/>
      <c r="H86"/>
      <c r="I86"/>
      <c r="J86"/>
      <c r="K86"/>
      <c r="L86"/>
      <c r="M86"/>
      <c r="N86"/>
      <c r="O86"/>
      <c r="P86"/>
      <c r="Q86"/>
      <c r="R86"/>
      <c r="S86"/>
      <c r="T86"/>
      <c r="U86"/>
      <c r="V86"/>
      <c r="W86"/>
      <c r="X86"/>
      <c r="Y86"/>
      <c r="Z86"/>
      <c r="AA86"/>
      <c r="AB86"/>
      <c r="AC86"/>
    </row>
    <row r="87" spans="1:29" ht="14" customHeight="1" x14ac:dyDescent="0.2">
      <c r="A87" s="550">
        <v>5</v>
      </c>
      <c r="B87" s="276" t="s">
        <v>190</v>
      </c>
      <c r="C87" s="640">
        <v>48922</v>
      </c>
      <c r="D87"/>
      <c r="E87"/>
      <c r="F87"/>
      <c r="G87"/>
      <c r="H87"/>
      <c r="I87"/>
      <c r="J87"/>
      <c r="K87"/>
      <c r="L87"/>
      <c r="M87"/>
      <c r="N87"/>
      <c r="O87"/>
      <c r="P87"/>
      <c r="Q87"/>
      <c r="R87"/>
      <c r="S87"/>
      <c r="T87"/>
      <c r="U87"/>
      <c r="V87"/>
      <c r="W87"/>
      <c r="X87"/>
      <c r="Y87"/>
      <c r="Z87"/>
      <c r="AA87"/>
      <c r="AB87"/>
      <c r="AC87"/>
    </row>
    <row r="88" spans="1:29" ht="14" customHeight="1" x14ac:dyDescent="0.2">
      <c r="A88" s="550">
        <v>6</v>
      </c>
      <c r="B88" s="276" t="s">
        <v>218</v>
      </c>
      <c r="C88" s="640">
        <v>48044</v>
      </c>
      <c r="D88"/>
      <c r="E88"/>
      <c r="F88"/>
      <c r="G88"/>
      <c r="H88"/>
      <c r="I88"/>
      <c r="J88"/>
      <c r="K88"/>
      <c r="L88"/>
      <c r="M88"/>
      <c r="N88"/>
      <c r="O88"/>
      <c r="P88"/>
      <c r="Q88"/>
      <c r="R88"/>
      <c r="S88"/>
      <c r="T88"/>
      <c r="U88"/>
      <c r="V88"/>
      <c r="W88"/>
      <c r="X88"/>
      <c r="Y88"/>
      <c r="Z88"/>
      <c r="AA88"/>
      <c r="AB88"/>
      <c r="AC88"/>
    </row>
    <row r="89" spans="1:29" ht="14" customHeight="1" x14ac:dyDescent="0.2">
      <c r="A89" s="550">
        <v>7</v>
      </c>
      <c r="B89" s="276" t="s">
        <v>221</v>
      </c>
      <c r="C89" s="640">
        <v>40051</v>
      </c>
      <c r="D89"/>
      <c r="E89"/>
      <c r="F89"/>
      <c r="G89"/>
      <c r="H89"/>
      <c r="I89"/>
      <c r="J89"/>
      <c r="K89"/>
      <c r="L89"/>
      <c r="M89"/>
      <c r="N89"/>
      <c r="O89"/>
      <c r="P89"/>
      <c r="Q89"/>
      <c r="R89"/>
      <c r="S89"/>
      <c r="T89"/>
      <c r="U89"/>
      <c r="V89"/>
      <c r="W89"/>
      <c r="X89"/>
      <c r="Y89"/>
      <c r="Z89"/>
      <c r="AA89"/>
      <c r="AB89"/>
      <c r="AC89"/>
    </row>
    <row r="90" spans="1:29" ht="14" customHeight="1" x14ac:dyDescent="0.2">
      <c r="A90" s="550">
        <v>8</v>
      </c>
      <c r="B90" s="276" t="s">
        <v>196</v>
      </c>
      <c r="C90" s="640">
        <v>38591</v>
      </c>
      <c r="D90"/>
      <c r="E90"/>
      <c r="F90"/>
      <c r="G90" s="548"/>
      <c r="H90" s="549"/>
      <c r="I90" s="526"/>
      <c r="J90" s="548"/>
      <c r="K90" s="549"/>
      <c r="L90" s="526"/>
      <c r="M90" s="548"/>
      <c r="N90" s="549"/>
      <c r="O90" s="551"/>
      <c r="P90" s="526"/>
    </row>
    <row r="91" spans="1:29" ht="14" customHeight="1" x14ac:dyDescent="0.2">
      <c r="A91" s="550">
        <v>9</v>
      </c>
      <c r="B91" s="276" t="s">
        <v>223</v>
      </c>
      <c r="C91" s="640">
        <v>32686</v>
      </c>
      <c r="D91"/>
      <c r="E91"/>
      <c r="F91"/>
      <c r="G91" s="548"/>
      <c r="H91" s="549"/>
      <c r="I91" s="526"/>
      <c r="J91" s="548"/>
      <c r="K91" s="549"/>
      <c r="L91" s="526"/>
      <c r="M91" s="548"/>
      <c r="N91" s="549"/>
      <c r="O91" s="551"/>
      <c r="P91" s="526"/>
    </row>
    <row r="92" spans="1:29" ht="14" customHeight="1" x14ac:dyDescent="0.2">
      <c r="A92" s="550">
        <v>10</v>
      </c>
      <c r="B92" s="276" t="s">
        <v>236</v>
      </c>
      <c r="C92" s="640">
        <v>27922</v>
      </c>
      <c r="D92"/>
      <c r="E92"/>
      <c r="F92"/>
      <c r="G92" s="548"/>
      <c r="H92" s="549"/>
      <c r="I92" s="526"/>
      <c r="J92" s="548"/>
      <c r="K92" s="549"/>
      <c r="L92" s="526"/>
      <c r="M92" s="548"/>
      <c r="N92" s="549"/>
      <c r="O92" s="551"/>
      <c r="P92" s="526"/>
    </row>
    <row r="93" spans="1:29" ht="14" customHeight="1" x14ac:dyDescent="0.2">
      <c r="A93" s="550">
        <v>11</v>
      </c>
      <c r="B93" s="276" t="s">
        <v>299</v>
      </c>
      <c r="C93" s="640">
        <v>25133</v>
      </c>
      <c r="D93"/>
      <c r="E93"/>
      <c r="F93"/>
      <c r="G93" s="548"/>
      <c r="H93" s="549"/>
      <c r="I93" s="552"/>
      <c r="J93" s="548"/>
      <c r="K93" s="549"/>
      <c r="L93" s="552"/>
      <c r="M93" s="548"/>
      <c r="N93" s="549"/>
      <c r="O93" s="553"/>
      <c r="P93" s="552"/>
    </row>
    <row r="94" spans="1:29" ht="14" customHeight="1" x14ac:dyDescent="0.2">
      <c r="A94" s="550">
        <v>12</v>
      </c>
      <c r="B94" s="276" t="s">
        <v>220</v>
      </c>
      <c r="C94" s="640">
        <v>22322</v>
      </c>
      <c r="D94"/>
      <c r="E94"/>
      <c r="F94"/>
      <c r="G94" s="548"/>
      <c r="H94" s="549"/>
      <c r="I94" s="552"/>
      <c r="J94" s="548"/>
      <c r="K94" s="549"/>
      <c r="L94" s="552"/>
      <c r="M94" s="548"/>
      <c r="N94" s="549"/>
      <c r="O94" s="553"/>
      <c r="P94" s="552"/>
    </row>
    <row r="95" spans="1:29" ht="14" customHeight="1" x14ac:dyDescent="0.2">
      <c r="A95" s="550">
        <v>13</v>
      </c>
      <c r="B95" s="276" t="s">
        <v>188</v>
      </c>
      <c r="C95" s="640">
        <v>19847</v>
      </c>
      <c r="D95"/>
      <c r="E95"/>
      <c r="F95"/>
      <c r="G95" s="548"/>
      <c r="H95" s="549"/>
      <c r="I95" s="552"/>
      <c r="J95" s="548"/>
      <c r="K95" s="549"/>
      <c r="L95" s="552"/>
      <c r="M95" s="548"/>
      <c r="N95" s="549"/>
      <c r="O95" s="553"/>
      <c r="P95" s="552"/>
    </row>
    <row r="96" spans="1:29" ht="16" x14ac:dyDescent="0.2">
      <c r="A96" s="550">
        <v>14</v>
      </c>
      <c r="B96" s="276" t="s">
        <v>721</v>
      </c>
      <c r="C96" s="640">
        <v>19347</v>
      </c>
      <c r="D96"/>
      <c r="E96"/>
      <c r="F96"/>
      <c r="G96" s="548"/>
      <c r="H96" s="549"/>
      <c r="I96" s="552"/>
      <c r="J96" s="548"/>
      <c r="K96" s="549"/>
      <c r="L96" s="552"/>
      <c r="M96" s="548"/>
      <c r="N96" s="549"/>
      <c r="O96" s="553"/>
      <c r="P96" s="72"/>
    </row>
    <row r="97" spans="1:16" ht="14" customHeight="1" x14ac:dyDescent="0.2">
      <c r="A97" s="550">
        <v>15</v>
      </c>
      <c r="B97" s="276" t="s">
        <v>1178</v>
      </c>
      <c r="C97" s="640">
        <v>16106</v>
      </c>
      <c r="D97"/>
      <c r="E97"/>
      <c r="F97"/>
      <c r="G97" s="552"/>
      <c r="H97" s="72"/>
      <c r="I97" s="552"/>
      <c r="J97" s="552"/>
      <c r="K97" s="72"/>
      <c r="L97" s="552"/>
      <c r="M97" s="552"/>
      <c r="N97" s="72"/>
      <c r="O97" s="553"/>
      <c r="P97" s="72"/>
    </row>
    <row r="98" spans="1:16" ht="16" x14ac:dyDescent="0.2">
      <c r="A98" s="550">
        <v>16</v>
      </c>
      <c r="B98" s="276" t="s">
        <v>298</v>
      </c>
      <c r="C98" s="640">
        <v>14240</v>
      </c>
      <c r="D98"/>
      <c r="E98"/>
      <c r="F98"/>
      <c r="G98" s="552"/>
      <c r="H98" s="552"/>
      <c r="I98" s="552"/>
      <c r="J98" s="552"/>
      <c r="K98" s="552"/>
      <c r="L98" s="552"/>
      <c r="M98" s="552"/>
      <c r="N98" s="552"/>
      <c r="O98" s="553"/>
      <c r="P98" s="72"/>
    </row>
    <row r="99" spans="1:16" ht="14" customHeight="1" x14ac:dyDescent="0.2">
      <c r="A99" s="550">
        <v>17</v>
      </c>
      <c r="B99" s="276" t="s">
        <v>240</v>
      </c>
      <c r="C99" s="640">
        <v>13967</v>
      </c>
      <c r="D99"/>
      <c r="E99"/>
      <c r="F99"/>
      <c r="G99" s="552"/>
      <c r="H99" s="552"/>
      <c r="I99" s="552"/>
      <c r="J99" s="552"/>
      <c r="K99" s="552"/>
      <c r="L99" s="552"/>
      <c r="M99" s="552"/>
      <c r="N99" s="552"/>
      <c r="O99" s="553"/>
      <c r="P99" s="72"/>
    </row>
    <row r="100" spans="1:16" ht="14" customHeight="1" x14ac:dyDescent="0.2">
      <c r="A100" s="550">
        <v>18</v>
      </c>
      <c r="B100" s="276" t="s">
        <v>191</v>
      </c>
      <c r="C100" s="640">
        <v>13428</v>
      </c>
      <c r="D100"/>
      <c r="E100"/>
      <c r="F100"/>
      <c r="G100" s="552"/>
      <c r="H100" s="552"/>
      <c r="I100" s="552"/>
      <c r="J100" s="552"/>
      <c r="K100" s="552"/>
      <c r="L100" s="552"/>
      <c r="M100" s="552"/>
      <c r="N100" s="552"/>
      <c r="O100" s="553"/>
      <c r="P100" s="72"/>
    </row>
    <row r="101" spans="1:16" ht="14" customHeight="1" x14ac:dyDescent="0.2">
      <c r="A101" s="550">
        <v>19</v>
      </c>
      <c r="B101" s="276" t="s">
        <v>706</v>
      </c>
      <c r="C101" s="640">
        <v>10632</v>
      </c>
      <c r="D101"/>
      <c r="E101"/>
      <c r="F101"/>
    </row>
    <row r="102" spans="1:16" ht="14" customHeight="1" x14ac:dyDescent="0.2">
      <c r="A102" s="550">
        <v>20</v>
      </c>
      <c r="B102" s="276" t="s">
        <v>1271</v>
      </c>
      <c r="C102" s="640">
        <v>10465</v>
      </c>
      <c r="D102"/>
      <c r="E102" s="526"/>
      <c r="F102" s="526"/>
      <c r="G102" s="526"/>
      <c r="H102" s="526"/>
      <c r="I102" s="526"/>
      <c r="J102" s="526"/>
      <c r="K102" s="526"/>
      <c r="L102" s="526"/>
      <c r="M102" s="526"/>
      <c r="N102" s="526"/>
      <c r="O102" s="551"/>
      <c r="P102" s="526"/>
    </row>
    <row r="103" spans="1:16" x14ac:dyDescent="0.15">
      <c r="A103" s="554"/>
      <c r="B103" s="552"/>
      <c r="C103" s="555"/>
      <c r="D103" s="556"/>
      <c r="E103" s="526"/>
      <c r="F103" s="526"/>
      <c r="G103" s="526"/>
      <c r="H103" s="526"/>
      <c r="I103" s="526"/>
      <c r="J103" s="526"/>
      <c r="K103" s="526"/>
      <c r="L103" s="526"/>
      <c r="M103" s="526"/>
      <c r="N103" s="526"/>
      <c r="O103" s="551"/>
      <c r="P103" s="526"/>
    </row>
    <row r="104" spans="1:16" x14ac:dyDescent="0.15">
      <c r="A104" s="557"/>
      <c r="B104" s="66" t="s">
        <v>224</v>
      </c>
      <c r="C104" s="321">
        <v>51862</v>
      </c>
      <c r="D104" s="558"/>
      <c r="E104" s="552"/>
      <c r="F104" s="552"/>
      <c r="G104" s="552"/>
      <c r="H104" s="552"/>
      <c r="I104" s="552"/>
      <c r="J104" s="552"/>
      <c r="K104" s="552"/>
      <c r="L104" s="552"/>
      <c r="M104" s="552"/>
      <c r="N104" s="552"/>
      <c r="O104" s="553"/>
      <c r="P104" s="552"/>
    </row>
    <row r="105" spans="1:16" x14ac:dyDescent="0.15">
      <c r="A105" s="557"/>
      <c r="B105" s="552"/>
      <c r="C105" s="552"/>
      <c r="D105" s="552"/>
      <c r="E105" s="552"/>
      <c r="F105" s="552"/>
      <c r="G105" s="552"/>
      <c r="H105" s="552"/>
      <c r="I105" s="552"/>
      <c r="J105" s="552"/>
      <c r="K105" s="552"/>
      <c r="L105" s="552"/>
      <c r="M105" s="552"/>
      <c r="N105" s="552"/>
      <c r="O105" s="553"/>
      <c r="P105" s="552"/>
    </row>
    <row r="106" spans="1:16" x14ac:dyDescent="0.15">
      <c r="A106" s="557"/>
      <c r="B106" s="72" t="s">
        <v>225</v>
      </c>
      <c r="C106" s="552"/>
      <c r="D106" s="552"/>
      <c r="E106" s="552"/>
      <c r="F106" s="552"/>
      <c r="G106" s="552"/>
      <c r="H106" s="552"/>
      <c r="I106" s="552"/>
      <c r="J106" s="552"/>
      <c r="K106" s="552"/>
      <c r="L106" s="552"/>
      <c r="M106" s="552"/>
      <c r="N106" s="552"/>
      <c r="O106" s="553"/>
      <c r="P106" s="552"/>
    </row>
    <row r="107" spans="1:16" x14ac:dyDescent="0.15">
      <c r="A107" s="557"/>
      <c r="B107" s="72"/>
      <c r="C107" s="552"/>
      <c r="D107" s="552"/>
      <c r="E107" s="72"/>
      <c r="F107" s="72"/>
      <c r="G107" s="72"/>
      <c r="H107" s="72"/>
      <c r="I107" s="72"/>
      <c r="J107" s="72"/>
      <c r="K107" s="72"/>
      <c r="L107" s="72"/>
      <c r="M107" s="72"/>
      <c r="N107" s="72"/>
      <c r="O107" s="536"/>
      <c r="P107" s="72"/>
    </row>
    <row r="108" spans="1:16" x14ac:dyDescent="0.15">
      <c r="A108" s="557"/>
      <c r="B108" s="72"/>
      <c r="C108" s="552"/>
      <c r="D108" s="552"/>
      <c r="E108" s="72"/>
      <c r="F108" s="72"/>
      <c r="G108" s="72"/>
      <c r="H108" s="72"/>
      <c r="I108" s="72"/>
      <c r="J108" s="72"/>
      <c r="K108" s="72"/>
      <c r="L108" s="72"/>
      <c r="M108" s="72"/>
      <c r="N108" s="72"/>
      <c r="O108" s="536"/>
      <c r="P108" s="72"/>
    </row>
    <row r="109" spans="1:16" x14ac:dyDescent="0.15">
      <c r="A109" s="557"/>
      <c r="B109" s="72"/>
      <c r="C109" s="552"/>
      <c r="D109" s="552"/>
      <c r="E109" s="552"/>
      <c r="F109" s="552"/>
      <c r="G109" s="552"/>
      <c r="H109" s="552"/>
      <c r="I109" s="552"/>
      <c r="J109" s="552"/>
      <c r="K109" s="552"/>
      <c r="L109" s="552"/>
      <c r="M109" s="552"/>
      <c r="N109" s="552"/>
      <c r="O109" s="553"/>
      <c r="P109" s="552"/>
    </row>
    <row r="110" spans="1:16" x14ac:dyDescent="0.15">
      <c r="A110" s="557"/>
      <c r="B110" s="72"/>
      <c r="C110" s="552"/>
      <c r="D110" s="552"/>
      <c r="E110" s="552"/>
      <c r="F110" s="552"/>
      <c r="G110" s="552"/>
      <c r="H110" s="552"/>
      <c r="I110" s="552"/>
      <c r="J110" s="552"/>
      <c r="K110" s="552"/>
      <c r="L110" s="552"/>
      <c r="M110" s="552"/>
      <c r="N110" s="552"/>
      <c r="O110" s="553"/>
      <c r="P110" s="552"/>
    </row>
    <row r="111" spans="1:16" x14ac:dyDescent="0.15">
      <c r="A111" s="557"/>
      <c r="B111" s="72"/>
      <c r="C111" s="552"/>
      <c r="D111" s="552"/>
      <c r="E111" s="552"/>
      <c r="F111" s="552"/>
      <c r="G111" s="552"/>
      <c r="H111" s="552"/>
      <c r="I111" s="552"/>
      <c r="J111" s="552"/>
      <c r="K111" s="552"/>
      <c r="L111" s="552"/>
      <c r="M111" s="552"/>
      <c r="N111" s="552"/>
      <c r="O111" s="553"/>
      <c r="P111" s="552"/>
    </row>
    <row r="112" spans="1:16" x14ac:dyDescent="0.15">
      <c r="A112" s="559"/>
      <c r="B112" s="72"/>
      <c r="C112" s="9"/>
      <c r="D112" s="552"/>
      <c r="E112" s="552"/>
      <c r="F112" s="552"/>
      <c r="G112" s="552"/>
      <c r="H112" s="552"/>
      <c r="I112" s="552"/>
      <c r="J112" s="552"/>
      <c r="K112" s="552"/>
      <c r="L112" s="552"/>
      <c r="M112" s="552"/>
      <c r="N112" s="552"/>
      <c r="O112" s="553"/>
      <c r="P112" s="552"/>
    </row>
    <row r="113" spans="1:16" x14ac:dyDescent="0.15">
      <c r="A113" s="9"/>
      <c r="B113" s="72"/>
      <c r="D113" s="9"/>
      <c r="E113" s="9"/>
      <c r="F113" s="9"/>
      <c r="G113" s="9"/>
      <c r="H113" s="9"/>
      <c r="I113" s="9"/>
      <c r="J113" s="9"/>
      <c r="K113" s="9"/>
      <c r="L113" s="9"/>
      <c r="M113" s="9"/>
      <c r="N113" s="9"/>
      <c r="O113" s="369"/>
      <c r="P113" s="9"/>
    </row>
    <row r="114" spans="1:16" x14ac:dyDescent="0.15">
      <c r="A114" s="560"/>
      <c r="B114" s="72"/>
    </row>
    <row r="115" spans="1:16" x14ac:dyDescent="0.15">
      <c r="A115" s="39"/>
      <c r="B115" s="72"/>
      <c r="C115" s="9"/>
    </row>
    <row r="116" spans="1:16" x14ac:dyDescent="0.15">
      <c r="A116" s="9"/>
      <c r="B116" s="72"/>
      <c r="C116" s="287"/>
      <c r="D116" s="9"/>
      <c r="E116" s="9"/>
      <c r="F116" s="9"/>
      <c r="G116" s="9"/>
      <c r="H116" s="9"/>
      <c r="I116" s="9"/>
      <c r="J116" s="9"/>
      <c r="K116" s="9"/>
      <c r="L116" s="9"/>
      <c r="M116" s="9"/>
      <c r="N116" s="9"/>
      <c r="O116" s="369"/>
      <c r="P116" s="9"/>
    </row>
    <row r="117" spans="1:16" x14ac:dyDescent="0.15">
      <c r="A117" s="531"/>
      <c r="B117" s="72"/>
      <c r="C117" s="295"/>
      <c r="D117" s="287"/>
      <c r="E117" s="287"/>
      <c r="F117" s="287"/>
      <c r="G117" s="287"/>
      <c r="H117" s="287"/>
      <c r="I117" s="287"/>
      <c r="J117" s="287"/>
      <c r="K117" s="287"/>
      <c r="L117" s="287"/>
      <c r="M117" s="287"/>
      <c r="N117" s="287"/>
      <c r="P117" s="287"/>
    </row>
    <row r="118" spans="1:16" x14ac:dyDescent="0.15">
      <c r="A118" s="531"/>
      <c r="B118" s="72"/>
      <c r="C118" s="295"/>
      <c r="D118" s="295"/>
      <c r="E118" s="295"/>
      <c r="F118" s="295"/>
      <c r="G118" s="295"/>
      <c r="H118" s="295"/>
      <c r="I118" s="295"/>
      <c r="J118" s="295"/>
      <c r="K118" s="295"/>
      <c r="L118" s="295"/>
      <c r="M118" s="295"/>
      <c r="N118" s="295"/>
      <c r="O118" s="536"/>
      <c r="P118" s="295"/>
    </row>
    <row r="119" spans="1:16" x14ac:dyDescent="0.15">
      <c r="A119" s="531"/>
      <c r="B119" s="72"/>
      <c r="C119" s="295"/>
      <c r="D119" s="295"/>
      <c r="E119" s="295"/>
      <c r="F119" s="295"/>
      <c r="G119" s="295"/>
      <c r="H119" s="295"/>
      <c r="I119" s="295"/>
      <c r="J119" s="295"/>
      <c r="K119" s="295"/>
      <c r="L119" s="295"/>
      <c r="M119" s="295"/>
      <c r="N119" s="295"/>
      <c r="O119" s="536"/>
      <c r="P119" s="295"/>
    </row>
    <row r="120" spans="1:16" x14ac:dyDescent="0.15">
      <c r="A120" s="531"/>
      <c r="B120" s="72"/>
      <c r="C120" s="295"/>
      <c r="D120" s="295"/>
      <c r="E120" s="295"/>
      <c r="F120" s="295"/>
      <c r="G120" s="295"/>
      <c r="H120" s="295"/>
      <c r="I120" s="295"/>
      <c r="J120" s="295"/>
      <c r="K120" s="295"/>
      <c r="L120" s="295"/>
      <c r="M120" s="295"/>
      <c r="N120" s="295"/>
      <c r="O120" s="536"/>
      <c r="P120" s="295"/>
    </row>
    <row r="121" spans="1:16" x14ac:dyDescent="0.15">
      <c r="A121" s="531"/>
      <c r="B121" s="72"/>
      <c r="C121" s="295"/>
      <c r="D121" s="295"/>
      <c r="E121" s="295"/>
      <c r="F121" s="295"/>
      <c r="G121" s="295"/>
      <c r="H121" s="295"/>
      <c r="I121" s="295"/>
      <c r="J121" s="295"/>
      <c r="K121" s="295"/>
      <c r="L121" s="295"/>
      <c r="M121" s="295"/>
      <c r="N121" s="295"/>
      <c r="O121" s="536"/>
      <c r="P121" s="295"/>
    </row>
    <row r="122" spans="1:16" x14ac:dyDescent="0.15">
      <c r="A122" s="531"/>
      <c r="B122" s="72"/>
      <c r="C122" s="295"/>
      <c r="D122" s="295"/>
      <c r="E122" s="295"/>
      <c r="F122" s="295"/>
      <c r="G122" s="295"/>
      <c r="H122" s="295"/>
      <c r="I122" s="295"/>
      <c r="J122" s="295"/>
      <c r="K122" s="295"/>
      <c r="L122" s="295"/>
      <c r="M122" s="295"/>
      <c r="N122" s="295"/>
      <c r="O122" s="536"/>
      <c r="P122" s="295"/>
    </row>
    <row r="123" spans="1:16" x14ac:dyDescent="0.15">
      <c r="A123" s="531"/>
      <c r="B123" s="72"/>
      <c r="C123" s="295"/>
      <c r="D123" s="295"/>
      <c r="E123" s="295"/>
      <c r="F123" s="295"/>
      <c r="G123" s="295"/>
      <c r="H123" s="295"/>
      <c r="I123" s="295"/>
      <c r="J123" s="295"/>
      <c r="K123" s="295"/>
      <c r="L123" s="295"/>
      <c r="M123" s="295"/>
      <c r="N123" s="295"/>
      <c r="O123" s="536"/>
      <c r="P123" s="295"/>
    </row>
    <row r="124" spans="1:16" x14ac:dyDescent="0.15">
      <c r="A124" s="531"/>
      <c r="B124" s="72"/>
      <c r="C124" s="295"/>
      <c r="D124" s="295"/>
      <c r="E124" s="295"/>
      <c r="F124" s="295"/>
      <c r="G124" s="295"/>
      <c r="H124" s="295"/>
      <c r="I124" s="295"/>
      <c r="J124" s="295"/>
      <c r="K124" s="295"/>
      <c r="L124" s="295"/>
      <c r="M124" s="295"/>
      <c r="N124" s="295"/>
      <c r="O124" s="536"/>
      <c r="P124" s="295"/>
    </row>
    <row r="125" spans="1:16" x14ac:dyDescent="0.15">
      <c r="A125" s="531"/>
      <c r="B125" s="72"/>
      <c r="C125" s="9"/>
      <c r="D125" s="295"/>
      <c r="E125" s="295"/>
      <c r="F125" s="295"/>
      <c r="G125" s="295"/>
      <c r="H125" s="295"/>
      <c r="I125" s="295"/>
      <c r="J125" s="295"/>
      <c r="K125" s="295"/>
      <c r="L125" s="295"/>
      <c r="M125" s="295"/>
      <c r="N125" s="295"/>
      <c r="O125" s="536"/>
      <c r="P125" s="295"/>
    </row>
    <row r="126" spans="1:16" x14ac:dyDescent="0.15">
      <c r="A126" s="9"/>
      <c r="D126" s="9"/>
      <c r="E126" s="9"/>
      <c r="F126" s="9"/>
      <c r="G126" s="9"/>
      <c r="H126" s="9"/>
      <c r="I126" s="9"/>
      <c r="J126" s="9"/>
      <c r="K126" s="9"/>
      <c r="L126" s="9"/>
      <c r="M126" s="9"/>
      <c r="N126" s="9"/>
      <c r="O126" s="369"/>
      <c r="P126" s="9"/>
    </row>
    <row r="127" spans="1:16" x14ac:dyDescent="0.15">
      <c r="A127" s="97"/>
    </row>
    <row r="128" spans="1:16" x14ac:dyDescent="0.15">
      <c r="A128" s="531"/>
      <c r="B128" s="531"/>
      <c r="C128" s="531"/>
    </row>
    <row r="129" spans="1:16" x14ac:dyDescent="0.15">
      <c r="A129" s="531"/>
      <c r="B129" s="9"/>
      <c r="C129" s="9"/>
      <c r="D129" s="531"/>
      <c r="E129" s="531"/>
      <c r="F129" s="531"/>
      <c r="G129" s="531"/>
      <c r="H129" s="531"/>
      <c r="I129" s="531"/>
      <c r="J129" s="531"/>
      <c r="K129" s="531"/>
      <c r="L129" s="531"/>
      <c r="M129" s="531"/>
      <c r="N129" s="531"/>
      <c r="O129" s="86"/>
      <c r="P129" s="531"/>
    </row>
    <row r="130" spans="1:16" x14ac:dyDescent="0.15">
      <c r="A130" s="9"/>
      <c r="B130" s="72"/>
      <c r="C130" s="72"/>
      <c r="D130" s="9"/>
      <c r="E130" s="9"/>
      <c r="F130" s="9"/>
      <c r="G130" s="9"/>
      <c r="H130" s="9"/>
      <c r="I130" s="9"/>
      <c r="J130" s="9"/>
      <c r="K130" s="9"/>
      <c r="L130" s="9"/>
      <c r="M130" s="9"/>
      <c r="N130" s="9"/>
      <c r="O130" s="369"/>
      <c r="P130" s="9"/>
    </row>
    <row r="131" spans="1:16" x14ac:dyDescent="0.15">
      <c r="A131" s="39"/>
      <c r="B131" s="72"/>
      <c r="C131" s="72"/>
      <c r="D131" s="72"/>
      <c r="E131" s="72"/>
      <c r="F131" s="72"/>
      <c r="G131" s="72"/>
      <c r="H131" s="72"/>
      <c r="I131" s="72"/>
      <c r="J131" s="72"/>
      <c r="K131" s="72"/>
      <c r="L131" s="72"/>
      <c r="M131" s="72"/>
      <c r="N131" s="72"/>
      <c r="O131" s="536"/>
      <c r="P131" s="72"/>
    </row>
    <row r="132" spans="1:16" x14ac:dyDescent="0.15">
      <c r="A132" s="39"/>
      <c r="B132" s="72"/>
      <c r="C132" s="72"/>
      <c r="D132" s="72"/>
      <c r="E132" s="72"/>
      <c r="F132" s="72"/>
      <c r="G132" s="72"/>
      <c r="H132" s="72"/>
      <c r="I132" s="72"/>
      <c r="J132" s="72"/>
      <c r="K132" s="72"/>
      <c r="L132" s="72"/>
      <c r="M132" s="72"/>
      <c r="N132" s="72"/>
      <c r="O132" s="536"/>
      <c r="P132" s="72"/>
    </row>
    <row r="133" spans="1:16" x14ac:dyDescent="0.15">
      <c r="A133" s="39"/>
      <c r="B133" s="72"/>
      <c r="C133" s="72"/>
      <c r="D133" s="72"/>
      <c r="E133" s="72"/>
      <c r="F133" s="72"/>
      <c r="G133" s="72"/>
      <c r="H133" s="72"/>
      <c r="I133" s="72"/>
      <c r="J133" s="72"/>
      <c r="K133" s="72"/>
      <c r="L133" s="72"/>
      <c r="M133" s="72"/>
      <c r="N133" s="72"/>
      <c r="O133" s="536"/>
      <c r="P133" s="72"/>
    </row>
    <row r="134" spans="1:16" x14ac:dyDescent="0.15">
      <c r="A134" s="39"/>
      <c r="B134" s="72"/>
      <c r="C134" s="72"/>
      <c r="D134" s="72"/>
      <c r="E134" s="72"/>
      <c r="F134" s="72"/>
      <c r="G134" s="72"/>
      <c r="H134" s="72"/>
      <c r="I134" s="72"/>
      <c r="J134" s="72"/>
      <c r="K134" s="72"/>
      <c r="L134" s="72"/>
      <c r="M134" s="72"/>
      <c r="N134" s="72"/>
      <c r="O134" s="536"/>
      <c r="P134" s="72"/>
    </row>
    <row r="135" spans="1:16" x14ac:dyDescent="0.15">
      <c r="A135" s="39"/>
      <c r="B135" s="72"/>
      <c r="C135" s="72"/>
      <c r="D135" s="72"/>
      <c r="E135" s="72"/>
      <c r="F135" s="72"/>
      <c r="G135" s="72"/>
      <c r="H135" s="72"/>
      <c r="I135" s="72"/>
      <c r="J135" s="72"/>
      <c r="K135" s="72"/>
      <c r="L135" s="72"/>
      <c r="M135" s="72"/>
      <c r="N135" s="72"/>
      <c r="O135" s="536"/>
      <c r="P135" s="72"/>
    </row>
    <row r="136" spans="1:16" x14ac:dyDescent="0.15">
      <c r="A136" s="39"/>
      <c r="B136" s="72"/>
      <c r="C136" s="72"/>
      <c r="D136" s="72"/>
      <c r="E136" s="72"/>
      <c r="F136" s="72"/>
      <c r="G136" s="72"/>
      <c r="H136" s="72"/>
      <c r="I136" s="72"/>
      <c r="J136" s="72"/>
      <c r="K136" s="72"/>
      <c r="L136" s="72"/>
      <c r="M136" s="72"/>
      <c r="N136" s="72"/>
      <c r="O136" s="536"/>
      <c r="P136" s="72"/>
    </row>
    <row r="137" spans="1:16" x14ac:dyDescent="0.15">
      <c r="A137" s="39"/>
      <c r="B137" s="72"/>
      <c r="C137" s="72"/>
      <c r="D137" s="72"/>
      <c r="E137" s="72"/>
      <c r="F137" s="72"/>
      <c r="G137" s="72"/>
      <c r="H137" s="72"/>
      <c r="I137" s="72"/>
      <c r="J137" s="72"/>
      <c r="K137" s="72"/>
      <c r="L137" s="72"/>
      <c r="M137" s="72"/>
      <c r="N137" s="72"/>
      <c r="O137" s="536"/>
      <c r="P137" s="72"/>
    </row>
    <row r="138" spans="1:16" x14ac:dyDescent="0.15">
      <c r="A138" s="531"/>
      <c r="D138" s="72"/>
      <c r="E138" s="72"/>
      <c r="F138" s="72"/>
      <c r="G138" s="72"/>
      <c r="H138" s="72"/>
      <c r="I138" s="72"/>
      <c r="J138" s="72"/>
      <c r="K138" s="72"/>
      <c r="L138" s="72"/>
      <c r="M138" s="72"/>
      <c r="N138" s="72"/>
      <c r="O138" s="536"/>
      <c r="P138" s="72"/>
    </row>
  </sheetData>
  <mergeCells count="8">
    <mergeCell ref="A80:E80"/>
    <mergeCell ref="A81:C81"/>
    <mergeCell ref="A1:P1"/>
    <mergeCell ref="A3:C3"/>
    <mergeCell ref="P9:U9"/>
    <mergeCell ref="P10:T10"/>
    <mergeCell ref="P11:R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AE54-BA9A-E14A-B0E5-8B94421E46BA}">
  <sheetPr>
    <tabColor theme="0"/>
  </sheetPr>
  <dimension ref="A1:AD85"/>
  <sheetViews>
    <sheetView topLeftCell="D1" zoomScaleNormal="100" workbookViewId="0">
      <selection activeCell="O4" sqref="O4"/>
    </sheetView>
  </sheetViews>
  <sheetFormatPr baseColWidth="10" defaultRowHeight="13" x14ac:dyDescent="0.15"/>
  <cols>
    <col min="2" max="2" width="16.33203125" style="5" customWidth="1"/>
    <col min="15" max="15" width="16.83203125" customWidth="1"/>
    <col min="17" max="17" width="15.5" customWidth="1"/>
    <col min="19" max="19" width="11.1640625" bestFit="1" customWidth="1"/>
    <col min="22" max="22" width="11.1640625" bestFit="1" customWidth="1"/>
  </cols>
  <sheetData>
    <row r="1" spans="1:15" ht="100" x14ac:dyDescent="0.25">
      <c r="A1" s="322"/>
      <c r="B1" s="563" t="s">
        <v>1201</v>
      </c>
      <c r="C1" s="323"/>
      <c r="D1" s="323"/>
      <c r="E1" s="322"/>
      <c r="F1" s="322"/>
      <c r="G1" s="322"/>
      <c r="H1" s="322"/>
      <c r="I1" s="322"/>
      <c r="J1" s="322"/>
      <c r="K1" s="322"/>
      <c r="L1" s="322"/>
      <c r="M1" s="322"/>
      <c r="N1" s="322"/>
      <c r="O1" s="322"/>
    </row>
    <row r="2" spans="1:15" x14ac:dyDescent="0.15">
      <c r="A2" s="322"/>
      <c r="B2" s="564"/>
      <c r="C2" s="322"/>
      <c r="D2" s="322"/>
      <c r="E2" s="322"/>
      <c r="F2" s="322"/>
      <c r="G2" s="322"/>
      <c r="H2" s="322"/>
      <c r="I2" s="322"/>
      <c r="J2" s="322"/>
      <c r="K2" s="322"/>
      <c r="L2" s="322"/>
      <c r="M2" s="322"/>
      <c r="N2" s="322"/>
      <c r="O2" s="322"/>
    </row>
    <row r="3" spans="1:15" x14ac:dyDescent="0.15">
      <c r="A3" s="322"/>
      <c r="B3" s="564"/>
      <c r="C3" s="322"/>
      <c r="D3" s="322"/>
      <c r="E3" s="322"/>
      <c r="F3" s="322"/>
      <c r="G3" s="322"/>
      <c r="H3" s="322"/>
      <c r="I3" s="322"/>
      <c r="J3" s="322"/>
      <c r="K3" s="322"/>
      <c r="L3" s="322"/>
      <c r="M3" s="322"/>
      <c r="N3" s="322"/>
      <c r="O3" s="322"/>
    </row>
    <row r="4" spans="1:15" x14ac:dyDescent="0.15">
      <c r="A4" s="322"/>
      <c r="B4" s="564"/>
      <c r="C4" s="322"/>
      <c r="D4" s="322"/>
      <c r="E4" s="322"/>
      <c r="F4" s="322"/>
      <c r="G4" s="322"/>
      <c r="H4" s="322"/>
      <c r="I4" s="322"/>
      <c r="J4" s="322"/>
      <c r="K4" s="322"/>
      <c r="L4" s="322"/>
      <c r="M4" s="322"/>
      <c r="N4" s="322"/>
      <c r="O4" s="91" t="s">
        <v>1300</v>
      </c>
    </row>
    <row r="5" spans="1:15" x14ac:dyDescent="0.15">
      <c r="A5" s="322"/>
      <c r="B5" s="564"/>
      <c r="C5" s="322"/>
      <c r="D5" s="322"/>
      <c r="E5" s="322"/>
      <c r="F5" s="322"/>
      <c r="G5" s="322"/>
      <c r="H5" s="322"/>
      <c r="I5" s="322"/>
      <c r="J5" s="322"/>
      <c r="K5" s="322"/>
      <c r="L5" s="322"/>
      <c r="M5" s="322"/>
      <c r="N5" s="322"/>
      <c r="O5" s="322"/>
    </row>
    <row r="6" spans="1:15" x14ac:dyDescent="0.15">
      <c r="A6" s="322"/>
      <c r="B6" s="564"/>
      <c r="C6" s="322"/>
      <c r="D6" s="322"/>
      <c r="E6" s="322"/>
      <c r="F6" s="322"/>
      <c r="G6" s="322"/>
      <c r="H6" s="322"/>
      <c r="I6" s="322"/>
      <c r="J6" s="322"/>
      <c r="K6" s="322"/>
      <c r="L6" s="322"/>
      <c r="M6" s="322"/>
      <c r="N6" s="322"/>
      <c r="O6" s="322"/>
    </row>
    <row r="7" spans="1:15" x14ac:dyDescent="0.15">
      <c r="A7" s="322"/>
      <c r="B7" s="564"/>
      <c r="C7" s="322"/>
      <c r="D7" s="322"/>
      <c r="E7" s="322"/>
      <c r="F7" s="322"/>
      <c r="G7" s="322"/>
      <c r="H7" s="322"/>
      <c r="I7" s="322"/>
      <c r="J7" s="322"/>
      <c r="K7" s="322"/>
      <c r="L7" s="322"/>
      <c r="M7" s="322"/>
      <c r="N7" s="322"/>
      <c r="O7" s="322"/>
    </row>
    <row r="8" spans="1:15" x14ac:dyDescent="0.15">
      <c r="A8" s="322"/>
      <c r="B8" s="564"/>
      <c r="C8" s="322"/>
      <c r="D8" s="322"/>
      <c r="E8" s="322"/>
      <c r="F8" s="322"/>
      <c r="G8" s="322"/>
      <c r="H8" s="322"/>
      <c r="I8" s="322"/>
      <c r="J8" s="322"/>
      <c r="K8" s="322"/>
      <c r="L8" s="322"/>
      <c r="M8" s="322"/>
      <c r="N8" s="322"/>
      <c r="O8" s="322"/>
    </row>
    <row r="9" spans="1:15" x14ac:dyDescent="0.15">
      <c r="A9" s="322"/>
      <c r="B9" s="564"/>
      <c r="C9" s="322"/>
      <c r="D9" s="322"/>
      <c r="E9" s="322"/>
      <c r="F9" s="322"/>
      <c r="G9" s="322"/>
      <c r="H9" s="322"/>
      <c r="I9" s="322"/>
      <c r="J9" s="322"/>
      <c r="K9" s="322"/>
      <c r="L9" s="322"/>
      <c r="M9" s="322"/>
      <c r="N9" s="322"/>
      <c r="O9" s="322"/>
    </row>
    <row r="10" spans="1:15" x14ac:dyDescent="0.15">
      <c r="A10" s="322"/>
      <c r="B10" s="564"/>
      <c r="C10" s="322"/>
      <c r="D10" s="322"/>
      <c r="E10" s="322"/>
      <c r="F10" s="322"/>
      <c r="G10" s="322"/>
      <c r="H10" s="322"/>
      <c r="I10" s="322"/>
      <c r="J10" s="322"/>
      <c r="K10" s="322"/>
      <c r="L10" s="322"/>
      <c r="M10" s="322"/>
      <c r="N10" s="322"/>
      <c r="O10" s="322"/>
    </row>
    <row r="11" spans="1:15" x14ac:dyDescent="0.15">
      <c r="A11" s="322"/>
      <c r="B11" s="564"/>
      <c r="C11" s="322"/>
      <c r="D11" s="322"/>
      <c r="E11" s="322"/>
      <c r="F11" s="322"/>
      <c r="G11" s="322"/>
      <c r="H11" s="322"/>
      <c r="I11" s="322"/>
      <c r="J11" s="322"/>
      <c r="K11" s="322"/>
      <c r="L11" s="322"/>
      <c r="M11" s="322"/>
      <c r="N11" s="322"/>
      <c r="O11" s="322"/>
    </row>
    <row r="12" spans="1:15" x14ac:dyDescent="0.15">
      <c r="A12" s="322"/>
      <c r="B12" s="564"/>
      <c r="C12" s="322"/>
      <c r="D12" s="322"/>
      <c r="E12" s="322"/>
      <c r="F12" s="322"/>
      <c r="G12" s="322"/>
      <c r="H12" s="322"/>
      <c r="I12" s="322"/>
      <c r="J12" s="322"/>
      <c r="K12" s="322"/>
      <c r="L12" s="322"/>
      <c r="M12" s="322"/>
      <c r="N12" s="322"/>
      <c r="O12" s="322"/>
    </row>
    <row r="13" spans="1:15" x14ac:dyDescent="0.15">
      <c r="A13" s="322"/>
      <c r="B13" s="564"/>
      <c r="C13" s="322"/>
      <c r="D13" s="322"/>
      <c r="E13" s="322"/>
      <c r="F13" s="322"/>
      <c r="G13" s="322"/>
      <c r="H13" s="322"/>
      <c r="I13" s="322"/>
      <c r="J13" s="322"/>
      <c r="K13" s="322"/>
      <c r="L13" s="322"/>
      <c r="M13" s="322"/>
      <c r="N13" s="322"/>
      <c r="O13" s="322"/>
    </row>
    <row r="14" spans="1:15" x14ac:dyDescent="0.15">
      <c r="A14" s="322"/>
      <c r="B14" s="564"/>
      <c r="C14" s="322"/>
      <c r="D14" s="322"/>
      <c r="E14" s="322"/>
      <c r="F14" s="322"/>
      <c r="G14" s="322"/>
      <c r="H14" s="322"/>
      <c r="I14" s="322"/>
      <c r="J14" s="322"/>
      <c r="K14" s="322"/>
      <c r="L14" s="322"/>
      <c r="M14" s="322"/>
      <c r="N14" s="322"/>
      <c r="O14" s="322"/>
    </row>
    <row r="15" spans="1:15" x14ac:dyDescent="0.15">
      <c r="A15" s="322"/>
      <c r="B15" s="564"/>
      <c r="C15" s="322"/>
      <c r="D15" s="322"/>
      <c r="E15" s="322"/>
      <c r="F15" s="322"/>
      <c r="G15" s="322"/>
      <c r="H15" s="322"/>
      <c r="I15" s="322"/>
      <c r="J15" s="322"/>
      <c r="K15" s="322"/>
      <c r="L15" s="322"/>
      <c r="M15" s="322"/>
      <c r="N15" s="322"/>
      <c r="O15" s="322"/>
    </row>
    <row r="16" spans="1:15" x14ac:dyDescent="0.15">
      <c r="A16" s="322"/>
      <c r="B16" s="564"/>
      <c r="C16" s="322"/>
      <c r="D16" s="322"/>
      <c r="E16" s="322"/>
      <c r="F16" s="322"/>
      <c r="G16" s="322"/>
      <c r="H16" s="322"/>
      <c r="I16" s="322"/>
      <c r="J16" s="322"/>
      <c r="K16" s="322"/>
      <c r="L16" s="322"/>
      <c r="M16" s="322"/>
      <c r="N16" s="322"/>
      <c r="O16" s="322"/>
    </row>
    <row r="17" spans="1:15" x14ac:dyDescent="0.15">
      <c r="A17" s="322"/>
      <c r="B17" s="564"/>
      <c r="C17" s="322"/>
      <c r="D17" s="322"/>
      <c r="E17" s="322"/>
      <c r="F17" s="322"/>
      <c r="G17" s="322"/>
      <c r="H17" s="322"/>
      <c r="I17" s="322"/>
      <c r="J17" s="322"/>
      <c r="K17" s="322"/>
      <c r="L17" s="322"/>
      <c r="M17" s="322"/>
      <c r="N17" s="322"/>
      <c r="O17" s="322"/>
    </row>
    <row r="18" spans="1:15" x14ac:dyDescent="0.15">
      <c r="A18" s="322"/>
      <c r="B18" s="564"/>
      <c r="C18" s="322"/>
      <c r="D18" s="322"/>
      <c r="E18" s="322"/>
      <c r="F18" s="322"/>
      <c r="G18" s="322"/>
      <c r="H18" s="322"/>
      <c r="I18" s="322"/>
      <c r="J18" s="322"/>
      <c r="K18" s="322"/>
      <c r="L18" s="322"/>
      <c r="M18" s="322"/>
      <c r="N18" s="322"/>
      <c r="O18" s="322"/>
    </row>
    <row r="19" spans="1:15" x14ac:dyDescent="0.15">
      <c r="A19" s="322"/>
      <c r="B19" s="564"/>
      <c r="C19" s="322"/>
      <c r="D19" s="322"/>
      <c r="E19" s="322"/>
      <c r="F19" s="322"/>
      <c r="G19" s="322"/>
      <c r="H19" s="322"/>
      <c r="I19" s="322"/>
      <c r="J19" s="322"/>
      <c r="K19" s="322"/>
      <c r="L19" s="322"/>
      <c r="M19" s="322"/>
      <c r="N19" s="322"/>
      <c r="O19" s="322"/>
    </row>
    <row r="20" spans="1:15" x14ac:dyDescent="0.15">
      <c r="A20" s="322"/>
      <c r="B20" s="564"/>
      <c r="C20" s="322"/>
      <c r="D20" s="322"/>
      <c r="E20" s="322"/>
      <c r="F20" s="322"/>
      <c r="G20" s="322"/>
      <c r="H20" s="322"/>
      <c r="I20" s="322"/>
      <c r="J20" s="322"/>
      <c r="K20" s="322"/>
      <c r="L20" s="322"/>
      <c r="M20" s="322"/>
      <c r="N20" s="322"/>
      <c r="O20" s="322"/>
    </row>
    <row r="21" spans="1:15" x14ac:dyDescent="0.15">
      <c r="A21" s="322"/>
      <c r="B21" s="564"/>
      <c r="C21" s="322"/>
      <c r="D21" s="322"/>
      <c r="E21" s="322"/>
      <c r="F21" s="322"/>
      <c r="G21" s="322"/>
      <c r="H21" s="322"/>
      <c r="I21" s="322"/>
      <c r="J21" s="322"/>
      <c r="K21" s="322"/>
      <c r="L21" s="322"/>
      <c r="M21" s="322"/>
      <c r="N21" s="322"/>
      <c r="O21" s="322"/>
    </row>
    <row r="22" spans="1:15" x14ac:dyDescent="0.15">
      <c r="A22" s="322"/>
      <c r="B22" s="564"/>
      <c r="C22" s="322"/>
      <c r="D22" s="322"/>
      <c r="E22" s="322"/>
      <c r="F22" s="322"/>
      <c r="G22" s="322"/>
      <c r="H22" s="322"/>
      <c r="I22" s="322"/>
      <c r="J22" s="322"/>
      <c r="K22" s="322"/>
      <c r="L22" s="322"/>
      <c r="M22" s="322"/>
      <c r="N22" s="322"/>
      <c r="O22" s="322"/>
    </row>
    <row r="23" spans="1:15" x14ac:dyDescent="0.15">
      <c r="A23" s="322"/>
      <c r="B23" s="564"/>
      <c r="C23" s="322"/>
      <c r="D23" s="322"/>
      <c r="E23" s="322"/>
      <c r="F23" s="322"/>
      <c r="G23" s="322"/>
      <c r="H23" s="322"/>
      <c r="I23" s="322"/>
      <c r="J23" s="322"/>
      <c r="K23" s="322"/>
      <c r="L23" s="322"/>
      <c r="M23" s="322"/>
      <c r="N23" s="322"/>
      <c r="O23" s="322"/>
    </row>
    <row r="24" spans="1:15" x14ac:dyDescent="0.15">
      <c r="A24" s="322"/>
      <c r="B24" s="564"/>
      <c r="C24" s="322"/>
      <c r="D24" s="322"/>
      <c r="E24" s="322"/>
      <c r="F24" s="322"/>
      <c r="G24" s="322"/>
      <c r="H24" s="322"/>
      <c r="I24" s="322"/>
      <c r="J24" s="322"/>
      <c r="K24" s="322"/>
      <c r="L24" s="322"/>
      <c r="M24" s="322"/>
      <c r="N24" s="322"/>
      <c r="O24" s="322"/>
    </row>
    <row r="25" spans="1:15" x14ac:dyDescent="0.15">
      <c r="A25" s="322"/>
      <c r="B25" s="564"/>
      <c r="C25" s="322"/>
      <c r="D25" s="322"/>
      <c r="E25" s="322"/>
      <c r="F25" s="322"/>
      <c r="G25" s="322"/>
      <c r="H25" s="322"/>
      <c r="I25" s="322"/>
      <c r="J25" s="322"/>
      <c r="K25" s="322"/>
      <c r="L25" s="322"/>
      <c r="M25" s="322"/>
      <c r="N25" s="322"/>
      <c r="O25" s="322"/>
    </row>
    <row r="26" spans="1:15" x14ac:dyDescent="0.15">
      <c r="A26" s="322"/>
      <c r="B26" s="564"/>
      <c r="C26" s="322"/>
      <c r="D26" s="322"/>
      <c r="E26" s="322"/>
      <c r="F26" s="322"/>
      <c r="G26" s="322"/>
      <c r="H26" s="322"/>
      <c r="I26" s="322"/>
      <c r="J26" s="322"/>
      <c r="K26" s="322"/>
      <c r="L26" s="322"/>
      <c r="M26" s="322"/>
      <c r="N26" s="322"/>
      <c r="O26" s="322"/>
    </row>
    <row r="27" spans="1:15" x14ac:dyDescent="0.15">
      <c r="A27" s="322"/>
      <c r="B27" s="564"/>
      <c r="C27" s="322"/>
      <c r="D27" s="322"/>
      <c r="E27" s="322"/>
      <c r="F27" s="322"/>
      <c r="G27" s="322"/>
      <c r="H27" s="322"/>
      <c r="I27" s="322"/>
      <c r="J27" s="322"/>
      <c r="K27" s="322"/>
      <c r="L27" s="322"/>
      <c r="M27" s="322"/>
      <c r="N27" s="322"/>
      <c r="O27" s="322"/>
    </row>
    <row r="28" spans="1:15" x14ac:dyDescent="0.15">
      <c r="A28" s="322"/>
      <c r="B28" s="564"/>
      <c r="C28" s="322"/>
      <c r="D28" s="322"/>
      <c r="E28" s="322"/>
      <c r="F28" s="322"/>
      <c r="G28" s="322"/>
      <c r="H28" s="322"/>
      <c r="I28" s="322"/>
      <c r="J28" s="322"/>
      <c r="K28" s="322"/>
      <c r="L28" s="322"/>
      <c r="M28" s="322"/>
      <c r="N28" s="322"/>
      <c r="O28" s="322"/>
    </row>
    <row r="29" spans="1:15" x14ac:dyDescent="0.15">
      <c r="A29" s="322"/>
      <c r="B29" s="564"/>
      <c r="C29" s="322"/>
      <c r="D29" s="322"/>
      <c r="E29" s="322"/>
      <c r="F29" s="322"/>
      <c r="G29" s="322"/>
      <c r="H29" s="322"/>
      <c r="I29" s="322"/>
      <c r="J29" s="322"/>
      <c r="K29" s="322"/>
      <c r="L29" s="322"/>
      <c r="M29" s="322"/>
      <c r="N29" s="322"/>
      <c r="O29" s="322"/>
    </row>
    <row r="30" spans="1:15" x14ac:dyDescent="0.15">
      <c r="A30" s="322"/>
      <c r="B30" s="564"/>
      <c r="C30" s="322"/>
      <c r="D30" s="322"/>
      <c r="E30" s="322"/>
      <c r="F30" s="322"/>
      <c r="G30" s="322"/>
      <c r="H30" s="322"/>
      <c r="I30" s="322"/>
      <c r="J30" s="322"/>
      <c r="K30" s="322"/>
      <c r="L30" s="322"/>
      <c r="M30" s="322"/>
      <c r="N30" s="322"/>
      <c r="O30" s="322"/>
    </row>
    <row r="31" spans="1:15" x14ac:dyDescent="0.15">
      <c r="A31" s="322"/>
      <c r="B31" s="564"/>
      <c r="C31" s="322"/>
      <c r="D31" s="322"/>
      <c r="E31" s="322"/>
      <c r="F31" s="322"/>
      <c r="G31" s="322"/>
      <c r="H31" s="322"/>
      <c r="I31" s="322"/>
      <c r="J31" s="322"/>
      <c r="K31" s="322"/>
      <c r="L31" s="322"/>
      <c r="M31" s="322"/>
      <c r="N31" s="322"/>
      <c r="O31" s="322"/>
    </row>
    <row r="32" spans="1:15" x14ac:dyDescent="0.15">
      <c r="A32" s="322"/>
      <c r="B32" s="564"/>
      <c r="C32" s="322"/>
      <c r="D32" s="322"/>
      <c r="E32" s="322"/>
      <c r="F32" s="322"/>
      <c r="G32" s="322"/>
      <c r="H32" s="322"/>
      <c r="I32" s="322"/>
      <c r="J32" s="322"/>
      <c r="K32" s="322"/>
      <c r="L32" s="322"/>
      <c r="M32" s="322"/>
      <c r="N32" s="322"/>
      <c r="O32" s="322"/>
    </row>
    <row r="33" spans="1:15" x14ac:dyDescent="0.15">
      <c r="A33" s="322"/>
      <c r="B33" s="564"/>
      <c r="C33" s="322"/>
      <c r="D33" s="322"/>
      <c r="E33" s="322"/>
      <c r="F33" s="322"/>
      <c r="G33" s="322"/>
      <c r="H33" s="322"/>
      <c r="I33" s="322"/>
      <c r="J33" s="322"/>
      <c r="K33" s="322"/>
      <c r="L33" s="322"/>
      <c r="M33" s="322"/>
      <c r="N33" s="322"/>
      <c r="O33" s="322"/>
    </row>
    <row r="34" spans="1:15" x14ac:dyDescent="0.15">
      <c r="A34" s="322"/>
      <c r="B34" s="564"/>
      <c r="C34" s="322"/>
      <c r="D34" s="322"/>
      <c r="E34" s="322"/>
      <c r="F34" s="322"/>
      <c r="G34" s="322"/>
      <c r="H34" s="322"/>
      <c r="I34" s="322"/>
      <c r="J34" s="322"/>
      <c r="K34" s="322"/>
      <c r="L34" s="322"/>
      <c r="M34" s="322"/>
      <c r="N34" s="322"/>
      <c r="O34" s="322"/>
    </row>
    <row r="35" spans="1:15" x14ac:dyDescent="0.15">
      <c r="A35" s="322"/>
      <c r="B35" s="564"/>
      <c r="C35" s="322"/>
      <c r="D35" s="322"/>
      <c r="E35" s="322"/>
      <c r="F35" s="322"/>
      <c r="G35" s="322"/>
      <c r="H35" s="322"/>
      <c r="I35" s="322"/>
      <c r="J35" s="322"/>
      <c r="K35" s="322"/>
      <c r="L35" s="322"/>
      <c r="M35" s="322"/>
      <c r="N35" s="322"/>
      <c r="O35" s="322"/>
    </row>
    <row r="36" spans="1:15" x14ac:dyDescent="0.15">
      <c r="A36" s="322"/>
      <c r="B36" s="418"/>
      <c r="C36" s="82"/>
      <c r="D36" s="82"/>
      <c r="E36" s="82"/>
      <c r="F36" s="82"/>
      <c r="G36" s="82"/>
      <c r="H36" s="82"/>
      <c r="I36" s="82"/>
      <c r="J36" s="82"/>
      <c r="K36" s="82"/>
      <c r="L36" s="324"/>
      <c r="M36" s="322"/>
      <c r="N36" s="322"/>
      <c r="O36" s="322"/>
    </row>
    <row r="37" spans="1:15" x14ac:dyDescent="0.15">
      <c r="A37" s="322"/>
      <c r="B37" s="565"/>
      <c r="C37" s="325"/>
      <c r="D37" s="325"/>
      <c r="E37" s="325"/>
      <c r="F37" s="325"/>
      <c r="G37" s="325"/>
      <c r="H37" s="325"/>
      <c r="I37" s="325"/>
      <c r="J37" s="325"/>
      <c r="K37" s="325"/>
      <c r="L37" s="326"/>
      <c r="M37" s="322"/>
      <c r="N37" s="322"/>
      <c r="O37" s="322"/>
    </row>
    <row r="38" spans="1:15" x14ac:dyDescent="0.15">
      <c r="A38" s="322"/>
      <c r="B38" s="565"/>
      <c r="C38" s="325"/>
      <c r="D38" s="325"/>
      <c r="E38" s="325"/>
      <c r="F38" s="325"/>
      <c r="G38" s="325"/>
      <c r="H38" s="325"/>
      <c r="I38" s="325"/>
      <c r="J38" s="325"/>
      <c r="K38" s="325"/>
      <c r="L38" s="325"/>
      <c r="M38" s="322"/>
      <c r="N38" s="322"/>
      <c r="O38" s="322"/>
    </row>
    <row r="39" spans="1:15" x14ac:dyDescent="0.15">
      <c r="A39" s="322"/>
      <c r="B39" s="564"/>
      <c r="C39" s="322"/>
      <c r="D39" s="322"/>
      <c r="E39" s="322"/>
      <c r="F39" s="322"/>
      <c r="G39" s="322"/>
      <c r="H39" s="322"/>
      <c r="I39" s="322"/>
      <c r="J39" s="322"/>
      <c r="K39" s="322"/>
      <c r="L39" s="322"/>
      <c r="M39" s="322"/>
      <c r="N39" s="322"/>
      <c r="O39" s="322"/>
    </row>
    <row r="40" spans="1:15" x14ac:dyDescent="0.15">
      <c r="A40" s="322"/>
      <c r="B40" s="564"/>
      <c r="C40" s="322"/>
      <c r="D40" s="322"/>
      <c r="E40" s="322"/>
      <c r="F40" s="322"/>
      <c r="G40" s="322"/>
      <c r="H40" s="322"/>
      <c r="I40" s="322"/>
      <c r="J40" s="322"/>
      <c r="K40" s="322"/>
      <c r="L40" s="322"/>
      <c r="M40" s="322"/>
      <c r="N40" s="322"/>
      <c r="O40" s="322"/>
    </row>
    <row r="41" spans="1:15" x14ac:dyDescent="0.15">
      <c r="A41" s="322"/>
      <c r="B41" s="564"/>
      <c r="C41" s="322"/>
      <c r="D41" s="322"/>
      <c r="E41" s="322"/>
      <c r="F41" s="322"/>
      <c r="G41" s="322"/>
      <c r="H41" s="322"/>
      <c r="I41" s="322"/>
      <c r="J41" s="322"/>
      <c r="K41" s="322"/>
      <c r="L41" s="322"/>
      <c r="M41" s="322"/>
      <c r="N41" s="322"/>
      <c r="O41" s="322"/>
    </row>
    <row r="42" spans="1:15" x14ac:dyDescent="0.15">
      <c r="A42" s="322"/>
      <c r="B42" s="564"/>
      <c r="C42" s="322"/>
      <c r="D42" s="322"/>
      <c r="E42" s="322"/>
      <c r="F42" s="322"/>
      <c r="G42" s="322"/>
      <c r="H42" s="322"/>
      <c r="I42" s="322"/>
      <c r="J42" s="322"/>
      <c r="K42" s="322"/>
      <c r="L42" s="322"/>
      <c r="M42" s="322"/>
      <c r="N42" s="322"/>
      <c r="O42" s="322"/>
    </row>
    <row r="43" spans="1:15" ht="100" x14ac:dyDescent="0.25">
      <c r="A43" s="322"/>
      <c r="B43" s="563" t="s">
        <v>1202</v>
      </c>
      <c r="C43" s="323"/>
      <c r="D43" s="323"/>
      <c r="E43" s="322"/>
      <c r="F43" s="322"/>
      <c r="G43" s="322"/>
      <c r="H43" s="322"/>
      <c r="I43" s="322"/>
      <c r="J43" s="322"/>
      <c r="K43" s="322"/>
      <c r="L43" s="322"/>
      <c r="M43" s="322"/>
      <c r="N43" s="322"/>
      <c r="O43" s="322"/>
    </row>
    <row r="44" spans="1:15" x14ac:dyDescent="0.15">
      <c r="A44" s="322"/>
      <c r="B44" s="564"/>
      <c r="C44" s="322"/>
      <c r="D44" s="322"/>
      <c r="E44" s="322"/>
      <c r="F44" s="322"/>
      <c r="G44" s="322"/>
      <c r="H44" s="322"/>
      <c r="I44" s="322"/>
      <c r="J44" s="322"/>
      <c r="K44" s="322"/>
      <c r="L44" s="322"/>
      <c r="M44" s="322"/>
      <c r="N44" s="322"/>
      <c r="O44" s="322"/>
    </row>
    <row r="45" spans="1:15" x14ac:dyDescent="0.15">
      <c r="A45" s="322"/>
      <c r="B45" s="564"/>
      <c r="C45" s="322"/>
      <c r="D45" s="322"/>
      <c r="E45" s="322"/>
      <c r="F45" s="322"/>
      <c r="G45" s="322"/>
      <c r="H45" s="322"/>
      <c r="I45" s="322"/>
      <c r="J45" s="322"/>
      <c r="K45" s="322"/>
      <c r="L45" s="322"/>
      <c r="M45" s="322"/>
      <c r="N45" s="322"/>
      <c r="O45" s="322"/>
    </row>
    <row r="46" spans="1:15" x14ac:dyDescent="0.15">
      <c r="A46" s="322"/>
      <c r="B46" s="564"/>
      <c r="C46" s="322"/>
      <c r="D46" s="322"/>
      <c r="E46" s="322"/>
      <c r="F46" s="322"/>
      <c r="G46" s="322"/>
      <c r="H46" s="322"/>
      <c r="I46" s="322"/>
      <c r="J46" s="322"/>
      <c r="K46" s="322"/>
      <c r="L46" s="322"/>
      <c r="M46" s="322"/>
      <c r="N46" s="322"/>
      <c r="O46" s="322"/>
    </row>
    <row r="47" spans="1:15" x14ac:dyDescent="0.15">
      <c r="A47" s="322"/>
      <c r="B47" s="564"/>
      <c r="C47" s="322"/>
      <c r="D47" s="322"/>
      <c r="E47" s="322"/>
      <c r="F47" s="322"/>
      <c r="G47" s="322"/>
      <c r="H47" s="322"/>
      <c r="I47" s="322"/>
      <c r="J47" s="322"/>
      <c r="K47" s="322"/>
      <c r="L47" s="322"/>
      <c r="M47" s="322"/>
      <c r="N47" s="322"/>
      <c r="O47" s="322"/>
    </row>
    <row r="48" spans="1:15" x14ac:dyDescent="0.15">
      <c r="A48" s="322"/>
      <c r="B48" s="564"/>
      <c r="C48" s="322"/>
      <c r="D48" s="322"/>
      <c r="E48" s="322"/>
      <c r="F48" s="322"/>
      <c r="G48" s="322"/>
      <c r="H48" s="322"/>
      <c r="I48" s="322"/>
      <c r="J48" s="322"/>
      <c r="K48" s="322"/>
      <c r="L48" s="322"/>
      <c r="M48" s="322"/>
      <c r="N48" s="322"/>
      <c r="O48" s="322"/>
    </row>
    <row r="49" spans="1:15" x14ac:dyDescent="0.15">
      <c r="A49" s="322"/>
      <c r="B49" s="564"/>
      <c r="C49" s="322"/>
      <c r="D49" s="322"/>
      <c r="E49" s="322"/>
      <c r="F49" s="322"/>
      <c r="G49" s="322"/>
      <c r="H49" s="322"/>
      <c r="I49" s="322"/>
      <c r="J49" s="322"/>
      <c r="K49" s="322"/>
      <c r="L49" s="322"/>
      <c r="M49" s="322"/>
      <c r="N49" s="322"/>
      <c r="O49" s="322"/>
    </row>
    <row r="50" spans="1:15" x14ac:dyDescent="0.15">
      <c r="A50" s="322"/>
      <c r="B50" s="564"/>
      <c r="C50" s="322"/>
      <c r="D50" s="322"/>
      <c r="E50" s="322"/>
      <c r="F50" s="322"/>
      <c r="G50" s="322"/>
      <c r="H50" s="322"/>
      <c r="I50" s="322"/>
      <c r="J50" s="322"/>
      <c r="K50" s="322"/>
      <c r="L50" s="322"/>
      <c r="M50" s="322"/>
      <c r="N50" s="322"/>
      <c r="O50" s="322"/>
    </row>
    <row r="51" spans="1:15" x14ac:dyDescent="0.15">
      <c r="A51" s="322"/>
      <c r="B51" s="564"/>
      <c r="C51" s="322"/>
      <c r="D51" s="322"/>
      <c r="E51" s="322"/>
      <c r="F51" s="322"/>
      <c r="G51" s="322"/>
      <c r="H51" s="322"/>
      <c r="I51" s="322"/>
      <c r="J51" s="322"/>
      <c r="K51" s="322"/>
      <c r="L51" s="322"/>
      <c r="M51" s="322"/>
      <c r="N51" s="322"/>
      <c r="O51" s="322"/>
    </row>
    <row r="52" spans="1:15" x14ac:dyDescent="0.15">
      <c r="A52" s="322"/>
      <c r="B52" s="564"/>
      <c r="C52" s="322"/>
      <c r="D52" s="322"/>
      <c r="E52" s="322"/>
      <c r="F52" s="322"/>
      <c r="G52" s="322"/>
      <c r="H52" s="322"/>
      <c r="I52" s="322"/>
      <c r="J52" s="322"/>
      <c r="K52" s="322"/>
      <c r="L52" s="322"/>
      <c r="M52" s="322"/>
      <c r="N52" s="322"/>
      <c r="O52" s="322"/>
    </row>
    <row r="53" spans="1:15" x14ac:dyDescent="0.15">
      <c r="A53" s="322"/>
      <c r="B53" s="564"/>
      <c r="C53" s="322"/>
      <c r="D53" s="322"/>
      <c r="E53" s="322"/>
      <c r="F53" s="322"/>
      <c r="G53" s="322"/>
      <c r="H53" s="322"/>
      <c r="I53" s="322"/>
      <c r="J53" s="322"/>
      <c r="K53" s="322"/>
      <c r="L53" s="322"/>
      <c r="M53" s="322"/>
      <c r="N53" s="322"/>
      <c r="O53" s="322"/>
    </row>
    <row r="54" spans="1:15" x14ac:dyDescent="0.15">
      <c r="A54" s="322"/>
      <c r="B54" s="564"/>
      <c r="C54" s="322"/>
      <c r="D54" s="322"/>
      <c r="E54" s="322"/>
      <c r="F54" s="322"/>
      <c r="G54" s="322"/>
      <c r="H54" s="322"/>
      <c r="I54" s="322"/>
      <c r="J54" s="322"/>
      <c r="K54" s="322"/>
      <c r="L54" s="322"/>
      <c r="M54" s="322"/>
      <c r="N54" s="322"/>
      <c r="O54" s="322"/>
    </row>
    <row r="55" spans="1:15" x14ac:dyDescent="0.15">
      <c r="A55" s="322"/>
      <c r="B55" s="564"/>
      <c r="C55" s="322"/>
      <c r="D55" s="322"/>
      <c r="E55" s="322"/>
      <c r="F55" s="322"/>
      <c r="G55" s="322"/>
      <c r="H55" s="322"/>
      <c r="I55" s="322"/>
      <c r="J55" s="322"/>
      <c r="K55" s="322"/>
      <c r="L55" s="322"/>
      <c r="M55" s="322"/>
      <c r="N55" s="322"/>
      <c r="O55" s="322"/>
    </row>
    <row r="56" spans="1:15" x14ac:dyDescent="0.15">
      <c r="A56" s="322"/>
      <c r="B56" s="564"/>
      <c r="C56" s="322"/>
      <c r="D56" s="322"/>
      <c r="E56" s="322"/>
      <c r="F56" s="322"/>
      <c r="G56" s="322"/>
      <c r="H56" s="322"/>
      <c r="I56" s="322"/>
      <c r="J56" s="322"/>
      <c r="K56" s="322"/>
      <c r="L56" s="322"/>
      <c r="M56" s="322"/>
      <c r="N56" s="322"/>
      <c r="O56" s="322"/>
    </row>
    <row r="57" spans="1:15" x14ac:dyDescent="0.15">
      <c r="A57" s="322"/>
      <c r="B57" s="564"/>
      <c r="C57" s="322"/>
      <c r="D57" s="322"/>
      <c r="E57" s="322"/>
      <c r="F57" s="322"/>
      <c r="G57" s="322"/>
      <c r="H57" s="322"/>
      <c r="I57" s="322"/>
      <c r="J57" s="322"/>
      <c r="K57" s="322"/>
      <c r="L57" s="322"/>
      <c r="M57" s="322"/>
      <c r="N57" s="322"/>
      <c r="O57" s="322"/>
    </row>
    <row r="58" spans="1:15" x14ac:dyDescent="0.15">
      <c r="A58" s="322"/>
      <c r="B58" s="564"/>
      <c r="C58" s="322"/>
      <c r="D58" s="322"/>
      <c r="E58" s="322"/>
      <c r="F58" s="322"/>
      <c r="G58" s="322"/>
      <c r="H58" s="322"/>
      <c r="I58" s="322"/>
      <c r="J58" s="322"/>
      <c r="K58" s="322"/>
      <c r="L58" s="322"/>
      <c r="M58" s="322"/>
      <c r="N58" s="322"/>
      <c r="O58" s="322"/>
    </row>
    <row r="59" spans="1:15" x14ac:dyDescent="0.15">
      <c r="A59" s="322"/>
      <c r="B59" s="564"/>
      <c r="C59" s="322"/>
      <c r="D59" s="322"/>
      <c r="E59" s="322"/>
      <c r="F59" s="322"/>
      <c r="G59" s="322"/>
      <c r="H59" s="322"/>
      <c r="I59" s="322"/>
      <c r="J59" s="322"/>
      <c r="K59" s="322"/>
      <c r="L59" s="322"/>
      <c r="M59" s="322"/>
      <c r="N59" s="322"/>
      <c r="O59" s="322"/>
    </row>
    <row r="60" spans="1:15" x14ac:dyDescent="0.15">
      <c r="A60" s="322"/>
      <c r="B60" s="564"/>
      <c r="C60" s="322"/>
      <c r="D60" s="322"/>
      <c r="E60" s="322"/>
      <c r="F60" s="322"/>
      <c r="G60" s="322"/>
      <c r="H60" s="322"/>
      <c r="I60" s="322"/>
      <c r="J60" s="322"/>
      <c r="K60" s="322"/>
      <c r="L60" s="322"/>
      <c r="M60" s="322"/>
      <c r="N60" s="322"/>
      <c r="O60" s="322"/>
    </row>
    <row r="61" spans="1:15" x14ac:dyDescent="0.15">
      <c r="A61" s="322"/>
      <c r="B61" s="564"/>
      <c r="C61" s="322"/>
      <c r="D61" s="322"/>
      <c r="E61" s="322"/>
      <c r="F61" s="322"/>
      <c r="G61" s="322"/>
      <c r="H61" s="322"/>
      <c r="I61" s="322"/>
      <c r="J61" s="322"/>
      <c r="K61" s="322"/>
      <c r="L61" s="322"/>
      <c r="M61" s="322"/>
      <c r="N61" s="322"/>
      <c r="O61" s="322"/>
    </row>
    <row r="62" spans="1:15" x14ac:dyDescent="0.15">
      <c r="A62" s="322"/>
      <c r="B62" s="564"/>
      <c r="C62" s="322"/>
      <c r="D62" s="322"/>
      <c r="E62" s="322"/>
      <c r="F62" s="322"/>
      <c r="G62" s="322"/>
      <c r="H62" s="322"/>
      <c r="I62" s="322"/>
      <c r="J62" s="322"/>
      <c r="K62" s="322"/>
      <c r="L62" s="322"/>
      <c r="M62" s="322"/>
      <c r="N62" s="322"/>
      <c r="O62" s="322"/>
    </row>
    <row r="63" spans="1:15" x14ac:dyDescent="0.15">
      <c r="A63" s="322"/>
      <c r="B63" s="564"/>
      <c r="C63" s="322"/>
      <c r="D63" s="322"/>
      <c r="E63" s="322"/>
      <c r="F63" s="322"/>
      <c r="G63" s="322"/>
      <c r="H63" s="322"/>
      <c r="I63" s="322"/>
      <c r="J63" s="322"/>
      <c r="K63" s="322"/>
      <c r="L63" s="322"/>
      <c r="M63" s="322"/>
      <c r="N63" s="322"/>
      <c r="O63" s="322"/>
    </row>
    <row r="64" spans="1:15" x14ac:dyDescent="0.15">
      <c r="A64" s="322"/>
      <c r="B64" s="564"/>
      <c r="C64" s="322"/>
      <c r="D64" s="322"/>
      <c r="E64" s="322"/>
      <c r="F64" s="322"/>
      <c r="G64" s="322"/>
      <c r="H64" s="322"/>
      <c r="I64" s="322"/>
      <c r="J64" s="322"/>
      <c r="K64" s="322"/>
      <c r="L64" s="322"/>
      <c r="M64" s="322"/>
      <c r="N64" s="322"/>
      <c r="O64" s="322"/>
    </row>
    <row r="65" spans="1:17" x14ac:dyDescent="0.15">
      <c r="A65" s="322"/>
      <c r="B65" s="564"/>
      <c r="C65" s="322"/>
      <c r="D65" s="322"/>
      <c r="E65" s="322"/>
      <c r="F65" s="322"/>
      <c r="G65" s="322"/>
      <c r="H65" s="322"/>
      <c r="I65" s="322"/>
      <c r="J65" s="322"/>
      <c r="K65" s="322"/>
      <c r="L65" s="322"/>
      <c r="M65" s="322"/>
      <c r="N65" s="322"/>
      <c r="O65" s="322"/>
    </row>
    <row r="66" spans="1:17" x14ac:dyDescent="0.15">
      <c r="A66" s="322"/>
      <c r="B66" s="564"/>
      <c r="C66" s="322"/>
      <c r="D66" s="322"/>
      <c r="E66" s="322"/>
      <c r="F66" s="322"/>
      <c r="G66" s="322"/>
      <c r="H66" s="322"/>
      <c r="I66" s="322"/>
      <c r="J66" s="322"/>
      <c r="K66" s="322"/>
      <c r="L66" s="322"/>
      <c r="M66" s="322"/>
      <c r="N66" s="322"/>
      <c r="O66" s="322"/>
    </row>
    <row r="67" spans="1:17" x14ac:dyDescent="0.15">
      <c r="A67" s="322"/>
      <c r="B67" s="564"/>
      <c r="C67" s="322"/>
      <c r="D67" s="322"/>
      <c r="E67" s="322"/>
      <c r="F67" s="322"/>
      <c r="G67" s="322"/>
      <c r="H67" s="322"/>
      <c r="I67" s="322"/>
      <c r="J67" s="322"/>
      <c r="K67" s="322"/>
      <c r="L67" s="322"/>
      <c r="M67" s="322"/>
      <c r="N67" s="322"/>
      <c r="O67" s="322"/>
    </row>
    <row r="68" spans="1:17" x14ac:dyDescent="0.15">
      <c r="A68" s="322"/>
      <c r="B68" s="564"/>
      <c r="C68" s="322"/>
      <c r="D68" s="322"/>
      <c r="E68" s="322"/>
      <c r="F68" s="322"/>
      <c r="G68" s="322"/>
      <c r="H68" s="322"/>
      <c r="I68" s="322"/>
      <c r="J68" s="322"/>
      <c r="K68" s="322"/>
      <c r="L68" s="322"/>
      <c r="M68" s="322"/>
      <c r="N68" s="322"/>
      <c r="O68" s="322"/>
    </row>
    <row r="69" spans="1:17" x14ac:dyDescent="0.15">
      <c r="A69" s="322"/>
      <c r="B69" s="564"/>
      <c r="C69" s="322"/>
      <c r="D69" s="322"/>
      <c r="E69" s="322"/>
      <c r="F69" s="322"/>
      <c r="G69" s="322"/>
      <c r="H69" s="322"/>
      <c r="I69" s="322"/>
      <c r="J69" s="322"/>
      <c r="K69" s="322"/>
      <c r="L69" s="322"/>
      <c r="M69" s="322"/>
      <c r="N69" s="322"/>
      <c r="O69" s="322"/>
    </row>
    <row r="70" spans="1:17" x14ac:dyDescent="0.15">
      <c r="A70" s="322"/>
      <c r="B70" s="564"/>
      <c r="C70" s="322"/>
      <c r="D70" s="322"/>
      <c r="E70" s="322"/>
      <c r="F70" s="322"/>
      <c r="G70" s="322"/>
      <c r="H70" s="322"/>
      <c r="I70" s="322"/>
      <c r="J70" s="322"/>
      <c r="K70" s="322"/>
      <c r="L70" s="322"/>
      <c r="M70" s="322"/>
      <c r="N70" s="322"/>
      <c r="O70" s="322"/>
    </row>
    <row r="71" spans="1:17" x14ac:dyDescent="0.15">
      <c r="A71" s="322"/>
      <c r="B71" s="564"/>
      <c r="C71" s="322"/>
      <c r="D71" s="322"/>
      <c r="E71" s="322"/>
      <c r="F71" s="322"/>
      <c r="G71" s="322"/>
      <c r="H71" s="322"/>
      <c r="I71" s="322"/>
      <c r="J71" s="322"/>
      <c r="K71" s="322"/>
      <c r="L71" s="322"/>
      <c r="M71" s="322"/>
      <c r="N71" s="322"/>
      <c r="O71" s="322"/>
    </row>
    <row r="72" spans="1:17" x14ac:dyDescent="0.15">
      <c r="A72" s="322"/>
      <c r="B72" s="564"/>
      <c r="C72" s="322"/>
      <c r="D72" s="322"/>
      <c r="E72" s="322"/>
      <c r="F72" s="322"/>
      <c r="G72" s="322"/>
      <c r="H72" s="322"/>
      <c r="I72" s="322"/>
      <c r="J72" s="322"/>
      <c r="K72" s="322"/>
      <c r="L72" s="322"/>
      <c r="M72" s="322"/>
      <c r="N72" s="322"/>
      <c r="O72" s="322"/>
    </row>
    <row r="73" spans="1:17" x14ac:dyDescent="0.15">
      <c r="A73" s="322"/>
      <c r="B73" s="564"/>
      <c r="C73" s="322"/>
      <c r="D73" s="322"/>
      <c r="E73" s="322"/>
      <c r="F73" s="322"/>
      <c r="G73" s="322"/>
      <c r="H73" s="322"/>
      <c r="I73" s="322"/>
      <c r="J73" s="322"/>
      <c r="K73" s="322"/>
      <c r="L73" s="322"/>
      <c r="M73" s="322"/>
      <c r="N73" s="322"/>
      <c r="O73" s="322"/>
    </row>
    <row r="74" spans="1:17" x14ac:dyDescent="0.15">
      <c r="A74" s="322"/>
      <c r="B74" s="564"/>
      <c r="C74" s="322"/>
      <c r="D74" s="322"/>
      <c r="E74" s="322"/>
      <c r="F74" s="322"/>
      <c r="G74" s="322"/>
      <c r="H74" s="322"/>
      <c r="I74" s="322"/>
      <c r="J74" s="322"/>
      <c r="K74" s="322"/>
      <c r="L74" s="322"/>
      <c r="M74" s="322"/>
      <c r="N74" s="322"/>
      <c r="O74" s="322"/>
    </row>
    <row r="75" spans="1:17" x14ac:dyDescent="0.15">
      <c r="A75" s="322"/>
      <c r="B75" s="564"/>
      <c r="C75" s="322"/>
      <c r="D75" s="322"/>
      <c r="E75" s="322"/>
      <c r="F75" s="322"/>
      <c r="G75" s="322"/>
      <c r="H75" s="322"/>
      <c r="I75" s="322"/>
      <c r="J75" s="322"/>
      <c r="K75" s="322"/>
      <c r="L75" s="322"/>
      <c r="M75" s="322"/>
      <c r="N75" s="322"/>
      <c r="O75" s="322"/>
    </row>
    <row r="76" spans="1:17" x14ac:dyDescent="0.15">
      <c r="A76" s="322"/>
      <c r="B76" s="564"/>
      <c r="C76" s="322"/>
      <c r="D76" s="322"/>
      <c r="E76" s="322"/>
      <c r="F76" s="322"/>
      <c r="G76" s="322"/>
      <c r="H76" s="322"/>
      <c r="I76" s="322"/>
      <c r="J76" s="322"/>
      <c r="K76" s="322"/>
      <c r="L76" s="322"/>
      <c r="M76" s="322"/>
      <c r="N76" s="322"/>
      <c r="O76" s="322"/>
    </row>
    <row r="77" spans="1:17" x14ac:dyDescent="0.15">
      <c r="A77" s="322"/>
      <c r="B77" s="564"/>
      <c r="C77" s="322"/>
      <c r="D77" s="322"/>
      <c r="E77" s="322"/>
      <c r="F77" s="322"/>
      <c r="G77" s="322"/>
      <c r="H77" s="322"/>
      <c r="I77" s="322"/>
      <c r="J77" s="322"/>
      <c r="K77" s="322"/>
      <c r="L77" s="322"/>
      <c r="M77" s="322"/>
      <c r="N77" s="322"/>
      <c r="O77" s="322"/>
    </row>
    <row r="78" spans="1:17" x14ac:dyDescent="0.15">
      <c r="A78" s="322"/>
      <c r="C78" s="322"/>
      <c r="D78" s="322"/>
      <c r="E78" s="322"/>
      <c r="F78" s="322"/>
      <c r="G78" s="322"/>
      <c r="H78" s="322"/>
      <c r="I78" s="322"/>
      <c r="J78" s="322"/>
      <c r="K78" s="322"/>
      <c r="L78" s="322"/>
      <c r="M78" s="322"/>
      <c r="N78" s="322"/>
      <c r="O78" s="322"/>
    </row>
    <row r="79" spans="1:17" x14ac:dyDescent="0.15">
      <c r="A79" s="322"/>
      <c r="C79" s="322"/>
      <c r="D79" s="322"/>
      <c r="E79" s="322"/>
      <c r="F79" s="322"/>
      <c r="G79" s="322"/>
      <c r="H79" s="322"/>
      <c r="I79" s="322"/>
      <c r="J79" s="322"/>
      <c r="K79" s="322"/>
      <c r="L79" s="322"/>
      <c r="M79" s="322"/>
      <c r="N79" s="322"/>
      <c r="O79" s="322"/>
    </row>
    <row r="80" spans="1:17" ht="16" x14ac:dyDescent="0.2">
      <c r="A80" s="322"/>
      <c r="B80" s="566"/>
      <c r="C80" s="322"/>
      <c r="D80" s="322"/>
      <c r="E80" s="322"/>
      <c r="F80" s="322"/>
      <c r="G80" s="322"/>
      <c r="H80" s="322"/>
      <c r="I80" s="322"/>
      <c r="J80" s="322"/>
      <c r="K80" s="322"/>
      <c r="L80" s="322"/>
      <c r="M80" s="322"/>
      <c r="N80" s="322"/>
      <c r="O80" s="322"/>
      <c r="Q80" s="91" t="s">
        <v>1300</v>
      </c>
    </row>
    <row r="81" spans="1:30" ht="34" x14ac:dyDescent="0.2">
      <c r="A81" s="322"/>
      <c r="B81" s="566" t="s">
        <v>1203</v>
      </c>
      <c r="C81" s="322"/>
      <c r="D81" s="322"/>
      <c r="E81" s="322"/>
      <c r="F81" s="322"/>
      <c r="G81" s="322"/>
      <c r="H81" s="322"/>
      <c r="I81" s="322"/>
      <c r="J81" s="322"/>
      <c r="K81" s="322"/>
      <c r="L81" s="322"/>
      <c r="M81" s="322"/>
      <c r="N81" s="322"/>
      <c r="O81" s="322"/>
      <c r="Q81" s="566" t="s">
        <v>1203</v>
      </c>
      <c r="R81" s="322"/>
      <c r="S81" s="322"/>
      <c r="T81" s="322"/>
      <c r="U81" s="322"/>
      <c r="V81" s="322"/>
      <c r="W81" s="322"/>
      <c r="X81" s="322"/>
      <c r="Y81" s="322"/>
      <c r="Z81" s="322"/>
      <c r="AA81" s="322"/>
      <c r="AB81" s="322"/>
      <c r="AC81" s="322"/>
      <c r="AD81" s="322"/>
    </row>
    <row r="82" spans="1:30" x14ac:dyDescent="0.15">
      <c r="A82" s="322"/>
      <c r="B82" s="561"/>
      <c r="C82" s="327" t="s">
        <v>703</v>
      </c>
      <c r="D82" s="327" t="s">
        <v>105</v>
      </c>
      <c r="E82" s="787" t="s">
        <v>189</v>
      </c>
      <c r="F82" s="787" t="s">
        <v>721</v>
      </c>
      <c r="G82" s="787" t="s">
        <v>194</v>
      </c>
      <c r="H82" s="787" t="s">
        <v>195</v>
      </c>
      <c r="I82" s="787" t="s">
        <v>191</v>
      </c>
      <c r="J82" s="787" t="s">
        <v>702</v>
      </c>
      <c r="K82" s="787" t="s">
        <v>220</v>
      </c>
      <c r="L82" s="787" t="s">
        <v>188</v>
      </c>
      <c r="M82" s="787" t="s">
        <v>1137</v>
      </c>
      <c r="N82" s="787" t="s">
        <v>190</v>
      </c>
      <c r="O82" s="327" t="s">
        <v>187</v>
      </c>
      <c r="Q82" s="561"/>
      <c r="R82" s="327" t="s">
        <v>703</v>
      </c>
      <c r="S82" s="327" t="s">
        <v>105</v>
      </c>
      <c r="T82" s="787" t="s">
        <v>189</v>
      </c>
      <c r="U82" s="787" t="s">
        <v>721</v>
      </c>
      <c r="V82" s="787" t="s">
        <v>188</v>
      </c>
      <c r="W82" s="787" t="s">
        <v>195</v>
      </c>
      <c r="X82" s="787" t="s">
        <v>220</v>
      </c>
      <c r="Y82" s="787" t="s">
        <v>190</v>
      </c>
      <c r="Z82" s="787" t="s">
        <v>218</v>
      </c>
      <c r="AA82" s="787" t="s">
        <v>191</v>
      </c>
      <c r="AB82" s="787" t="s">
        <v>194</v>
      </c>
      <c r="AC82" s="787" t="s">
        <v>1137</v>
      </c>
      <c r="AD82" s="327" t="s">
        <v>187</v>
      </c>
    </row>
    <row r="83" spans="1:30" ht="14" x14ac:dyDescent="0.15">
      <c r="A83" s="322"/>
      <c r="B83" s="562" t="s">
        <v>703</v>
      </c>
      <c r="C83" s="328">
        <v>452.63337900000033</v>
      </c>
      <c r="D83" s="328">
        <v>1.0877570000000001</v>
      </c>
      <c r="E83" s="337"/>
      <c r="F83" s="337"/>
      <c r="G83" s="337"/>
      <c r="H83" s="337"/>
      <c r="I83" s="337"/>
      <c r="J83" s="337"/>
      <c r="K83" s="337"/>
      <c r="L83" s="337"/>
      <c r="M83" s="337"/>
      <c r="N83" s="337"/>
      <c r="O83" s="328"/>
      <c r="Q83" s="562" t="s">
        <v>703</v>
      </c>
      <c r="R83" s="328">
        <v>313.72640400000046</v>
      </c>
      <c r="S83" s="328">
        <v>1.0877570000000001</v>
      </c>
      <c r="T83" s="337"/>
      <c r="U83" s="337"/>
      <c r="V83" s="337"/>
      <c r="W83" s="337"/>
      <c r="X83" s="337"/>
      <c r="Y83" s="337"/>
      <c r="Z83" s="337"/>
      <c r="AA83" s="337"/>
      <c r="AB83" s="337"/>
      <c r="AC83" s="337"/>
      <c r="AD83" s="328"/>
    </row>
    <row r="84" spans="1:30" ht="28" x14ac:dyDescent="0.15">
      <c r="A84" s="322"/>
      <c r="B84" s="562" t="s">
        <v>1138</v>
      </c>
      <c r="C84" s="328"/>
      <c r="D84" s="328"/>
      <c r="E84" s="337">
        <v>631.30875800000001</v>
      </c>
      <c r="F84" s="337">
        <v>288.89862199999999</v>
      </c>
      <c r="G84" s="337">
        <v>147.024753</v>
      </c>
      <c r="H84" s="337">
        <v>142.181476</v>
      </c>
      <c r="I84" s="337">
        <v>118.052785</v>
      </c>
      <c r="J84" s="337">
        <v>102.568596</v>
      </c>
      <c r="K84" s="337">
        <v>95.374325999999996</v>
      </c>
      <c r="L84" s="337">
        <v>80.527894000000003</v>
      </c>
      <c r="M84" s="337">
        <v>70.962937999999994</v>
      </c>
      <c r="N84" s="337">
        <v>68.322416000000004</v>
      </c>
      <c r="O84" s="328"/>
      <c r="Q84" s="562" t="s">
        <v>1138</v>
      </c>
      <c r="R84" s="328"/>
      <c r="S84" s="328"/>
      <c r="T84" s="337">
        <v>517.15714800000001</v>
      </c>
      <c r="U84" s="337">
        <v>288.399518</v>
      </c>
      <c r="V84" s="337">
        <v>112.04098</v>
      </c>
      <c r="W84" s="337">
        <v>75.155978000000005</v>
      </c>
      <c r="X84" s="337">
        <v>68.880941000000007</v>
      </c>
      <c r="Y84" s="337">
        <v>66.794070000000005</v>
      </c>
      <c r="Z84" s="337">
        <v>58.151702999999998</v>
      </c>
      <c r="AA84" s="337">
        <v>54.748421</v>
      </c>
      <c r="AB84" s="337">
        <v>45.329801000000003</v>
      </c>
      <c r="AC84" s="337">
        <v>26.529166</v>
      </c>
      <c r="AD84" s="328"/>
    </row>
    <row r="85" spans="1:30" ht="14" x14ac:dyDescent="0.15">
      <c r="A85" s="322"/>
      <c r="B85" s="562" t="s">
        <v>704</v>
      </c>
      <c r="C85" s="328"/>
      <c r="D85" s="328"/>
      <c r="E85" s="328"/>
      <c r="F85" s="328"/>
      <c r="G85" s="328"/>
      <c r="H85" s="328"/>
      <c r="I85" s="328"/>
      <c r="J85" s="328"/>
      <c r="K85" s="328"/>
      <c r="L85" s="328"/>
      <c r="M85" s="328"/>
      <c r="N85" s="328"/>
      <c r="O85" s="337">
        <v>1305.941462</v>
      </c>
      <c r="Q85" s="562" t="s">
        <v>704</v>
      </c>
      <c r="R85" s="328"/>
      <c r="S85" s="328"/>
      <c r="T85" s="328"/>
      <c r="U85" s="328"/>
      <c r="V85" s="328"/>
      <c r="W85" s="328"/>
      <c r="X85" s="328"/>
      <c r="Y85" s="328"/>
      <c r="Z85" s="328"/>
      <c r="AA85" s="328"/>
      <c r="AB85" s="328"/>
      <c r="AC85" s="328"/>
      <c r="AD85" s="337">
        <v>1046.600659</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B306-178B-C84F-BCB7-A5FADE6E043A}">
  <sheetPr>
    <tabColor theme="0"/>
  </sheetPr>
  <dimension ref="A1:X66"/>
  <sheetViews>
    <sheetView topLeftCell="A8" zoomScale="92" zoomScaleNormal="92" workbookViewId="0">
      <selection activeCell="A36" sqref="A36:M36"/>
    </sheetView>
  </sheetViews>
  <sheetFormatPr baseColWidth="10" defaultColWidth="8.83203125" defaultRowHeight="13" x14ac:dyDescent="0.15"/>
  <cols>
    <col min="1" max="1" width="10.83203125" customWidth="1"/>
    <col min="2" max="2" width="10.83203125" style="48" customWidth="1"/>
    <col min="3" max="6" width="10.83203125" customWidth="1"/>
    <col min="7" max="7" width="12.1640625" customWidth="1"/>
    <col min="8" max="12" width="10.83203125" customWidth="1"/>
    <col min="13" max="13" width="10.6640625" customWidth="1"/>
    <col min="14" max="14" width="10.83203125" customWidth="1"/>
    <col min="15" max="19" width="13.5" customWidth="1"/>
    <col min="21" max="23" width="11.83203125" customWidth="1"/>
  </cols>
  <sheetData>
    <row r="1" spans="1:10" s="82" customFormat="1" ht="55" customHeight="1" x14ac:dyDescent="0.15">
      <c r="A1" s="836" t="s">
        <v>1278</v>
      </c>
      <c r="B1" s="836"/>
      <c r="C1" s="836"/>
      <c r="D1" s="836"/>
      <c r="E1" s="836"/>
      <c r="F1" s="836"/>
      <c r="G1" s="836"/>
      <c r="H1" s="836"/>
      <c r="I1" s="836"/>
      <c r="J1" s="836"/>
    </row>
    <row r="2" spans="1:10" x14ac:dyDescent="0.15">
      <c r="A2" s="10"/>
    </row>
    <row r="22" ht="8" customHeight="1" x14ac:dyDescent="0.15"/>
    <row r="35" spans="1:24" x14ac:dyDescent="0.15">
      <c r="A35" t="s">
        <v>57</v>
      </c>
    </row>
    <row r="36" spans="1:24" s="83" customFormat="1" ht="34" x14ac:dyDescent="0.2">
      <c r="A36" s="693" t="s">
        <v>44</v>
      </c>
      <c r="B36" s="693" t="s">
        <v>1279</v>
      </c>
      <c r="C36" s="693" t="s">
        <v>46</v>
      </c>
      <c r="D36" s="693" t="s">
        <v>1149</v>
      </c>
      <c r="E36" s="693" t="s">
        <v>47</v>
      </c>
      <c r="F36" s="693" t="s">
        <v>1280</v>
      </c>
      <c r="G36" s="263" t="s">
        <v>85</v>
      </c>
      <c r="H36" s="263" t="s">
        <v>790</v>
      </c>
      <c r="I36" s="263" t="s">
        <v>880</v>
      </c>
      <c r="J36" s="263" t="s">
        <v>588</v>
      </c>
      <c r="K36" s="263" t="s">
        <v>976</v>
      </c>
      <c r="L36" s="263" t="s">
        <v>82</v>
      </c>
      <c r="M36" s="263" t="s">
        <v>54</v>
      </c>
      <c r="N36" s="263" t="s">
        <v>55</v>
      </c>
    </row>
    <row r="37" spans="1:24" s="83" customFormat="1" ht="16" x14ac:dyDescent="0.2">
      <c r="A37" s="248">
        <f>SUM(J42:K42)</f>
        <v>886</v>
      </c>
      <c r="B37" s="248">
        <f>A42+B42</f>
        <v>177</v>
      </c>
      <c r="C37" s="248">
        <f>C42</f>
        <v>168</v>
      </c>
      <c r="D37" s="248">
        <f>D42</f>
        <v>5</v>
      </c>
      <c r="E37" s="248">
        <f>E42+F42+G42</f>
        <v>3477</v>
      </c>
      <c r="F37" s="248">
        <f>H42</f>
        <v>342</v>
      </c>
      <c r="G37" s="248">
        <f>L42+M42</f>
        <v>931</v>
      </c>
      <c r="H37" s="248">
        <f>I42+N42</f>
        <v>2270</v>
      </c>
      <c r="I37" s="248">
        <f>O42+P42+Q42+R42</f>
        <v>1475</v>
      </c>
      <c r="J37" s="248">
        <f>S42</f>
        <v>551</v>
      </c>
      <c r="K37" s="248">
        <f>T42+U42</f>
        <v>4173</v>
      </c>
      <c r="L37" s="248">
        <f>V42+W42</f>
        <v>2063</v>
      </c>
      <c r="M37" s="248">
        <f>X42</f>
        <v>700</v>
      </c>
      <c r="N37" s="248">
        <f>SUM(A37:M37)</f>
        <v>17218</v>
      </c>
    </row>
    <row r="40" spans="1:24" x14ac:dyDescent="0.15">
      <c r="A40" t="s">
        <v>62</v>
      </c>
    </row>
    <row r="41" spans="1:24" s="85" customFormat="1" ht="42" x14ac:dyDescent="0.15">
      <c r="A41" s="396" t="s">
        <v>45</v>
      </c>
      <c r="B41" s="397" t="s">
        <v>901</v>
      </c>
      <c r="C41" s="396" t="s">
        <v>46</v>
      </c>
      <c r="D41" s="396" t="s">
        <v>1149</v>
      </c>
      <c r="E41" s="396" t="s">
        <v>47</v>
      </c>
      <c r="F41" s="396" t="s">
        <v>902</v>
      </c>
      <c r="G41" s="67" t="s">
        <v>1105</v>
      </c>
      <c r="H41" s="397" t="s">
        <v>858</v>
      </c>
      <c r="I41" s="35" t="s">
        <v>1177</v>
      </c>
      <c r="J41" s="396" t="s">
        <v>67</v>
      </c>
      <c r="K41" s="396" t="s">
        <v>212</v>
      </c>
      <c r="L41" s="396" t="s">
        <v>49</v>
      </c>
      <c r="M41" s="397" t="s">
        <v>859</v>
      </c>
      <c r="N41" s="396" t="s">
        <v>50</v>
      </c>
      <c r="O41" s="396" t="s">
        <v>51</v>
      </c>
      <c r="P41" s="397" t="s">
        <v>903</v>
      </c>
      <c r="Q41" s="396" t="s">
        <v>804</v>
      </c>
      <c r="R41" s="396" t="s">
        <v>78</v>
      </c>
      <c r="S41" s="396" t="s">
        <v>633</v>
      </c>
      <c r="T41" s="396" t="s">
        <v>52</v>
      </c>
      <c r="U41" s="396" t="s">
        <v>904</v>
      </c>
      <c r="V41" s="396" t="s">
        <v>905</v>
      </c>
      <c r="W41" s="396" t="s">
        <v>68</v>
      </c>
      <c r="X41" s="396" t="s">
        <v>54</v>
      </c>
    </row>
    <row r="42" spans="1:24" s="48" customFormat="1" x14ac:dyDescent="0.15">
      <c r="A42" s="417">
        <v>113</v>
      </c>
      <c r="B42" s="417">
        <v>64</v>
      </c>
      <c r="C42" s="417">
        <v>168</v>
      </c>
      <c r="D42" s="417">
        <v>5</v>
      </c>
      <c r="E42" s="417">
        <v>2772</v>
      </c>
      <c r="F42" s="417">
        <v>701</v>
      </c>
      <c r="G42" s="694">
        <v>4</v>
      </c>
      <c r="H42" s="417">
        <v>342</v>
      </c>
      <c r="I42" s="33">
        <v>24</v>
      </c>
      <c r="J42" s="417">
        <v>95</v>
      </c>
      <c r="K42" s="417">
        <v>791</v>
      </c>
      <c r="L42" s="417">
        <v>535</v>
      </c>
      <c r="M42" s="417">
        <v>396</v>
      </c>
      <c r="N42" s="417">
        <v>2246</v>
      </c>
      <c r="O42" s="417">
        <v>979</v>
      </c>
      <c r="P42" s="417">
        <v>83</v>
      </c>
      <c r="Q42" s="416">
        <v>24</v>
      </c>
      <c r="R42" s="416">
        <v>389</v>
      </c>
      <c r="S42" s="416">
        <v>551</v>
      </c>
      <c r="T42" s="416">
        <v>3681</v>
      </c>
      <c r="U42" s="416">
        <v>492</v>
      </c>
      <c r="V42" s="416">
        <v>800</v>
      </c>
      <c r="W42" s="416">
        <v>1263</v>
      </c>
      <c r="X42" s="416">
        <v>700</v>
      </c>
    </row>
    <row r="43" spans="1:24" s="48" customFormat="1" x14ac:dyDescent="0.15">
      <c r="A43" s="695"/>
      <c r="B43" s="695"/>
      <c r="C43" s="695"/>
      <c r="D43" s="695"/>
      <c r="E43" s="695"/>
      <c r="F43" s="695"/>
      <c r="G43" s="695"/>
      <c r="H43" s="695"/>
      <c r="I43" s="695"/>
      <c r="J43" s="695"/>
      <c r="K43" s="695"/>
      <c r="L43" s="695"/>
      <c r="M43" s="695"/>
      <c r="N43" s="695"/>
      <c r="O43" s="695"/>
      <c r="P43" s="695"/>
      <c r="Q43" s="163"/>
      <c r="R43" s="163"/>
      <c r="S43" s="163"/>
      <c r="T43" s="163"/>
      <c r="U43" s="163"/>
      <c r="V43" s="163"/>
      <c r="W43" s="163"/>
      <c r="X43" s="163"/>
    </row>
    <row r="44" spans="1:24" s="48" customFormat="1" x14ac:dyDescent="0.15">
      <c r="A44" s="695"/>
      <c r="B44" s="695"/>
      <c r="C44" s="695"/>
      <c r="D44" s="695"/>
      <c r="E44" s="695"/>
      <c r="F44" s="695"/>
      <c r="G44" s="695"/>
      <c r="H44" s="695"/>
      <c r="I44" s="695"/>
      <c r="J44" s="695"/>
      <c r="K44" s="695"/>
      <c r="L44" s="695"/>
      <c r="M44" s="695"/>
      <c r="N44" s="695"/>
      <c r="O44" s="695"/>
      <c r="P44" s="695"/>
      <c r="Q44" s="163"/>
      <c r="R44" s="163"/>
      <c r="S44" s="163"/>
      <c r="T44" s="163"/>
      <c r="U44" s="163"/>
      <c r="V44" s="163"/>
      <c r="W44" s="163"/>
      <c r="X44" s="163"/>
    </row>
    <row r="47" spans="1:24" x14ac:dyDescent="0.15">
      <c r="B47"/>
    </row>
    <row r="48" spans="1:24"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customFormat="1" x14ac:dyDescent="0.15"/>
    <row r="66" customFormat="1" x14ac:dyDescent="0.15"/>
  </sheetData>
  <mergeCells count="1">
    <mergeCell ref="A1:J1"/>
  </mergeCells>
  <printOptions horizontalCentered="1"/>
  <pageMargins left="0.75" right="0.75" top="1" bottom="1" header="0.5" footer="0.5"/>
  <pageSetup scale="7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CC0F-95D8-8D42-9263-45D4232147B6}">
  <sheetPr>
    <tabColor theme="0"/>
  </sheetPr>
  <dimension ref="B1:CA131"/>
  <sheetViews>
    <sheetView topLeftCell="BN1" zoomScale="89" zoomScaleNormal="89" workbookViewId="0">
      <selection activeCell="T125" sqref="T125"/>
    </sheetView>
  </sheetViews>
  <sheetFormatPr baseColWidth="10" defaultColWidth="8.83203125" defaultRowHeight="13" x14ac:dyDescent="0.15"/>
  <cols>
    <col min="1" max="1" width="2.83203125" style="78" customWidth="1"/>
    <col min="2" max="2" width="18" style="78" customWidth="1"/>
    <col min="3" max="3" width="19.33203125" style="78" customWidth="1"/>
    <col min="4" max="4" width="17" style="78" customWidth="1"/>
    <col min="5" max="5" width="15.5" style="78" customWidth="1"/>
    <col min="6" max="6" width="15.1640625" style="78" customWidth="1"/>
    <col min="7" max="7" width="59.33203125" style="78" customWidth="1"/>
    <col min="8" max="8" width="8.6640625" style="78" customWidth="1"/>
    <col min="9" max="10" width="12.5" style="78" customWidth="1"/>
    <col min="11" max="12" width="12.6640625" style="78" customWidth="1"/>
    <col min="13" max="14" width="17.33203125" style="78" customWidth="1"/>
    <col min="15" max="15" width="12.6640625" style="78" customWidth="1"/>
    <col min="16" max="16" width="3.5" style="78" customWidth="1"/>
    <col min="17" max="17" width="11.33203125" style="78" customWidth="1"/>
    <col min="18" max="18" width="12.83203125" style="78" customWidth="1"/>
    <col min="19" max="19" width="11.6640625" style="78" customWidth="1"/>
    <col min="20" max="20" width="11.1640625" style="78" customWidth="1"/>
    <col min="21" max="21" width="13.5" style="78" customWidth="1"/>
    <col min="22" max="23" width="10.5" style="78" customWidth="1"/>
    <col min="24" max="24" width="12.6640625" style="78" customWidth="1"/>
    <col min="25" max="25" width="2.5" style="78" customWidth="1"/>
    <col min="26" max="26" width="11.1640625" style="78" customWidth="1"/>
    <col min="27" max="27" width="12.1640625" style="78" customWidth="1"/>
    <col min="28" max="28" width="11.83203125" style="78" customWidth="1"/>
    <col min="29" max="29" width="11.33203125" style="78" bestFit="1" customWidth="1"/>
    <col min="30" max="30" width="9.5" style="78" bestFit="1" customWidth="1"/>
    <col min="31" max="31" width="9.5" style="78" customWidth="1"/>
    <col min="32" max="32" width="11.33203125" style="78" customWidth="1"/>
    <col min="33" max="33" width="2.5" style="78" customWidth="1"/>
    <col min="34" max="34" width="11.33203125" style="78" customWidth="1"/>
    <col min="35" max="36" width="10.1640625" style="78" bestFit="1" customWidth="1"/>
    <col min="37" max="37" width="12.33203125" style="78" bestFit="1" customWidth="1"/>
    <col min="38" max="39" width="11.33203125" style="78" bestFit="1" customWidth="1"/>
    <col min="40" max="40" width="11.33203125" style="78" customWidth="1"/>
    <col min="41" max="41" width="11.6640625" style="78" bestFit="1" customWidth="1"/>
    <col min="42" max="42" width="10.33203125" style="78" customWidth="1"/>
    <col min="43" max="43" width="9.6640625" style="78" bestFit="1" customWidth="1"/>
    <col min="44" max="48" width="9.5" style="78" customWidth="1"/>
    <col min="49" max="49" width="11.6640625" style="78" bestFit="1" customWidth="1"/>
    <col min="50" max="50" width="9.6640625" style="78" bestFit="1" customWidth="1"/>
    <col min="51" max="51" width="12.33203125" style="78" bestFit="1" customWidth="1"/>
    <col min="52" max="52" width="3" style="78" customWidth="1"/>
    <col min="53" max="53" width="11" style="78" customWidth="1"/>
    <col min="54" max="54" width="12.5" style="78" customWidth="1"/>
    <col min="55" max="55" width="8.83203125" style="78"/>
    <col min="56" max="56" width="10.83203125" style="78" customWidth="1"/>
    <col min="57" max="57" width="13" style="78" bestFit="1" customWidth="1"/>
    <col min="58" max="58" width="8.83203125" style="78"/>
    <col min="59" max="59" width="10" style="78" customWidth="1"/>
    <col min="60" max="60" width="11.5" style="78" bestFit="1" customWidth="1"/>
    <col min="61" max="62" width="11.6640625" style="78" bestFit="1" customWidth="1"/>
    <col min="63" max="63" width="8.83203125" style="78"/>
    <col min="64" max="64" width="10.5" style="78" customWidth="1"/>
    <col min="65" max="65" width="13.1640625" style="78" bestFit="1" customWidth="1"/>
    <col min="66" max="66" width="8.83203125" style="78"/>
    <col min="67" max="67" width="11" style="78" customWidth="1"/>
    <col min="68" max="68" width="11.1640625" style="78" customWidth="1"/>
    <col min="69" max="71" width="8.83203125" style="78"/>
    <col min="72" max="72" width="10.33203125" style="78" bestFit="1" customWidth="1"/>
    <col min="73" max="73" width="9.33203125" style="78" bestFit="1" customWidth="1"/>
    <col min="74" max="75" width="10.33203125" style="78" bestFit="1" customWidth="1"/>
    <col min="76" max="76" width="11.33203125" style="78" bestFit="1" customWidth="1"/>
    <col min="77" max="78" width="9.1640625" style="78" bestFit="1" customWidth="1"/>
    <col min="79" max="79" width="11.33203125" style="78" bestFit="1" customWidth="1"/>
    <col min="80" max="268" width="8.83203125" style="78"/>
    <col min="269" max="269" width="3.33203125" style="78" customWidth="1"/>
    <col min="270" max="270" width="11.5" style="78" customWidth="1"/>
    <col min="271" max="271" width="15.5" style="78" customWidth="1"/>
    <col min="272" max="275" width="12.6640625" style="78" customWidth="1"/>
    <col min="276" max="276" width="2.6640625" style="78" customWidth="1"/>
    <col min="277" max="524" width="8.83203125" style="78"/>
    <col min="525" max="525" width="3.33203125" style="78" customWidth="1"/>
    <col min="526" max="526" width="11.5" style="78" customWidth="1"/>
    <col min="527" max="527" width="15.5" style="78" customWidth="1"/>
    <col min="528" max="531" width="12.6640625" style="78" customWidth="1"/>
    <col min="532" max="532" width="2.6640625" style="78" customWidth="1"/>
    <col min="533" max="780" width="8.83203125" style="78"/>
    <col min="781" max="781" width="3.33203125" style="78" customWidth="1"/>
    <col min="782" max="782" width="11.5" style="78" customWidth="1"/>
    <col min="783" max="783" width="15.5" style="78" customWidth="1"/>
    <col min="784" max="787" width="12.6640625" style="78" customWidth="1"/>
    <col min="788" max="788" width="2.6640625" style="78" customWidth="1"/>
    <col min="789" max="1036" width="8.83203125" style="78"/>
    <col min="1037" max="1037" width="3.33203125" style="78" customWidth="1"/>
    <col min="1038" max="1038" width="11.5" style="78" customWidth="1"/>
    <col min="1039" max="1039" width="15.5" style="78" customWidth="1"/>
    <col min="1040" max="1043" width="12.6640625" style="78" customWidth="1"/>
    <col min="1044" max="1044" width="2.6640625" style="78" customWidth="1"/>
    <col min="1045" max="1292" width="8.83203125" style="78"/>
    <col min="1293" max="1293" width="3.33203125" style="78" customWidth="1"/>
    <col min="1294" max="1294" width="11.5" style="78" customWidth="1"/>
    <col min="1295" max="1295" width="15.5" style="78" customWidth="1"/>
    <col min="1296" max="1299" width="12.6640625" style="78" customWidth="1"/>
    <col min="1300" max="1300" width="2.6640625" style="78" customWidth="1"/>
    <col min="1301" max="1548" width="8.83203125" style="78"/>
    <col min="1549" max="1549" width="3.33203125" style="78" customWidth="1"/>
    <col min="1550" max="1550" width="11.5" style="78" customWidth="1"/>
    <col min="1551" max="1551" width="15.5" style="78" customWidth="1"/>
    <col min="1552" max="1555" width="12.6640625" style="78" customWidth="1"/>
    <col min="1556" max="1556" width="2.6640625" style="78" customWidth="1"/>
    <col min="1557" max="1804" width="8.83203125" style="78"/>
    <col min="1805" max="1805" width="3.33203125" style="78" customWidth="1"/>
    <col min="1806" max="1806" width="11.5" style="78" customWidth="1"/>
    <col min="1807" max="1807" width="15.5" style="78" customWidth="1"/>
    <col min="1808" max="1811" width="12.6640625" style="78" customWidth="1"/>
    <col min="1812" max="1812" width="2.6640625" style="78" customWidth="1"/>
    <col min="1813" max="2060" width="8.83203125" style="78"/>
    <col min="2061" max="2061" width="3.33203125" style="78" customWidth="1"/>
    <col min="2062" max="2062" width="11.5" style="78" customWidth="1"/>
    <col min="2063" max="2063" width="15.5" style="78" customWidth="1"/>
    <col min="2064" max="2067" width="12.6640625" style="78" customWidth="1"/>
    <col min="2068" max="2068" width="2.6640625" style="78" customWidth="1"/>
    <col min="2069" max="2316" width="8.83203125" style="78"/>
    <col min="2317" max="2317" width="3.33203125" style="78" customWidth="1"/>
    <col min="2318" max="2318" width="11.5" style="78" customWidth="1"/>
    <col min="2319" max="2319" width="15.5" style="78" customWidth="1"/>
    <col min="2320" max="2323" width="12.6640625" style="78" customWidth="1"/>
    <col min="2324" max="2324" width="2.6640625" style="78" customWidth="1"/>
    <col min="2325" max="2572" width="8.83203125" style="78"/>
    <col min="2573" max="2573" width="3.33203125" style="78" customWidth="1"/>
    <col min="2574" max="2574" width="11.5" style="78" customWidth="1"/>
    <col min="2575" max="2575" width="15.5" style="78" customWidth="1"/>
    <col min="2576" max="2579" width="12.6640625" style="78" customWidth="1"/>
    <col min="2580" max="2580" width="2.6640625" style="78" customWidth="1"/>
    <col min="2581" max="2828" width="8.83203125" style="78"/>
    <col min="2829" max="2829" width="3.33203125" style="78" customWidth="1"/>
    <col min="2830" max="2830" width="11.5" style="78" customWidth="1"/>
    <col min="2831" max="2831" width="15.5" style="78" customWidth="1"/>
    <col min="2832" max="2835" width="12.6640625" style="78" customWidth="1"/>
    <col min="2836" max="2836" width="2.6640625" style="78" customWidth="1"/>
    <col min="2837" max="3084" width="8.83203125" style="78"/>
    <col min="3085" max="3085" width="3.33203125" style="78" customWidth="1"/>
    <col min="3086" max="3086" width="11.5" style="78" customWidth="1"/>
    <col min="3087" max="3087" width="15.5" style="78" customWidth="1"/>
    <col min="3088" max="3091" width="12.6640625" style="78" customWidth="1"/>
    <col min="3092" max="3092" width="2.6640625" style="78" customWidth="1"/>
    <col min="3093" max="3340" width="8.83203125" style="78"/>
    <col min="3341" max="3341" width="3.33203125" style="78" customWidth="1"/>
    <col min="3342" max="3342" width="11.5" style="78" customWidth="1"/>
    <col min="3343" max="3343" width="15.5" style="78" customWidth="1"/>
    <col min="3344" max="3347" width="12.6640625" style="78" customWidth="1"/>
    <col min="3348" max="3348" width="2.6640625" style="78" customWidth="1"/>
    <col min="3349" max="3596" width="8.83203125" style="78"/>
    <col min="3597" max="3597" width="3.33203125" style="78" customWidth="1"/>
    <col min="3598" max="3598" width="11.5" style="78" customWidth="1"/>
    <col min="3599" max="3599" width="15.5" style="78" customWidth="1"/>
    <col min="3600" max="3603" width="12.6640625" style="78" customWidth="1"/>
    <col min="3604" max="3604" width="2.6640625" style="78" customWidth="1"/>
    <col min="3605" max="3852" width="8.83203125" style="78"/>
    <col min="3853" max="3853" width="3.33203125" style="78" customWidth="1"/>
    <col min="3854" max="3854" width="11.5" style="78" customWidth="1"/>
    <col min="3855" max="3855" width="15.5" style="78" customWidth="1"/>
    <col min="3856" max="3859" width="12.6640625" style="78" customWidth="1"/>
    <col min="3860" max="3860" width="2.6640625" style="78" customWidth="1"/>
    <col min="3861" max="4108" width="8.83203125" style="78"/>
    <col min="4109" max="4109" width="3.33203125" style="78" customWidth="1"/>
    <col min="4110" max="4110" width="11.5" style="78" customWidth="1"/>
    <col min="4111" max="4111" width="15.5" style="78" customWidth="1"/>
    <col min="4112" max="4115" width="12.6640625" style="78" customWidth="1"/>
    <col min="4116" max="4116" width="2.6640625" style="78" customWidth="1"/>
    <col min="4117" max="4364" width="8.83203125" style="78"/>
    <col min="4365" max="4365" width="3.33203125" style="78" customWidth="1"/>
    <col min="4366" max="4366" width="11.5" style="78" customWidth="1"/>
    <col min="4367" max="4367" width="15.5" style="78" customWidth="1"/>
    <col min="4368" max="4371" width="12.6640625" style="78" customWidth="1"/>
    <col min="4372" max="4372" width="2.6640625" style="78" customWidth="1"/>
    <col min="4373" max="4620" width="8.83203125" style="78"/>
    <col min="4621" max="4621" width="3.33203125" style="78" customWidth="1"/>
    <col min="4622" max="4622" width="11.5" style="78" customWidth="1"/>
    <col min="4623" max="4623" width="15.5" style="78" customWidth="1"/>
    <col min="4624" max="4627" width="12.6640625" style="78" customWidth="1"/>
    <col min="4628" max="4628" width="2.6640625" style="78" customWidth="1"/>
    <col min="4629" max="4876" width="8.83203125" style="78"/>
    <col min="4877" max="4877" width="3.33203125" style="78" customWidth="1"/>
    <col min="4878" max="4878" width="11.5" style="78" customWidth="1"/>
    <col min="4879" max="4879" width="15.5" style="78" customWidth="1"/>
    <col min="4880" max="4883" width="12.6640625" style="78" customWidth="1"/>
    <col min="4884" max="4884" width="2.6640625" style="78" customWidth="1"/>
    <col min="4885" max="5132" width="8.83203125" style="78"/>
    <col min="5133" max="5133" width="3.33203125" style="78" customWidth="1"/>
    <col min="5134" max="5134" width="11.5" style="78" customWidth="1"/>
    <col min="5135" max="5135" width="15.5" style="78" customWidth="1"/>
    <col min="5136" max="5139" width="12.6640625" style="78" customWidth="1"/>
    <col min="5140" max="5140" width="2.6640625" style="78" customWidth="1"/>
    <col min="5141" max="5388" width="8.83203125" style="78"/>
    <col min="5389" max="5389" width="3.33203125" style="78" customWidth="1"/>
    <col min="5390" max="5390" width="11.5" style="78" customWidth="1"/>
    <col min="5391" max="5391" width="15.5" style="78" customWidth="1"/>
    <col min="5392" max="5395" width="12.6640625" style="78" customWidth="1"/>
    <col min="5396" max="5396" width="2.6640625" style="78" customWidth="1"/>
    <col min="5397" max="5644" width="8.83203125" style="78"/>
    <col min="5645" max="5645" width="3.33203125" style="78" customWidth="1"/>
    <col min="5646" max="5646" width="11.5" style="78" customWidth="1"/>
    <col min="5647" max="5647" width="15.5" style="78" customWidth="1"/>
    <col min="5648" max="5651" width="12.6640625" style="78" customWidth="1"/>
    <col min="5652" max="5652" width="2.6640625" style="78" customWidth="1"/>
    <col min="5653" max="5900" width="8.83203125" style="78"/>
    <col min="5901" max="5901" width="3.33203125" style="78" customWidth="1"/>
    <col min="5902" max="5902" width="11.5" style="78" customWidth="1"/>
    <col min="5903" max="5903" width="15.5" style="78" customWidth="1"/>
    <col min="5904" max="5907" width="12.6640625" style="78" customWidth="1"/>
    <col min="5908" max="5908" width="2.6640625" style="78" customWidth="1"/>
    <col min="5909" max="6156" width="8.83203125" style="78"/>
    <col min="6157" max="6157" width="3.33203125" style="78" customWidth="1"/>
    <col min="6158" max="6158" width="11.5" style="78" customWidth="1"/>
    <col min="6159" max="6159" width="15.5" style="78" customWidth="1"/>
    <col min="6160" max="6163" width="12.6640625" style="78" customWidth="1"/>
    <col min="6164" max="6164" width="2.6640625" style="78" customWidth="1"/>
    <col min="6165" max="6412" width="8.83203125" style="78"/>
    <col min="6413" max="6413" width="3.33203125" style="78" customWidth="1"/>
    <col min="6414" max="6414" width="11.5" style="78" customWidth="1"/>
    <col min="6415" max="6415" width="15.5" style="78" customWidth="1"/>
    <col min="6416" max="6419" width="12.6640625" style="78" customWidth="1"/>
    <col min="6420" max="6420" width="2.6640625" style="78" customWidth="1"/>
    <col min="6421" max="6668" width="8.83203125" style="78"/>
    <col min="6669" max="6669" width="3.33203125" style="78" customWidth="1"/>
    <col min="6670" max="6670" width="11.5" style="78" customWidth="1"/>
    <col min="6671" max="6671" width="15.5" style="78" customWidth="1"/>
    <col min="6672" max="6675" width="12.6640625" style="78" customWidth="1"/>
    <col min="6676" max="6676" width="2.6640625" style="78" customWidth="1"/>
    <col min="6677" max="6924" width="8.83203125" style="78"/>
    <col min="6925" max="6925" width="3.33203125" style="78" customWidth="1"/>
    <col min="6926" max="6926" width="11.5" style="78" customWidth="1"/>
    <col min="6927" max="6927" width="15.5" style="78" customWidth="1"/>
    <col min="6928" max="6931" width="12.6640625" style="78" customWidth="1"/>
    <col min="6932" max="6932" width="2.6640625" style="78" customWidth="1"/>
    <col min="6933" max="7180" width="8.83203125" style="78"/>
    <col min="7181" max="7181" width="3.33203125" style="78" customWidth="1"/>
    <col min="7182" max="7182" width="11.5" style="78" customWidth="1"/>
    <col min="7183" max="7183" width="15.5" style="78" customWidth="1"/>
    <col min="7184" max="7187" width="12.6640625" style="78" customWidth="1"/>
    <col min="7188" max="7188" width="2.6640625" style="78" customWidth="1"/>
    <col min="7189" max="7436" width="8.83203125" style="78"/>
    <col min="7437" max="7437" width="3.33203125" style="78" customWidth="1"/>
    <col min="7438" max="7438" width="11.5" style="78" customWidth="1"/>
    <col min="7439" max="7439" width="15.5" style="78" customWidth="1"/>
    <col min="7440" max="7443" width="12.6640625" style="78" customWidth="1"/>
    <col min="7444" max="7444" width="2.6640625" style="78" customWidth="1"/>
    <col min="7445" max="7692" width="8.83203125" style="78"/>
    <col min="7693" max="7693" width="3.33203125" style="78" customWidth="1"/>
    <col min="7694" max="7694" width="11.5" style="78" customWidth="1"/>
    <col min="7695" max="7695" width="15.5" style="78" customWidth="1"/>
    <col min="7696" max="7699" width="12.6640625" style="78" customWidth="1"/>
    <col min="7700" max="7700" width="2.6640625" style="78" customWidth="1"/>
    <col min="7701" max="7948" width="8.83203125" style="78"/>
    <col min="7949" max="7949" width="3.33203125" style="78" customWidth="1"/>
    <col min="7950" max="7950" width="11.5" style="78" customWidth="1"/>
    <col min="7951" max="7951" width="15.5" style="78" customWidth="1"/>
    <col min="7952" max="7955" width="12.6640625" style="78" customWidth="1"/>
    <col min="7956" max="7956" width="2.6640625" style="78" customWidth="1"/>
    <col min="7957" max="8204" width="8.83203125" style="78"/>
    <col min="8205" max="8205" width="3.33203125" style="78" customWidth="1"/>
    <col min="8206" max="8206" width="11.5" style="78" customWidth="1"/>
    <col min="8207" max="8207" width="15.5" style="78" customWidth="1"/>
    <col min="8208" max="8211" width="12.6640625" style="78" customWidth="1"/>
    <col min="8212" max="8212" width="2.6640625" style="78" customWidth="1"/>
    <col min="8213" max="8460" width="8.83203125" style="78"/>
    <col min="8461" max="8461" width="3.33203125" style="78" customWidth="1"/>
    <col min="8462" max="8462" width="11.5" style="78" customWidth="1"/>
    <col min="8463" max="8463" width="15.5" style="78" customWidth="1"/>
    <col min="8464" max="8467" width="12.6640625" style="78" customWidth="1"/>
    <col min="8468" max="8468" width="2.6640625" style="78" customWidth="1"/>
    <col min="8469" max="8716" width="8.83203125" style="78"/>
    <col min="8717" max="8717" width="3.33203125" style="78" customWidth="1"/>
    <col min="8718" max="8718" width="11.5" style="78" customWidth="1"/>
    <col min="8719" max="8719" width="15.5" style="78" customWidth="1"/>
    <col min="8720" max="8723" width="12.6640625" style="78" customWidth="1"/>
    <col min="8724" max="8724" width="2.6640625" style="78" customWidth="1"/>
    <col min="8725" max="8972" width="8.83203125" style="78"/>
    <col min="8973" max="8973" width="3.33203125" style="78" customWidth="1"/>
    <col min="8974" max="8974" width="11.5" style="78" customWidth="1"/>
    <col min="8975" max="8975" width="15.5" style="78" customWidth="1"/>
    <col min="8976" max="8979" width="12.6640625" style="78" customWidth="1"/>
    <col min="8980" max="8980" width="2.6640625" style="78" customWidth="1"/>
    <col min="8981" max="9228" width="8.83203125" style="78"/>
    <col min="9229" max="9229" width="3.33203125" style="78" customWidth="1"/>
    <col min="9230" max="9230" width="11.5" style="78" customWidth="1"/>
    <col min="9231" max="9231" width="15.5" style="78" customWidth="1"/>
    <col min="9232" max="9235" width="12.6640625" style="78" customWidth="1"/>
    <col min="9236" max="9236" width="2.6640625" style="78" customWidth="1"/>
    <col min="9237" max="9484" width="8.83203125" style="78"/>
    <col min="9485" max="9485" width="3.33203125" style="78" customWidth="1"/>
    <col min="9486" max="9486" width="11.5" style="78" customWidth="1"/>
    <col min="9487" max="9487" width="15.5" style="78" customWidth="1"/>
    <col min="9488" max="9491" width="12.6640625" style="78" customWidth="1"/>
    <col min="9492" max="9492" width="2.6640625" style="78" customWidth="1"/>
    <col min="9493" max="9740" width="8.83203125" style="78"/>
    <col min="9741" max="9741" width="3.33203125" style="78" customWidth="1"/>
    <col min="9742" max="9742" width="11.5" style="78" customWidth="1"/>
    <col min="9743" max="9743" width="15.5" style="78" customWidth="1"/>
    <col min="9744" max="9747" width="12.6640625" style="78" customWidth="1"/>
    <col min="9748" max="9748" width="2.6640625" style="78" customWidth="1"/>
    <col min="9749" max="9996" width="8.83203125" style="78"/>
    <col min="9997" max="9997" width="3.33203125" style="78" customWidth="1"/>
    <col min="9998" max="9998" width="11.5" style="78" customWidth="1"/>
    <col min="9999" max="9999" width="15.5" style="78" customWidth="1"/>
    <col min="10000" max="10003" width="12.6640625" style="78" customWidth="1"/>
    <col min="10004" max="10004" width="2.6640625" style="78" customWidth="1"/>
    <col min="10005" max="10252" width="8.83203125" style="78"/>
    <col min="10253" max="10253" width="3.33203125" style="78" customWidth="1"/>
    <col min="10254" max="10254" width="11.5" style="78" customWidth="1"/>
    <col min="10255" max="10255" width="15.5" style="78" customWidth="1"/>
    <col min="10256" max="10259" width="12.6640625" style="78" customWidth="1"/>
    <col min="10260" max="10260" width="2.6640625" style="78" customWidth="1"/>
    <col min="10261" max="10508" width="8.83203125" style="78"/>
    <col min="10509" max="10509" width="3.33203125" style="78" customWidth="1"/>
    <col min="10510" max="10510" width="11.5" style="78" customWidth="1"/>
    <col min="10511" max="10511" width="15.5" style="78" customWidth="1"/>
    <col min="10512" max="10515" width="12.6640625" style="78" customWidth="1"/>
    <col min="10516" max="10516" width="2.6640625" style="78" customWidth="1"/>
    <col min="10517" max="10764" width="8.83203125" style="78"/>
    <col min="10765" max="10765" width="3.33203125" style="78" customWidth="1"/>
    <col min="10766" max="10766" width="11.5" style="78" customWidth="1"/>
    <col min="10767" max="10767" width="15.5" style="78" customWidth="1"/>
    <col min="10768" max="10771" width="12.6640625" style="78" customWidth="1"/>
    <col min="10772" max="10772" width="2.6640625" style="78" customWidth="1"/>
    <col min="10773" max="11020" width="8.83203125" style="78"/>
    <col min="11021" max="11021" width="3.33203125" style="78" customWidth="1"/>
    <col min="11022" max="11022" width="11.5" style="78" customWidth="1"/>
    <col min="11023" max="11023" width="15.5" style="78" customWidth="1"/>
    <col min="11024" max="11027" width="12.6640625" style="78" customWidth="1"/>
    <col min="11028" max="11028" width="2.6640625" style="78" customWidth="1"/>
    <col min="11029" max="11276" width="8.83203125" style="78"/>
    <col min="11277" max="11277" width="3.33203125" style="78" customWidth="1"/>
    <col min="11278" max="11278" width="11.5" style="78" customWidth="1"/>
    <col min="11279" max="11279" width="15.5" style="78" customWidth="1"/>
    <col min="11280" max="11283" width="12.6640625" style="78" customWidth="1"/>
    <col min="11284" max="11284" width="2.6640625" style="78" customWidth="1"/>
    <col min="11285" max="11532" width="8.83203125" style="78"/>
    <col min="11533" max="11533" width="3.33203125" style="78" customWidth="1"/>
    <col min="11534" max="11534" width="11.5" style="78" customWidth="1"/>
    <col min="11535" max="11535" width="15.5" style="78" customWidth="1"/>
    <col min="11536" max="11539" width="12.6640625" style="78" customWidth="1"/>
    <col min="11540" max="11540" width="2.6640625" style="78" customWidth="1"/>
    <col min="11541" max="11788" width="8.83203125" style="78"/>
    <col min="11789" max="11789" width="3.33203125" style="78" customWidth="1"/>
    <col min="11790" max="11790" width="11.5" style="78" customWidth="1"/>
    <col min="11791" max="11791" width="15.5" style="78" customWidth="1"/>
    <col min="11792" max="11795" width="12.6640625" style="78" customWidth="1"/>
    <col min="11796" max="11796" width="2.6640625" style="78" customWidth="1"/>
    <col min="11797" max="12044" width="8.83203125" style="78"/>
    <col min="12045" max="12045" width="3.33203125" style="78" customWidth="1"/>
    <col min="12046" max="12046" width="11.5" style="78" customWidth="1"/>
    <col min="12047" max="12047" width="15.5" style="78" customWidth="1"/>
    <col min="12048" max="12051" width="12.6640625" style="78" customWidth="1"/>
    <col min="12052" max="12052" width="2.6640625" style="78" customWidth="1"/>
    <col min="12053" max="12300" width="8.83203125" style="78"/>
    <col min="12301" max="12301" width="3.33203125" style="78" customWidth="1"/>
    <col min="12302" max="12302" width="11.5" style="78" customWidth="1"/>
    <col min="12303" max="12303" width="15.5" style="78" customWidth="1"/>
    <col min="12304" max="12307" width="12.6640625" style="78" customWidth="1"/>
    <col min="12308" max="12308" width="2.6640625" style="78" customWidth="1"/>
    <col min="12309" max="12556" width="8.83203125" style="78"/>
    <col min="12557" max="12557" width="3.33203125" style="78" customWidth="1"/>
    <col min="12558" max="12558" width="11.5" style="78" customWidth="1"/>
    <col min="12559" max="12559" width="15.5" style="78" customWidth="1"/>
    <col min="12560" max="12563" width="12.6640625" style="78" customWidth="1"/>
    <col min="12564" max="12564" width="2.6640625" style="78" customWidth="1"/>
    <col min="12565" max="12812" width="8.83203125" style="78"/>
    <col min="12813" max="12813" width="3.33203125" style="78" customWidth="1"/>
    <col min="12814" max="12814" width="11.5" style="78" customWidth="1"/>
    <col min="12815" max="12815" width="15.5" style="78" customWidth="1"/>
    <col min="12816" max="12819" width="12.6640625" style="78" customWidth="1"/>
    <col min="12820" max="12820" width="2.6640625" style="78" customWidth="1"/>
    <col min="12821" max="13068" width="8.83203125" style="78"/>
    <col min="13069" max="13069" width="3.33203125" style="78" customWidth="1"/>
    <col min="13070" max="13070" width="11.5" style="78" customWidth="1"/>
    <col min="13071" max="13071" width="15.5" style="78" customWidth="1"/>
    <col min="13072" max="13075" width="12.6640625" style="78" customWidth="1"/>
    <col min="13076" max="13076" width="2.6640625" style="78" customWidth="1"/>
    <col min="13077" max="13324" width="8.83203125" style="78"/>
    <col min="13325" max="13325" width="3.33203125" style="78" customWidth="1"/>
    <col min="13326" max="13326" width="11.5" style="78" customWidth="1"/>
    <col min="13327" max="13327" width="15.5" style="78" customWidth="1"/>
    <col min="13328" max="13331" width="12.6640625" style="78" customWidth="1"/>
    <col min="13332" max="13332" width="2.6640625" style="78" customWidth="1"/>
    <col min="13333" max="13580" width="8.83203125" style="78"/>
    <col min="13581" max="13581" width="3.33203125" style="78" customWidth="1"/>
    <col min="13582" max="13582" width="11.5" style="78" customWidth="1"/>
    <col min="13583" max="13583" width="15.5" style="78" customWidth="1"/>
    <col min="13584" max="13587" width="12.6640625" style="78" customWidth="1"/>
    <col min="13588" max="13588" width="2.6640625" style="78" customWidth="1"/>
    <col min="13589" max="13836" width="8.83203125" style="78"/>
    <col min="13837" max="13837" width="3.33203125" style="78" customWidth="1"/>
    <col min="13838" max="13838" width="11.5" style="78" customWidth="1"/>
    <col min="13839" max="13839" width="15.5" style="78" customWidth="1"/>
    <col min="13840" max="13843" width="12.6640625" style="78" customWidth="1"/>
    <col min="13844" max="13844" width="2.6640625" style="78" customWidth="1"/>
    <col min="13845" max="14092" width="8.83203125" style="78"/>
    <col min="14093" max="14093" width="3.33203125" style="78" customWidth="1"/>
    <col min="14094" max="14094" width="11.5" style="78" customWidth="1"/>
    <col min="14095" max="14095" width="15.5" style="78" customWidth="1"/>
    <col min="14096" max="14099" width="12.6640625" style="78" customWidth="1"/>
    <col min="14100" max="14100" width="2.6640625" style="78" customWidth="1"/>
    <col min="14101" max="14348" width="8.83203125" style="78"/>
    <col min="14349" max="14349" width="3.33203125" style="78" customWidth="1"/>
    <col min="14350" max="14350" width="11.5" style="78" customWidth="1"/>
    <col min="14351" max="14351" width="15.5" style="78" customWidth="1"/>
    <col min="14352" max="14355" width="12.6640625" style="78" customWidth="1"/>
    <col min="14356" max="14356" width="2.6640625" style="78" customWidth="1"/>
    <col min="14357" max="14604" width="8.83203125" style="78"/>
    <col min="14605" max="14605" width="3.33203125" style="78" customWidth="1"/>
    <col min="14606" max="14606" width="11.5" style="78" customWidth="1"/>
    <col min="14607" max="14607" width="15.5" style="78" customWidth="1"/>
    <col min="14608" max="14611" width="12.6640625" style="78" customWidth="1"/>
    <col min="14612" max="14612" width="2.6640625" style="78" customWidth="1"/>
    <col min="14613" max="14860" width="8.83203125" style="78"/>
    <col min="14861" max="14861" width="3.33203125" style="78" customWidth="1"/>
    <col min="14862" max="14862" width="11.5" style="78" customWidth="1"/>
    <col min="14863" max="14863" width="15.5" style="78" customWidth="1"/>
    <col min="14864" max="14867" width="12.6640625" style="78" customWidth="1"/>
    <col min="14868" max="14868" width="2.6640625" style="78" customWidth="1"/>
    <col min="14869" max="15116" width="8.83203125" style="78"/>
    <col min="15117" max="15117" width="3.33203125" style="78" customWidth="1"/>
    <col min="15118" max="15118" width="11.5" style="78" customWidth="1"/>
    <col min="15119" max="15119" width="15.5" style="78" customWidth="1"/>
    <col min="15120" max="15123" width="12.6640625" style="78" customWidth="1"/>
    <col min="15124" max="15124" width="2.6640625" style="78" customWidth="1"/>
    <col min="15125" max="15372" width="8.83203125" style="78"/>
    <col min="15373" max="15373" width="3.33203125" style="78" customWidth="1"/>
    <col min="15374" max="15374" width="11.5" style="78" customWidth="1"/>
    <col min="15375" max="15375" width="15.5" style="78" customWidth="1"/>
    <col min="15376" max="15379" width="12.6640625" style="78" customWidth="1"/>
    <col min="15380" max="15380" width="2.6640625" style="78" customWidth="1"/>
    <col min="15381" max="15628" width="8.83203125" style="78"/>
    <col min="15629" max="15629" width="3.33203125" style="78" customWidth="1"/>
    <col min="15630" max="15630" width="11.5" style="78" customWidth="1"/>
    <col min="15631" max="15631" width="15.5" style="78" customWidth="1"/>
    <col min="15632" max="15635" width="12.6640625" style="78" customWidth="1"/>
    <col min="15636" max="15636" width="2.6640625" style="78" customWidth="1"/>
    <col min="15637" max="15884" width="8.83203125" style="78"/>
    <col min="15885" max="15885" width="3.33203125" style="78" customWidth="1"/>
    <col min="15886" max="15886" width="11.5" style="78" customWidth="1"/>
    <col min="15887" max="15887" width="15.5" style="78" customWidth="1"/>
    <col min="15888" max="15891" width="12.6640625" style="78" customWidth="1"/>
    <col min="15892" max="15892" width="2.6640625" style="78" customWidth="1"/>
    <col min="15893" max="16140" width="8.83203125" style="78"/>
    <col min="16141" max="16141" width="3.33203125" style="78" customWidth="1"/>
    <col min="16142" max="16142" width="11.5" style="78" customWidth="1"/>
    <col min="16143" max="16143" width="15.5" style="78" customWidth="1"/>
    <col min="16144" max="16147" width="12.6640625" style="78" customWidth="1"/>
    <col min="16148" max="16148" width="2.6640625" style="78" customWidth="1"/>
    <col min="16149" max="16384" width="8.83203125" style="78"/>
  </cols>
  <sheetData>
    <row r="1" spans="2:8" ht="41.25" customHeight="1" x14ac:dyDescent="0.15">
      <c r="B1" s="852" t="s">
        <v>911</v>
      </c>
      <c r="C1" s="853"/>
      <c r="D1" s="853"/>
      <c r="E1" s="853"/>
      <c r="F1" s="853"/>
      <c r="G1" s="853"/>
      <c r="H1" s="853"/>
    </row>
    <row r="3" spans="2:8" ht="18" x14ac:dyDescent="0.15">
      <c r="B3" s="419" t="s">
        <v>589</v>
      </c>
      <c r="C3" s="419" t="s">
        <v>683</v>
      </c>
      <c r="D3" s="419" t="s">
        <v>152</v>
      </c>
      <c r="E3" s="420" t="s">
        <v>590</v>
      </c>
    </row>
    <row r="4" spans="2:8" ht="18" x14ac:dyDescent="0.2">
      <c r="B4" s="419" t="s">
        <v>118</v>
      </c>
      <c r="C4" s="375">
        <v>490.27928499999996</v>
      </c>
      <c r="D4" s="375">
        <v>9436.5808139040491</v>
      </c>
      <c r="E4" s="330">
        <v>1044050</v>
      </c>
    </row>
    <row r="5" spans="2:8" ht="18" x14ac:dyDescent="0.2">
      <c r="B5" s="419" t="s">
        <v>119</v>
      </c>
      <c r="C5" s="375">
        <v>436.85269900000003</v>
      </c>
      <c r="D5" s="375">
        <v>12266.918152058821</v>
      </c>
      <c r="E5" s="330">
        <v>181978</v>
      </c>
    </row>
    <row r="6" spans="2:8" ht="18" x14ac:dyDescent="0.2">
      <c r="B6" s="419" t="s">
        <v>120</v>
      </c>
      <c r="C6" s="375">
        <v>19.848260000000007</v>
      </c>
      <c r="D6" s="375">
        <v>422.46702700644101</v>
      </c>
      <c r="E6" s="330">
        <v>45186</v>
      </c>
    </row>
    <row r="7" spans="2:8" ht="18" x14ac:dyDescent="0.2">
      <c r="B7" s="419" t="s">
        <v>897</v>
      </c>
      <c r="C7" s="375">
        <v>36.532045999999994</v>
      </c>
      <c r="D7" s="375">
        <v>62392.356905202971</v>
      </c>
      <c r="E7" s="330">
        <v>457535</v>
      </c>
    </row>
    <row r="8" spans="2:8" ht="18" x14ac:dyDescent="0.2">
      <c r="B8" s="419" t="s">
        <v>898</v>
      </c>
      <c r="C8" s="375">
        <v>2.5398549999999998</v>
      </c>
      <c r="D8" s="375">
        <v>812.86063832195282</v>
      </c>
      <c r="E8" s="330">
        <v>2769</v>
      </c>
    </row>
    <row r="9" spans="2:8" ht="18" x14ac:dyDescent="0.2">
      <c r="B9" s="419" t="s">
        <v>899</v>
      </c>
      <c r="C9" s="375">
        <v>7.2788530000000007</v>
      </c>
      <c r="D9" s="375">
        <v>2394.5660943095722</v>
      </c>
      <c r="E9" s="330">
        <v>4193</v>
      </c>
    </row>
    <row r="10" spans="2:8" ht="18" x14ac:dyDescent="0.2">
      <c r="B10" s="419" t="s">
        <v>912</v>
      </c>
      <c r="C10" s="375">
        <v>165.53912</v>
      </c>
      <c r="D10" s="375">
        <v>2124.4010880669334</v>
      </c>
      <c r="E10" s="330">
        <v>16383</v>
      </c>
    </row>
    <row r="11" spans="2:8" ht="18" x14ac:dyDescent="0.2">
      <c r="B11" s="419" t="s">
        <v>914</v>
      </c>
      <c r="C11" s="375">
        <v>1.7280990000000001</v>
      </c>
      <c r="D11" s="375">
        <v>155.74332064548042</v>
      </c>
      <c r="E11" s="330">
        <v>751</v>
      </c>
    </row>
    <row r="12" spans="2:8" x14ac:dyDescent="0.15">
      <c r="B12" s="421" t="s">
        <v>670</v>
      </c>
      <c r="C12" s="329">
        <v>164.951302</v>
      </c>
      <c r="D12" s="329">
        <v>1332.3789983491504</v>
      </c>
      <c r="E12" s="330">
        <v>102954</v>
      </c>
    </row>
    <row r="13" spans="2:8" x14ac:dyDescent="0.15">
      <c r="B13" s="421" t="s">
        <v>682</v>
      </c>
      <c r="C13" s="329">
        <v>5.0934999999999994E-2</v>
      </c>
      <c r="D13" s="329">
        <v>5.9222516762929334E-2</v>
      </c>
      <c r="E13" s="330">
        <v>861</v>
      </c>
    </row>
    <row r="14" spans="2:8" x14ac:dyDescent="0.15">
      <c r="B14" s="422" t="s">
        <v>55</v>
      </c>
      <c r="C14" s="331">
        <f>SUM(C4:C13)</f>
        <v>1325.6004539999999</v>
      </c>
      <c r="D14" s="331">
        <f>SUM(D4:D13)</f>
        <v>91338.332260382129</v>
      </c>
      <c r="E14" s="332">
        <f>SUM(E4:E13)</f>
        <v>1856660</v>
      </c>
    </row>
    <row r="15" spans="2:8" x14ac:dyDescent="0.15">
      <c r="B15" s="422"/>
      <c r="C15" s="423"/>
      <c r="D15" s="424"/>
      <c r="E15" s="424"/>
    </row>
    <row r="16" spans="2:8" x14ac:dyDescent="0.15">
      <c r="B16" s="422"/>
      <c r="C16" s="423"/>
      <c r="D16" s="424"/>
      <c r="E16" s="424"/>
    </row>
    <row r="17" spans="2:14" x14ac:dyDescent="0.15">
      <c r="B17" s="462" t="s">
        <v>589</v>
      </c>
      <c r="C17" s="420" t="s">
        <v>151</v>
      </c>
      <c r="D17" s="420" t="s">
        <v>683</v>
      </c>
      <c r="E17" s="420" t="s">
        <v>152</v>
      </c>
      <c r="F17" s="420" t="s">
        <v>590</v>
      </c>
      <c r="G17" s="427"/>
    </row>
    <row r="18" spans="2:14" x14ac:dyDescent="0.15">
      <c r="B18" s="855" t="s">
        <v>118</v>
      </c>
      <c r="C18" s="755" t="s">
        <v>600</v>
      </c>
      <c r="D18" s="756">
        <f>J54</f>
        <v>47.965583000000002</v>
      </c>
      <c r="E18" s="756">
        <f>J88</f>
        <v>608.12949201044307</v>
      </c>
      <c r="F18" s="428">
        <f>J125</f>
        <v>34648</v>
      </c>
      <c r="G18"/>
      <c r="H18"/>
    </row>
    <row r="19" spans="2:14" x14ac:dyDescent="0.15">
      <c r="B19" s="856"/>
      <c r="C19" s="755" t="s">
        <v>601</v>
      </c>
      <c r="D19" s="756">
        <f>K54</f>
        <v>0.79918899999999993</v>
      </c>
      <c r="E19" s="756">
        <f>K88</f>
        <v>23.475511944460742</v>
      </c>
      <c r="F19" s="428">
        <f>K125</f>
        <v>1982</v>
      </c>
      <c r="G19"/>
      <c r="H19"/>
      <c r="I19"/>
      <c r="J19"/>
      <c r="K19"/>
      <c r="L19"/>
      <c r="M19"/>
      <c r="N19"/>
    </row>
    <row r="20" spans="2:14" x14ac:dyDescent="0.15">
      <c r="B20" s="856"/>
      <c r="C20" s="755" t="s">
        <v>137</v>
      </c>
      <c r="D20" s="756">
        <f>L54</f>
        <v>5.4807389999999998</v>
      </c>
      <c r="E20" s="756">
        <f>L88</f>
        <v>356.38227674628916</v>
      </c>
      <c r="F20" s="428">
        <f>L125</f>
        <v>234</v>
      </c>
      <c r="G20"/>
      <c r="H20"/>
      <c r="I20"/>
      <c r="J20"/>
      <c r="K20"/>
      <c r="L20"/>
      <c r="M20"/>
      <c r="N20"/>
    </row>
    <row r="21" spans="2:14" x14ac:dyDescent="0.15">
      <c r="B21" s="856"/>
      <c r="C21" s="755" t="s">
        <v>138</v>
      </c>
      <c r="D21" s="756">
        <f>M54</f>
        <v>435.82088500000003</v>
      </c>
      <c r="E21" s="756">
        <f>M88</f>
        <v>8448.5935332028566</v>
      </c>
      <c r="F21" s="428">
        <f>M125</f>
        <v>1006582</v>
      </c>
      <c r="G21"/>
      <c r="H21"/>
      <c r="I21"/>
      <c r="J21"/>
      <c r="K21"/>
      <c r="L21"/>
      <c r="M21"/>
      <c r="N21"/>
    </row>
    <row r="22" spans="2:14" x14ac:dyDescent="0.15">
      <c r="B22" s="857"/>
      <c r="C22" s="725" t="s">
        <v>1228</v>
      </c>
      <c r="D22" s="756">
        <f>N54</f>
        <v>0.21288899999999999</v>
      </c>
      <c r="E22" s="758">
        <f>N89</f>
        <v>0</v>
      </c>
      <c r="F22" s="759">
        <f>N125</f>
        <v>604</v>
      </c>
      <c r="G22"/>
      <c r="H22"/>
      <c r="I22"/>
      <c r="J22"/>
      <c r="K22"/>
      <c r="L22"/>
      <c r="M22"/>
      <c r="N22"/>
    </row>
    <row r="23" spans="2:14" x14ac:dyDescent="0.15">
      <c r="B23" s="855" t="s">
        <v>119</v>
      </c>
      <c r="C23" s="755" t="s">
        <v>139</v>
      </c>
      <c r="D23" s="756">
        <f>R54</f>
        <v>12.020047999999999</v>
      </c>
      <c r="E23" s="756">
        <f>R88</f>
        <v>178.68620189613068</v>
      </c>
      <c r="F23" s="428">
        <f>R125</f>
        <v>53723</v>
      </c>
      <c r="G23"/>
      <c r="H23"/>
    </row>
    <row r="24" spans="2:14" x14ac:dyDescent="0.15">
      <c r="B24" s="856"/>
      <c r="C24" s="755" t="s">
        <v>137</v>
      </c>
      <c r="D24" s="756">
        <f>S54</f>
        <v>10.477226</v>
      </c>
      <c r="E24" s="756">
        <f>S88</f>
        <v>1969.3673412451919</v>
      </c>
      <c r="F24" s="428">
        <f>S125</f>
        <v>1457</v>
      </c>
      <c r="G24"/>
      <c r="H24"/>
    </row>
    <row r="25" spans="2:14" x14ac:dyDescent="0.15">
      <c r="B25" s="856"/>
      <c r="C25" s="755" t="s">
        <v>140</v>
      </c>
      <c r="D25" s="756">
        <f>T54</f>
        <v>0.91836499999999999</v>
      </c>
      <c r="E25" s="756">
        <f>T88</f>
        <v>77.974017445125298</v>
      </c>
      <c r="F25" s="428">
        <f>T125</f>
        <v>221</v>
      </c>
      <c r="G25"/>
      <c r="H25"/>
    </row>
    <row r="26" spans="2:14" x14ac:dyDescent="0.15">
      <c r="B26" s="856"/>
      <c r="C26" s="755" t="s">
        <v>138</v>
      </c>
      <c r="D26" s="756">
        <f>U54</f>
        <v>413.14468400000004</v>
      </c>
      <c r="E26" s="756">
        <f>U88</f>
        <v>10018.294458058255</v>
      </c>
      <c r="F26" s="428">
        <f>U125</f>
        <v>126151</v>
      </c>
      <c r="G26"/>
      <c r="H26"/>
    </row>
    <row r="27" spans="2:14" x14ac:dyDescent="0.15">
      <c r="B27" s="856"/>
      <c r="C27" s="755" t="s">
        <v>141</v>
      </c>
      <c r="D27" s="756">
        <f>V54</f>
        <v>0.19909199999999996</v>
      </c>
      <c r="E27" s="756">
        <f>V88</f>
        <v>22.596133414119311</v>
      </c>
      <c r="F27" s="428">
        <f>V125</f>
        <v>250</v>
      </c>
      <c r="G27"/>
      <c r="H27"/>
    </row>
    <row r="28" spans="2:14" x14ac:dyDescent="0.15">
      <c r="B28" s="857"/>
      <c r="C28" s="725" t="s">
        <v>1228</v>
      </c>
      <c r="D28" s="760">
        <f>W54</f>
        <v>9.3284000000000006E-2</v>
      </c>
      <c r="E28" s="760">
        <f>W88</f>
        <v>0</v>
      </c>
      <c r="F28" s="761">
        <f>W125</f>
        <v>176</v>
      </c>
      <c r="G28"/>
      <c r="H28"/>
    </row>
    <row r="29" spans="2:14" x14ac:dyDescent="0.15">
      <c r="B29" s="855" t="s">
        <v>120</v>
      </c>
      <c r="C29" s="755" t="s">
        <v>142</v>
      </c>
      <c r="D29" s="756">
        <f>AA54</f>
        <v>1.0466E-2</v>
      </c>
      <c r="E29" s="756">
        <f>AA88</f>
        <v>0.32775681804832812</v>
      </c>
      <c r="F29" s="428">
        <f>AA125</f>
        <v>1089</v>
      </c>
      <c r="G29"/>
      <c r="H29"/>
    </row>
    <row r="30" spans="2:14" x14ac:dyDescent="0.15">
      <c r="B30" s="856"/>
      <c r="C30" s="755" t="s">
        <v>143</v>
      </c>
      <c r="D30" s="756">
        <f>AB54</f>
        <v>7.2709389999999985</v>
      </c>
      <c r="E30" s="756">
        <f>AB88</f>
        <v>32.447298188714697</v>
      </c>
      <c r="F30" s="428">
        <f>AB125</f>
        <v>14819</v>
      </c>
      <c r="G30"/>
      <c r="H30"/>
    </row>
    <row r="31" spans="2:14" x14ac:dyDescent="0.15">
      <c r="B31" s="856"/>
      <c r="C31" s="755" t="s">
        <v>144</v>
      </c>
      <c r="D31" s="756">
        <f>AC54</f>
        <v>3.1000000000000001E-5</v>
      </c>
      <c r="E31" s="756">
        <f>AC88</f>
        <v>389.68198618207623</v>
      </c>
      <c r="F31" s="428">
        <f>AC125</f>
        <v>29241</v>
      </c>
      <c r="G31"/>
      <c r="H31"/>
    </row>
    <row r="32" spans="2:14" x14ac:dyDescent="0.15">
      <c r="B32" s="856"/>
      <c r="C32" s="725" t="s">
        <v>1228</v>
      </c>
      <c r="D32" s="756">
        <f>AD54</f>
        <v>12.557789999999999</v>
      </c>
      <c r="E32" s="756">
        <f>AD88</f>
        <v>0</v>
      </c>
      <c r="F32" s="428">
        <f>AD125</f>
        <v>17</v>
      </c>
      <c r="G32"/>
      <c r="H32"/>
    </row>
    <row r="33" spans="2:79" x14ac:dyDescent="0.15">
      <c r="B33" s="857"/>
      <c r="C33" s="755" t="s">
        <v>145</v>
      </c>
      <c r="D33" s="756">
        <f>AE54</f>
        <v>9.0339999999999986E-3</v>
      </c>
      <c r="E33" s="762">
        <f>AE88</f>
        <v>9.9858176017732989E-3</v>
      </c>
      <c r="F33" s="428">
        <f>AE125</f>
        <v>20</v>
      </c>
      <c r="G33"/>
      <c r="H33"/>
    </row>
    <row r="34" spans="2:79" x14ac:dyDescent="0.15">
      <c r="B34" s="696" t="s">
        <v>897</v>
      </c>
      <c r="C34" s="755" t="s">
        <v>889</v>
      </c>
      <c r="D34" s="756">
        <f>BE54</f>
        <v>36.532045999999994</v>
      </c>
      <c r="E34" s="756">
        <f>BE88</f>
        <v>62392.356905202971</v>
      </c>
      <c r="F34" s="428">
        <f>BE125</f>
        <v>457535</v>
      </c>
      <c r="G34"/>
      <c r="H34"/>
    </row>
    <row r="35" spans="2:79" x14ac:dyDescent="0.15">
      <c r="B35" s="855" t="s">
        <v>898</v>
      </c>
      <c r="C35" s="755" t="s">
        <v>890</v>
      </c>
      <c r="D35" s="756">
        <f>BH54</f>
        <v>2.1687469999999998</v>
      </c>
      <c r="E35" s="756">
        <f>BH88</f>
        <v>675.63128273817631</v>
      </c>
      <c r="F35" s="428">
        <f>BH125</f>
        <v>2491</v>
      </c>
      <c r="G35"/>
      <c r="H35"/>
    </row>
    <row r="36" spans="2:79" x14ac:dyDescent="0.15">
      <c r="B36" s="857"/>
      <c r="C36" s="755" t="s">
        <v>891</v>
      </c>
      <c r="D36" s="756">
        <f>BI54</f>
        <v>0.37110799999999999</v>
      </c>
      <c r="E36" s="756">
        <f>BI88</f>
        <v>137.22935558377651</v>
      </c>
      <c r="F36" s="428">
        <f>BI125</f>
        <v>278</v>
      </c>
      <c r="G36"/>
      <c r="H36"/>
    </row>
    <row r="37" spans="2:79" x14ac:dyDescent="0.15">
      <c r="B37" s="696" t="s">
        <v>899</v>
      </c>
      <c r="C37" s="755" t="s">
        <v>895</v>
      </c>
      <c r="D37" s="756">
        <f>BM54</f>
        <v>7.2788530000000007</v>
      </c>
      <c r="E37" s="756">
        <f>BM88</f>
        <v>2394.5660943095722</v>
      </c>
      <c r="F37" s="428">
        <f>BM125</f>
        <v>4193</v>
      </c>
      <c r="G37"/>
      <c r="H37"/>
    </row>
    <row r="38" spans="2:79" x14ac:dyDescent="0.15">
      <c r="B38" s="420" t="s">
        <v>912</v>
      </c>
      <c r="C38" s="755" t="s">
        <v>913</v>
      </c>
      <c r="D38" s="756">
        <f>BP54</f>
        <v>165.53912</v>
      </c>
      <c r="E38" s="756">
        <f>BP88</f>
        <v>2124.4010880669334</v>
      </c>
      <c r="F38" s="428">
        <f>BP122</f>
        <v>16383</v>
      </c>
    </row>
    <row r="39" spans="2:79" ht="14" x14ac:dyDescent="0.15">
      <c r="B39" s="855" t="s">
        <v>914</v>
      </c>
      <c r="C39" s="763" t="s">
        <v>915</v>
      </c>
      <c r="D39" s="756">
        <f>BT54</f>
        <v>4.9835999999999998E-2</v>
      </c>
      <c r="E39" s="756">
        <f>BT88</f>
        <v>0.12235665652133308</v>
      </c>
      <c r="F39" s="428">
        <f>BT122</f>
        <v>67</v>
      </c>
      <c r="I39" s="724"/>
      <c r="J39" s="432" t="s">
        <v>118</v>
      </c>
      <c r="Q39" s="432" t="s">
        <v>119</v>
      </c>
      <c r="Y39" s="432"/>
      <c r="Z39" s="432" t="s">
        <v>120</v>
      </c>
      <c r="AG39" s="432"/>
      <c r="AH39" s="725" t="s">
        <v>670</v>
      </c>
      <c r="AZ39" s="432"/>
      <c r="BA39" s="725" t="s">
        <v>682</v>
      </c>
      <c r="BD39" s="726" t="s">
        <v>892</v>
      </c>
      <c r="BG39" s="727" t="s">
        <v>893</v>
      </c>
      <c r="BK39" s="79"/>
      <c r="BL39" s="728" t="s">
        <v>894</v>
      </c>
      <c r="BM39" s="728"/>
      <c r="BO39" s="726" t="s">
        <v>919</v>
      </c>
      <c r="BP39" s="724"/>
      <c r="BS39" s="432" t="s">
        <v>920</v>
      </c>
      <c r="BT39" s="724"/>
    </row>
    <row r="40" spans="2:79" ht="14" x14ac:dyDescent="0.15">
      <c r="B40" s="856"/>
      <c r="C40" s="763" t="s">
        <v>916</v>
      </c>
      <c r="D40" s="756">
        <f>BU54</f>
        <v>1.7899999999999999E-3</v>
      </c>
      <c r="E40" s="756">
        <f>BU88</f>
        <v>4.3281174475850895E-4</v>
      </c>
      <c r="F40" s="428">
        <f>BU122</f>
        <v>8</v>
      </c>
      <c r="I40" s="729" t="s">
        <v>121</v>
      </c>
      <c r="J40" s="432"/>
      <c r="Q40" s="432" t="s">
        <v>121</v>
      </c>
      <c r="R40" s="432"/>
      <c r="Z40" s="432" t="s">
        <v>121</v>
      </c>
      <c r="AA40" s="432"/>
      <c r="AH40" s="432" t="s">
        <v>121</v>
      </c>
      <c r="AI40" s="725"/>
      <c r="BA40" s="432" t="s">
        <v>121</v>
      </c>
      <c r="BB40" s="724"/>
      <c r="BD40" s="730" t="s">
        <v>896</v>
      </c>
      <c r="BF40" s="432"/>
      <c r="BG40" s="730" t="s">
        <v>896</v>
      </c>
      <c r="BH40" s="79"/>
      <c r="BI40" s="79"/>
      <c r="BJ40" s="79"/>
      <c r="BK40" s="79"/>
      <c r="BL40" s="432" t="s">
        <v>896</v>
      </c>
      <c r="BM40" s="724"/>
      <c r="BO40" s="432" t="s">
        <v>896</v>
      </c>
      <c r="BP40" s="724"/>
      <c r="BS40" s="432" t="s">
        <v>896</v>
      </c>
      <c r="BT40" s="724"/>
    </row>
    <row r="41" spans="2:79" ht="34" customHeight="1" x14ac:dyDescent="0.15">
      <c r="B41" s="856"/>
      <c r="C41" s="763" t="s">
        <v>917</v>
      </c>
      <c r="D41" s="756">
        <f>BV54</f>
        <v>1.5382E-2</v>
      </c>
      <c r="E41" s="756">
        <f>BV88</f>
        <v>2.7409259952037173E-2</v>
      </c>
      <c r="F41" s="428">
        <f>BV122</f>
        <v>26</v>
      </c>
      <c r="I41" s="437" t="s">
        <v>84</v>
      </c>
      <c r="J41" s="435" t="s">
        <v>122</v>
      </c>
      <c r="K41" s="435" t="s">
        <v>123</v>
      </c>
      <c r="L41" s="435" t="s">
        <v>124</v>
      </c>
      <c r="M41" s="435" t="s">
        <v>125</v>
      </c>
      <c r="N41" s="435" t="s">
        <v>1225</v>
      </c>
      <c r="O41" s="435" t="s">
        <v>55</v>
      </c>
      <c r="P41" s="436"/>
      <c r="Q41" s="437" t="s">
        <v>84</v>
      </c>
      <c r="R41" s="435" t="s">
        <v>126</v>
      </c>
      <c r="S41" s="435" t="s">
        <v>127</v>
      </c>
      <c r="T41" s="435" t="s">
        <v>128</v>
      </c>
      <c r="U41" s="435" t="s">
        <v>129</v>
      </c>
      <c r="V41" s="435" t="s">
        <v>130</v>
      </c>
      <c r="W41" s="435" t="s">
        <v>1226</v>
      </c>
      <c r="X41" s="435" t="s">
        <v>55</v>
      </c>
      <c r="Y41" s="436"/>
      <c r="Z41" s="437" t="s">
        <v>84</v>
      </c>
      <c r="AA41" s="435" t="s">
        <v>131</v>
      </c>
      <c r="AB41" s="435" t="s">
        <v>132</v>
      </c>
      <c r="AC41" s="435" t="s">
        <v>133</v>
      </c>
      <c r="AD41" s="435" t="s">
        <v>1227</v>
      </c>
      <c r="AE41" s="435" t="s">
        <v>134</v>
      </c>
      <c r="AF41" s="435" t="s">
        <v>55</v>
      </c>
      <c r="AG41" s="436"/>
      <c r="AH41" s="437" t="s">
        <v>84</v>
      </c>
      <c r="AI41" s="435" t="str">
        <f>AI57</f>
        <v>AIRS</v>
      </c>
      <c r="AJ41" s="435" t="str">
        <f t="shared" ref="AJ41:AX41" si="0">AJ57</f>
        <v>AMSR-E</v>
      </c>
      <c r="AK41" s="435" t="str">
        <f t="shared" si="0"/>
        <v>AMSR2</v>
      </c>
      <c r="AL41" s="435" t="str">
        <f t="shared" si="0"/>
        <v>ATMS</v>
      </c>
      <c r="AM41" s="435" t="str">
        <f t="shared" si="0"/>
        <v>DPR</v>
      </c>
      <c r="AN41" s="435" t="str">
        <f t="shared" si="0"/>
        <v>GMI</v>
      </c>
      <c r="AO41" s="435" t="str">
        <f t="shared" si="0"/>
        <v>GOES-8/10</v>
      </c>
      <c r="AP41" s="435" t="str">
        <f t="shared" si="0"/>
        <v>IMERG</v>
      </c>
      <c r="AQ41" s="435" t="str">
        <f t="shared" si="0"/>
        <v>KAPR</v>
      </c>
      <c r="AR41" s="435" t="str">
        <f t="shared" si="0"/>
        <v>KUPR</v>
      </c>
      <c r="AS41" s="435" t="str">
        <f t="shared" si="0"/>
        <v>MHS</v>
      </c>
      <c r="AT41" s="435" t="str">
        <f t="shared" si="0"/>
        <v>MT1</v>
      </c>
      <c r="AU41" s="435" t="str">
        <f t="shared" si="0"/>
        <v>SAPHIR</v>
      </c>
      <c r="AV41" s="435" t="str">
        <f t="shared" si="0"/>
        <v>SSM/I</v>
      </c>
      <c r="AW41" s="435" t="str">
        <f t="shared" si="0"/>
        <v>SSMIS</v>
      </c>
      <c r="AX41" s="435" t="str">
        <f t="shared" si="0"/>
        <v>TMI</v>
      </c>
      <c r="AY41" s="435" t="s">
        <v>55</v>
      </c>
      <c r="AZ41" s="436"/>
      <c r="BA41" s="437" t="s">
        <v>84</v>
      </c>
      <c r="BB41" s="435" t="s">
        <v>682</v>
      </c>
      <c r="BC41" s="436"/>
      <c r="BD41" s="437" t="s">
        <v>84</v>
      </c>
      <c r="BE41" s="465" t="s">
        <v>889</v>
      </c>
      <c r="BF41" s="724"/>
      <c r="BG41" s="437" t="s">
        <v>84</v>
      </c>
      <c r="BH41" s="465" t="s">
        <v>890</v>
      </c>
      <c r="BI41" s="465" t="s">
        <v>891</v>
      </c>
      <c r="BJ41" s="465" t="s">
        <v>55</v>
      </c>
      <c r="BK41" s="724"/>
      <c r="BL41" s="437" t="s">
        <v>84</v>
      </c>
      <c r="BM41" s="465" t="s">
        <v>895</v>
      </c>
      <c r="BN41" s="436"/>
      <c r="BO41" s="437" t="s">
        <v>84</v>
      </c>
      <c r="BP41" s="465" t="s">
        <v>913</v>
      </c>
      <c r="BQ41" s="436"/>
      <c r="BR41" s="436"/>
      <c r="BS41" s="437" t="s">
        <v>84</v>
      </c>
      <c r="BT41" s="438" t="s">
        <v>915</v>
      </c>
      <c r="BU41" s="438" t="s">
        <v>916</v>
      </c>
      <c r="BV41" s="438" t="s">
        <v>917</v>
      </c>
      <c r="BW41" s="438" t="s">
        <v>918</v>
      </c>
      <c r="BX41" s="438" t="s">
        <v>921</v>
      </c>
      <c r="BY41" s="438" t="s">
        <v>922</v>
      </c>
      <c r="BZ41" s="438" t="s">
        <v>923</v>
      </c>
      <c r="CA41" s="438" t="s">
        <v>55</v>
      </c>
    </row>
    <row r="42" spans="2:79" ht="14" x14ac:dyDescent="0.15">
      <c r="B42" s="856"/>
      <c r="C42" s="763" t="s">
        <v>918</v>
      </c>
      <c r="D42" s="756">
        <f>BW54</f>
        <v>1.6543000000000002E-2</v>
      </c>
      <c r="E42" s="756">
        <f>BW88</f>
        <v>0.21793135990810675</v>
      </c>
      <c r="F42" s="428">
        <f>BW122</f>
        <v>65</v>
      </c>
      <c r="I42" s="465" t="str">
        <f>I58</f>
        <v>2022-10</v>
      </c>
      <c r="J42" s="440">
        <f>J58/1000000</f>
        <v>2.2712500000000002</v>
      </c>
      <c r="K42" s="440">
        <f>K58/1000000</f>
        <v>0.12411</v>
      </c>
      <c r="L42" s="440">
        <f>L58/1000000</f>
        <v>0.29976799999999998</v>
      </c>
      <c r="M42" s="440">
        <f>M58/1000000</f>
        <v>40.539994</v>
      </c>
      <c r="N42" s="440">
        <f>N58/1000000</f>
        <v>7.5659999999999998E-3</v>
      </c>
      <c r="O42" s="440">
        <f>SUM(J42:N42)</f>
        <v>43.242687999999994</v>
      </c>
      <c r="Q42" s="439" t="str">
        <f>Q58</f>
        <v>2022-10</v>
      </c>
      <c r="R42" s="440">
        <f t="shared" ref="R42:W53" si="1">R58/1000000</f>
        <v>1.183427</v>
      </c>
      <c r="S42" s="440">
        <f t="shared" si="1"/>
        <v>1.061536</v>
      </c>
      <c r="T42" s="440">
        <f t="shared" si="1"/>
        <v>8.1499999999999993E-3</v>
      </c>
      <c r="U42" s="440">
        <f t="shared" si="1"/>
        <v>33.017682000000001</v>
      </c>
      <c r="V42" s="440">
        <f t="shared" si="1"/>
        <v>8.5570000000000004E-3</v>
      </c>
      <c r="W42" s="440">
        <f t="shared" si="1"/>
        <v>6.5180000000000004E-3</v>
      </c>
      <c r="X42" s="440">
        <f>SUM(R42:W42)</f>
        <v>35.285870000000003</v>
      </c>
      <c r="Z42" s="439" t="str">
        <f>Z58</f>
        <v>2022-10</v>
      </c>
      <c r="AA42" s="440">
        <f t="shared" ref="AA42:AE53" si="2">AA58/1000000</f>
        <v>7.5000000000000002E-4</v>
      </c>
      <c r="AB42" s="440">
        <f t="shared" si="2"/>
        <v>0.600325</v>
      </c>
      <c r="AC42" s="440">
        <f t="shared" si="2"/>
        <v>0</v>
      </c>
      <c r="AD42" s="440">
        <f t="shared" si="2"/>
        <v>0.91480799999999995</v>
      </c>
      <c r="AE42" s="440">
        <f t="shared" si="2"/>
        <v>7.7499999999999997E-4</v>
      </c>
      <c r="AF42" s="440">
        <f>SUM(AA42:AE42)</f>
        <v>1.5166580000000001</v>
      </c>
      <c r="AH42" s="465" t="str">
        <f>AH58</f>
        <v>2022-10</v>
      </c>
      <c r="AI42" s="440">
        <f t="shared" ref="AI42:AX53" si="3">AI58/1000000</f>
        <v>4.44E-4</v>
      </c>
      <c r="AJ42" s="440">
        <f t="shared" si="3"/>
        <v>0.93568300000000004</v>
      </c>
      <c r="AK42" s="440">
        <f t="shared" si="3"/>
        <v>1.0652999999999999E-2</v>
      </c>
      <c r="AL42" s="440">
        <f t="shared" si="3"/>
        <v>2.7619999999999999E-2</v>
      </c>
      <c r="AM42" s="440">
        <f t="shared" si="3"/>
        <v>0.59214500000000003</v>
      </c>
      <c r="AN42" s="440">
        <f t="shared" si="3"/>
        <v>0.11340799999999999</v>
      </c>
      <c r="AO42" s="440">
        <f t="shared" si="3"/>
        <v>0.499948</v>
      </c>
      <c r="AP42" s="440">
        <f t="shared" si="3"/>
        <v>9.2811360000000001</v>
      </c>
      <c r="AQ42" s="440">
        <f t="shared" si="3"/>
        <v>4.8799999999999999E-4</v>
      </c>
      <c r="AR42" s="440">
        <f t="shared" si="3"/>
        <v>4.8500000000000003E-4</v>
      </c>
      <c r="AS42" s="440">
        <f t="shared" si="3"/>
        <v>2.2905999999999999E-2</v>
      </c>
      <c r="AT42" s="440">
        <f t="shared" si="3"/>
        <v>1.302E-3</v>
      </c>
      <c r="AU42" s="440">
        <f t="shared" si="3"/>
        <v>2.8E-5</v>
      </c>
      <c r="AV42" s="440">
        <f t="shared" si="3"/>
        <v>3.3472000000000002E-2</v>
      </c>
      <c r="AW42" s="440">
        <f t="shared" si="3"/>
        <v>5.8110000000000002E-3</v>
      </c>
      <c r="AX42" s="440">
        <f t="shared" si="3"/>
        <v>8.5400000000000005E-4</v>
      </c>
      <c r="AY42" s="440">
        <f t="shared" ref="AY42:AY53" si="4">SUM(AI42:AX42)</f>
        <v>11.526383000000003</v>
      </c>
      <c r="BA42" s="465" t="str">
        <f>BA58</f>
        <v>2022-10</v>
      </c>
      <c r="BB42" s="440">
        <f t="shared" ref="BB42:BB53" si="5">BB58/1000000</f>
        <v>8.0499999999999999E-3</v>
      </c>
      <c r="BD42" s="731" t="s">
        <v>1182</v>
      </c>
      <c r="BE42" s="360">
        <f>BE58/1000000</f>
        <v>4.4346019999999999</v>
      </c>
      <c r="BF42" s="732"/>
      <c r="BG42" s="733" t="s">
        <v>1182</v>
      </c>
      <c r="BH42" s="360">
        <f t="shared" ref="BH42:BJ53" si="6">BH58/1000000</f>
        <v>0.33193499999999998</v>
      </c>
      <c r="BI42" s="360">
        <f t="shared" si="6"/>
        <v>2.9175E-2</v>
      </c>
      <c r="BJ42" s="360">
        <f t="shared" si="6"/>
        <v>0.36110999999999999</v>
      </c>
      <c r="BK42" s="732"/>
      <c r="BL42" s="734" t="s">
        <v>1182</v>
      </c>
      <c r="BM42" s="360">
        <f t="shared" ref="BM42:BM53" si="7">BM58/1000000</f>
        <v>0.58477000000000001</v>
      </c>
      <c r="BO42" s="734" t="s">
        <v>1182</v>
      </c>
      <c r="BP42" s="360">
        <f t="shared" ref="BP42:BP53" si="8">BP58/1000000</f>
        <v>6.9662269999999999</v>
      </c>
      <c r="BS42" s="734" t="s">
        <v>1182</v>
      </c>
      <c r="BT42" s="735">
        <f>BT58/1000000</f>
        <v>4.2200000000000001E-4</v>
      </c>
      <c r="BU42" s="735">
        <f t="shared" ref="BU42:BZ42" si="9">BU58/1000000</f>
        <v>8.1599999999999999E-4</v>
      </c>
      <c r="BV42" s="735">
        <f t="shared" si="9"/>
        <v>7.0200000000000004E-4</v>
      </c>
      <c r="BW42" s="735">
        <f t="shared" si="9"/>
        <v>6.6399999999999999E-4</v>
      </c>
      <c r="BX42" s="735">
        <f t="shared" si="9"/>
        <v>2.7244999999999998E-2</v>
      </c>
      <c r="BY42" s="735">
        <f t="shared" si="9"/>
        <v>0</v>
      </c>
      <c r="BZ42" s="735">
        <f t="shared" si="9"/>
        <v>0</v>
      </c>
      <c r="CA42" s="735">
        <f>SUM(BT42:BZ42)</f>
        <v>2.9848999999999997E-2</v>
      </c>
    </row>
    <row r="43" spans="2:79" ht="28" x14ac:dyDescent="0.15">
      <c r="B43" s="856"/>
      <c r="C43" s="763" t="s">
        <v>921</v>
      </c>
      <c r="D43" s="433">
        <f>BX54</f>
        <v>1.6445400000000001</v>
      </c>
      <c r="E43" s="433">
        <f>BX88</f>
        <v>155.37500463568603</v>
      </c>
      <c r="F43" s="434">
        <f>BX122</f>
        <v>577</v>
      </c>
      <c r="G43"/>
      <c r="I43" s="465" t="str">
        <f t="shared" ref="I43:I53" si="10">I59</f>
        <v>2022-11</v>
      </c>
      <c r="J43" s="440">
        <f t="shared" ref="J43:N53" si="11">J59/1000000</f>
        <v>2.3336969999999999</v>
      </c>
      <c r="K43" s="440">
        <f t="shared" si="11"/>
        <v>3.1865999999999998E-2</v>
      </c>
      <c r="L43" s="440">
        <f t="shared" si="11"/>
        <v>3.1021E-2</v>
      </c>
      <c r="M43" s="440">
        <f t="shared" si="11"/>
        <v>43.540258000000001</v>
      </c>
      <c r="N43" s="440">
        <f t="shared" si="11"/>
        <v>2.0067000000000002E-2</v>
      </c>
      <c r="O43" s="440">
        <f t="shared" ref="O43:O53" si="12">SUM(J43:N43)</f>
        <v>45.956908999999996</v>
      </c>
      <c r="Q43" s="439" t="str">
        <f t="shared" ref="Q43:Q53" si="13">Q59</f>
        <v>2022-11</v>
      </c>
      <c r="R43" s="440">
        <f t="shared" si="1"/>
        <v>0.82389100000000004</v>
      </c>
      <c r="S43" s="440">
        <f t="shared" si="1"/>
        <v>0.42346</v>
      </c>
      <c r="T43" s="440">
        <f t="shared" si="1"/>
        <v>7.437E-3</v>
      </c>
      <c r="U43" s="440">
        <f t="shared" si="1"/>
        <v>41.664386</v>
      </c>
      <c r="V43" s="440">
        <f t="shared" si="1"/>
        <v>6.7980000000000002E-3</v>
      </c>
      <c r="W43" s="440">
        <f t="shared" si="1"/>
        <v>6.1209999999999997E-3</v>
      </c>
      <c r="X43" s="440">
        <f t="shared" ref="X43:X53" si="14">SUM(R43:W43)</f>
        <v>42.932093000000002</v>
      </c>
      <c r="Z43" s="439" t="str">
        <f t="shared" ref="Z43:Z53" si="15">Z59</f>
        <v>2022-11</v>
      </c>
      <c r="AA43" s="440">
        <f t="shared" si="2"/>
        <v>7.27E-4</v>
      </c>
      <c r="AB43" s="440">
        <f t="shared" si="2"/>
        <v>0.90466400000000002</v>
      </c>
      <c r="AC43" s="440">
        <f t="shared" si="2"/>
        <v>0</v>
      </c>
      <c r="AD43" s="440">
        <f t="shared" si="2"/>
        <v>1.428016</v>
      </c>
      <c r="AE43" s="440">
        <f t="shared" si="2"/>
        <v>7.5000000000000002E-4</v>
      </c>
      <c r="AF43" s="440">
        <f t="shared" ref="AF43:AF50" si="16">SUM(AA43:AE43)</f>
        <v>2.3341570000000003</v>
      </c>
      <c r="AH43" s="465" t="str">
        <f t="shared" ref="AH43:AH53" si="17">AH59</f>
        <v>2022-11</v>
      </c>
      <c r="AI43" s="440">
        <f t="shared" si="3"/>
        <v>4.9899999999999999E-4</v>
      </c>
      <c r="AJ43" s="440">
        <f t="shared" si="3"/>
        <v>0.99460999999999999</v>
      </c>
      <c r="AK43" s="440">
        <f t="shared" si="3"/>
        <v>7.2170000000000003E-3</v>
      </c>
      <c r="AL43" s="440">
        <f t="shared" si="3"/>
        <v>5.6230000000000004E-3</v>
      </c>
      <c r="AM43" s="440">
        <f t="shared" si="3"/>
        <v>0.34970400000000001</v>
      </c>
      <c r="AN43" s="440">
        <f t="shared" si="3"/>
        <v>0.112361</v>
      </c>
      <c r="AO43" s="440">
        <f t="shared" si="3"/>
        <v>0.31635200000000002</v>
      </c>
      <c r="AP43" s="440">
        <f t="shared" si="3"/>
        <v>10.628409</v>
      </c>
      <c r="AQ43" s="440">
        <f t="shared" si="3"/>
        <v>0</v>
      </c>
      <c r="AR43" s="440">
        <f t="shared" si="3"/>
        <v>1.1E-5</v>
      </c>
      <c r="AS43" s="440">
        <f t="shared" si="3"/>
        <v>1.1174999999999999E-2</v>
      </c>
      <c r="AT43" s="440">
        <f t="shared" si="3"/>
        <v>3.9999999999999998E-6</v>
      </c>
      <c r="AU43" s="440">
        <f t="shared" si="3"/>
        <v>5.9299999999999999E-4</v>
      </c>
      <c r="AV43" s="440">
        <f t="shared" si="3"/>
        <v>2.0782999999999999E-2</v>
      </c>
      <c r="AW43" s="440">
        <f t="shared" si="3"/>
        <v>1.008E-3</v>
      </c>
      <c r="AX43" s="440">
        <f t="shared" si="3"/>
        <v>2.9759999999999999E-3</v>
      </c>
      <c r="AY43" s="440">
        <f t="shared" si="4"/>
        <v>12.451325000000001</v>
      </c>
      <c r="BA43" s="465" t="str">
        <f t="shared" ref="BA43:BA53" si="18">BA59</f>
        <v>2022-11</v>
      </c>
      <c r="BB43" s="440">
        <f t="shared" si="5"/>
        <v>8.3929999999999994E-3</v>
      </c>
      <c r="BD43" s="731" t="s">
        <v>1183</v>
      </c>
      <c r="BE43" s="360">
        <f t="shared" ref="BE43:BE53" si="19">BE59/1000000</f>
        <v>3.701765</v>
      </c>
      <c r="BF43" s="732"/>
      <c r="BG43" s="733" t="s">
        <v>1183</v>
      </c>
      <c r="BH43" s="360">
        <f t="shared" si="6"/>
        <v>0.19370699999999999</v>
      </c>
      <c r="BI43" s="360">
        <f t="shared" si="6"/>
        <v>5.3950999999999999E-2</v>
      </c>
      <c r="BJ43" s="360">
        <f t="shared" si="6"/>
        <v>0.24765799999999999</v>
      </c>
      <c r="BK43" s="732"/>
      <c r="BL43" s="734" t="s">
        <v>1183</v>
      </c>
      <c r="BM43" s="360">
        <f t="shared" si="7"/>
        <v>0.76526000000000005</v>
      </c>
      <c r="BO43" s="734" t="s">
        <v>1183</v>
      </c>
      <c r="BP43" s="360">
        <f t="shared" si="8"/>
        <v>2.5619459999999998</v>
      </c>
      <c r="BS43" s="734" t="s">
        <v>1183</v>
      </c>
      <c r="BT43" s="735">
        <f t="shared" ref="BT43:BZ53" si="20">BT59/1000000</f>
        <v>7.27E-4</v>
      </c>
      <c r="BU43" s="735">
        <f t="shared" si="20"/>
        <v>0</v>
      </c>
      <c r="BV43" s="735">
        <f t="shared" si="20"/>
        <v>3.2139999999999998E-3</v>
      </c>
      <c r="BW43" s="735">
        <f t="shared" si="20"/>
        <v>2.0609999999999999E-3</v>
      </c>
      <c r="BX43" s="735">
        <f t="shared" si="20"/>
        <v>9.9534999999999998E-2</v>
      </c>
      <c r="BY43" s="735">
        <f t="shared" si="20"/>
        <v>0</v>
      </c>
      <c r="BZ43" s="735">
        <f t="shared" si="20"/>
        <v>0</v>
      </c>
      <c r="CA43" s="735">
        <f t="shared" ref="CA43:CA54" si="21">SUM(BT43:BZ43)</f>
        <v>0.10553699999999999</v>
      </c>
    </row>
    <row r="44" spans="2:79" ht="14" x14ac:dyDescent="0.15">
      <c r="B44" s="856"/>
      <c r="C44" s="764" t="s">
        <v>922</v>
      </c>
      <c r="D44" s="433">
        <f>BY54</f>
        <v>8.0000000000000013E-6</v>
      </c>
      <c r="E44" s="433">
        <f>BY88</f>
        <v>1.8592166816233641E-4</v>
      </c>
      <c r="F44" s="434">
        <f>BY122</f>
        <v>8</v>
      </c>
      <c r="G44"/>
      <c r="I44" s="465" t="str">
        <f t="shared" si="10"/>
        <v>2022-12</v>
      </c>
      <c r="J44" s="440">
        <f t="shared" si="11"/>
        <v>3.9390350000000001</v>
      </c>
      <c r="K44" s="440">
        <f t="shared" si="11"/>
        <v>1.6388E-2</v>
      </c>
      <c r="L44" s="440">
        <f t="shared" si="11"/>
        <v>0.32040000000000002</v>
      </c>
      <c r="M44" s="440">
        <f t="shared" si="11"/>
        <v>48.942661999999999</v>
      </c>
      <c r="N44" s="440">
        <f t="shared" si="11"/>
        <v>2.3123000000000001E-2</v>
      </c>
      <c r="O44" s="440">
        <f t="shared" si="12"/>
        <v>53.241607999999999</v>
      </c>
      <c r="Q44" s="439" t="str">
        <f t="shared" si="13"/>
        <v>2022-12</v>
      </c>
      <c r="R44" s="440">
        <f t="shared" si="1"/>
        <v>0.77996900000000002</v>
      </c>
      <c r="S44" s="440">
        <f t="shared" si="1"/>
        <v>0.58701300000000001</v>
      </c>
      <c r="T44" s="440">
        <f t="shared" si="1"/>
        <v>8.0750000000000006E-3</v>
      </c>
      <c r="U44" s="440">
        <f t="shared" si="1"/>
        <v>37.097848999999997</v>
      </c>
      <c r="V44" s="440">
        <f t="shared" si="1"/>
        <v>1.5509999999999999E-2</v>
      </c>
      <c r="W44" s="440">
        <f t="shared" si="1"/>
        <v>6.5069999999999998E-3</v>
      </c>
      <c r="X44" s="440">
        <f t="shared" si="14"/>
        <v>38.494922999999993</v>
      </c>
      <c r="Z44" s="439" t="str">
        <f t="shared" si="15"/>
        <v>2022-12</v>
      </c>
      <c r="AA44" s="440">
        <f t="shared" si="2"/>
        <v>7.5799999999999999E-4</v>
      </c>
      <c r="AB44" s="440">
        <f t="shared" si="2"/>
        <v>0.46843699999999999</v>
      </c>
      <c r="AC44" s="440">
        <f t="shared" si="2"/>
        <v>0</v>
      </c>
      <c r="AD44" s="440">
        <f t="shared" si="2"/>
        <v>1.2672570000000001</v>
      </c>
      <c r="AE44" s="440">
        <f t="shared" si="2"/>
        <v>7.8100000000000001E-4</v>
      </c>
      <c r="AF44" s="440">
        <f t="shared" si="16"/>
        <v>1.737233</v>
      </c>
      <c r="AH44" s="465" t="str">
        <f t="shared" si="17"/>
        <v>2022-12</v>
      </c>
      <c r="AI44" s="440">
        <f t="shared" si="3"/>
        <v>2.8400000000000002E-4</v>
      </c>
      <c r="AJ44" s="440">
        <f t="shared" si="3"/>
        <v>0.72720099999999999</v>
      </c>
      <c r="AK44" s="440">
        <f t="shared" si="3"/>
        <v>1.3384999999999999E-2</v>
      </c>
      <c r="AL44" s="440">
        <f t="shared" si="3"/>
        <v>1.8619999999999999E-3</v>
      </c>
      <c r="AM44" s="440">
        <f t="shared" si="3"/>
        <v>0.27360899999999999</v>
      </c>
      <c r="AN44" s="440">
        <f t="shared" si="3"/>
        <v>2.4750999999999999E-2</v>
      </c>
      <c r="AO44" s="440">
        <f t="shared" si="3"/>
        <v>0.481655</v>
      </c>
      <c r="AP44" s="440">
        <f t="shared" si="3"/>
        <v>12.994479999999999</v>
      </c>
      <c r="AQ44" s="440">
        <f t="shared" si="3"/>
        <v>1.26E-4</v>
      </c>
      <c r="AR44" s="440">
        <f t="shared" si="3"/>
        <v>1.2799999999999999E-4</v>
      </c>
      <c r="AS44" s="440">
        <f t="shared" si="3"/>
        <v>1.787E-3</v>
      </c>
      <c r="AT44" s="440">
        <f t="shared" si="3"/>
        <v>0</v>
      </c>
      <c r="AU44" s="440">
        <f t="shared" si="3"/>
        <v>0</v>
      </c>
      <c r="AV44" s="440">
        <f t="shared" si="3"/>
        <v>7.6674999999999993E-2</v>
      </c>
      <c r="AW44" s="440">
        <f t="shared" si="3"/>
        <v>3.8000000000000002E-5</v>
      </c>
      <c r="AX44" s="440">
        <f t="shared" si="3"/>
        <v>9.3599999999999998E-4</v>
      </c>
      <c r="AY44" s="440">
        <f t="shared" si="4"/>
        <v>14.596916999999998</v>
      </c>
      <c r="BA44" s="465" t="str">
        <f t="shared" si="18"/>
        <v>2022-12</v>
      </c>
      <c r="BB44" s="440">
        <f t="shared" si="5"/>
        <v>4.581E-3</v>
      </c>
      <c r="BD44" s="731" t="s">
        <v>1184</v>
      </c>
      <c r="BE44" s="360">
        <f t="shared" si="19"/>
        <v>2.5051100000000002</v>
      </c>
      <c r="BF44" s="732"/>
      <c r="BG44" s="733" t="s">
        <v>1184</v>
      </c>
      <c r="BH44" s="360">
        <f t="shared" si="6"/>
        <v>0.240454</v>
      </c>
      <c r="BI44" s="360">
        <f t="shared" si="6"/>
        <v>7.9360000000000003E-3</v>
      </c>
      <c r="BJ44" s="360">
        <f t="shared" si="6"/>
        <v>0.24839</v>
      </c>
      <c r="BK44" s="732"/>
      <c r="BL44" s="734" t="s">
        <v>1184</v>
      </c>
      <c r="BM44" s="360">
        <f t="shared" si="7"/>
        <v>0.52798</v>
      </c>
      <c r="BO44" s="734" t="s">
        <v>1184</v>
      </c>
      <c r="BP44" s="360">
        <f t="shared" si="8"/>
        <v>10.555377</v>
      </c>
      <c r="BS44" s="734" t="s">
        <v>1184</v>
      </c>
      <c r="BT44" s="735">
        <f t="shared" si="20"/>
        <v>1.289E-3</v>
      </c>
      <c r="BU44" s="735">
        <f t="shared" si="20"/>
        <v>1.9999999999999999E-6</v>
      </c>
      <c r="BV44" s="735">
        <f t="shared" si="20"/>
        <v>8.34E-4</v>
      </c>
      <c r="BW44" s="735">
        <f t="shared" si="20"/>
        <v>7.9100000000000004E-4</v>
      </c>
      <c r="BX44" s="735">
        <f t="shared" si="20"/>
        <v>5.2873000000000003E-2</v>
      </c>
      <c r="BY44" s="735">
        <f t="shared" si="20"/>
        <v>5.0000000000000004E-6</v>
      </c>
      <c r="BZ44" s="735">
        <f t="shared" si="20"/>
        <v>0</v>
      </c>
      <c r="CA44" s="735">
        <f t="shared" si="21"/>
        <v>5.5794000000000003E-2</v>
      </c>
    </row>
    <row r="45" spans="2:79" ht="14" x14ac:dyDescent="0.15">
      <c r="B45" s="857"/>
      <c r="C45" s="763" t="s">
        <v>923</v>
      </c>
      <c r="D45" s="756">
        <f>BZ54</f>
        <v>0</v>
      </c>
      <c r="E45" s="756">
        <f>BZ88</f>
        <v>0</v>
      </c>
      <c r="F45" s="428">
        <f>BZ122</f>
        <v>0</v>
      </c>
      <c r="G45"/>
      <c r="I45" s="465" t="str">
        <f t="shared" si="10"/>
        <v>2023-01</v>
      </c>
      <c r="J45" s="440">
        <f t="shared" si="11"/>
        <v>5.0448490000000001</v>
      </c>
      <c r="K45" s="440">
        <f t="shared" si="11"/>
        <v>6.0895999999999999E-2</v>
      </c>
      <c r="L45" s="440">
        <f t="shared" si="11"/>
        <v>0.18912799999999999</v>
      </c>
      <c r="M45" s="440">
        <f t="shared" si="11"/>
        <v>35.456125</v>
      </c>
      <c r="N45" s="440">
        <f t="shared" si="11"/>
        <v>1.4798E-2</v>
      </c>
      <c r="O45" s="440">
        <f t="shared" si="12"/>
        <v>40.765796000000002</v>
      </c>
      <c r="Q45" s="439" t="str">
        <f t="shared" si="13"/>
        <v>2023-01</v>
      </c>
      <c r="R45" s="440">
        <f t="shared" si="1"/>
        <v>0.62462499999999999</v>
      </c>
      <c r="S45" s="440">
        <f t="shared" si="1"/>
        <v>0.39221099999999998</v>
      </c>
      <c r="T45" s="440">
        <f t="shared" si="1"/>
        <v>0.101633</v>
      </c>
      <c r="U45" s="440">
        <f t="shared" si="1"/>
        <v>35.853648</v>
      </c>
      <c r="V45" s="440">
        <f t="shared" si="1"/>
        <v>2.0383999999999999E-2</v>
      </c>
      <c r="W45" s="440">
        <f t="shared" si="1"/>
        <v>6.4219999999999998E-3</v>
      </c>
      <c r="X45" s="440">
        <f t="shared" si="14"/>
        <v>36.998922999999998</v>
      </c>
      <c r="Z45" s="439" t="str">
        <f t="shared" si="15"/>
        <v>2023-01</v>
      </c>
      <c r="AA45" s="440">
        <f t="shared" si="2"/>
        <v>1.8600000000000001E-3</v>
      </c>
      <c r="AB45" s="440">
        <f t="shared" si="2"/>
        <v>0.57047499999999995</v>
      </c>
      <c r="AC45" s="440">
        <f t="shared" si="2"/>
        <v>0</v>
      </c>
      <c r="AD45" s="440">
        <f t="shared" si="2"/>
        <v>0.74324999999999997</v>
      </c>
      <c r="AE45" s="440">
        <f t="shared" si="2"/>
        <v>7.5000000000000002E-4</v>
      </c>
      <c r="AF45" s="440">
        <f t="shared" si="16"/>
        <v>1.316335</v>
      </c>
      <c r="AH45" s="465" t="str">
        <f t="shared" si="17"/>
        <v>2023-01</v>
      </c>
      <c r="AI45" s="440">
        <f t="shared" si="3"/>
        <v>2.8E-5</v>
      </c>
      <c r="AJ45" s="440">
        <f t="shared" si="3"/>
        <v>0.65378099999999995</v>
      </c>
      <c r="AK45" s="440">
        <f t="shared" si="3"/>
        <v>2.1499999999999998E-2</v>
      </c>
      <c r="AL45" s="440">
        <f t="shared" si="3"/>
        <v>7.0320000000000001E-3</v>
      </c>
      <c r="AM45" s="440">
        <f t="shared" si="3"/>
        <v>0.11670800000000001</v>
      </c>
      <c r="AN45" s="440">
        <f t="shared" si="3"/>
        <v>9.1744999999999993E-2</v>
      </c>
      <c r="AO45" s="440">
        <f t="shared" si="3"/>
        <v>0.42310500000000001</v>
      </c>
      <c r="AP45" s="440">
        <f t="shared" si="3"/>
        <v>9.5028570000000006</v>
      </c>
      <c r="AQ45" s="440">
        <f t="shared" si="3"/>
        <v>2.421E-3</v>
      </c>
      <c r="AR45" s="440">
        <f t="shared" si="3"/>
        <v>4.3810000000000003E-3</v>
      </c>
      <c r="AS45" s="440">
        <f t="shared" si="3"/>
        <v>2E-3</v>
      </c>
      <c r="AT45" s="440">
        <f t="shared" si="3"/>
        <v>6.5110000000000003E-3</v>
      </c>
      <c r="AU45" s="440">
        <f t="shared" si="3"/>
        <v>6.0000000000000002E-6</v>
      </c>
      <c r="AV45" s="440">
        <f t="shared" si="3"/>
        <v>5.0109999999999998E-3</v>
      </c>
      <c r="AW45" s="440">
        <f t="shared" si="3"/>
        <v>3.1999999999999999E-5</v>
      </c>
      <c r="AX45" s="440">
        <f t="shared" si="3"/>
        <v>5.5999999999999999E-5</v>
      </c>
      <c r="AY45" s="440">
        <f t="shared" si="4"/>
        <v>10.837174000000001</v>
      </c>
      <c r="BA45" s="465" t="str">
        <f t="shared" si="18"/>
        <v>2023-01</v>
      </c>
      <c r="BB45" s="440">
        <f t="shared" si="5"/>
        <v>1.2649000000000001E-2</v>
      </c>
      <c r="BD45" s="731" t="s">
        <v>1185</v>
      </c>
      <c r="BE45" s="360">
        <f t="shared" si="19"/>
        <v>2.1413009999999999</v>
      </c>
      <c r="BF45" s="732"/>
      <c r="BG45" s="733" t="s">
        <v>1185</v>
      </c>
      <c r="BH45" s="360">
        <f t="shared" si="6"/>
        <v>0.22451199999999999</v>
      </c>
      <c r="BI45" s="360">
        <f t="shared" si="6"/>
        <v>4.2192E-2</v>
      </c>
      <c r="BJ45" s="360">
        <f t="shared" si="6"/>
        <v>0.266704</v>
      </c>
      <c r="BK45" s="732"/>
      <c r="BL45" s="734" t="s">
        <v>1185</v>
      </c>
      <c r="BM45" s="360">
        <f t="shared" si="7"/>
        <v>0.63975700000000002</v>
      </c>
      <c r="BO45" s="734" t="s">
        <v>1185</v>
      </c>
      <c r="BP45" s="360">
        <f t="shared" si="8"/>
        <v>8.4727870000000003</v>
      </c>
      <c r="BS45" s="734" t="s">
        <v>1185</v>
      </c>
      <c r="BT45" s="735">
        <f t="shared" si="20"/>
        <v>1.6789999999999999E-3</v>
      </c>
      <c r="BU45" s="735">
        <f t="shared" si="20"/>
        <v>9.5500000000000001E-4</v>
      </c>
      <c r="BV45" s="735">
        <f t="shared" si="20"/>
        <v>8.5499999999999997E-4</v>
      </c>
      <c r="BW45" s="735">
        <f t="shared" si="20"/>
        <v>8.1700000000000002E-4</v>
      </c>
      <c r="BX45" s="735">
        <f t="shared" si="20"/>
        <v>7.7204999999999996E-2</v>
      </c>
      <c r="BY45" s="735">
        <f t="shared" si="20"/>
        <v>0</v>
      </c>
      <c r="BZ45" s="735">
        <f t="shared" si="20"/>
        <v>0</v>
      </c>
      <c r="CA45" s="735">
        <f t="shared" si="21"/>
        <v>8.1511E-2</v>
      </c>
    </row>
    <row r="46" spans="2:79" ht="14" x14ac:dyDescent="0.15">
      <c r="B46" s="855" t="s">
        <v>670</v>
      </c>
      <c r="C46" s="763" t="s">
        <v>600</v>
      </c>
      <c r="D46" s="756">
        <f>AI54</f>
        <v>1.4730000000000001E-3</v>
      </c>
      <c r="E46" s="756">
        <f>AI88</f>
        <v>1.3672243835571841E-2</v>
      </c>
      <c r="F46" s="428">
        <f>AI125</f>
        <v>9575</v>
      </c>
      <c r="G46"/>
      <c r="I46" s="465" t="str">
        <f t="shared" si="10"/>
        <v>2023-02</v>
      </c>
      <c r="J46" s="440">
        <f t="shared" si="11"/>
        <v>4.987387</v>
      </c>
      <c r="K46" s="440">
        <f t="shared" si="11"/>
        <v>0.141155</v>
      </c>
      <c r="L46" s="440">
        <f t="shared" si="11"/>
        <v>0.637401</v>
      </c>
      <c r="M46" s="440">
        <f t="shared" si="11"/>
        <v>34.800483999999997</v>
      </c>
      <c r="N46" s="440">
        <f t="shared" si="11"/>
        <v>6.9750000000000003E-3</v>
      </c>
      <c r="O46" s="440">
        <f t="shared" si="12"/>
        <v>40.573401999999994</v>
      </c>
      <c r="Q46" s="439" t="str">
        <f t="shared" si="13"/>
        <v>2023-02</v>
      </c>
      <c r="R46" s="440">
        <f t="shared" si="1"/>
        <v>0.808087</v>
      </c>
      <c r="S46" s="440">
        <f t="shared" si="1"/>
        <v>0.72408399999999995</v>
      </c>
      <c r="T46" s="440">
        <f t="shared" si="1"/>
        <v>2.9038999999999999E-2</v>
      </c>
      <c r="U46" s="440">
        <f t="shared" si="1"/>
        <v>42.122408</v>
      </c>
      <c r="V46" s="440">
        <f t="shared" si="1"/>
        <v>7.4000000000000003E-3</v>
      </c>
      <c r="W46" s="440">
        <f t="shared" si="1"/>
        <v>1.2885000000000001E-2</v>
      </c>
      <c r="X46" s="440">
        <f t="shared" si="14"/>
        <v>43.703902999999997</v>
      </c>
      <c r="Z46" s="439" t="str">
        <f t="shared" si="15"/>
        <v>2023-02</v>
      </c>
      <c r="AA46" s="440">
        <f t="shared" si="2"/>
        <v>6.6299999999999996E-4</v>
      </c>
      <c r="AB46" s="440">
        <f t="shared" si="2"/>
        <v>0.79302899999999998</v>
      </c>
      <c r="AC46" s="440">
        <f t="shared" si="2"/>
        <v>0</v>
      </c>
      <c r="AD46" s="440">
        <f t="shared" si="2"/>
        <v>0.90159</v>
      </c>
      <c r="AE46" s="440">
        <f t="shared" si="2"/>
        <v>6.4999999999999997E-4</v>
      </c>
      <c r="AF46" s="440">
        <f t="shared" si="16"/>
        <v>1.695932</v>
      </c>
      <c r="AH46" s="465" t="str">
        <f t="shared" si="17"/>
        <v>2023-02</v>
      </c>
      <c r="AI46" s="440">
        <f t="shared" si="3"/>
        <v>1.01E-4</v>
      </c>
      <c r="AJ46" s="440">
        <f t="shared" si="3"/>
        <v>0.56855</v>
      </c>
      <c r="AK46" s="440">
        <f t="shared" si="3"/>
        <v>2.0331999999999999E-2</v>
      </c>
      <c r="AL46" s="440">
        <f t="shared" si="3"/>
        <v>4.2797000000000002E-2</v>
      </c>
      <c r="AM46" s="440">
        <f t="shared" si="3"/>
        <v>0.147313</v>
      </c>
      <c r="AN46" s="440">
        <f t="shared" si="3"/>
        <v>0.32506400000000002</v>
      </c>
      <c r="AO46" s="440">
        <f t="shared" si="3"/>
        <v>0.31121199999999999</v>
      </c>
      <c r="AP46" s="440">
        <f t="shared" si="3"/>
        <v>7.1041720000000002</v>
      </c>
      <c r="AQ46" s="440">
        <f t="shared" si="3"/>
        <v>1.1650000000000001E-2</v>
      </c>
      <c r="AR46" s="440">
        <f t="shared" si="3"/>
        <v>1.1386E-2</v>
      </c>
      <c r="AS46" s="440">
        <f t="shared" si="3"/>
        <v>5.7629999999999999E-3</v>
      </c>
      <c r="AT46" s="440">
        <f t="shared" si="3"/>
        <v>1.7E-5</v>
      </c>
      <c r="AU46" s="440">
        <f t="shared" si="3"/>
        <v>1.157E-3</v>
      </c>
      <c r="AV46" s="440">
        <f t="shared" si="3"/>
        <v>1.5077E-2</v>
      </c>
      <c r="AW46" s="440">
        <f t="shared" si="3"/>
        <v>9.1000000000000003E-5</v>
      </c>
      <c r="AX46" s="440">
        <f t="shared" si="3"/>
        <v>1.7E-5</v>
      </c>
      <c r="AY46" s="440">
        <f t="shared" si="4"/>
        <v>8.5646989999999974</v>
      </c>
      <c r="BA46" s="465" t="str">
        <f t="shared" si="18"/>
        <v>2023-02</v>
      </c>
      <c r="BB46" s="440">
        <f t="shared" si="5"/>
        <v>6.208E-3</v>
      </c>
      <c r="BD46" s="731" t="s">
        <v>1186</v>
      </c>
      <c r="BE46" s="360">
        <f t="shared" si="19"/>
        <v>1.9124540000000001</v>
      </c>
      <c r="BF46" s="732"/>
      <c r="BG46" s="733" t="s">
        <v>1186</v>
      </c>
      <c r="BH46" s="360">
        <f t="shared" si="6"/>
        <v>0.117813</v>
      </c>
      <c r="BI46" s="360">
        <f t="shared" si="6"/>
        <v>1.3854999999999999E-2</v>
      </c>
      <c r="BJ46" s="360">
        <f t="shared" si="6"/>
        <v>0.13166800000000001</v>
      </c>
      <c r="BK46" s="732"/>
      <c r="BL46" s="734" t="s">
        <v>1186</v>
      </c>
      <c r="BM46" s="360">
        <f t="shared" si="7"/>
        <v>0.371284</v>
      </c>
      <c r="BO46" s="734" t="s">
        <v>1186</v>
      </c>
      <c r="BP46" s="360">
        <f t="shared" si="8"/>
        <v>3.8811230000000001</v>
      </c>
      <c r="BS46" s="734" t="s">
        <v>1186</v>
      </c>
      <c r="BT46" s="735">
        <f t="shared" si="20"/>
        <v>1.224E-3</v>
      </c>
      <c r="BU46" s="735">
        <f t="shared" si="20"/>
        <v>0</v>
      </c>
      <c r="BV46" s="735">
        <f t="shared" si="20"/>
        <v>7.2199999999999999E-4</v>
      </c>
      <c r="BW46" s="735">
        <f t="shared" si="20"/>
        <v>7.2300000000000001E-4</v>
      </c>
      <c r="BX46" s="735">
        <f t="shared" si="20"/>
        <v>3.4257000000000003E-2</v>
      </c>
      <c r="BY46" s="735">
        <f t="shared" si="20"/>
        <v>0</v>
      </c>
      <c r="BZ46" s="735">
        <f t="shared" si="20"/>
        <v>0</v>
      </c>
      <c r="CA46" s="735">
        <f t="shared" si="21"/>
        <v>3.6926E-2</v>
      </c>
    </row>
    <row r="47" spans="2:79" x14ac:dyDescent="0.15">
      <c r="B47" s="856"/>
      <c r="C47" s="755" t="s">
        <v>601</v>
      </c>
      <c r="D47" s="756">
        <f>AJ54</f>
        <v>10.262483999999999</v>
      </c>
      <c r="E47" s="756">
        <f>AJ88</f>
        <v>87.733482950396919</v>
      </c>
      <c r="F47" s="428">
        <f>AJ125</f>
        <v>14117</v>
      </c>
      <c r="G47"/>
      <c r="I47" s="465" t="str">
        <f t="shared" si="10"/>
        <v>2023-03</v>
      </c>
      <c r="J47" s="440">
        <f t="shared" si="11"/>
        <v>9.5297260000000001</v>
      </c>
      <c r="K47" s="440">
        <f t="shared" si="11"/>
        <v>5.0654999999999999E-2</v>
      </c>
      <c r="L47" s="440">
        <f t="shared" si="11"/>
        <v>0.36171500000000001</v>
      </c>
      <c r="M47" s="440">
        <f t="shared" si="11"/>
        <v>46.119078000000002</v>
      </c>
      <c r="N47" s="440">
        <f t="shared" si="11"/>
        <v>2.0608000000000001E-2</v>
      </c>
      <c r="O47" s="440">
        <f t="shared" si="12"/>
        <v>56.081782000000004</v>
      </c>
      <c r="Q47" s="439" t="str">
        <f t="shared" si="13"/>
        <v>2023-03</v>
      </c>
      <c r="R47" s="440">
        <f t="shared" si="1"/>
        <v>1.014872</v>
      </c>
      <c r="S47" s="440">
        <f t="shared" si="1"/>
        <v>1.149214</v>
      </c>
      <c r="T47" s="440">
        <f t="shared" si="1"/>
        <v>1.5841999999999998E-2</v>
      </c>
      <c r="U47" s="440">
        <f t="shared" si="1"/>
        <v>53.391092</v>
      </c>
      <c r="V47" s="440">
        <f t="shared" si="1"/>
        <v>8.4111000000000005E-2</v>
      </c>
      <c r="W47" s="440">
        <f t="shared" si="1"/>
        <v>8.2380000000000005E-3</v>
      </c>
      <c r="X47" s="440">
        <f t="shared" si="14"/>
        <v>55.663369000000003</v>
      </c>
      <c r="Z47" s="439" t="str">
        <f t="shared" si="15"/>
        <v>2023-03</v>
      </c>
      <c r="AA47" s="440">
        <f t="shared" si="2"/>
        <v>9.5200000000000005E-4</v>
      </c>
      <c r="AB47" s="440">
        <f t="shared" si="2"/>
        <v>0.83236200000000005</v>
      </c>
      <c r="AC47" s="440">
        <f t="shared" si="2"/>
        <v>1.5E-5</v>
      </c>
      <c r="AD47" s="440">
        <f t="shared" si="2"/>
        <v>1.108609</v>
      </c>
      <c r="AE47" s="440">
        <f t="shared" si="2"/>
        <v>7.7099999999999998E-4</v>
      </c>
      <c r="AF47" s="440">
        <f t="shared" si="16"/>
        <v>1.942709</v>
      </c>
      <c r="AH47" s="465" t="str">
        <f t="shared" si="17"/>
        <v>2023-03</v>
      </c>
      <c r="AI47" s="440">
        <f t="shared" si="3"/>
        <v>9.7E-5</v>
      </c>
      <c r="AJ47" s="440">
        <f t="shared" si="3"/>
        <v>1.241082</v>
      </c>
      <c r="AK47" s="440">
        <f t="shared" si="3"/>
        <v>3.1319999999999998E-3</v>
      </c>
      <c r="AL47" s="440">
        <f t="shared" si="3"/>
        <v>1.5824000000000001E-2</v>
      </c>
      <c r="AM47" s="440">
        <f t="shared" si="3"/>
        <v>0.318855</v>
      </c>
      <c r="AN47" s="440">
        <f t="shared" si="3"/>
        <v>6.4516000000000004E-2</v>
      </c>
      <c r="AO47" s="440">
        <f t="shared" si="3"/>
        <v>0.41900199999999999</v>
      </c>
      <c r="AP47" s="440">
        <f t="shared" si="3"/>
        <v>9.7955909999999999</v>
      </c>
      <c r="AQ47" s="440">
        <f t="shared" si="3"/>
        <v>1.9999999999999999E-6</v>
      </c>
      <c r="AR47" s="440">
        <f t="shared" si="3"/>
        <v>1.7E-5</v>
      </c>
      <c r="AS47" s="440">
        <f t="shared" si="3"/>
        <v>2.4812000000000001E-2</v>
      </c>
      <c r="AT47" s="440">
        <f t="shared" si="3"/>
        <v>9.9999999999999995E-7</v>
      </c>
      <c r="AU47" s="440">
        <f t="shared" si="3"/>
        <v>7.9100000000000004E-4</v>
      </c>
      <c r="AV47" s="440">
        <f t="shared" si="3"/>
        <v>0.27199400000000001</v>
      </c>
      <c r="AW47" s="440">
        <f t="shared" si="3"/>
        <v>7.9999999999999996E-6</v>
      </c>
      <c r="AX47" s="440">
        <f t="shared" si="3"/>
        <v>3.9999999999999998E-6</v>
      </c>
      <c r="AY47" s="440">
        <f t="shared" si="4"/>
        <v>12.155727999999998</v>
      </c>
      <c r="BA47" s="465" t="str">
        <f t="shared" si="18"/>
        <v>2023-03</v>
      </c>
      <c r="BB47" s="440">
        <f t="shared" si="5"/>
        <v>7.4029999999999999E-3</v>
      </c>
      <c r="BD47" s="731" t="s">
        <v>1187</v>
      </c>
      <c r="BE47" s="360">
        <f t="shared" si="19"/>
        <v>2.600943</v>
      </c>
      <c r="BF47" s="732"/>
      <c r="BG47" s="733" t="s">
        <v>1187</v>
      </c>
      <c r="BH47" s="360">
        <f t="shared" si="6"/>
        <v>0.14188799999999999</v>
      </c>
      <c r="BI47" s="360">
        <f t="shared" si="6"/>
        <v>7.5529999999999998E-3</v>
      </c>
      <c r="BJ47" s="360">
        <f t="shared" si="6"/>
        <v>0.14944099999999999</v>
      </c>
      <c r="BK47" s="732"/>
      <c r="BL47" s="734" t="s">
        <v>1187</v>
      </c>
      <c r="BM47" s="360">
        <f t="shared" si="7"/>
        <v>0.57378499999999999</v>
      </c>
      <c r="BO47" s="734" t="s">
        <v>1187</v>
      </c>
      <c r="BP47" s="360">
        <f t="shared" si="8"/>
        <v>18.321152000000001</v>
      </c>
      <c r="BS47" s="734" t="s">
        <v>1187</v>
      </c>
      <c r="BT47" s="735">
        <f t="shared" si="20"/>
        <v>2.0853E-2</v>
      </c>
      <c r="BU47" s="735">
        <f t="shared" si="20"/>
        <v>3.0000000000000001E-6</v>
      </c>
      <c r="BV47" s="735">
        <f t="shared" si="20"/>
        <v>7.9500000000000003E-4</v>
      </c>
      <c r="BW47" s="735">
        <f t="shared" si="20"/>
        <v>1.054E-3</v>
      </c>
      <c r="BX47" s="735">
        <f t="shared" si="20"/>
        <v>9.6329999999999999E-2</v>
      </c>
      <c r="BY47" s="735">
        <f t="shared" si="20"/>
        <v>0</v>
      </c>
      <c r="BZ47" s="735">
        <f t="shared" si="20"/>
        <v>0</v>
      </c>
      <c r="CA47" s="735">
        <f t="shared" si="21"/>
        <v>0.119035</v>
      </c>
    </row>
    <row r="48" spans="2:79" x14ac:dyDescent="0.15">
      <c r="B48" s="856"/>
      <c r="C48" s="755" t="s">
        <v>639</v>
      </c>
      <c r="D48" s="756">
        <f>AK54</f>
        <v>0.14266399999999999</v>
      </c>
      <c r="E48" s="756">
        <f>AK88</f>
        <v>15.136049467656417</v>
      </c>
      <c r="F48" s="428">
        <f>AK125</f>
        <v>4608</v>
      </c>
      <c r="G48"/>
      <c r="I48" s="465" t="str">
        <f t="shared" si="10"/>
        <v>2023-04</v>
      </c>
      <c r="J48" s="440">
        <f t="shared" si="11"/>
        <v>4.7902259999999997</v>
      </c>
      <c r="K48" s="440">
        <f t="shared" si="11"/>
        <v>6.8405999999999995E-2</v>
      </c>
      <c r="L48" s="440">
        <f t="shared" si="11"/>
        <v>0.63826799999999995</v>
      </c>
      <c r="M48" s="440">
        <f t="shared" si="11"/>
        <v>38.486618</v>
      </c>
      <c r="N48" s="440">
        <f t="shared" si="11"/>
        <v>2.0358999999999999E-2</v>
      </c>
      <c r="O48" s="440">
        <f t="shared" si="12"/>
        <v>44.003877000000003</v>
      </c>
      <c r="Q48" s="439" t="str">
        <f t="shared" si="13"/>
        <v>2023-04</v>
      </c>
      <c r="R48" s="440">
        <f t="shared" si="1"/>
        <v>1.2131559999999999</v>
      </c>
      <c r="S48" s="440">
        <f t="shared" si="1"/>
        <v>0.57622799999999996</v>
      </c>
      <c r="T48" s="440">
        <f t="shared" si="1"/>
        <v>0.36283599999999999</v>
      </c>
      <c r="U48" s="440">
        <f t="shared" si="1"/>
        <v>37.958660999999999</v>
      </c>
      <c r="V48" s="440">
        <f t="shared" si="1"/>
        <v>1.1506000000000001E-2</v>
      </c>
      <c r="W48" s="440">
        <f t="shared" si="1"/>
        <v>7.6290000000000004E-3</v>
      </c>
      <c r="X48" s="440">
        <f t="shared" si="14"/>
        <v>40.130015999999998</v>
      </c>
      <c r="Z48" s="439" t="str">
        <f t="shared" si="15"/>
        <v>2023-04</v>
      </c>
      <c r="AA48" s="440">
        <f t="shared" si="2"/>
        <v>7.2000000000000005E-4</v>
      </c>
      <c r="AB48" s="440">
        <f t="shared" si="2"/>
        <v>0.50776900000000003</v>
      </c>
      <c r="AC48" s="440">
        <f t="shared" si="2"/>
        <v>3.0000000000000001E-6</v>
      </c>
      <c r="AD48" s="440">
        <f t="shared" si="2"/>
        <v>1.045021</v>
      </c>
      <c r="AE48" s="440">
        <f t="shared" si="2"/>
        <v>7.5000000000000002E-4</v>
      </c>
      <c r="AF48" s="440">
        <f t="shared" si="16"/>
        <v>1.5542630000000002</v>
      </c>
      <c r="AH48" s="465" t="str">
        <f t="shared" si="17"/>
        <v>2023-04</v>
      </c>
      <c r="AI48" s="440">
        <f t="shared" si="3"/>
        <v>5.0000000000000004E-6</v>
      </c>
      <c r="AJ48" s="440">
        <f t="shared" si="3"/>
        <v>0.85579899999999998</v>
      </c>
      <c r="AK48" s="440">
        <f t="shared" si="3"/>
        <v>9.7999999999999997E-4</v>
      </c>
      <c r="AL48" s="440">
        <f t="shared" si="3"/>
        <v>1.5100000000000001E-4</v>
      </c>
      <c r="AM48" s="440">
        <f t="shared" si="3"/>
        <v>0.261129</v>
      </c>
      <c r="AN48" s="440">
        <f t="shared" si="3"/>
        <v>1.8622E-2</v>
      </c>
      <c r="AO48" s="440">
        <f t="shared" si="3"/>
        <v>0.91189100000000001</v>
      </c>
      <c r="AP48" s="440">
        <f t="shared" si="3"/>
        <v>10.986647</v>
      </c>
      <c r="AQ48" s="440">
        <f t="shared" si="3"/>
        <v>1.9999999999999999E-6</v>
      </c>
      <c r="AR48" s="440">
        <f t="shared" si="3"/>
        <v>3.9999999999999998E-6</v>
      </c>
      <c r="AS48" s="440">
        <f t="shared" si="3"/>
        <v>2.7230000000000002E-3</v>
      </c>
      <c r="AT48" s="440">
        <f t="shared" si="3"/>
        <v>0</v>
      </c>
      <c r="AU48" s="440">
        <f t="shared" si="3"/>
        <v>0</v>
      </c>
      <c r="AV48" s="440">
        <f t="shared" si="3"/>
        <v>0.17749200000000001</v>
      </c>
      <c r="AW48" s="440">
        <f t="shared" si="3"/>
        <v>0</v>
      </c>
      <c r="AX48" s="440">
        <f t="shared" si="3"/>
        <v>2.4600000000000002E-4</v>
      </c>
      <c r="AY48" s="440">
        <f t="shared" si="4"/>
        <v>13.215691000000001</v>
      </c>
      <c r="BA48" s="465" t="str">
        <f t="shared" si="18"/>
        <v>2023-04</v>
      </c>
      <c r="BB48" s="440">
        <f t="shared" si="5"/>
        <v>2.6589999999999999E-3</v>
      </c>
      <c r="BD48" s="731" t="s">
        <v>1188</v>
      </c>
      <c r="BE48" s="360">
        <f t="shared" si="19"/>
        <v>2.8022860000000001</v>
      </c>
      <c r="BF48" s="732"/>
      <c r="BG48" s="733" t="s">
        <v>1188</v>
      </c>
      <c r="BH48" s="360">
        <f t="shared" si="6"/>
        <v>9.3826000000000007E-2</v>
      </c>
      <c r="BI48" s="360">
        <f t="shared" si="6"/>
        <v>3.6819999999999999E-3</v>
      </c>
      <c r="BJ48" s="360">
        <f t="shared" si="6"/>
        <v>9.7507999999999997E-2</v>
      </c>
      <c r="BK48" s="732"/>
      <c r="BL48" s="734" t="s">
        <v>1188</v>
      </c>
      <c r="BM48" s="360">
        <f t="shared" si="7"/>
        <v>0.44906600000000002</v>
      </c>
      <c r="BO48" s="734" t="s">
        <v>1188</v>
      </c>
      <c r="BP48" s="360">
        <f t="shared" si="8"/>
        <v>16.148192999999999</v>
      </c>
      <c r="BS48" s="734" t="s">
        <v>1188</v>
      </c>
      <c r="BT48" s="735">
        <f t="shared" si="20"/>
        <v>3.9649999999999998E-3</v>
      </c>
      <c r="BU48" s="735">
        <f t="shared" si="20"/>
        <v>9.9999999999999995E-7</v>
      </c>
      <c r="BV48" s="735">
        <f t="shared" si="20"/>
        <v>7.9299999999999998E-4</v>
      </c>
      <c r="BW48" s="735">
        <f t="shared" si="20"/>
        <v>7.8399999999999997E-4</v>
      </c>
      <c r="BX48" s="735">
        <f t="shared" si="20"/>
        <v>0.12067899999999999</v>
      </c>
      <c r="BY48" s="735">
        <f t="shared" si="20"/>
        <v>1.9999999999999999E-6</v>
      </c>
      <c r="BZ48" s="735">
        <f t="shared" si="20"/>
        <v>0</v>
      </c>
      <c r="CA48" s="735">
        <f t="shared" si="21"/>
        <v>0.126224</v>
      </c>
    </row>
    <row r="49" spans="2:79" x14ac:dyDescent="0.15">
      <c r="B49" s="856"/>
      <c r="C49" s="755" t="s">
        <v>671</v>
      </c>
      <c r="D49" s="756">
        <f>AL54</f>
        <v>0.16794600000000001</v>
      </c>
      <c r="E49" s="756">
        <f>AL88</f>
        <v>1.989370678219526</v>
      </c>
      <c r="F49" s="428">
        <f>AL125</f>
        <v>6229</v>
      </c>
      <c r="G49"/>
      <c r="I49" s="465" t="str">
        <f t="shared" si="10"/>
        <v>2023-05</v>
      </c>
      <c r="J49" s="440">
        <f t="shared" si="11"/>
        <v>4.138204</v>
      </c>
      <c r="K49" s="440">
        <f t="shared" si="11"/>
        <v>3.6274000000000001E-2</v>
      </c>
      <c r="L49" s="440">
        <f t="shared" si="11"/>
        <v>0.28165800000000002</v>
      </c>
      <c r="M49" s="440">
        <f t="shared" si="11"/>
        <v>32.744791999999997</v>
      </c>
      <c r="N49" s="440">
        <f t="shared" si="11"/>
        <v>1.9678000000000001E-2</v>
      </c>
      <c r="O49" s="440">
        <f t="shared" si="12"/>
        <v>37.220605999999997</v>
      </c>
      <c r="Q49" s="439" t="str">
        <f t="shared" si="13"/>
        <v>2023-05</v>
      </c>
      <c r="R49" s="440">
        <f t="shared" si="1"/>
        <v>0.99054799999999998</v>
      </c>
      <c r="S49" s="440">
        <f t="shared" si="1"/>
        <v>2.451352</v>
      </c>
      <c r="T49" s="440">
        <f t="shared" si="1"/>
        <v>3.4211999999999999E-2</v>
      </c>
      <c r="U49" s="440">
        <f t="shared" si="1"/>
        <v>30.083202</v>
      </c>
      <c r="V49" s="440">
        <f t="shared" si="1"/>
        <v>2.1642999999999999E-2</v>
      </c>
      <c r="W49" s="440">
        <f t="shared" si="1"/>
        <v>8.3230000000000005E-3</v>
      </c>
      <c r="X49" s="440">
        <f t="shared" si="14"/>
        <v>33.589279999999995</v>
      </c>
      <c r="Z49" s="439" t="str">
        <f t="shared" si="15"/>
        <v>2023-05</v>
      </c>
      <c r="AA49" s="440">
        <f t="shared" si="2"/>
        <v>7.7099999999999998E-4</v>
      </c>
      <c r="AB49" s="440">
        <f t="shared" si="2"/>
        <v>0.53455799999999998</v>
      </c>
      <c r="AC49" s="440">
        <f t="shared" si="2"/>
        <v>0</v>
      </c>
      <c r="AD49" s="440">
        <f t="shared" si="2"/>
        <v>1.0918890000000001</v>
      </c>
      <c r="AE49" s="440">
        <f t="shared" si="2"/>
        <v>7.7899999999999996E-4</v>
      </c>
      <c r="AF49" s="440">
        <f t="shared" si="16"/>
        <v>1.6279970000000001</v>
      </c>
      <c r="AH49" s="465" t="str">
        <f t="shared" si="17"/>
        <v>2023-05</v>
      </c>
      <c r="AI49" s="440">
        <f t="shared" si="3"/>
        <v>1.5E-5</v>
      </c>
      <c r="AJ49" s="440">
        <f t="shared" si="3"/>
        <v>0.97631500000000004</v>
      </c>
      <c r="AK49" s="440">
        <f t="shared" si="3"/>
        <v>3.4354999999999997E-2</v>
      </c>
      <c r="AL49" s="440">
        <f t="shared" si="3"/>
        <v>9.7799999999999992E-4</v>
      </c>
      <c r="AM49" s="440">
        <f t="shared" si="3"/>
        <v>0.25942700000000002</v>
      </c>
      <c r="AN49" s="440">
        <f t="shared" si="3"/>
        <v>8.4081000000000003E-2</v>
      </c>
      <c r="AO49" s="440">
        <f t="shared" si="3"/>
        <v>0.28900100000000001</v>
      </c>
      <c r="AP49" s="440">
        <f t="shared" si="3"/>
        <v>17.018203</v>
      </c>
      <c r="AQ49" s="440">
        <f t="shared" si="3"/>
        <v>3.2260000000000001E-3</v>
      </c>
      <c r="AR49" s="440">
        <f t="shared" si="3"/>
        <v>3.581E-3</v>
      </c>
      <c r="AS49" s="440">
        <f t="shared" si="3"/>
        <v>2.41E-4</v>
      </c>
      <c r="AT49" s="440">
        <f t="shared" si="3"/>
        <v>9.9999999999999995E-7</v>
      </c>
      <c r="AU49" s="440">
        <f t="shared" si="3"/>
        <v>0</v>
      </c>
      <c r="AV49" s="440">
        <f t="shared" si="3"/>
        <v>0.125779</v>
      </c>
      <c r="AW49" s="440">
        <f t="shared" si="3"/>
        <v>9.9999999999999995E-7</v>
      </c>
      <c r="AX49" s="440">
        <f t="shared" si="3"/>
        <v>4.5000000000000003E-5</v>
      </c>
      <c r="AY49" s="440">
        <f t="shared" si="4"/>
        <v>18.795249000000005</v>
      </c>
      <c r="BA49" s="465" t="str">
        <f t="shared" si="18"/>
        <v>2023-05</v>
      </c>
      <c r="BB49" s="440">
        <f t="shared" si="5"/>
        <v>3.0000000000000001E-6</v>
      </c>
      <c r="BD49" s="731" t="s">
        <v>1189</v>
      </c>
      <c r="BE49" s="360">
        <f t="shared" si="19"/>
        <v>3.2102430000000002</v>
      </c>
      <c r="BF49" s="732"/>
      <c r="BG49" s="733" t="s">
        <v>1189</v>
      </c>
      <c r="BH49" s="360">
        <f t="shared" si="6"/>
        <v>0.112125</v>
      </c>
      <c r="BI49" s="360">
        <f t="shared" si="6"/>
        <v>2.0150000000000001E-2</v>
      </c>
      <c r="BJ49" s="360">
        <f t="shared" si="6"/>
        <v>0.132275</v>
      </c>
      <c r="BK49" s="732"/>
      <c r="BL49" s="734" t="s">
        <v>1189</v>
      </c>
      <c r="BM49" s="360">
        <f t="shared" si="7"/>
        <v>0.55863700000000005</v>
      </c>
      <c r="BO49" s="734" t="s">
        <v>1189</v>
      </c>
      <c r="BP49" s="360">
        <f t="shared" si="8"/>
        <v>15.752438</v>
      </c>
      <c r="BS49" s="734" t="s">
        <v>1189</v>
      </c>
      <c r="BT49" s="735">
        <f t="shared" si="20"/>
        <v>1.686E-3</v>
      </c>
      <c r="BU49" s="735">
        <f t="shared" si="20"/>
        <v>1.9999999999999999E-6</v>
      </c>
      <c r="BV49" s="735">
        <f t="shared" si="20"/>
        <v>8.0699999999999999E-4</v>
      </c>
      <c r="BW49" s="735">
        <f t="shared" si="20"/>
        <v>1.944E-3</v>
      </c>
      <c r="BX49" s="735">
        <f t="shared" si="20"/>
        <v>4.4463000000000003E-2</v>
      </c>
      <c r="BY49" s="735">
        <f t="shared" si="20"/>
        <v>9.9999999999999995E-7</v>
      </c>
      <c r="BZ49" s="735">
        <f t="shared" si="20"/>
        <v>0</v>
      </c>
      <c r="CA49" s="735">
        <f t="shared" si="21"/>
        <v>4.8903000000000002E-2</v>
      </c>
    </row>
    <row r="50" spans="2:79" x14ac:dyDescent="0.15">
      <c r="B50" s="856"/>
      <c r="C50" s="755" t="s">
        <v>672</v>
      </c>
      <c r="D50" s="756">
        <f>AM54</f>
        <v>3.3584360000000006</v>
      </c>
      <c r="E50" s="756">
        <f>AM88</f>
        <v>821.16819779713478</v>
      </c>
      <c r="F50" s="428">
        <f>AM125</f>
        <v>6085</v>
      </c>
      <c r="G50"/>
      <c r="I50" s="465" t="str">
        <f t="shared" si="10"/>
        <v>2023-06</v>
      </c>
      <c r="J50" s="440">
        <f t="shared" si="11"/>
        <v>2.6053470000000001</v>
      </c>
      <c r="K50" s="440">
        <f t="shared" si="11"/>
        <v>0.152725</v>
      </c>
      <c r="L50" s="440">
        <f t="shared" si="11"/>
        <v>0.39360899999999999</v>
      </c>
      <c r="M50" s="440">
        <f t="shared" si="11"/>
        <v>29.367028999999999</v>
      </c>
      <c r="N50" s="440">
        <f t="shared" si="11"/>
        <v>1.6482E-2</v>
      </c>
      <c r="O50" s="440">
        <f t="shared" si="12"/>
        <v>32.535192000000002</v>
      </c>
      <c r="Q50" s="439" t="str">
        <f t="shared" si="13"/>
        <v>2023-06</v>
      </c>
      <c r="R50" s="440">
        <f t="shared" si="1"/>
        <v>0.97265800000000002</v>
      </c>
      <c r="S50" s="440">
        <f t="shared" si="1"/>
        <v>0.62873400000000002</v>
      </c>
      <c r="T50" s="440">
        <f t="shared" si="1"/>
        <v>0.29016700000000001</v>
      </c>
      <c r="U50" s="440">
        <f t="shared" si="1"/>
        <v>21.516576000000001</v>
      </c>
      <c r="V50" s="440">
        <f t="shared" si="1"/>
        <v>6.5929999999999999E-3</v>
      </c>
      <c r="W50" s="440">
        <f t="shared" si="1"/>
        <v>7.5510000000000004E-3</v>
      </c>
      <c r="X50" s="440">
        <f t="shared" si="14"/>
        <v>23.422279</v>
      </c>
      <c r="Z50" s="439" t="str">
        <f t="shared" si="15"/>
        <v>2023-06</v>
      </c>
      <c r="AA50" s="440">
        <f t="shared" si="2"/>
        <v>1.0430000000000001E-3</v>
      </c>
      <c r="AB50" s="440">
        <f t="shared" si="2"/>
        <v>0.65231399999999995</v>
      </c>
      <c r="AC50" s="440">
        <f t="shared" si="2"/>
        <v>0</v>
      </c>
      <c r="AD50" s="440">
        <f t="shared" si="2"/>
        <v>1.2701709999999999</v>
      </c>
      <c r="AE50" s="440">
        <f t="shared" si="2"/>
        <v>7.5100000000000004E-4</v>
      </c>
      <c r="AF50" s="440">
        <f t="shared" si="16"/>
        <v>1.9242789999999999</v>
      </c>
      <c r="AH50" s="465" t="str">
        <f t="shared" si="17"/>
        <v>2023-06</v>
      </c>
      <c r="AI50" s="440">
        <f t="shared" si="3"/>
        <v>0</v>
      </c>
      <c r="AJ50" s="440">
        <f t="shared" si="3"/>
        <v>0.78003100000000003</v>
      </c>
      <c r="AK50" s="440">
        <f t="shared" si="3"/>
        <v>2.3942999999999999E-2</v>
      </c>
      <c r="AL50" s="440">
        <f t="shared" si="3"/>
        <v>2.2356999999999998E-2</v>
      </c>
      <c r="AM50" s="440">
        <f t="shared" si="3"/>
        <v>0.19808000000000001</v>
      </c>
      <c r="AN50" s="440">
        <f t="shared" si="3"/>
        <v>0.143986</v>
      </c>
      <c r="AO50" s="440">
        <f t="shared" si="3"/>
        <v>0.27662700000000001</v>
      </c>
      <c r="AP50" s="440">
        <f t="shared" si="3"/>
        <v>9.9199359999999999</v>
      </c>
      <c r="AQ50" s="440">
        <f t="shared" si="3"/>
        <v>0</v>
      </c>
      <c r="AR50" s="440">
        <f t="shared" si="3"/>
        <v>9.9999999999999995E-7</v>
      </c>
      <c r="AS50" s="440">
        <f t="shared" si="3"/>
        <v>7.5249999999999996E-3</v>
      </c>
      <c r="AT50" s="440">
        <f t="shared" si="3"/>
        <v>9.9999999999999995E-7</v>
      </c>
      <c r="AU50" s="440">
        <f t="shared" si="3"/>
        <v>6.0000000000000002E-6</v>
      </c>
      <c r="AV50" s="440">
        <f t="shared" si="3"/>
        <v>0.131906</v>
      </c>
      <c r="AW50" s="440">
        <f t="shared" si="3"/>
        <v>0</v>
      </c>
      <c r="AX50" s="440">
        <f t="shared" si="3"/>
        <v>6.2000000000000003E-5</v>
      </c>
      <c r="AY50" s="440">
        <f t="shared" si="4"/>
        <v>11.504460999999999</v>
      </c>
      <c r="BA50" s="465" t="str">
        <f t="shared" si="18"/>
        <v>2023-06</v>
      </c>
      <c r="BB50" s="440">
        <f t="shared" si="5"/>
        <v>1.1E-5</v>
      </c>
      <c r="BD50" s="731" t="s">
        <v>1190</v>
      </c>
      <c r="BE50" s="360">
        <f t="shared" si="19"/>
        <v>4.3491850000000003</v>
      </c>
      <c r="BF50" s="732"/>
      <c r="BG50" s="733" t="s">
        <v>1190</v>
      </c>
      <c r="BH50" s="360">
        <f t="shared" si="6"/>
        <v>0.131547</v>
      </c>
      <c r="BI50" s="360">
        <f t="shared" si="6"/>
        <v>9.1548000000000004E-2</v>
      </c>
      <c r="BJ50" s="360">
        <f t="shared" si="6"/>
        <v>0.22309499999999999</v>
      </c>
      <c r="BK50" s="732"/>
      <c r="BL50" s="734" t="s">
        <v>1190</v>
      </c>
      <c r="BM50" s="360">
        <f t="shared" si="7"/>
        <v>0.64743700000000004</v>
      </c>
      <c r="BO50" s="734" t="s">
        <v>1190</v>
      </c>
      <c r="BP50" s="360">
        <f t="shared" si="8"/>
        <v>18.367885000000001</v>
      </c>
      <c r="BS50" s="734" t="s">
        <v>1190</v>
      </c>
      <c r="BT50" s="735">
        <f t="shared" si="20"/>
        <v>2.0939999999999999E-3</v>
      </c>
      <c r="BU50" s="735">
        <f t="shared" si="20"/>
        <v>0</v>
      </c>
      <c r="BV50" s="735">
        <f t="shared" si="20"/>
        <v>7.7899999999999996E-4</v>
      </c>
      <c r="BW50" s="735">
        <f t="shared" si="20"/>
        <v>3.9199999999999999E-4</v>
      </c>
      <c r="BX50" s="735">
        <f t="shared" si="20"/>
        <v>0.56718100000000005</v>
      </c>
      <c r="BY50" s="735">
        <f t="shared" si="20"/>
        <v>0</v>
      </c>
      <c r="BZ50" s="735">
        <f t="shared" si="20"/>
        <v>0</v>
      </c>
      <c r="CA50" s="735">
        <f t="shared" si="21"/>
        <v>0.57044600000000001</v>
      </c>
    </row>
    <row r="51" spans="2:79" x14ac:dyDescent="0.15">
      <c r="B51" s="856"/>
      <c r="C51" s="755" t="s">
        <v>673</v>
      </c>
      <c r="D51" s="756">
        <f>AN54</f>
        <v>1.1564110000000003</v>
      </c>
      <c r="E51" s="756">
        <f>AN88</f>
        <v>43.399290444174675</v>
      </c>
      <c r="F51" s="765">
        <f>AN125</f>
        <v>2361</v>
      </c>
      <c r="G51"/>
      <c r="I51" s="465" t="str">
        <f t="shared" si="10"/>
        <v>2023-07</v>
      </c>
      <c r="J51" s="440">
        <f t="shared" si="11"/>
        <v>3.4204840000000001</v>
      </c>
      <c r="K51" s="440">
        <f t="shared" si="11"/>
        <v>4.7780999999999997E-2</v>
      </c>
      <c r="L51" s="440">
        <f t="shared" si="11"/>
        <v>0.65592600000000001</v>
      </c>
      <c r="M51" s="440">
        <f t="shared" si="11"/>
        <v>23.125613999999999</v>
      </c>
      <c r="N51" s="440">
        <f t="shared" si="11"/>
        <v>1.7777999999999999E-2</v>
      </c>
      <c r="O51" s="440">
        <f t="shared" si="12"/>
        <v>27.267582999999998</v>
      </c>
      <c r="Q51" s="439" t="str">
        <f t="shared" si="13"/>
        <v>2023-07</v>
      </c>
      <c r="R51" s="440">
        <f t="shared" si="1"/>
        <v>1.1856100000000001</v>
      </c>
      <c r="S51" s="440">
        <f t="shared" si="1"/>
        <v>1.208089</v>
      </c>
      <c r="T51" s="440">
        <f t="shared" si="1"/>
        <v>2.9819999999999999E-2</v>
      </c>
      <c r="U51" s="440">
        <f t="shared" si="1"/>
        <v>21.513463000000002</v>
      </c>
      <c r="V51" s="440">
        <f t="shared" si="1"/>
        <v>3.5249999999999999E-3</v>
      </c>
      <c r="W51" s="440">
        <f t="shared" si="1"/>
        <v>7.4279999999999997E-3</v>
      </c>
      <c r="X51" s="440">
        <f t="shared" si="14"/>
        <v>23.947935000000001</v>
      </c>
      <c r="Z51" s="439" t="str">
        <f t="shared" si="15"/>
        <v>2023-07</v>
      </c>
      <c r="AA51" s="440">
        <f t="shared" si="2"/>
        <v>7.4899999999999999E-4</v>
      </c>
      <c r="AB51" s="440">
        <f t="shared" si="2"/>
        <v>0.50428899999999999</v>
      </c>
      <c r="AC51" s="440">
        <f t="shared" si="2"/>
        <v>9.9999999999999995E-7</v>
      </c>
      <c r="AD51" s="440">
        <f t="shared" si="2"/>
        <v>0.76985300000000001</v>
      </c>
      <c r="AE51" s="440">
        <f t="shared" si="2"/>
        <v>7.7399999999999995E-4</v>
      </c>
      <c r="AF51" s="440">
        <f>SUM(AA51:AE51)</f>
        <v>1.275666</v>
      </c>
      <c r="AH51" s="465" t="str">
        <f t="shared" si="17"/>
        <v>2023-07</v>
      </c>
      <c r="AI51" s="440">
        <f t="shared" si="3"/>
        <v>0</v>
      </c>
      <c r="AJ51" s="440">
        <f t="shared" si="3"/>
        <v>0.69521999999999995</v>
      </c>
      <c r="AK51" s="440">
        <f t="shared" si="3"/>
        <v>1.805E-3</v>
      </c>
      <c r="AL51" s="440">
        <f t="shared" si="3"/>
        <v>6.489E-3</v>
      </c>
      <c r="AM51" s="440">
        <f t="shared" si="3"/>
        <v>0.21565000000000001</v>
      </c>
      <c r="AN51" s="440">
        <f t="shared" si="3"/>
        <v>3.4833000000000003E-2</v>
      </c>
      <c r="AO51" s="440">
        <f t="shared" si="3"/>
        <v>0.34015899999999999</v>
      </c>
      <c r="AP51" s="440">
        <f t="shared" si="3"/>
        <v>11.49029</v>
      </c>
      <c r="AQ51" s="440">
        <f t="shared" si="3"/>
        <v>4.8999999999999998E-5</v>
      </c>
      <c r="AR51" s="440">
        <f t="shared" si="3"/>
        <v>1.9000000000000001E-5</v>
      </c>
      <c r="AS51" s="440">
        <f t="shared" si="3"/>
        <v>1.0742E-2</v>
      </c>
      <c r="AT51" s="440">
        <f t="shared" si="3"/>
        <v>9.0000000000000002E-6</v>
      </c>
      <c r="AU51" s="440">
        <f t="shared" si="3"/>
        <v>5.5999999999999999E-5</v>
      </c>
      <c r="AV51" s="440">
        <f t="shared" si="3"/>
        <v>0.25076900000000002</v>
      </c>
      <c r="AW51" s="440">
        <f t="shared" si="3"/>
        <v>6.9999999999999999E-6</v>
      </c>
      <c r="AX51" s="440">
        <f t="shared" si="3"/>
        <v>6.0000000000000002E-6</v>
      </c>
      <c r="AY51" s="440">
        <f t="shared" si="4"/>
        <v>13.046103000000002</v>
      </c>
      <c r="BA51" s="465" t="str">
        <f t="shared" si="18"/>
        <v>2023-07</v>
      </c>
      <c r="BB51" s="440">
        <f t="shared" si="5"/>
        <v>4.28E-4</v>
      </c>
      <c r="BD51" s="731" t="s">
        <v>1191</v>
      </c>
      <c r="BE51" s="360">
        <f t="shared" si="19"/>
        <v>3.2414320000000001</v>
      </c>
      <c r="BF51" s="732"/>
      <c r="BG51" s="733" t="s">
        <v>1191</v>
      </c>
      <c r="BH51" s="360">
        <f t="shared" si="6"/>
        <v>0.19856199999999999</v>
      </c>
      <c r="BI51" s="360">
        <f t="shared" si="6"/>
        <v>3.6173999999999998E-2</v>
      </c>
      <c r="BJ51" s="360">
        <f t="shared" si="6"/>
        <v>0.234736</v>
      </c>
      <c r="BK51" s="732"/>
      <c r="BL51" s="734" t="s">
        <v>1191</v>
      </c>
      <c r="BM51" s="360">
        <f t="shared" si="7"/>
        <v>0.69542499999999996</v>
      </c>
      <c r="BO51" s="734" t="s">
        <v>1191</v>
      </c>
      <c r="BP51" s="360">
        <f t="shared" si="8"/>
        <v>19.042978000000002</v>
      </c>
      <c r="BS51" s="734" t="s">
        <v>1191</v>
      </c>
      <c r="BT51" s="735">
        <f t="shared" si="20"/>
        <v>1.2822E-2</v>
      </c>
      <c r="BU51" s="735">
        <f t="shared" si="20"/>
        <v>0</v>
      </c>
      <c r="BV51" s="735">
        <f t="shared" si="20"/>
        <v>8.0500000000000005E-4</v>
      </c>
      <c r="BW51" s="735">
        <f t="shared" si="20"/>
        <v>5.3600000000000002E-4</v>
      </c>
      <c r="BX51" s="735">
        <f t="shared" si="20"/>
        <v>0.310444</v>
      </c>
      <c r="BY51" s="735">
        <f t="shared" si="20"/>
        <v>0</v>
      </c>
      <c r="BZ51" s="735">
        <f t="shared" si="20"/>
        <v>0</v>
      </c>
      <c r="CA51" s="735">
        <f t="shared" si="21"/>
        <v>0.32460699999999998</v>
      </c>
    </row>
    <row r="52" spans="2:79" x14ac:dyDescent="0.15">
      <c r="B52" s="856"/>
      <c r="C52" s="755" t="s">
        <v>746</v>
      </c>
      <c r="D52" s="756">
        <f>AO54</f>
        <v>4.7685089999999999</v>
      </c>
      <c r="E52" s="756">
        <f>AO88</f>
        <v>85.752604738320528</v>
      </c>
      <c r="F52" s="765">
        <f>AO125</f>
        <v>1058</v>
      </c>
      <c r="G52"/>
      <c r="I52" s="465" t="str">
        <f t="shared" si="10"/>
        <v>2023-08</v>
      </c>
      <c r="J52" s="440">
        <f t="shared" si="11"/>
        <v>3.3613710000000001</v>
      </c>
      <c r="K52" s="440">
        <f t="shared" si="11"/>
        <v>2.7646E-2</v>
      </c>
      <c r="L52" s="440">
        <f t="shared" si="11"/>
        <v>0.55244400000000005</v>
      </c>
      <c r="M52" s="440">
        <f t="shared" si="11"/>
        <v>28.593391</v>
      </c>
      <c r="N52" s="440">
        <f t="shared" si="11"/>
        <v>2.2232999999999999E-2</v>
      </c>
      <c r="O52" s="440">
        <f t="shared" si="12"/>
        <v>32.557085000000001</v>
      </c>
      <c r="Q52" s="439" t="str">
        <f t="shared" si="13"/>
        <v>2023-08</v>
      </c>
      <c r="R52" s="440">
        <f t="shared" si="1"/>
        <v>1.1178269999999999</v>
      </c>
      <c r="S52" s="440">
        <f t="shared" si="1"/>
        <v>0.55810099999999996</v>
      </c>
      <c r="T52" s="440">
        <f t="shared" si="1"/>
        <v>1.5497E-2</v>
      </c>
      <c r="U52" s="440">
        <f t="shared" si="1"/>
        <v>29.926848</v>
      </c>
      <c r="V52" s="440">
        <f t="shared" si="1"/>
        <v>9.0170000000000007E-3</v>
      </c>
      <c r="W52" s="440">
        <f t="shared" si="1"/>
        <v>8.1480000000000007E-3</v>
      </c>
      <c r="X52" s="440">
        <f t="shared" si="14"/>
        <v>31.635437999999997</v>
      </c>
      <c r="Z52" s="439" t="str">
        <f t="shared" si="15"/>
        <v>2023-08</v>
      </c>
      <c r="AA52" s="440">
        <f t="shared" si="2"/>
        <v>7.5000000000000002E-4</v>
      </c>
      <c r="AB52" s="440">
        <f t="shared" si="2"/>
        <v>0.498421</v>
      </c>
      <c r="AC52" s="440">
        <f t="shared" si="2"/>
        <v>0</v>
      </c>
      <c r="AD52" s="440">
        <f t="shared" si="2"/>
        <v>0.80750500000000003</v>
      </c>
      <c r="AE52" s="440">
        <f t="shared" si="2"/>
        <v>7.5199999999999996E-4</v>
      </c>
      <c r="AF52" s="440">
        <f>SUM(AA52:AE52)</f>
        <v>1.307428</v>
      </c>
      <c r="AH52" s="465" t="str">
        <f t="shared" si="17"/>
        <v>2023-08</v>
      </c>
      <c r="AI52" s="440">
        <f t="shared" si="3"/>
        <v>0</v>
      </c>
      <c r="AJ52" s="440">
        <f t="shared" si="3"/>
        <v>0.84650199999999998</v>
      </c>
      <c r="AK52" s="440">
        <f t="shared" si="3"/>
        <v>3.5279999999999999E-3</v>
      </c>
      <c r="AL52" s="440">
        <f t="shared" si="3"/>
        <v>2.1745E-2</v>
      </c>
      <c r="AM52" s="440">
        <f t="shared" si="3"/>
        <v>0.31039499999999998</v>
      </c>
      <c r="AN52" s="440">
        <f t="shared" si="3"/>
        <v>0.116216</v>
      </c>
      <c r="AO52" s="440">
        <f t="shared" si="3"/>
        <v>0.13047900000000001</v>
      </c>
      <c r="AP52" s="440">
        <f t="shared" si="3"/>
        <v>15.93843</v>
      </c>
      <c r="AQ52" s="440">
        <f t="shared" si="3"/>
        <v>6.3400000000000001E-3</v>
      </c>
      <c r="AR52" s="440">
        <f t="shared" si="3"/>
        <v>3.1519999999999999E-3</v>
      </c>
      <c r="AS52" s="440">
        <f t="shared" si="3"/>
        <v>9.9069999999999991E-3</v>
      </c>
      <c r="AT52" s="440">
        <f t="shared" si="3"/>
        <v>0</v>
      </c>
      <c r="AU52" s="440">
        <f t="shared" si="3"/>
        <v>9.9999999999999995E-7</v>
      </c>
      <c r="AV52" s="440">
        <f t="shared" si="3"/>
        <v>0.249858</v>
      </c>
      <c r="AW52" s="440">
        <f t="shared" si="3"/>
        <v>7.2999999999999999E-5</v>
      </c>
      <c r="AX52" s="440">
        <f t="shared" si="3"/>
        <v>0</v>
      </c>
      <c r="AY52" s="440">
        <f t="shared" si="4"/>
        <v>17.636626</v>
      </c>
      <c r="BA52" s="465" t="str">
        <f t="shared" si="18"/>
        <v>2023-08</v>
      </c>
      <c r="BB52" s="440">
        <f t="shared" si="5"/>
        <v>3.5100000000000002E-4</v>
      </c>
      <c r="BD52" s="731" t="s">
        <v>1192</v>
      </c>
      <c r="BE52" s="360">
        <f t="shared" si="19"/>
        <v>2.8593739999999999</v>
      </c>
      <c r="BF52" s="732"/>
      <c r="BG52" s="733" t="s">
        <v>1192</v>
      </c>
      <c r="BH52" s="360">
        <f t="shared" si="6"/>
        <v>0.214395</v>
      </c>
      <c r="BI52" s="360">
        <f t="shared" si="6"/>
        <v>4.0135999999999998E-2</v>
      </c>
      <c r="BJ52" s="360">
        <f t="shared" si="6"/>
        <v>0.25453100000000001</v>
      </c>
      <c r="BK52" s="732"/>
      <c r="BL52" s="734" t="s">
        <v>1192</v>
      </c>
      <c r="BM52" s="360">
        <f t="shared" si="7"/>
        <v>0.70732700000000004</v>
      </c>
      <c r="BO52" s="734" t="s">
        <v>1192</v>
      </c>
      <c r="BP52" s="360">
        <f t="shared" si="8"/>
        <v>22.895678</v>
      </c>
      <c r="BS52" s="734" t="s">
        <v>1192</v>
      </c>
      <c r="BT52" s="735">
        <f t="shared" si="20"/>
        <v>1.8810000000000001E-3</v>
      </c>
      <c r="BU52" s="735">
        <f t="shared" si="20"/>
        <v>6.0000000000000002E-6</v>
      </c>
      <c r="BV52" s="735">
        <f t="shared" si="20"/>
        <v>8.03E-4</v>
      </c>
      <c r="BW52" s="735">
        <f t="shared" si="20"/>
        <v>2.0070000000000001E-3</v>
      </c>
      <c r="BX52" s="735">
        <f t="shared" si="20"/>
        <v>0.11251700000000001</v>
      </c>
      <c r="BY52" s="735">
        <f t="shared" si="20"/>
        <v>0</v>
      </c>
      <c r="BZ52" s="735">
        <f t="shared" si="20"/>
        <v>0</v>
      </c>
      <c r="CA52" s="735">
        <f t="shared" si="21"/>
        <v>0.11721400000000001</v>
      </c>
    </row>
    <row r="53" spans="2:79" x14ac:dyDescent="0.15">
      <c r="B53" s="856"/>
      <c r="C53" s="755" t="s">
        <v>674</v>
      </c>
      <c r="D53" s="756">
        <f>AP54</f>
        <v>143.515669</v>
      </c>
      <c r="E53" s="756">
        <f>AP88</f>
        <v>246.5059949135906</v>
      </c>
      <c r="F53" s="428">
        <f>AP125</f>
        <v>26755</v>
      </c>
      <c r="G53"/>
      <c r="I53" s="465" t="str">
        <f t="shared" si="10"/>
        <v>2023-09</v>
      </c>
      <c r="J53" s="440">
        <f t="shared" si="11"/>
        <v>1.5440069999999999</v>
      </c>
      <c r="K53" s="440">
        <f t="shared" si="11"/>
        <v>4.1286999999999997E-2</v>
      </c>
      <c r="L53" s="440">
        <f t="shared" si="11"/>
        <v>1.1194010000000001</v>
      </c>
      <c r="M53" s="440">
        <f t="shared" si="11"/>
        <v>34.104840000000003</v>
      </c>
      <c r="N53" s="440">
        <f t="shared" si="11"/>
        <v>2.3222E-2</v>
      </c>
      <c r="O53" s="440">
        <f t="shared" si="12"/>
        <v>36.832757000000001</v>
      </c>
      <c r="Q53" s="439" t="str">
        <f t="shared" si="13"/>
        <v>2023-09</v>
      </c>
      <c r="R53" s="440">
        <f t="shared" si="1"/>
        <v>1.3053779999999999</v>
      </c>
      <c r="S53" s="440">
        <f t="shared" si="1"/>
        <v>0.71720399999999995</v>
      </c>
      <c r="T53" s="440">
        <f t="shared" si="1"/>
        <v>1.5657000000000001E-2</v>
      </c>
      <c r="U53" s="440">
        <f t="shared" si="1"/>
        <v>28.998868999999999</v>
      </c>
      <c r="V53" s="440">
        <f t="shared" si="1"/>
        <v>4.0480000000000004E-3</v>
      </c>
      <c r="W53" s="440">
        <f t="shared" si="1"/>
        <v>7.5139999999999998E-3</v>
      </c>
      <c r="X53" s="440">
        <f t="shared" si="14"/>
        <v>31.048670000000001</v>
      </c>
      <c r="Z53" s="439" t="str">
        <f t="shared" si="15"/>
        <v>2023-09</v>
      </c>
      <c r="AA53" s="440">
        <f t="shared" si="2"/>
        <v>7.2300000000000001E-4</v>
      </c>
      <c r="AB53" s="440">
        <f t="shared" si="2"/>
        <v>0.40429599999999999</v>
      </c>
      <c r="AC53" s="440">
        <f t="shared" si="2"/>
        <v>1.2E-5</v>
      </c>
      <c r="AD53" s="440">
        <f t="shared" si="2"/>
        <v>1.209821</v>
      </c>
      <c r="AE53" s="440">
        <f t="shared" si="2"/>
        <v>7.5100000000000004E-4</v>
      </c>
      <c r="AF53" s="440">
        <f>SUM(AA53:AE53)</f>
        <v>1.6156029999999999</v>
      </c>
      <c r="AH53" s="465" t="str">
        <f t="shared" si="17"/>
        <v>2023-09</v>
      </c>
      <c r="AI53" s="440">
        <f t="shared" si="3"/>
        <v>0</v>
      </c>
      <c r="AJ53" s="440">
        <f t="shared" si="3"/>
        <v>0.98770999999999998</v>
      </c>
      <c r="AK53" s="440">
        <f t="shared" si="3"/>
        <v>1.8339999999999999E-3</v>
      </c>
      <c r="AL53" s="440">
        <f t="shared" si="3"/>
        <v>1.5468000000000001E-2</v>
      </c>
      <c r="AM53" s="440">
        <f t="shared" si="3"/>
        <v>0.31542100000000001</v>
      </c>
      <c r="AN53" s="440">
        <f t="shared" si="3"/>
        <v>2.6828000000000001E-2</v>
      </c>
      <c r="AO53" s="440">
        <f t="shared" si="3"/>
        <v>0.36907800000000002</v>
      </c>
      <c r="AP53" s="440">
        <f t="shared" si="3"/>
        <v>18.855518</v>
      </c>
      <c r="AQ53" s="440">
        <f t="shared" si="3"/>
        <v>7.9999999999999996E-6</v>
      </c>
      <c r="AR53" s="440">
        <f t="shared" si="3"/>
        <v>9.0000000000000002E-6</v>
      </c>
      <c r="AS53" s="440">
        <f t="shared" si="3"/>
        <v>4.3944999999999998E-2</v>
      </c>
      <c r="AT53" s="440">
        <f t="shared" si="3"/>
        <v>0</v>
      </c>
      <c r="AU53" s="440">
        <f t="shared" si="3"/>
        <v>2.8E-5</v>
      </c>
      <c r="AV53" s="440">
        <f t="shared" si="3"/>
        <v>5.0819999999999997E-3</v>
      </c>
      <c r="AW53" s="440">
        <f t="shared" si="3"/>
        <v>1.7E-5</v>
      </c>
      <c r="AX53" s="440">
        <f t="shared" si="3"/>
        <v>0</v>
      </c>
      <c r="AY53" s="440">
        <f t="shared" si="4"/>
        <v>20.620946000000004</v>
      </c>
      <c r="BA53" s="465" t="str">
        <f t="shared" si="18"/>
        <v>2023-09</v>
      </c>
      <c r="BB53" s="440">
        <f t="shared" si="5"/>
        <v>1.9900000000000001E-4</v>
      </c>
      <c r="BD53" s="731" t="s">
        <v>1193</v>
      </c>
      <c r="BE53" s="360">
        <f t="shared" si="19"/>
        <v>2.7733509999999999</v>
      </c>
      <c r="BF53" s="732"/>
      <c r="BG53" s="733" t="s">
        <v>1193</v>
      </c>
      <c r="BH53" s="360">
        <f t="shared" si="6"/>
        <v>0.16798299999999999</v>
      </c>
      <c r="BI53" s="360">
        <f t="shared" si="6"/>
        <v>2.4756E-2</v>
      </c>
      <c r="BJ53" s="360">
        <f t="shared" si="6"/>
        <v>0.19273899999999999</v>
      </c>
      <c r="BK53" s="732"/>
      <c r="BL53" s="734" t="s">
        <v>1193</v>
      </c>
      <c r="BM53" s="360">
        <f t="shared" si="7"/>
        <v>0.75812500000000005</v>
      </c>
      <c r="BO53" s="734" t="s">
        <v>1193</v>
      </c>
      <c r="BP53" s="360">
        <f t="shared" si="8"/>
        <v>22.573336000000001</v>
      </c>
      <c r="BS53" s="734" t="s">
        <v>1193</v>
      </c>
      <c r="BT53" s="735">
        <f t="shared" si="20"/>
        <v>1.194E-3</v>
      </c>
      <c r="BU53" s="735">
        <f t="shared" si="20"/>
        <v>5.0000000000000004E-6</v>
      </c>
      <c r="BV53" s="735">
        <f t="shared" si="20"/>
        <v>4.2729999999999999E-3</v>
      </c>
      <c r="BW53" s="735">
        <f t="shared" si="20"/>
        <v>4.7699999999999999E-3</v>
      </c>
      <c r="BX53" s="735">
        <f t="shared" si="20"/>
        <v>0.101811</v>
      </c>
      <c r="BY53" s="735">
        <f t="shared" si="20"/>
        <v>0</v>
      </c>
      <c r="BZ53" s="735">
        <f t="shared" si="20"/>
        <v>0</v>
      </c>
      <c r="CA53" s="735">
        <f t="shared" si="21"/>
        <v>0.112053</v>
      </c>
    </row>
    <row r="54" spans="2:79" x14ac:dyDescent="0.15">
      <c r="B54" s="856"/>
      <c r="C54" s="755" t="s">
        <v>675</v>
      </c>
      <c r="D54" s="756">
        <f>AQ54</f>
        <v>2.4312E-2</v>
      </c>
      <c r="E54" s="756">
        <f>AQ88</f>
        <v>0.74133818635618676</v>
      </c>
      <c r="F54" s="428">
        <f>AQ125</f>
        <v>92</v>
      </c>
      <c r="G54"/>
      <c r="I54" s="736" t="s">
        <v>55</v>
      </c>
      <c r="J54" s="443">
        <f t="shared" ref="J54:O54" si="22">SUM(J42:J53)</f>
        <v>47.965583000000002</v>
      </c>
      <c r="K54" s="443">
        <f t="shared" si="22"/>
        <v>0.79918899999999993</v>
      </c>
      <c r="L54" s="443">
        <f t="shared" si="22"/>
        <v>5.4807389999999998</v>
      </c>
      <c r="M54" s="443">
        <f t="shared" si="22"/>
        <v>435.82088500000003</v>
      </c>
      <c r="N54" s="443">
        <f t="shared" si="22"/>
        <v>0.21288899999999999</v>
      </c>
      <c r="O54" s="443">
        <f t="shared" si="22"/>
        <v>490.27928499999996</v>
      </c>
      <c r="Q54" s="442" t="s">
        <v>55</v>
      </c>
      <c r="R54" s="443">
        <f t="shared" ref="R54:X54" si="23">SUM(R42:R53)</f>
        <v>12.020047999999999</v>
      </c>
      <c r="S54" s="443">
        <f t="shared" si="23"/>
        <v>10.477226</v>
      </c>
      <c r="T54" s="443">
        <f t="shared" si="23"/>
        <v>0.91836499999999999</v>
      </c>
      <c r="U54" s="443">
        <f t="shared" si="23"/>
        <v>413.14468400000004</v>
      </c>
      <c r="V54" s="443">
        <f t="shared" si="23"/>
        <v>0.19909199999999996</v>
      </c>
      <c r="W54" s="443">
        <f t="shared" si="23"/>
        <v>9.3284000000000006E-2</v>
      </c>
      <c r="X54" s="443">
        <f t="shared" si="23"/>
        <v>436.85269900000003</v>
      </c>
      <c r="Z54" s="442" t="s">
        <v>55</v>
      </c>
      <c r="AA54" s="443">
        <f t="shared" ref="AA54:AF54" si="24">SUM(AA42:AA53)</f>
        <v>1.0466E-2</v>
      </c>
      <c r="AB54" s="443">
        <f t="shared" si="24"/>
        <v>7.2709389999999985</v>
      </c>
      <c r="AC54" s="443">
        <f t="shared" si="24"/>
        <v>3.1000000000000001E-5</v>
      </c>
      <c r="AD54" s="443">
        <f t="shared" si="24"/>
        <v>12.557789999999999</v>
      </c>
      <c r="AE54" s="443">
        <f t="shared" si="24"/>
        <v>9.0339999999999986E-3</v>
      </c>
      <c r="AF54" s="443">
        <f t="shared" si="24"/>
        <v>19.848260000000007</v>
      </c>
      <c r="AH54" s="736" t="s">
        <v>55</v>
      </c>
      <c r="AI54" s="443">
        <f t="shared" ref="AI54:AY54" si="25">SUM(AI42:AI53)</f>
        <v>1.4730000000000001E-3</v>
      </c>
      <c r="AJ54" s="443">
        <f t="shared" si="25"/>
        <v>10.262483999999999</v>
      </c>
      <c r="AK54" s="443">
        <f t="shared" si="25"/>
        <v>0.14266399999999999</v>
      </c>
      <c r="AL54" s="443">
        <f t="shared" si="25"/>
        <v>0.16794600000000001</v>
      </c>
      <c r="AM54" s="443">
        <f t="shared" si="25"/>
        <v>3.3584360000000006</v>
      </c>
      <c r="AN54" s="443">
        <f t="shared" si="25"/>
        <v>1.1564110000000003</v>
      </c>
      <c r="AO54" s="443">
        <f t="shared" si="25"/>
        <v>4.7685089999999999</v>
      </c>
      <c r="AP54" s="443">
        <f t="shared" si="25"/>
        <v>143.515669</v>
      </c>
      <c r="AQ54" s="443">
        <f t="shared" si="25"/>
        <v>2.4312E-2</v>
      </c>
      <c r="AR54" s="443">
        <f t="shared" si="25"/>
        <v>2.3174000000000004E-2</v>
      </c>
      <c r="AS54" s="443">
        <f t="shared" si="25"/>
        <v>0.14352600000000001</v>
      </c>
      <c r="AT54" s="443">
        <f t="shared" si="25"/>
        <v>7.8459999999999988E-3</v>
      </c>
      <c r="AU54" s="443">
        <f t="shared" si="25"/>
        <v>2.666E-3</v>
      </c>
      <c r="AV54" s="443">
        <f t="shared" si="25"/>
        <v>1.3638979999999998</v>
      </c>
      <c r="AW54" s="443">
        <f t="shared" si="25"/>
        <v>7.0860000000000003E-3</v>
      </c>
      <c r="AX54" s="443">
        <f t="shared" si="25"/>
        <v>5.2019999999999992E-3</v>
      </c>
      <c r="AY54" s="443">
        <f t="shared" si="25"/>
        <v>164.951302</v>
      </c>
      <c r="BA54" s="736" t="s">
        <v>55</v>
      </c>
      <c r="BB54" s="443">
        <f>SUM(BB42:BB53)</f>
        <v>5.0934999999999994E-2</v>
      </c>
      <c r="BD54" s="737" t="s">
        <v>55</v>
      </c>
      <c r="BE54" s="449">
        <f>SUM(BE42:BE53)</f>
        <v>36.532045999999994</v>
      </c>
      <c r="BG54" s="737" t="s">
        <v>55</v>
      </c>
      <c r="BH54" s="449">
        <f>SUM(BH42:BH53)</f>
        <v>2.1687469999999998</v>
      </c>
      <c r="BI54" s="449">
        <f>SUM(BI42:BI53)</f>
        <v>0.37110799999999999</v>
      </c>
      <c r="BJ54" s="449">
        <f>SUM(BJ42:BJ53)</f>
        <v>2.5398549999999998</v>
      </c>
      <c r="BL54" s="724" t="s">
        <v>55</v>
      </c>
      <c r="BM54" s="449">
        <f>SUM(BM42:BM53)</f>
        <v>7.2788530000000007</v>
      </c>
      <c r="BO54" s="724" t="s">
        <v>55</v>
      </c>
      <c r="BP54" s="449">
        <f>SUM(BP42:BP53)</f>
        <v>165.53912</v>
      </c>
      <c r="BS54" s="724" t="s">
        <v>55</v>
      </c>
      <c r="BT54" s="738">
        <f>SUM(BT42:BT53)</f>
        <v>4.9835999999999998E-2</v>
      </c>
      <c r="BU54" s="738">
        <f t="shared" ref="BU54:BZ54" si="26">SUM(BU42:BU53)</f>
        <v>1.7899999999999999E-3</v>
      </c>
      <c r="BV54" s="738">
        <f t="shared" si="26"/>
        <v>1.5382E-2</v>
      </c>
      <c r="BW54" s="738">
        <f t="shared" si="26"/>
        <v>1.6543000000000002E-2</v>
      </c>
      <c r="BX54" s="738">
        <f t="shared" si="26"/>
        <v>1.6445400000000001</v>
      </c>
      <c r="BY54" s="738">
        <f t="shared" si="26"/>
        <v>8.0000000000000013E-6</v>
      </c>
      <c r="BZ54" s="738">
        <f t="shared" si="26"/>
        <v>0</v>
      </c>
      <c r="CA54" s="738">
        <f t="shared" si="21"/>
        <v>1.7280990000000001</v>
      </c>
    </row>
    <row r="55" spans="2:79" x14ac:dyDescent="0.15">
      <c r="B55" s="856"/>
      <c r="C55" s="755" t="s">
        <v>676</v>
      </c>
      <c r="D55" s="756">
        <f>AR54</f>
        <v>2.3174000000000004E-2</v>
      </c>
      <c r="E55" s="756">
        <f>AR88</f>
        <v>0.77576213993870502</v>
      </c>
      <c r="F55" s="428">
        <f>AR125</f>
        <v>89</v>
      </c>
      <c r="G55"/>
      <c r="I55" s="739"/>
      <c r="J55" s="740"/>
      <c r="K55" s="740"/>
      <c r="L55" s="740"/>
      <c r="M55" s="740"/>
      <c r="N55" s="740"/>
      <c r="O55" s="740"/>
      <c r="P55" s="740"/>
      <c r="Q55" s="740"/>
      <c r="R55" s="740"/>
      <c r="S55" s="740"/>
      <c r="T55" s="740"/>
      <c r="U55" s="740"/>
      <c r="V55" s="740"/>
      <c r="W55" s="740"/>
      <c r="X55" s="740"/>
      <c r="Y55" s="740"/>
      <c r="Z55" s="740"/>
      <c r="AA55" s="740"/>
      <c r="AB55" s="740"/>
      <c r="AC55" s="740"/>
      <c r="AD55" s="740"/>
      <c r="AE55" s="740"/>
      <c r="AF55" s="740"/>
      <c r="AG55" s="740"/>
      <c r="AH55" s="739"/>
      <c r="AI55" s="740"/>
      <c r="AJ55" s="740"/>
      <c r="AK55" s="740"/>
      <c r="AL55" s="740"/>
      <c r="AM55" s="740"/>
      <c r="AN55" s="740"/>
      <c r="AO55" s="740"/>
      <c r="AP55" s="740"/>
      <c r="AQ55" s="740"/>
      <c r="AR55" s="740"/>
      <c r="AS55" s="740"/>
      <c r="AT55" s="740"/>
      <c r="AU55" s="740"/>
      <c r="AV55" s="740"/>
      <c r="AW55" s="740"/>
      <c r="AX55" s="740"/>
      <c r="AY55" s="740"/>
      <c r="AZ55" s="740"/>
      <c r="BA55" s="739"/>
      <c r="BB55" s="740"/>
      <c r="BG55" s="79"/>
      <c r="BM55" s="724"/>
      <c r="BP55" s="724"/>
      <c r="BT55" s="724"/>
    </row>
    <row r="56" spans="2:79" x14ac:dyDescent="0.15">
      <c r="B56" s="856"/>
      <c r="C56" s="755" t="s">
        <v>677</v>
      </c>
      <c r="D56" s="756">
        <f>AS54</f>
        <v>0.14352600000000001</v>
      </c>
      <c r="E56" s="756">
        <f>AS88</f>
        <v>0.76387845780118302</v>
      </c>
      <c r="F56" s="428">
        <f>AS125</f>
        <v>8039</v>
      </c>
      <c r="G56"/>
      <c r="I56" s="729" t="s">
        <v>135</v>
      </c>
      <c r="J56" s="432"/>
      <c r="Q56" s="432" t="s">
        <v>135</v>
      </c>
      <c r="R56" s="432"/>
      <c r="Z56" s="432" t="s">
        <v>135</v>
      </c>
      <c r="AH56" s="741" t="s">
        <v>135</v>
      </c>
      <c r="BA56" s="741" t="s">
        <v>135</v>
      </c>
      <c r="BD56" s="432" t="s">
        <v>135</v>
      </c>
      <c r="BF56" s="432"/>
      <c r="BG56" s="742" t="s">
        <v>135</v>
      </c>
      <c r="BJ56" s="79"/>
      <c r="BK56" s="79"/>
      <c r="BL56" s="79"/>
      <c r="BM56" s="725" t="s">
        <v>135</v>
      </c>
      <c r="BP56" s="725" t="s">
        <v>135</v>
      </c>
      <c r="BT56" s="725" t="s">
        <v>135</v>
      </c>
    </row>
    <row r="57" spans="2:79" ht="42" x14ac:dyDescent="0.15">
      <c r="B57" s="856"/>
      <c r="C57" s="755" t="s">
        <v>747</v>
      </c>
      <c r="D57" s="756">
        <f>AT54</f>
        <v>7.8459999999999988E-3</v>
      </c>
      <c r="E57" s="756">
        <f>AT88</f>
        <v>6.509604354687322E-2</v>
      </c>
      <c r="F57" s="428">
        <f>AT125</f>
        <v>380</v>
      </c>
      <c r="G57"/>
      <c r="I57" s="437" t="s">
        <v>84</v>
      </c>
      <c r="J57" s="435" t="s">
        <v>148</v>
      </c>
      <c r="K57" s="435" t="s">
        <v>136</v>
      </c>
      <c r="L57" s="435" t="s">
        <v>137</v>
      </c>
      <c r="M57" s="435" t="s">
        <v>138</v>
      </c>
      <c r="N57" s="435" t="s">
        <v>234</v>
      </c>
      <c r="O57" s="435" t="s">
        <v>55</v>
      </c>
      <c r="P57" s="436"/>
      <c r="Q57" s="437" t="s">
        <v>84</v>
      </c>
      <c r="R57" s="435" t="s">
        <v>139</v>
      </c>
      <c r="S57" s="435" t="s">
        <v>137</v>
      </c>
      <c r="T57" s="435" t="s">
        <v>140</v>
      </c>
      <c r="U57" s="435" t="s">
        <v>138</v>
      </c>
      <c r="V57" s="435" t="s">
        <v>141</v>
      </c>
      <c r="W57" s="435" t="s">
        <v>234</v>
      </c>
      <c r="X57" s="435" t="s">
        <v>55</v>
      </c>
      <c r="Y57" s="436"/>
      <c r="Z57" s="437" t="s">
        <v>84</v>
      </c>
      <c r="AA57" s="435" t="s">
        <v>142</v>
      </c>
      <c r="AB57" s="435" t="s">
        <v>143</v>
      </c>
      <c r="AC57" s="435" t="s">
        <v>144</v>
      </c>
      <c r="AD57" s="435" t="s">
        <v>234</v>
      </c>
      <c r="AE57" s="435" t="s">
        <v>145</v>
      </c>
      <c r="AF57" s="435" t="s">
        <v>55</v>
      </c>
      <c r="AG57" s="436"/>
      <c r="AH57" s="437" t="s">
        <v>84</v>
      </c>
      <c r="AI57" s="435" t="s">
        <v>600</v>
      </c>
      <c r="AJ57" s="435" t="s">
        <v>601</v>
      </c>
      <c r="AK57" s="435" t="s">
        <v>639</v>
      </c>
      <c r="AL57" s="435" t="s">
        <v>671</v>
      </c>
      <c r="AM57" s="435" t="s">
        <v>672</v>
      </c>
      <c r="AN57" s="435" t="s">
        <v>673</v>
      </c>
      <c r="AO57" s="435" t="s">
        <v>746</v>
      </c>
      <c r="AP57" s="435" t="s">
        <v>674</v>
      </c>
      <c r="AQ57" s="435" t="s">
        <v>675</v>
      </c>
      <c r="AR57" s="435" t="s">
        <v>676</v>
      </c>
      <c r="AS57" s="435" t="s">
        <v>677</v>
      </c>
      <c r="AT57" s="435" t="s">
        <v>747</v>
      </c>
      <c r="AU57" s="435" t="s">
        <v>678</v>
      </c>
      <c r="AV57" s="435" t="s">
        <v>679</v>
      </c>
      <c r="AW57" s="435" t="s">
        <v>680</v>
      </c>
      <c r="AX57" s="435" t="s">
        <v>681</v>
      </c>
      <c r="AY57" s="435" t="s">
        <v>55</v>
      </c>
      <c r="AZ57" s="436"/>
      <c r="BA57" s="437" t="s">
        <v>84</v>
      </c>
      <c r="BB57" s="435" t="s">
        <v>682</v>
      </c>
      <c r="BC57" s="436"/>
      <c r="BD57" s="437" t="s">
        <v>84</v>
      </c>
      <c r="BE57" s="465" t="s">
        <v>889</v>
      </c>
      <c r="BF57" s="724"/>
      <c r="BG57" s="437" t="s">
        <v>84</v>
      </c>
      <c r="BH57" s="465" t="s">
        <v>890</v>
      </c>
      <c r="BI57" s="465" t="s">
        <v>891</v>
      </c>
      <c r="BJ57" s="465" t="s">
        <v>55</v>
      </c>
      <c r="BK57" s="724"/>
      <c r="BL57" s="437" t="s">
        <v>84</v>
      </c>
      <c r="BM57" s="465" t="s">
        <v>895</v>
      </c>
      <c r="BN57" s="436"/>
      <c r="BO57" s="437" t="s">
        <v>84</v>
      </c>
      <c r="BP57" s="465" t="s">
        <v>913</v>
      </c>
      <c r="BQ57" s="436"/>
      <c r="BR57" s="436"/>
      <c r="BS57" s="437" t="s">
        <v>84</v>
      </c>
      <c r="BT57" s="438" t="s">
        <v>915</v>
      </c>
      <c r="BU57" s="438" t="s">
        <v>916</v>
      </c>
      <c r="BV57" s="438" t="s">
        <v>917</v>
      </c>
      <c r="BW57" s="438" t="s">
        <v>918</v>
      </c>
      <c r="BX57" s="438" t="s">
        <v>921</v>
      </c>
      <c r="BY57" s="438" t="s">
        <v>922</v>
      </c>
      <c r="BZ57" s="438" t="s">
        <v>923</v>
      </c>
      <c r="CA57" s="438" t="s">
        <v>55</v>
      </c>
    </row>
    <row r="58" spans="2:79" x14ac:dyDescent="0.15">
      <c r="B58" s="856"/>
      <c r="C58" s="755" t="s">
        <v>678</v>
      </c>
      <c r="D58" s="756">
        <f>AU54</f>
        <v>2.666E-3</v>
      </c>
      <c r="E58" s="756">
        <f>AU88</f>
        <v>7.5776572521135486E-3</v>
      </c>
      <c r="F58" s="428">
        <f>AU125</f>
        <v>167</v>
      </c>
      <c r="G58"/>
      <c r="I58" s="734" t="s">
        <v>1182</v>
      </c>
      <c r="J58" s="653">
        <v>2271250</v>
      </c>
      <c r="K58" s="653">
        <v>124110</v>
      </c>
      <c r="L58" s="653">
        <v>299768</v>
      </c>
      <c r="M58" s="653">
        <v>40539994</v>
      </c>
      <c r="N58" s="653">
        <v>7566</v>
      </c>
      <c r="O58" s="448">
        <f>SUM(J58:N58)</f>
        <v>43242688</v>
      </c>
      <c r="Q58" s="731" t="s">
        <v>1182</v>
      </c>
      <c r="R58" s="743">
        <v>1183427</v>
      </c>
      <c r="S58" s="743">
        <v>1061536</v>
      </c>
      <c r="T58" s="743">
        <v>8150</v>
      </c>
      <c r="U58" s="743">
        <v>33017682</v>
      </c>
      <c r="V58" s="743">
        <v>8557</v>
      </c>
      <c r="W58" s="743">
        <v>6518</v>
      </c>
      <c r="X58" s="448">
        <f>SUM(R58:W58)</f>
        <v>35285870</v>
      </c>
      <c r="Z58" s="731" t="s">
        <v>1182</v>
      </c>
      <c r="AA58" s="653">
        <v>750</v>
      </c>
      <c r="AB58" s="653">
        <v>600325</v>
      </c>
      <c r="AC58" s="653"/>
      <c r="AD58" s="653">
        <v>914808</v>
      </c>
      <c r="AE58" s="653">
        <v>775</v>
      </c>
      <c r="AF58" s="653">
        <f>SUM(AA58:AE58)</f>
        <v>1516658</v>
      </c>
      <c r="AH58" s="734" t="s">
        <v>1182</v>
      </c>
      <c r="AI58" s="653">
        <v>444</v>
      </c>
      <c r="AJ58" s="653">
        <v>935683</v>
      </c>
      <c r="AK58" s="653">
        <v>10653</v>
      </c>
      <c r="AL58" s="653">
        <v>27620</v>
      </c>
      <c r="AM58" s="653">
        <v>592145</v>
      </c>
      <c r="AN58" s="653">
        <v>113408</v>
      </c>
      <c r="AO58" s="653">
        <v>499948</v>
      </c>
      <c r="AP58" s="653">
        <v>9281136</v>
      </c>
      <c r="AQ58" s="653">
        <v>488</v>
      </c>
      <c r="AR58" s="653">
        <v>485</v>
      </c>
      <c r="AS58" s="653">
        <v>22906</v>
      </c>
      <c r="AT58" s="653">
        <v>1302</v>
      </c>
      <c r="AU58" s="653">
        <v>28</v>
      </c>
      <c r="AV58" s="653">
        <v>33472</v>
      </c>
      <c r="AW58" s="653">
        <v>5811</v>
      </c>
      <c r="AX58" s="653">
        <v>854</v>
      </c>
      <c r="AY58" s="448">
        <f t="shared" ref="AY58:AY69" si="27">SUM(AI58:AX58)</f>
        <v>11526383</v>
      </c>
      <c r="BA58" s="734" t="s">
        <v>1182</v>
      </c>
      <c r="BB58" s="341">
        <v>8050</v>
      </c>
      <c r="BD58" s="731" t="s">
        <v>1182</v>
      </c>
      <c r="BE58" s="743">
        <v>4434602</v>
      </c>
      <c r="BF58" s="732"/>
      <c r="BG58" s="733" t="s">
        <v>1182</v>
      </c>
      <c r="BH58" s="743">
        <v>331935</v>
      </c>
      <c r="BI58" s="743">
        <v>29175</v>
      </c>
      <c r="BJ58" s="359">
        <f t="shared" ref="BJ58:BJ69" si="28">SUM(BH58:BI58)</f>
        <v>361110</v>
      </c>
      <c r="BK58" s="732"/>
      <c r="BL58" s="734" t="s">
        <v>1182</v>
      </c>
      <c r="BM58" s="743">
        <v>584770</v>
      </c>
      <c r="BO58" s="734" t="s">
        <v>1182</v>
      </c>
      <c r="BP58" s="743">
        <v>6966227</v>
      </c>
      <c r="BS58" s="734" t="s">
        <v>1182</v>
      </c>
      <c r="BT58" s="743">
        <v>422</v>
      </c>
      <c r="BU58" s="743">
        <v>816</v>
      </c>
      <c r="BV58" s="743">
        <v>702</v>
      </c>
      <c r="BW58" s="743">
        <v>664</v>
      </c>
      <c r="BX58" s="743">
        <v>27245</v>
      </c>
      <c r="BY58" s="743"/>
      <c r="BZ58" s="341">
        <v>0</v>
      </c>
      <c r="CA58" s="341">
        <f>SUM(BT58:BZ58)</f>
        <v>29849</v>
      </c>
    </row>
    <row r="59" spans="2:79" x14ac:dyDescent="0.15">
      <c r="B59" s="757"/>
      <c r="C59" s="755" t="s">
        <v>679</v>
      </c>
      <c r="D59" s="756">
        <f>AV54</f>
        <v>1.3638979999999998</v>
      </c>
      <c r="E59" s="756">
        <f>AV88</f>
        <v>28.00919911763409</v>
      </c>
      <c r="F59" s="428">
        <f>AV125</f>
        <v>13326</v>
      </c>
      <c r="I59" s="734" t="s">
        <v>1183</v>
      </c>
      <c r="J59" s="653">
        <v>2333697</v>
      </c>
      <c r="K59" s="653">
        <v>31866</v>
      </c>
      <c r="L59" s="653">
        <v>31021</v>
      </c>
      <c r="M59" s="653">
        <v>43540258</v>
      </c>
      <c r="N59" s="653">
        <v>20067</v>
      </c>
      <c r="O59" s="448">
        <f t="shared" ref="O59:O69" si="29">SUM(J59:N59)</f>
        <v>45956909</v>
      </c>
      <c r="Q59" s="731" t="s">
        <v>1183</v>
      </c>
      <c r="R59" s="743">
        <v>823891</v>
      </c>
      <c r="S59" s="743">
        <v>423460</v>
      </c>
      <c r="T59" s="743">
        <v>7437</v>
      </c>
      <c r="U59" s="743">
        <v>41664386</v>
      </c>
      <c r="V59" s="743">
        <v>6798</v>
      </c>
      <c r="W59" s="743">
        <v>6121</v>
      </c>
      <c r="X59" s="448">
        <f t="shared" ref="X59:X70" si="30">SUM(R59:W59)</f>
        <v>42932093</v>
      </c>
      <c r="Z59" s="731" t="s">
        <v>1183</v>
      </c>
      <c r="AA59" s="653">
        <v>727</v>
      </c>
      <c r="AB59" s="653">
        <v>904664</v>
      </c>
      <c r="AC59" s="653"/>
      <c r="AD59" s="653">
        <v>1428016</v>
      </c>
      <c r="AE59" s="653">
        <v>750</v>
      </c>
      <c r="AF59" s="653">
        <f t="shared" ref="AF59:AF69" si="31">SUM(AA59:AE59)</f>
        <v>2334157</v>
      </c>
      <c r="AH59" s="734" t="s">
        <v>1183</v>
      </c>
      <c r="AI59" s="653">
        <v>499</v>
      </c>
      <c r="AJ59" s="653">
        <v>994610</v>
      </c>
      <c r="AK59" s="653">
        <v>7217</v>
      </c>
      <c r="AL59" s="653">
        <v>5623</v>
      </c>
      <c r="AM59" s="653">
        <v>349704</v>
      </c>
      <c r="AN59" s="653">
        <v>112361</v>
      </c>
      <c r="AO59" s="653">
        <v>316352</v>
      </c>
      <c r="AP59" s="653">
        <v>10628409</v>
      </c>
      <c r="AQ59" s="653">
        <v>0</v>
      </c>
      <c r="AR59" s="653">
        <v>11</v>
      </c>
      <c r="AS59" s="653">
        <v>11175</v>
      </c>
      <c r="AT59" s="653">
        <v>4</v>
      </c>
      <c r="AU59" s="653">
        <v>593</v>
      </c>
      <c r="AV59" s="653">
        <v>20783</v>
      </c>
      <c r="AW59" s="653">
        <v>1008</v>
      </c>
      <c r="AX59" s="653">
        <v>2976</v>
      </c>
      <c r="AY59" s="448">
        <f t="shared" si="27"/>
        <v>12451325</v>
      </c>
      <c r="BA59" s="734" t="s">
        <v>1183</v>
      </c>
      <c r="BB59" s="341">
        <v>8393</v>
      </c>
      <c r="BD59" s="731" t="s">
        <v>1183</v>
      </c>
      <c r="BE59" s="743">
        <v>3701765</v>
      </c>
      <c r="BF59" s="732"/>
      <c r="BG59" s="733" t="s">
        <v>1183</v>
      </c>
      <c r="BH59" s="743">
        <v>193707</v>
      </c>
      <c r="BI59" s="743">
        <v>53951</v>
      </c>
      <c r="BJ59" s="359">
        <f t="shared" si="28"/>
        <v>247658</v>
      </c>
      <c r="BK59" s="732"/>
      <c r="BL59" s="734" t="s">
        <v>1183</v>
      </c>
      <c r="BM59" s="743">
        <v>765260</v>
      </c>
      <c r="BO59" s="734" t="s">
        <v>1183</v>
      </c>
      <c r="BP59" s="743">
        <v>2561946</v>
      </c>
      <c r="BS59" s="734" t="s">
        <v>1183</v>
      </c>
      <c r="BT59" s="743">
        <v>727</v>
      </c>
      <c r="BU59" s="743"/>
      <c r="BV59" s="743">
        <v>3214</v>
      </c>
      <c r="BW59" s="743">
        <v>2061</v>
      </c>
      <c r="BX59" s="743">
        <v>99535</v>
      </c>
      <c r="BY59" s="743"/>
      <c r="BZ59" s="341">
        <v>0</v>
      </c>
      <c r="CA59" s="341">
        <f t="shared" ref="CA59:CA70" si="32">SUM(BT59:BZ59)</f>
        <v>105537</v>
      </c>
    </row>
    <row r="60" spans="2:79" x14ac:dyDescent="0.15">
      <c r="B60" s="757"/>
      <c r="C60" s="501" t="s">
        <v>680</v>
      </c>
      <c r="D60" s="756">
        <f>AW54</f>
        <v>7.0860000000000003E-3</v>
      </c>
      <c r="E60" s="756">
        <f>AW88</f>
        <v>0.22114450826847978</v>
      </c>
      <c r="F60" s="428">
        <f>AW125</f>
        <v>9666</v>
      </c>
      <c r="I60" s="734" t="s">
        <v>1184</v>
      </c>
      <c r="J60" s="653">
        <v>3939035</v>
      </c>
      <c r="K60" s="653">
        <v>16388</v>
      </c>
      <c r="L60" s="653">
        <v>320400</v>
      </c>
      <c r="M60" s="653">
        <v>48942662</v>
      </c>
      <c r="N60" s="653">
        <v>23123</v>
      </c>
      <c r="O60" s="448">
        <f t="shared" si="29"/>
        <v>53241608</v>
      </c>
      <c r="Q60" s="731" t="s">
        <v>1184</v>
      </c>
      <c r="R60" s="743">
        <v>779969</v>
      </c>
      <c r="S60" s="743">
        <v>587013</v>
      </c>
      <c r="T60" s="743">
        <v>8075</v>
      </c>
      <c r="U60" s="743">
        <v>37097849</v>
      </c>
      <c r="V60" s="743">
        <v>15510</v>
      </c>
      <c r="W60" s="743">
        <v>6507</v>
      </c>
      <c r="X60" s="448">
        <f t="shared" si="30"/>
        <v>38494923</v>
      </c>
      <c r="Z60" s="731" t="s">
        <v>1184</v>
      </c>
      <c r="AA60" s="653">
        <v>758</v>
      </c>
      <c r="AB60" s="653">
        <v>468437</v>
      </c>
      <c r="AC60" s="653"/>
      <c r="AD60" s="653">
        <v>1267257</v>
      </c>
      <c r="AE60" s="653">
        <v>781</v>
      </c>
      <c r="AF60" s="653">
        <f t="shared" si="31"/>
        <v>1737233</v>
      </c>
      <c r="AH60" s="734" t="s">
        <v>1184</v>
      </c>
      <c r="AI60" s="653">
        <v>284</v>
      </c>
      <c r="AJ60" s="653">
        <v>727201</v>
      </c>
      <c r="AK60" s="653">
        <v>13385</v>
      </c>
      <c r="AL60" s="653">
        <v>1862</v>
      </c>
      <c r="AM60" s="653">
        <v>273609</v>
      </c>
      <c r="AN60" s="653">
        <v>24751</v>
      </c>
      <c r="AO60" s="653">
        <v>481655</v>
      </c>
      <c r="AP60" s="653">
        <v>12994480</v>
      </c>
      <c r="AQ60" s="653">
        <v>126</v>
      </c>
      <c r="AR60" s="653">
        <v>128</v>
      </c>
      <c r="AS60" s="653">
        <v>1787</v>
      </c>
      <c r="AT60" s="653">
        <v>0</v>
      </c>
      <c r="AU60" s="653">
        <v>0</v>
      </c>
      <c r="AV60" s="653">
        <v>76675</v>
      </c>
      <c r="AW60" s="653">
        <v>38</v>
      </c>
      <c r="AX60" s="653">
        <v>936</v>
      </c>
      <c r="AY60" s="448">
        <f t="shared" si="27"/>
        <v>14596917</v>
      </c>
      <c r="BA60" s="734" t="s">
        <v>1184</v>
      </c>
      <c r="BB60" s="341">
        <v>4581</v>
      </c>
      <c r="BD60" s="731" t="s">
        <v>1184</v>
      </c>
      <c r="BE60" s="743">
        <v>2505110</v>
      </c>
      <c r="BF60" s="732"/>
      <c r="BG60" s="733" t="s">
        <v>1184</v>
      </c>
      <c r="BH60" s="743">
        <v>240454</v>
      </c>
      <c r="BI60" s="743">
        <v>7936</v>
      </c>
      <c r="BJ60" s="359">
        <f t="shared" si="28"/>
        <v>248390</v>
      </c>
      <c r="BK60" s="732"/>
      <c r="BL60" s="734" t="s">
        <v>1184</v>
      </c>
      <c r="BM60" s="743">
        <v>527980</v>
      </c>
      <c r="BO60" s="734" t="s">
        <v>1184</v>
      </c>
      <c r="BP60" s="743">
        <v>10555377</v>
      </c>
      <c r="BS60" s="734" t="s">
        <v>1184</v>
      </c>
      <c r="BT60" s="743">
        <v>1289</v>
      </c>
      <c r="BU60" s="743">
        <v>2</v>
      </c>
      <c r="BV60" s="743">
        <v>834</v>
      </c>
      <c r="BW60" s="743">
        <v>791</v>
      </c>
      <c r="BX60" s="743">
        <v>52873</v>
      </c>
      <c r="BY60" s="743">
        <v>5</v>
      </c>
      <c r="BZ60" s="341">
        <v>0</v>
      </c>
      <c r="CA60" s="341">
        <f t="shared" si="32"/>
        <v>55794</v>
      </c>
    </row>
    <row r="61" spans="2:79" x14ac:dyDescent="0.15">
      <c r="B61" s="757"/>
      <c r="C61" s="755" t="s">
        <v>681</v>
      </c>
      <c r="D61" s="756">
        <f>AX54</f>
        <v>5.2019999999999992E-3</v>
      </c>
      <c r="E61" s="756">
        <f>AX88</f>
        <v>9.6339005023764884E-2</v>
      </c>
      <c r="F61" s="428">
        <f>AX125</f>
        <v>407</v>
      </c>
      <c r="I61" s="734" t="s">
        <v>1185</v>
      </c>
      <c r="J61" s="653">
        <v>5044849</v>
      </c>
      <c r="K61" s="653">
        <v>60896</v>
      </c>
      <c r="L61" s="653">
        <v>189128</v>
      </c>
      <c r="M61" s="653">
        <v>35456125</v>
      </c>
      <c r="N61" s="653">
        <v>14798</v>
      </c>
      <c r="O61" s="448">
        <f t="shared" si="29"/>
        <v>40765796</v>
      </c>
      <c r="Q61" s="731" t="s">
        <v>1185</v>
      </c>
      <c r="R61" s="743">
        <v>624625</v>
      </c>
      <c r="S61" s="743">
        <v>392211</v>
      </c>
      <c r="T61" s="743">
        <v>101633</v>
      </c>
      <c r="U61" s="743">
        <v>35853648</v>
      </c>
      <c r="V61" s="743">
        <v>20384</v>
      </c>
      <c r="W61" s="743">
        <v>6422</v>
      </c>
      <c r="X61" s="448">
        <f t="shared" si="30"/>
        <v>36998923</v>
      </c>
      <c r="Z61" s="731" t="s">
        <v>1185</v>
      </c>
      <c r="AA61" s="653">
        <v>1860</v>
      </c>
      <c r="AB61" s="653">
        <v>570475</v>
      </c>
      <c r="AC61" s="653"/>
      <c r="AD61" s="653">
        <v>743250</v>
      </c>
      <c r="AE61" s="653">
        <v>750</v>
      </c>
      <c r="AF61" s="653">
        <f t="shared" si="31"/>
        <v>1316335</v>
      </c>
      <c r="AH61" s="734" t="s">
        <v>1185</v>
      </c>
      <c r="AI61" s="653">
        <v>28</v>
      </c>
      <c r="AJ61" s="653">
        <v>653781</v>
      </c>
      <c r="AK61" s="653">
        <v>21500</v>
      </c>
      <c r="AL61" s="653">
        <v>7032</v>
      </c>
      <c r="AM61" s="653">
        <v>116708</v>
      </c>
      <c r="AN61" s="653">
        <v>91745</v>
      </c>
      <c r="AO61" s="653">
        <v>423105</v>
      </c>
      <c r="AP61" s="653">
        <v>9502857</v>
      </c>
      <c r="AQ61" s="653">
        <v>2421</v>
      </c>
      <c r="AR61" s="653">
        <v>4381</v>
      </c>
      <c r="AS61" s="653">
        <v>2000</v>
      </c>
      <c r="AT61" s="653">
        <v>6511</v>
      </c>
      <c r="AU61" s="653">
        <v>6</v>
      </c>
      <c r="AV61" s="653">
        <v>5011</v>
      </c>
      <c r="AW61" s="653">
        <v>32</v>
      </c>
      <c r="AX61" s="653">
        <v>56</v>
      </c>
      <c r="AY61" s="448">
        <f t="shared" si="27"/>
        <v>10837174</v>
      </c>
      <c r="BA61" s="734" t="s">
        <v>1185</v>
      </c>
      <c r="BB61" s="341">
        <v>12649</v>
      </c>
      <c r="BD61" s="731" t="s">
        <v>1185</v>
      </c>
      <c r="BE61" s="743">
        <v>2141301</v>
      </c>
      <c r="BF61" s="732"/>
      <c r="BG61" s="733" t="s">
        <v>1185</v>
      </c>
      <c r="BH61" s="743">
        <v>224512</v>
      </c>
      <c r="BI61" s="743">
        <v>42192</v>
      </c>
      <c r="BJ61" s="359">
        <f t="shared" si="28"/>
        <v>266704</v>
      </c>
      <c r="BK61" s="732"/>
      <c r="BL61" s="734" t="s">
        <v>1185</v>
      </c>
      <c r="BM61" s="743">
        <v>639757</v>
      </c>
      <c r="BO61" s="734" t="s">
        <v>1185</v>
      </c>
      <c r="BP61" s="743">
        <v>8472787</v>
      </c>
      <c r="BS61" s="734" t="s">
        <v>1185</v>
      </c>
      <c r="BT61" s="743">
        <v>1679</v>
      </c>
      <c r="BU61" s="743">
        <v>955</v>
      </c>
      <c r="BV61" s="743">
        <v>855</v>
      </c>
      <c r="BW61" s="743">
        <v>817</v>
      </c>
      <c r="BX61" s="743">
        <v>77205</v>
      </c>
      <c r="BY61" s="743"/>
      <c r="BZ61" s="341">
        <v>0</v>
      </c>
      <c r="CA61" s="341">
        <f t="shared" si="32"/>
        <v>81511</v>
      </c>
    </row>
    <row r="62" spans="2:79" x14ac:dyDescent="0.15">
      <c r="B62" s="489" t="s">
        <v>682</v>
      </c>
      <c r="C62" s="755" t="s">
        <v>682</v>
      </c>
      <c r="D62" s="756">
        <f>BB54</f>
        <v>5.0934999999999994E-2</v>
      </c>
      <c r="E62" s="756">
        <f>BB88</f>
        <v>5.9222516762929334E-2</v>
      </c>
      <c r="F62" s="428">
        <f>BB125</f>
        <v>861</v>
      </c>
      <c r="I62" s="734" t="s">
        <v>1186</v>
      </c>
      <c r="J62" s="653">
        <v>4987387</v>
      </c>
      <c r="K62" s="653">
        <v>141155</v>
      </c>
      <c r="L62" s="653">
        <v>637401</v>
      </c>
      <c r="M62" s="653">
        <v>34800484</v>
      </c>
      <c r="N62" s="653">
        <v>6975</v>
      </c>
      <c r="O62" s="448">
        <f t="shared" si="29"/>
        <v>40573402</v>
      </c>
      <c r="Q62" s="731" t="s">
        <v>1186</v>
      </c>
      <c r="R62" s="743">
        <v>808087</v>
      </c>
      <c r="S62" s="743">
        <v>724084</v>
      </c>
      <c r="T62" s="743">
        <v>29039</v>
      </c>
      <c r="U62" s="743">
        <v>42122408</v>
      </c>
      <c r="V62" s="743">
        <v>7400</v>
      </c>
      <c r="W62" s="743">
        <v>12885</v>
      </c>
      <c r="X62" s="448">
        <f t="shared" si="30"/>
        <v>43703903</v>
      </c>
      <c r="Z62" s="731" t="s">
        <v>1186</v>
      </c>
      <c r="AA62" s="653">
        <v>663</v>
      </c>
      <c r="AB62" s="653">
        <v>793029</v>
      </c>
      <c r="AC62" s="653"/>
      <c r="AD62" s="653">
        <v>901590</v>
      </c>
      <c r="AE62" s="653">
        <v>650</v>
      </c>
      <c r="AF62" s="653">
        <f t="shared" si="31"/>
        <v>1695932</v>
      </c>
      <c r="AH62" s="734" t="s">
        <v>1186</v>
      </c>
      <c r="AI62" s="653">
        <v>101</v>
      </c>
      <c r="AJ62" s="653">
        <v>568550</v>
      </c>
      <c r="AK62" s="653">
        <v>20332</v>
      </c>
      <c r="AL62" s="653">
        <v>42797</v>
      </c>
      <c r="AM62" s="653">
        <v>147313</v>
      </c>
      <c r="AN62" s="653">
        <v>325064</v>
      </c>
      <c r="AO62" s="653">
        <v>311212</v>
      </c>
      <c r="AP62" s="653">
        <v>7104172</v>
      </c>
      <c r="AQ62" s="653">
        <v>11650</v>
      </c>
      <c r="AR62" s="653">
        <v>11386</v>
      </c>
      <c r="AS62" s="653">
        <v>5763</v>
      </c>
      <c r="AT62" s="653">
        <v>17</v>
      </c>
      <c r="AU62" s="653">
        <v>1157</v>
      </c>
      <c r="AV62" s="653">
        <v>15077</v>
      </c>
      <c r="AW62" s="653">
        <v>91</v>
      </c>
      <c r="AX62" s="653">
        <v>17</v>
      </c>
      <c r="AY62" s="448">
        <f t="shared" si="27"/>
        <v>8564699</v>
      </c>
      <c r="BA62" s="734" t="s">
        <v>1186</v>
      </c>
      <c r="BB62" s="341">
        <v>6208</v>
      </c>
      <c r="BD62" s="731" t="s">
        <v>1186</v>
      </c>
      <c r="BE62" s="743">
        <v>1912454</v>
      </c>
      <c r="BF62" s="732"/>
      <c r="BG62" s="733" t="s">
        <v>1186</v>
      </c>
      <c r="BH62" s="743">
        <v>117813</v>
      </c>
      <c r="BI62" s="743">
        <v>13855</v>
      </c>
      <c r="BJ62" s="359">
        <f t="shared" si="28"/>
        <v>131668</v>
      </c>
      <c r="BK62" s="732"/>
      <c r="BL62" s="734" t="s">
        <v>1186</v>
      </c>
      <c r="BM62" s="743">
        <v>371284</v>
      </c>
      <c r="BO62" s="734" t="s">
        <v>1186</v>
      </c>
      <c r="BP62" s="743">
        <v>3881123</v>
      </c>
      <c r="BS62" s="734" t="s">
        <v>1186</v>
      </c>
      <c r="BT62" s="743">
        <v>1224</v>
      </c>
      <c r="BU62" s="743"/>
      <c r="BV62" s="743">
        <v>722</v>
      </c>
      <c r="BW62" s="743">
        <v>723</v>
      </c>
      <c r="BX62" s="743">
        <v>34257</v>
      </c>
      <c r="BY62" s="743"/>
      <c r="BZ62" s="341">
        <v>0</v>
      </c>
      <c r="CA62" s="341">
        <f t="shared" si="32"/>
        <v>36926</v>
      </c>
    </row>
    <row r="63" spans="2:79" x14ac:dyDescent="0.15">
      <c r="D63" s="449"/>
      <c r="E63" s="449"/>
      <c r="F63" s="449"/>
      <c r="I63" s="734" t="s">
        <v>1187</v>
      </c>
      <c r="J63" s="653">
        <v>9529726</v>
      </c>
      <c r="K63" s="653">
        <v>50655</v>
      </c>
      <c r="L63" s="653">
        <v>361715</v>
      </c>
      <c r="M63" s="653">
        <v>46119078</v>
      </c>
      <c r="N63" s="653">
        <v>20608</v>
      </c>
      <c r="O63" s="448">
        <f t="shared" si="29"/>
        <v>56081782</v>
      </c>
      <c r="Q63" s="731" t="s">
        <v>1187</v>
      </c>
      <c r="R63" s="743">
        <v>1014872</v>
      </c>
      <c r="S63" s="743">
        <v>1149214</v>
      </c>
      <c r="T63" s="743">
        <v>15842</v>
      </c>
      <c r="U63" s="743">
        <v>53391092</v>
      </c>
      <c r="V63" s="743">
        <v>84111</v>
      </c>
      <c r="W63" s="743">
        <v>8238</v>
      </c>
      <c r="X63" s="448">
        <f t="shared" si="30"/>
        <v>55663369</v>
      </c>
      <c r="Z63" s="731" t="s">
        <v>1187</v>
      </c>
      <c r="AA63" s="653">
        <v>952</v>
      </c>
      <c r="AB63" s="653">
        <v>832362</v>
      </c>
      <c r="AC63" s="653">
        <v>15</v>
      </c>
      <c r="AD63" s="653">
        <v>1108609</v>
      </c>
      <c r="AE63" s="653">
        <v>771</v>
      </c>
      <c r="AF63" s="653">
        <f t="shared" si="31"/>
        <v>1942709</v>
      </c>
      <c r="AH63" s="734" t="s">
        <v>1187</v>
      </c>
      <c r="AI63" s="653">
        <v>97</v>
      </c>
      <c r="AJ63" s="653">
        <v>1241082</v>
      </c>
      <c r="AK63" s="653">
        <v>3132</v>
      </c>
      <c r="AL63" s="653">
        <v>15824</v>
      </c>
      <c r="AM63" s="653">
        <v>318855</v>
      </c>
      <c r="AN63" s="653">
        <v>64516</v>
      </c>
      <c r="AO63" s="653">
        <v>419002</v>
      </c>
      <c r="AP63" s="653">
        <v>9795591</v>
      </c>
      <c r="AQ63" s="653">
        <v>2</v>
      </c>
      <c r="AR63" s="653">
        <v>17</v>
      </c>
      <c r="AS63" s="653">
        <v>24812</v>
      </c>
      <c r="AT63" s="653">
        <v>1</v>
      </c>
      <c r="AU63" s="653">
        <v>791</v>
      </c>
      <c r="AV63" s="653">
        <v>271994</v>
      </c>
      <c r="AW63" s="653">
        <v>8</v>
      </c>
      <c r="AX63" s="653">
        <v>4</v>
      </c>
      <c r="AY63" s="448">
        <f t="shared" si="27"/>
        <v>12155728</v>
      </c>
      <c r="BA63" s="734" t="s">
        <v>1187</v>
      </c>
      <c r="BB63" s="341">
        <v>7403</v>
      </c>
      <c r="BD63" s="731" t="s">
        <v>1187</v>
      </c>
      <c r="BE63" s="743">
        <v>2600943</v>
      </c>
      <c r="BF63" s="732"/>
      <c r="BG63" s="733" t="s">
        <v>1187</v>
      </c>
      <c r="BH63" s="743">
        <v>141888</v>
      </c>
      <c r="BI63" s="743">
        <v>7553</v>
      </c>
      <c r="BJ63" s="359">
        <f t="shared" si="28"/>
        <v>149441</v>
      </c>
      <c r="BK63" s="732"/>
      <c r="BL63" s="734" t="s">
        <v>1187</v>
      </c>
      <c r="BM63" s="743">
        <v>573785</v>
      </c>
      <c r="BO63" s="734" t="s">
        <v>1187</v>
      </c>
      <c r="BP63" s="743">
        <v>18321152</v>
      </c>
      <c r="BS63" s="734" t="s">
        <v>1187</v>
      </c>
      <c r="BT63" s="743">
        <v>20853</v>
      </c>
      <c r="BU63" s="743">
        <v>3</v>
      </c>
      <c r="BV63" s="743">
        <v>795</v>
      </c>
      <c r="BW63" s="743">
        <v>1054</v>
      </c>
      <c r="BX63" s="743">
        <v>96330</v>
      </c>
      <c r="BY63" s="743"/>
      <c r="BZ63" s="341">
        <v>0</v>
      </c>
      <c r="CA63" s="341">
        <f t="shared" si="32"/>
        <v>119035</v>
      </c>
    </row>
    <row r="64" spans="2:79" x14ac:dyDescent="0.15">
      <c r="D64" s="449"/>
      <c r="E64" s="449"/>
      <c r="F64" s="449"/>
      <c r="I64" s="734" t="s">
        <v>1188</v>
      </c>
      <c r="J64" s="653">
        <v>4790226</v>
      </c>
      <c r="K64" s="653">
        <v>68406</v>
      </c>
      <c r="L64" s="653">
        <v>638268</v>
      </c>
      <c r="M64" s="653">
        <v>38486618</v>
      </c>
      <c r="N64" s="653">
        <v>20359</v>
      </c>
      <c r="O64" s="448">
        <f t="shared" si="29"/>
        <v>44003877</v>
      </c>
      <c r="Q64" s="731" t="s">
        <v>1188</v>
      </c>
      <c r="R64" s="743">
        <v>1213156</v>
      </c>
      <c r="S64" s="743">
        <v>576228</v>
      </c>
      <c r="T64" s="743">
        <v>362836</v>
      </c>
      <c r="U64" s="743">
        <v>37958661</v>
      </c>
      <c r="V64" s="743">
        <v>11506</v>
      </c>
      <c r="W64" s="743">
        <v>7629</v>
      </c>
      <c r="X64" s="448">
        <f t="shared" si="30"/>
        <v>40130016</v>
      </c>
      <c r="Z64" s="731" t="s">
        <v>1188</v>
      </c>
      <c r="AA64" s="653">
        <v>720</v>
      </c>
      <c r="AB64" s="653">
        <v>507769</v>
      </c>
      <c r="AC64" s="653">
        <v>3</v>
      </c>
      <c r="AD64" s="653">
        <v>1045021</v>
      </c>
      <c r="AE64" s="653">
        <v>750</v>
      </c>
      <c r="AF64" s="653">
        <f t="shared" si="31"/>
        <v>1554263</v>
      </c>
      <c r="AH64" s="734" t="s">
        <v>1188</v>
      </c>
      <c r="AI64" s="653">
        <v>5</v>
      </c>
      <c r="AJ64" s="653">
        <v>855799</v>
      </c>
      <c r="AK64" s="653">
        <v>980</v>
      </c>
      <c r="AL64" s="653">
        <v>151</v>
      </c>
      <c r="AM64" s="653">
        <v>261129</v>
      </c>
      <c r="AN64" s="653">
        <v>18622</v>
      </c>
      <c r="AO64" s="653">
        <v>911891</v>
      </c>
      <c r="AP64" s="653">
        <v>10986647</v>
      </c>
      <c r="AQ64" s="653">
        <v>2</v>
      </c>
      <c r="AR64" s="653">
        <v>4</v>
      </c>
      <c r="AS64" s="653">
        <v>2723</v>
      </c>
      <c r="AT64" s="653">
        <v>0</v>
      </c>
      <c r="AU64" s="653">
        <v>0</v>
      </c>
      <c r="AV64" s="653">
        <v>177492</v>
      </c>
      <c r="AW64" s="653">
        <v>0</v>
      </c>
      <c r="AX64" s="653">
        <v>246</v>
      </c>
      <c r="AY64" s="448">
        <f t="shared" si="27"/>
        <v>13215691</v>
      </c>
      <c r="BA64" s="734" t="s">
        <v>1188</v>
      </c>
      <c r="BB64" s="341">
        <v>2659</v>
      </c>
      <c r="BD64" s="731" t="s">
        <v>1188</v>
      </c>
      <c r="BE64" s="743">
        <v>2802286</v>
      </c>
      <c r="BF64" s="732"/>
      <c r="BG64" s="733" t="s">
        <v>1188</v>
      </c>
      <c r="BH64" s="743">
        <v>93826</v>
      </c>
      <c r="BI64" s="743">
        <v>3682</v>
      </c>
      <c r="BJ64" s="359">
        <f t="shared" si="28"/>
        <v>97508</v>
      </c>
      <c r="BK64" s="732"/>
      <c r="BL64" s="734" t="s">
        <v>1188</v>
      </c>
      <c r="BM64" s="743">
        <v>449066</v>
      </c>
      <c r="BO64" s="734" t="s">
        <v>1188</v>
      </c>
      <c r="BP64" s="743">
        <v>16148193</v>
      </c>
      <c r="BS64" s="734" t="s">
        <v>1188</v>
      </c>
      <c r="BT64" s="743">
        <v>3965</v>
      </c>
      <c r="BU64" s="743">
        <v>1</v>
      </c>
      <c r="BV64" s="743">
        <v>793</v>
      </c>
      <c r="BW64" s="743">
        <v>784</v>
      </c>
      <c r="BX64" s="743">
        <v>120679</v>
      </c>
      <c r="BY64" s="743">
        <v>2</v>
      </c>
      <c r="BZ64" s="341">
        <v>0</v>
      </c>
      <c r="CA64" s="341">
        <f t="shared" si="32"/>
        <v>126224</v>
      </c>
    </row>
    <row r="65" spans="2:79" x14ac:dyDescent="0.15">
      <c r="B65" s="222" t="s">
        <v>839</v>
      </c>
      <c r="I65" s="734" t="s">
        <v>1189</v>
      </c>
      <c r="J65" s="653">
        <v>4138204</v>
      </c>
      <c r="K65" s="653">
        <v>36274</v>
      </c>
      <c r="L65" s="653">
        <v>281658</v>
      </c>
      <c r="M65" s="653">
        <v>32744792</v>
      </c>
      <c r="N65" s="653">
        <v>19678</v>
      </c>
      <c r="O65" s="448">
        <f t="shared" si="29"/>
        <v>37220606</v>
      </c>
      <c r="Q65" s="731" t="s">
        <v>1189</v>
      </c>
      <c r="R65" s="743">
        <v>990548</v>
      </c>
      <c r="S65" s="743">
        <v>2451352</v>
      </c>
      <c r="T65" s="743">
        <v>34212</v>
      </c>
      <c r="U65" s="743">
        <v>30083202</v>
      </c>
      <c r="V65" s="743">
        <v>21643</v>
      </c>
      <c r="W65" s="743">
        <v>8323</v>
      </c>
      <c r="X65" s="448">
        <f t="shared" si="30"/>
        <v>33589280</v>
      </c>
      <c r="Z65" s="731" t="s">
        <v>1189</v>
      </c>
      <c r="AA65" s="653">
        <v>771</v>
      </c>
      <c r="AB65" s="653">
        <v>534558</v>
      </c>
      <c r="AC65" s="653"/>
      <c r="AD65" s="653">
        <v>1091889</v>
      </c>
      <c r="AE65" s="653">
        <v>779</v>
      </c>
      <c r="AF65" s="653">
        <f t="shared" si="31"/>
        <v>1627997</v>
      </c>
      <c r="AH65" s="734" t="s">
        <v>1189</v>
      </c>
      <c r="AI65" s="653">
        <v>15</v>
      </c>
      <c r="AJ65" s="653">
        <v>976315</v>
      </c>
      <c r="AK65" s="653">
        <v>34355</v>
      </c>
      <c r="AL65" s="653">
        <v>978</v>
      </c>
      <c r="AM65" s="653">
        <v>259427</v>
      </c>
      <c r="AN65" s="653">
        <v>84081</v>
      </c>
      <c r="AO65" s="653">
        <v>289001</v>
      </c>
      <c r="AP65" s="653">
        <v>17018203</v>
      </c>
      <c r="AQ65" s="653">
        <v>3226</v>
      </c>
      <c r="AR65" s="653">
        <v>3581</v>
      </c>
      <c r="AS65" s="653">
        <v>241</v>
      </c>
      <c r="AT65" s="653">
        <v>1</v>
      </c>
      <c r="AU65" s="653">
        <v>0</v>
      </c>
      <c r="AV65" s="653">
        <v>125779</v>
      </c>
      <c r="AW65" s="653">
        <v>1</v>
      </c>
      <c r="AX65" s="653">
        <v>45</v>
      </c>
      <c r="AY65" s="448">
        <f t="shared" si="27"/>
        <v>18795249</v>
      </c>
      <c r="BA65" s="734" t="s">
        <v>1189</v>
      </c>
      <c r="BB65" s="341">
        <v>3</v>
      </c>
      <c r="BD65" s="731" t="s">
        <v>1189</v>
      </c>
      <c r="BE65" s="743">
        <v>3210243</v>
      </c>
      <c r="BF65" s="732"/>
      <c r="BG65" s="733" t="s">
        <v>1189</v>
      </c>
      <c r="BH65" s="743">
        <v>112125</v>
      </c>
      <c r="BI65" s="743">
        <v>20150</v>
      </c>
      <c r="BJ65" s="359">
        <f t="shared" si="28"/>
        <v>132275</v>
      </c>
      <c r="BK65" s="732"/>
      <c r="BL65" s="734" t="s">
        <v>1189</v>
      </c>
      <c r="BM65" s="743">
        <v>558637</v>
      </c>
      <c r="BO65" s="734" t="s">
        <v>1189</v>
      </c>
      <c r="BP65" s="743">
        <v>15752438</v>
      </c>
      <c r="BS65" s="734" t="s">
        <v>1189</v>
      </c>
      <c r="BT65" s="743">
        <v>1686</v>
      </c>
      <c r="BU65" s="743">
        <v>2</v>
      </c>
      <c r="BV65" s="743">
        <v>807</v>
      </c>
      <c r="BW65" s="743">
        <v>1944</v>
      </c>
      <c r="BX65" s="743">
        <v>44463</v>
      </c>
      <c r="BY65" s="743">
        <v>1</v>
      </c>
      <c r="BZ65" s="341">
        <v>0</v>
      </c>
      <c r="CA65" s="341">
        <f t="shared" si="32"/>
        <v>48903</v>
      </c>
    </row>
    <row r="66" spans="2:79" x14ac:dyDescent="0.15">
      <c r="I66" s="734" t="s">
        <v>1190</v>
      </c>
      <c r="J66" s="653">
        <v>2605347</v>
      </c>
      <c r="K66" s="653">
        <v>152725</v>
      </c>
      <c r="L66" s="653">
        <v>393609</v>
      </c>
      <c r="M66" s="653">
        <v>29367029</v>
      </c>
      <c r="N66" s="653">
        <v>16482</v>
      </c>
      <c r="O66" s="448">
        <f t="shared" si="29"/>
        <v>32535192</v>
      </c>
      <c r="Q66" s="731" t="s">
        <v>1190</v>
      </c>
      <c r="R66" s="743">
        <v>972658</v>
      </c>
      <c r="S66" s="743">
        <v>628734</v>
      </c>
      <c r="T66" s="743">
        <v>290167</v>
      </c>
      <c r="U66" s="743">
        <v>21516576</v>
      </c>
      <c r="V66" s="743">
        <v>6593</v>
      </c>
      <c r="W66" s="743">
        <v>7551</v>
      </c>
      <c r="X66" s="448">
        <f t="shared" si="30"/>
        <v>23422279</v>
      </c>
      <c r="Z66" s="731" t="s">
        <v>1190</v>
      </c>
      <c r="AA66" s="653">
        <v>1043</v>
      </c>
      <c r="AB66" s="653">
        <v>652314</v>
      </c>
      <c r="AC66" s="653"/>
      <c r="AD66" s="653">
        <v>1270171</v>
      </c>
      <c r="AE66" s="653">
        <v>751</v>
      </c>
      <c r="AF66" s="653">
        <f t="shared" si="31"/>
        <v>1924279</v>
      </c>
      <c r="AH66" s="734" t="s">
        <v>1190</v>
      </c>
      <c r="AI66" s="653">
        <v>0</v>
      </c>
      <c r="AJ66" s="653">
        <v>780031</v>
      </c>
      <c r="AK66" s="653">
        <v>23943</v>
      </c>
      <c r="AL66" s="653">
        <v>22357</v>
      </c>
      <c r="AM66" s="653">
        <v>198080</v>
      </c>
      <c r="AN66" s="653">
        <v>143986</v>
      </c>
      <c r="AO66" s="653">
        <v>276627</v>
      </c>
      <c r="AP66" s="653">
        <v>9919936</v>
      </c>
      <c r="AQ66" s="653">
        <v>0</v>
      </c>
      <c r="AR66" s="653">
        <v>1</v>
      </c>
      <c r="AS66" s="653">
        <v>7525</v>
      </c>
      <c r="AT66" s="653">
        <v>1</v>
      </c>
      <c r="AU66" s="653">
        <v>6</v>
      </c>
      <c r="AV66" s="653">
        <v>131906</v>
      </c>
      <c r="AW66" s="653">
        <v>0</v>
      </c>
      <c r="AX66" s="653">
        <v>62</v>
      </c>
      <c r="AY66" s="448">
        <f t="shared" si="27"/>
        <v>11504461</v>
      </c>
      <c r="BA66" s="734" t="s">
        <v>1190</v>
      </c>
      <c r="BB66" s="341">
        <v>11</v>
      </c>
      <c r="BD66" s="731" t="s">
        <v>1190</v>
      </c>
      <c r="BE66" s="743">
        <v>4349185</v>
      </c>
      <c r="BF66" s="732"/>
      <c r="BG66" s="733" t="s">
        <v>1190</v>
      </c>
      <c r="BH66" s="743">
        <v>131547</v>
      </c>
      <c r="BI66" s="743">
        <v>91548</v>
      </c>
      <c r="BJ66" s="359">
        <f t="shared" si="28"/>
        <v>223095</v>
      </c>
      <c r="BK66" s="732"/>
      <c r="BL66" s="734" t="s">
        <v>1190</v>
      </c>
      <c r="BM66" s="743">
        <v>647437</v>
      </c>
      <c r="BO66" s="734" t="s">
        <v>1190</v>
      </c>
      <c r="BP66" s="743">
        <v>18367885</v>
      </c>
      <c r="BS66" s="734" t="s">
        <v>1190</v>
      </c>
      <c r="BT66" s="743">
        <v>2094</v>
      </c>
      <c r="BU66" s="743"/>
      <c r="BV66" s="743">
        <v>779</v>
      </c>
      <c r="BW66" s="743">
        <v>392</v>
      </c>
      <c r="BX66" s="743">
        <v>567181</v>
      </c>
      <c r="BY66" s="743"/>
      <c r="BZ66" s="341">
        <v>0</v>
      </c>
      <c r="CA66" s="341">
        <f t="shared" si="32"/>
        <v>570446</v>
      </c>
    </row>
    <row r="67" spans="2:79" x14ac:dyDescent="0.15">
      <c r="I67" s="734" t="s">
        <v>1191</v>
      </c>
      <c r="J67" s="653">
        <v>3420484</v>
      </c>
      <c r="K67" s="653">
        <v>47781</v>
      </c>
      <c r="L67" s="653">
        <v>655926</v>
      </c>
      <c r="M67" s="653">
        <v>23125614</v>
      </c>
      <c r="N67" s="653">
        <v>17778</v>
      </c>
      <c r="O67" s="448">
        <f t="shared" si="29"/>
        <v>27267583</v>
      </c>
      <c r="Q67" s="731" t="s">
        <v>1191</v>
      </c>
      <c r="R67" s="743">
        <v>1185610</v>
      </c>
      <c r="S67" s="743">
        <v>1208089</v>
      </c>
      <c r="T67" s="743">
        <v>29820</v>
      </c>
      <c r="U67" s="743">
        <v>21513463</v>
      </c>
      <c r="V67" s="743">
        <v>3525</v>
      </c>
      <c r="W67" s="743">
        <v>7428</v>
      </c>
      <c r="X67" s="448">
        <f t="shared" si="30"/>
        <v>23947935</v>
      </c>
      <c r="Z67" s="731" t="s">
        <v>1191</v>
      </c>
      <c r="AA67" s="653">
        <v>749</v>
      </c>
      <c r="AB67" s="653">
        <v>504289</v>
      </c>
      <c r="AC67" s="653">
        <v>1</v>
      </c>
      <c r="AD67" s="653">
        <v>769853</v>
      </c>
      <c r="AE67" s="653">
        <v>774</v>
      </c>
      <c r="AF67" s="653">
        <f t="shared" si="31"/>
        <v>1275666</v>
      </c>
      <c r="AH67" s="734" t="s">
        <v>1191</v>
      </c>
      <c r="AI67" s="653">
        <v>0</v>
      </c>
      <c r="AJ67" s="653">
        <v>695220</v>
      </c>
      <c r="AK67" s="653">
        <v>1805</v>
      </c>
      <c r="AL67" s="653">
        <v>6489</v>
      </c>
      <c r="AM67" s="653">
        <v>215650</v>
      </c>
      <c r="AN67" s="653">
        <v>34833</v>
      </c>
      <c r="AO67" s="653">
        <v>340159</v>
      </c>
      <c r="AP67" s="653">
        <v>11490290</v>
      </c>
      <c r="AQ67" s="653">
        <v>49</v>
      </c>
      <c r="AR67" s="653">
        <v>19</v>
      </c>
      <c r="AS67" s="653">
        <v>10742</v>
      </c>
      <c r="AT67" s="653">
        <v>9</v>
      </c>
      <c r="AU67" s="653">
        <v>56</v>
      </c>
      <c r="AV67" s="653">
        <v>250769</v>
      </c>
      <c r="AW67" s="653">
        <v>7</v>
      </c>
      <c r="AX67" s="653">
        <v>6</v>
      </c>
      <c r="AY67" s="448">
        <f t="shared" si="27"/>
        <v>13046103</v>
      </c>
      <c r="BA67" s="734" t="s">
        <v>1191</v>
      </c>
      <c r="BB67" s="341">
        <v>428</v>
      </c>
      <c r="BD67" s="731" t="s">
        <v>1191</v>
      </c>
      <c r="BE67" s="743">
        <v>3241432</v>
      </c>
      <c r="BF67" s="732"/>
      <c r="BG67" s="733" t="s">
        <v>1191</v>
      </c>
      <c r="BH67" s="743">
        <v>198562</v>
      </c>
      <c r="BI67" s="743">
        <v>36174</v>
      </c>
      <c r="BJ67" s="359">
        <f t="shared" si="28"/>
        <v>234736</v>
      </c>
      <c r="BK67" s="732"/>
      <c r="BL67" s="734" t="s">
        <v>1191</v>
      </c>
      <c r="BM67" s="743">
        <v>695425</v>
      </c>
      <c r="BO67" s="734" t="s">
        <v>1191</v>
      </c>
      <c r="BP67" s="743">
        <v>19042978</v>
      </c>
      <c r="BS67" s="734" t="s">
        <v>1191</v>
      </c>
      <c r="BT67" s="743">
        <v>12822</v>
      </c>
      <c r="BU67" s="743"/>
      <c r="BV67" s="743">
        <v>805</v>
      </c>
      <c r="BW67" s="743">
        <v>536</v>
      </c>
      <c r="BX67" s="743">
        <v>310444</v>
      </c>
      <c r="BY67" s="743"/>
      <c r="BZ67" s="341">
        <v>0</v>
      </c>
      <c r="CA67" s="341">
        <f t="shared" si="32"/>
        <v>324607</v>
      </c>
    </row>
    <row r="68" spans="2:79" x14ac:dyDescent="0.15">
      <c r="I68" s="734" t="s">
        <v>1192</v>
      </c>
      <c r="J68" s="653">
        <v>3361371</v>
      </c>
      <c r="K68" s="653">
        <v>27646</v>
      </c>
      <c r="L68" s="653">
        <v>552444</v>
      </c>
      <c r="M68" s="653">
        <v>28593391</v>
      </c>
      <c r="N68" s="653">
        <v>22233</v>
      </c>
      <c r="O68" s="448">
        <f t="shared" si="29"/>
        <v>32557085</v>
      </c>
      <c r="Q68" s="731" t="s">
        <v>1192</v>
      </c>
      <c r="R68" s="743">
        <v>1117827</v>
      </c>
      <c r="S68" s="743">
        <v>558101</v>
      </c>
      <c r="T68" s="743">
        <v>15497</v>
      </c>
      <c r="U68" s="743">
        <v>29926848</v>
      </c>
      <c r="V68" s="743">
        <v>9017</v>
      </c>
      <c r="W68" s="743">
        <v>8148</v>
      </c>
      <c r="X68" s="448">
        <f t="shared" si="30"/>
        <v>31635438</v>
      </c>
      <c r="Z68" s="731" t="s">
        <v>1192</v>
      </c>
      <c r="AA68" s="653">
        <v>750</v>
      </c>
      <c r="AB68" s="653">
        <v>498421</v>
      </c>
      <c r="AC68" s="653"/>
      <c r="AD68" s="653">
        <v>807505</v>
      </c>
      <c r="AE68" s="653">
        <v>752</v>
      </c>
      <c r="AF68" s="653">
        <f t="shared" si="31"/>
        <v>1307428</v>
      </c>
      <c r="AH68" s="734" t="s">
        <v>1192</v>
      </c>
      <c r="AI68" s="653">
        <v>0</v>
      </c>
      <c r="AJ68" s="653">
        <v>846502</v>
      </c>
      <c r="AK68" s="653">
        <v>3528</v>
      </c>
      <c r="AL68" s="653">
        <v>21745</v>
      </c>
      <c r="AM68" s="653">
        <v>310395</v>
      </c>
      <c r="AN68" s="653">
        <v>116216</v>
      </c>
      <c r="AO68" s="653">
        <v>130479</v>
      </c>
      <c r="AP68" s="653">
        <v>15938430</v>
      </c>
      <c r="AQ68" s="653">
        <v>6340</v>
      </c>
      <c r="AR68" s="653">
        <v>3152</v>
      </c>
      <c r="AS68" s="653">
        <v>9907</v>
      </c>
      <c r="AT68" s="653">
        <v>0</v>
      </c>
      <c r="AU68" s="653">
        <v>1</v>
      </c>
      <c r="AV68" s="653">
        <v>249858</v>
      </c>
      <c r="AW68" s="653">
        <v>73</v>
      </c>
      <c r="AX68" s="653">
        <v>0</v>
      </c>
      <c r="AY68" s="448">
        <f t="shared" si="27"/>
        <v>17636626</v>
      </c>
      <c r="BA68" s="734" t="s">
        <v>1192</v>
      </c>
      <c r="BB68" s="341">
        <v>351</v>
      </c>
      <c r="BD68" s="731" t="s">
        <v>1192</v>
      </c>
      <c r="BE68" s="743">
        <v>2859374</v>
      </c>
      <c r="BF68" s="732"/>
      <c r="BG68" s="733" t="s">
        <v>1192</v>
      </c>
      <c r="BH68" s="743">
        <v>214395</v>
      </c>
      <c r="BI68" s="743">
        <v>40136</v>
      </c>
      <c r="BJ68" s="359">
        <f t="shared" si="28"/>
        <v>254531</v>
      </c>
      <c r="BK68" s="732"/>
      <c r="BL68" s="734" t="s">
        <v>1192</v>
      </c>
      <c r="BM68" s="743">
        <v>707327</v>
      </c>
      <c r="BO68" s="734" t="s">
        <v>1192</v>
      </c>
      <c r="BP68" s="743">
        <v>22895678</v>
      </c>
      <c r="BS68" s="734" t="s">
        <v>1192</v>
      </c>
      <c r="BT68" s="743">
        <v>1881</v>
      </c>
      <c r="BU68" s="743">
        <v>6</v>
      </c>
      <c r="BV68" s="743">
        <v>803</v>
      </c>
      <c r="BW68" s="743">
        <v>2007</v>
      </c>
      <c r="BX68" s="743">
        <v>112517</v>
      </c>
      <c r="BY68" s="743"/>
      <c r="BZ68" s="341">
        <v>0</v>
      </c>
      <c r="CA68" s="341">
        <f t="shared" si="32"/>
        <v>117214</v>
      </c>
    </row>
    <row r="69" spans="2:79" x14ac:dyDescent="0.15">
      <c r="I69" s="734" t="s">
        <v>1193</v>
      </c>
      <c r="J69" s="653">
        <v>1544007</v>
      </c>
      <c r="K69" s="653">
        <v>41287</v>
      </c>
      <c r="L69" s="653">
        <v>1119401</v>
      </c>
      <c r="M69" s="653">
        <v>34104840</v>
      </c>
      <c r="N69" s="653">
        <v>23222</v>
      </c>
      <c r="O69" s="448">
        <f t="shared" si="29"/>
        <v>36832757</v>
      </c>
      <c r="Q69" s="731" t="s">
        <v>1193</v>
      </c>
      <c r="R69" s="743">
        <v>1305378</v>
      </c>
      <c r="S69" s="743">
        <v>717204</v>
      </c>
      <c r="T69" s="743">
        <v>15657</v>
      </c>
      <c r="U69" s="743">
        <v>28998869</v>
      </c>
      <c r="V69" s="743">
        <v>4048</v>
      </c>
      <c r="W69" s="743">
        <v>7514</v>
      </c>
      <c r="X69" s="448">
        <f t="shared" si="30"/>
        <v>31048670</v>
      </c>
      <c r="Z69" s="731" t="s">
        <v>1193</v>
      </c>
      <c r="AA69" s="653">
        <v>723</v>
      </c>
      <c r="AB69" s="653">
        <v>404296</v>
      </c>
      <c r="AC69" s="653">
        <v>12</v>
      </c>
      <c r="AD69" s="653">
        <v>1209821</v>
      </c>
      <c r="AE69" s="653">
        <v>751</v>
      </c>
      <c r="AF69" s="653">
        <f t="shared" si="31"/>
        <v>1615603</v>
      </c>
      <c r="AH69" s="734" t="s">
        <v>1193</v>
      </c>
      <c r="AI69" s="653">
        <v>0</v>
      </c>
      <c r="AJ69" s="653">
        <v>987710</v>
      </c>
      <c r="AK69" s="653">
        <v>1834</v>
      </c>
      <c r="AL69" s="653">
        <v>15468</v>
      </c>
      <c r="AM69" s="653">
        <v>315421</v>
      </c>
      <c r="AN69" s="653">
        <v>26828</v>
      </c>
      <c r="AO69" s="653">
        <v>369078</v>
      </c>
      <c r="AP69" s="653">
        <v>18855518</v>
      </c>
      <c r="AQ69" s="653">
        <v>8</v>
      </c>
      <c r="AR69" s="653">
        <v>9</v>
      </c>
      <c r="AS69" s="653">
        <v>43945</v>
      </c>
      <c r="AT69" s="653">
        <v>0</v>
      </c>
      <c r="AU69" s="653">
        <v>28</v>
      </c>
      <c r="AV69" s="653">
        <v>5082</v>
      </c>
      <c r="AW69" s="653">
        <v>17</v>
      </c>
      <c r="AX69" s="653">
        <v>0</v>
      </c>
      <c r="AY69" s="448">
        <f t="shared" si="27"/>
        <v>20620946</v>
      </c>
      <c r="BA69" s="734" t="s">
        <v>1193</v>
      </c>
      <c r="BB69" s="341">
        <v>199</v>
      </c>
      <c r="BD69" s="731" t="s">
        <v>1193</v>
      </c>
      <c r="BE69" s="743">
        <v>2773351</v>
      </c>
      <c r="BF69" s="732"/>
      <c r="BG69" s="733" t="s">
        <v>1193</v>
      </c>
      <c r="BH69" s="743">
        <v>167983</v>
      </c>
      <c r="BI69" s="743">
        <v>24756</v>
      </c>
      <c r="BJ69" s="359">
        <f t="shared" si="28"/>
        <v>192739</v>
      </c>
      <c r="BK69" s="732"/>
      <c r="BL69" s="734" t="s">
        <v>1193</v>
      </c>
      <c r="BM69" s="743">
        <v>758125</v>
      </c>
      <c r="BO69" s="734" t="s">
        <v>1193</v>
      </c>
      <c r="BP69" s="743">
        <v>22573336</v>
      </c>
      <c r="BS69" s="734" t="s">
        <v>1193</v>
      </c>
      <c r="BT69" s="743">
        <v>1194</v>
      </c>
      <c r="BU69" s="743">
        <v>5</v>
      </c>
      <c r="BV69" s="743">
        <v>4273</v>
      </c>
      <c r="BW69" s="743">
        <v>4770</v>
      </c>
      <c r="BX69" s="743">
        <v>101811</v>
      </c>
      <c r="BY69" s="743"/>
      <c r="BZ69" s="341">
        <v>0</v>
      </c>
      <c r="CA69" s="341">
        <f t="shared" si="32"/>
        <v>112053</v>
      </c>
    </row>
    <row r="70" spans="2:79" x14ac:dyDescent="0.15">
      <c r="I70" s="736" t="s">
        <v>55</v>
      </c>
      <c r="J70" s="450">
        <f>SUM(J58:J69)</f>
        <v>47965583</v>
      </c>
      <c r="K70" s="450">
        <f>SUM(K58:K69)</f>
        <v>799189</v>
      </c>
      <c r="L70" s="450">
        <f>SUM(L58:L69)</f>
        <v>5480739</v>
      </c>
      <c r="M70" s="450">
        <f>SUM(M58:M69)</f>
        <v>435820885</v>
      </c>
      <c r="N70" s="450"/>
      <c r="O70" s="450">
        <f>SUM(O58:O69)</f>
        <v>490279285</v>
      </c>
      <c r="Q70" s="442" t="s">
        <v>55</v>
      </c>
      <c r="R70" s="450">
        <f t="shared" ref="R70:W70" si="33">SUM(R58:R69)</f>
        <v>12020048</v>
      </c>
      <c r="S70" s="450">
        <f t="shared" si="33"/>
        <v>10477226</v>
      </c>
      <c r="T70" s="450">
        <f t="shared" si="33"/>
        <v>918365</v>
      </c>
      <c r="U70" s="450">
        <f t="shared" si="33"/>
        <v>413144684</v>
      </c>
      <c r="V70" s="450">
        <f t="shared" si="33"/>
        <v>199092</v>
      </c>
      <c r="W70" s="450">
        <f t="shared" si="33"/>
        <v>93284</v>
      </c>
      <c r="X70" s="448">
        <f t="shared" si="30"/>
        <v>436852699</v>
      </c>
      <c r="Z70" s="442" t="s">
        <v>55</v>
      </c>
      <c r="AA70" s="450">
        <f t="shared" ref="AA70:AF70" si="34">SUM(AA58:AA69)</f>
        <v>10466</v>
      </c>
      <c r="AB70" s="450">
        <f t="shared" si="34"/>
        <v>7270939</v>
      </c>
      <c r="AC70" s="450">
        <f t="shared" si="34"/>
        <v>31</v>
      </c>
      <c r="AD70" s="450">
        <f t="shared" si="34"/>
        <v>12557790</v>
      </c>
      <c r="AE70" s="450">
        <f t="shared" si="34"/>
        <v>9034</v>
      </c>
      <c r="AF70" s="450">
        <f t="shared" si="34"/>
        <v>19848260</v>
      </c>
      <c r="AH70" s="736" t="s">
        <v>55</v>
      </c>
      <c r="AI70" s="450">
        <f t="shared" ref="AI70:AY70" si="35">SUM(AI58:AI69)</f>
        <v>1473</v>
      </c>
      <c r="AJ70" s="450">
        <f t="shared" si="35"/>
        <v>10262484</v>
      </c>
      <c r="AK70" s="450">
        <f t="shared" si="35"/>
        <v>142664</v>
      </c>
      <c r="AL70" s="450">
        <f t="shared" si="35"/>
        <v>167946</v>
      </c>
      <c r="AM70" s="450">
        <f t="shared" si="35"/>
        <v>3358436</v>
      </c>
      <c r="AN70" s="450">
        <f t="shared" si="35"/>
        <v>1156411</v>
      </c>
      <c r="AO70" s="450">
        <f t="shared" si="35"/>
        <v>4768509</v>
      </c>
      <c r="AP70" s="450">
        <f t="shared" si="35"/>
        <v>143515669</v>
      </c>
      <c r="AQ70" s="450">
        <f t="shared" si="35"/>
        <v>24312</v>
      </c>
      <c r="AR70" s="450">
        <f t="shared" si="35"/>
        <v>23174</v>
      </c>
      <c r="AS70" s="450">
        <f t="shared" si="35"/>
        <v>143526</v>
      </c>
      <c r="AT70" s="450">
        <f t="shared" si="35"/>
        <v>7846</v>
      </c>
      <c r="AU70" s="450">
        <f t="shared" si="35"/>
        <v>2666</v>
      </c>
      <c r="AV70" s="450">
        <f t="shared" si="35"/>
        <v>1363898</v>
      </c>
      <c r="AW70" s="450">
        <f t="shared" si="35"/>
        <v>7086</v>
      </c>
      <c r="AX70" s="450">
        <f t="shared" si="35"/>
        <v>5202</v>
      </c>
      <c r="AY70" s="450">
        <f t="shared" si="35"/>
        <v>164951302</v>
      </c>
      <c r="BA70" s="736" t="s">
        <v>55</v>
      </c>
      <c r="BB70" s="450">
        <f>SUM(BB58:BB69)</f>
        <v>50935</v>
      </c>
      <c r="BD70" s="737" t="s">
        <v>55</v>
      </c>
      <c r="BE70" s="744">
        <v>36532046</v>
      </c>
      <c r="BG70" s="737" t="s">
        <v>55</v>
      </c>
      <c r="BH70" s="744">
        <v>2168747</v>
      </c>
      <c r="BI70" s="744">
        <v>371108</v>
      </c>
      <c r="BJ70" s="744">
        <f>SUM(BJ58:BJ69)</f>
        <v>2539855</v>
      </c>
      <c r="BL70" s="724" t="s">
        <v>55</v>
      </c>
      <c r="BM70" s="744">
        <f>SUM(BM58:BM69)</f>
        <v>7278853</v>
      </c>
      <c r="BO70" s="724" t="s">
        <v>55</v>
      </c>
      <c r="BP70" s="745">
        <f>SUM(BP58:BP69)</f>
        <v>165539120</v>
      </c>
      <c r="BS70" s="724" t="s">
        <v>55</v>
      </c>
      <c r="BT70" s="340">
        <f>SUM(BT58:BT69)</f>
        <v>49836</v>
      </c>
      <c r="BU70" s="340">
        <f t="shared" ref="BU70:BZ70" si="36">SUM(BU58:BU69)</f>
        <v>1790</v>
      </c>
      <c r="BV70" s="340">
        <f t="shared" si="36"/>
        <v>15382</v>
      </c>
      <c r="BW70" s="340">
        <f t="shared" si="36"/>
        <v>16543</v>
      </c>
      <c r="BX70" s="340">
        <f t="shared" si="36"/>
        <v>1644540</v>
      </c>
      <c r="BY70" s="340">
        <f t="shared" si="36"/>
        <v>8</v>
      </c>
      <c r="BZ70" s="340">
        <f t="shared" si="36"/>
        <v>0</v>
      </c>
      <c r="CA70" s="340">
        <f t="shared" si="32"/>
        <v>1728099</v>
      </c>
    </row>
    <row r="71" spans="2:79" x14ac:dyDescent="0.15">
      <c r="I71" s="724"/>
      <c r="J71" s="424"/>
      <c r="K71" s="424"/>
      <c r="L71" s="424"/>
      <c r="M71" s="424"/>
      <c r="N71" s="424"/>
      <c r="O71" s="424"/>
      <c r="AH71" s="724"/>
      <c r="BA71" s="724"/>
      <c r="BG71" s="79"/>
      <c r="BL71" s="724"/>
      <c r="BO71" s="724"/>
      <c r="BS71" s="724"/>
    </row>
    <row r="72" spans="2:79" x14ac:dyDescent="0.15">
      <c r="I72" s="724"/>
      <c r="J72" s="424"/>
      <c r="K72" s="424"/>
      <c r="L72" s="424"/>
      <c r="M72" s="424"/>
      <c r="N72" s="424"/>
      <c r="O72" s="424"/>
      <c r="AH72" s="724"/>
      <c r="AI72" s="432"/>
      <c r="BA72" s="724"/>
      <c r="BB72" s="432"/>
      <c r="BG72" s="79"/>
      <c r="BL72" s="724"/>
      <c r="BO72" s="724"/>
      <c r="BS72" s="724"/>
    </row>
    <row r="73" spans="2:79" x14ac:dyDescent="0.15">
      <c r="I73" s="724"/>
      <c r="J73" s="432" t="s">
        <v>118</v>
      </c>
      <c r="R73" s="432" t="s">
        <v>119</v>
      </c>
      <c r="AA73" s="432" t="s">
        <v>120</v>
      </c>
      <c r="AH73" s="725"/>
      <c r="AI73" s="432" t="s">
        <v>670</v>
      </c>
      <c r="BA73" s="724"/>
      <c r="BB73" s="432" t="s">
        <v>682</v>
      </c>
      <c r="BE73" s="726" t="s">
        <v>892</v>
      </c>
      <c r="BG73" s="79"/>
      <c r="BH73" s="726" t="s">
        <v>893</v>
      </c>
      <c r="BK73" s="79"/>
      <c r="BL73" s="724"/>
      <c r="BM73" s="726" t="s">
        <v>894</v>
      </c>
      <c r="BO73" s="728" t="s">
        <v>919</v>
      </c>
      <c r="BS73" s="725" t="s">
        <v>920</v>
      </c>
    </row>
    <row r="74" spans="2:79" x14ac:dyDescent="0.15">
      <c r="I74" s="741" t="s">
        <v>146</v>
      </c>
      <c r="J74" s="432"/>
      <c r="Q74" s="432" t="s">
        <v>146</v>
      </c>
      <c r="R74" s="432"/>
      <c r="Z74" s="432" t="s">
        <v>146</v>
      </c>
      <c r="AH74" s="725" t="s">
        <v>146</v>
      </c>
      <c r="BA74" s="725" t="s">
        <v>146</v>
      </c>
      <c r="BD74" s="432" t="s">
        <v>146</v>
      </c>
      <c r="BF74" s="432"/>
      <c r="BG74" s="742" t="s">
        <v>146</v>
      </c>
      <c r="BI74" s="79"/>
      <c r="BJ74" s="79"/>
      <c r="BK74" s="79"/>
      <c r="BL74" s="725" t="s">
        <v>146</v>
      </c>
      <c r="BO74" s="725" t="s">
        <v>146</v>
      </c>
      <c r="BS74" s="724" t="s">
        <v>146</v>
      </c>
    </row>
    <row r="75" spans="2:79" ht="42" x14ac:dyDescent="0.15">
      <c r="I75" s="437" t="s">
        <v>595</v>
      </c>
      <c r="J75" s="435" t="s">
        <v>122</v>
      </c>
      <c r="K75" s="435" t="s">
        <v>123</v>
      </c>
      <c r="L75" s="435" t="s">
        <v>124</v>
      </c>
      <c r="M75" s="435" t="s">
        <v>125</v>
      </c>
      <c r="N75" s="435" t="s">
        <v>234</v>
      </c>
      <c r="O75" s="435" t="s">
        <v>55</v>
      </c>
      <c r="P75" s="724"/>
      <c r="Q75" s="437" t="s">
        <v>595</v>
      </c>
      <c r="R75" s="435" t="s">
        <v>126</v>
      </c>
      <c r="S75" s="435" t="s">
        <v>127</v>
      </c>
      <c r="T75" s="435" t="s">
        <v>128</v>
      </c>
      <c r="U75" s="435" t="s">
        <v>129</v>
      </c>
      <c r="V75" s="435" t="s">
        <v>130</v>
      </c>
      <c r="W75" s="435" t="s">
        <v>234</v>
      </c>
      <c r="X75" s="435" t="s">
        <v>55</v>
      </c>
      <c r="Y75" s="724"/>
      <c r="Z75" s="437" t="s">
        <v>595</v>
      </c>
      <c r="AA75" s="435" t="s">
        <v>131</v>
      </c>
      <c r="AB75" s="435" t="s">
        <v>132</v>
      </c>
      <c r="AC75" s="435" t="s">
        <v>133</v>
      </c>
      <c r="AD75" s="435" t="s">
        <v>234</v>
      </c>
      <c r="AE75" s="435" t="s">
        <v>134</v>
      </c>
      <c r="AF75" s="435" t="s">
        <v>55</v>
      </c>
      <c r="AG75" s="724"/>
      <c r="AH75" s="437" t="s">
        <v>595</v>
      </c>
      <c r="AI75" s="435" t="str">
        <f>AI91</f>
        <v>AIRS</v>
      </c>
      <c r="AJ75" s="435" t="str">
        <f t="shared" ref="AJ75:AX75" si="37">AJ91</f>
        <v>AMSR-E</v>
      </c>
      <c r="AK75" s="435" t="str">
        <f t="shared" si="37"/>
        <v>AMSR2</v>
      </c>
      <c r="AL75" s="435" t="str">
        <f t="shared" si="37"/>
        <v>ATMS</v>
      </c>
      <c r="AM75" s="435" t="str">
        <f t="shared" si="37"/>
        <v>DPR</v>
      </c>
      <c r="AN75" s="435" t="str">
        <f t="shared" si="37"/>
        <v>GMI</v>
      </c>
      <c r="AO75" s="435" t="str">
        <f t="shared" si="37"/>
        <v>GOES-8/10</v>
      </c>
      <c r="AP75" s="435" t="str">
        <f t="shared" si="37"/>
        <v>IMERG</v>
      </c>
      <c r="AQ75" s="435" t="str">
        <f t="shared" si="37"/>
        <v>KAPR</v>
      </c>
      <c r="AR75" s="435" t="str">
        <f t="shared" si="37"/>
        <v>KUPR</v>
      </c>
      <c r="AS75" s="435" t="str">
        <f t="shared" si="37"/>
        <v>MHS</v>
      </c>
      <c r="AT75" s="435" t="str">
        <f t="shared" si="37"/>
        <v>MT1</v>
      </c>
      <c r="AU75" s="435" t="str">
        <f t="shared" si="37"/>
        <v>SAPHIR</v>
      </c>
      <c r="AV75" s="435" t="str">
        <f t="shared" si="37"/>
        <v>SSM/I</v>
      </c>
      <c r="AW75" s="435" t="str">
        <f t="shared" si="37"/>
        <v>SSMIS</v>
      </c>
      <c r="AX75" s="435" t="str">
        <f t="shared" si="37"/>
        <v>TMI</v>
      </c>
      <c r="AY75" s="435" t="s">
        <v>55</v>
      </c>
      <c r="AZ75" s="724"/>
      <c r="BA75" s="437" t="s">
        <v>595</v>
      </c>
      <c r="BB75" s="435" t="s">
        <v>682</v>
      </c>
      <c r="BC75" s="724"/>
      <c r="BD75" s="437" t="s">
        <v>595</v>
      </c>
      <c r="BE75" s="465" t="s">
        <v>889</v>
      </c>
      <c r="BF75" s="724"/>
      <c r="BG75" s="437" t="s">
        <v>595</v>
      </c>
      <c r="BH75" s="465" t="s">
        <v>890</v>
      </c>
      <c r="BI75" s="465" t="s">
        <v>891</v>
      </c>
      <c r="BJ75" s="465" t="s">
        <v>55</v>
      </c>
      <c r="BK75" s="724"/>
      <c r="BL75" s="437" t="s">
        <v>595</v>
      </c>
      <c r="BM75" s="465" t="s">
        <v>895</v>
      </c>
      <c r="BN75" s="724"/>
      <c r="BO75" s="437" t="s">
        <v>595</v>
      </c>
      <c r="BP75" s="465" t="s">
        <v>913</v>
      </c>
      <c r="BQ75" s="724"/>
      <c r="BR75" s="724"/>
      <c r="BS75" s="437" t="s">
        <v>84</v>
      </c>
      <c r="BT75" s="437" t="s">
        <v>915</v>
      </c>
      <c r="BU75" s="437" t="s">
        <v>916</v>
      </c>
      <c r="BV75" s="437" t="s">
        <v>917</v>
      </c>
      <c r="BW75" s="437" t="s">
        <v>918</v>
      </c>
      <c r="BX75" s="437" t="s">
        <v>921</v>
      </c>
      <c r="BY75" s="437" t="s">
        <v>922</v>
      </c>
      <c r="BZ75" s="437" t="s">
        <v>923</v>
      </c>
      <c r="CA75" s="437" t="s">
        <v>55</v>
      </c>
    </row>
    <row r="76" spans="2:79" x14ac:dyDescent="0.15">
      <c r="I76" s="465" t="str">
        <f>I92</f>
        <v>2022-10</v>
      </c>
      <c r="J76" s="440">
        <f>J92/1024</f>
        <v>54.962012101403118</v>
      </c>
      <c r="K76" s="440">
        <f>K92/1024</f>
        <v>1.101728395914505</v>
      </c>
      <c r="L76" s="440">
        <f>L92/1024</f>
        <v>17.408643179805861</v>
      </c>
      <c r="M76" s="440">
        <f>M92/1024</f>
        <v>861.94666118433588</v>
      </c>
      <c r="N76" s="440"/>
      <c r="O76" s="440">
        <f t="shared" ref="O76:O87" si="38">SUM(J76:M76)</f>
        <v>935.41904486145938</v>
      </c>
      <c r="Q76" s="439" t="str">
        <f>Q92</f>
        <v>2021-10</v>
      </c>
      <c r="R76" s="440">
        <f>R92/1024</f>
        <v>14.145764574287558</v>
      </c>
      <c r="S76" s="440">
        <f>S92/1024</f>
        <v>159.9654116089873</v>
      </c>
      <c r="T76" s="440">
        <f>T92/1024</f>
        <v>0.6644186302619346</v>
      </c>
      <c r="U76" s="440">
        <f>U92/1024</f>
        <v>582.52522838446794</v>
      </c>
      <c r="V76" s="440">
        <f>V92/1024</f>
        <v>0.63865409188383571</v>
      </c>
      <c r="W76" s="440"/>
      <c r="X76" s="440">
        <f>SUM(R76:V76)</f>
        <v>757.9394772898886</v>
      </c>
      <c r="Z76" s="731" t="s">
        <v>1182</v>
      </c>
      <c r="AA76" s="440">
        <f>AA92/1024</f>
        <v>2.073342653238789E-2</v>
      </c>
      <c r="AB76" s="440">
        <f>AB92/1024</f>
        <v>3.7403174817782157</v>
      </c>
      <c r="AC76" s="440">
        <f>AC92/1024</f>
        <v>48.268912396685643</v>
      </c>
      <c r="AD76" s="440"/>
      <c r="AE76" s="440">
        <f>AE92/1024</f>
        <v>1.7166530597023631E-7</v>
      </c>
      <c r="AF76" s="440">
        <f>SUM(AA76:AE76)</f>
        <v>52.02996347666155</v>
      </c>
      <c r="AH76" s="465" t="str">
        <f>AH92</f>
        <v>2022-10</v>
      </c>
      <c r="AI76" s="440">
        <f t="shared" ref="AI76:AX87" si="39">AI92/1024</f>
        <v>3.8693920978403124E-3</v>
      </c>
      <c r="AJ76" s="440">
        <f t="shared" si="39"/>
        <v>8.0365467022766008</v>
      </c>
      <c r="AK76" s="440">
        <f t="shared" si="39"/>
        <v>1.0726574418822559</v>
      </c>
      <c r="AL76" s="440">
        <f t="shared" si="39"/>
        <v>0.30929407113217089</v>
      </c>
      <c r="AM76" s="440">
        <f t="shared" si="39"/>
        <v>152.13529347597148</v>
      </c>
      <c r="AN76" s="440">
        <f t="shared" si="39"/>
        <v>4.3698197691428442</v>
      </c>
      <c r="AO76" s="440">
        <f t="shared" si="39"/>
        <v>12.949299516674706</v>
      </c>
      <c r="AP76" s="440">
        <f t="shared" si="39"/>
        <v>12.487123910437637</v>
      </c>
      <c r="AQ76" s="440">
        <f t="shared" si="39"/>
        <v>5.349380981351709E-2</v>
      </c>
      <c r="AR76" s="440">
        <f t="shared" si="39"/>
        <v>6.8053354071707817E-2</v>
      </c>
      <c r="AS76" s="440">
        <f t="shared" si="39"/>
        <v>9.685399965110264E-2</v>
      </c>
      <c r="AT76" s="440">
        <f t="shared" si="39"/>
        <v>1.234102518537832E-3</v>
      </c>
      <c r="AU76" s="440">
        <f t="shared" si="39"/>
        <v>9.177706579066572E-5</v>
      </c>
      <c r="AV76" s="440">
        <f t="shared" si="39"/>
        <v>0.54485301811382614</v>
      </c>
      <c r="AW76" s="440">
        <f t="shared" si="39"/>
        <v>9.3980533165449708E-3</v>
      </c>
      <c r="AX76" s="440">
        <f t="shared" si="39"/>
        <v>1.8447087581989745E-2</v>
      </c>
      <c r="AY76" s="440">
        <f t="shared" ref="AY76:AY87" si="40">SUM(AI76:AX76)</f>
        <v>192.15632948174857</v>
      </c>
      <c r="BA76" s="465" t="str">
        <f>BA92</f>
        <v>2022-10</v>
      </c>
      <c r="BB76" s="440">
        <f>BB92/1024</f>
        <v>4.0270181293635618E-2</v>
      </c>
      <c r="BD76" s="439" t="str">
        <f>BD92</f>
        <v>2022-10</v>
      </c>
      <c r="BE76" s="360">
        <f>BE92/1024</f>
        <v>5330.097002011802</v>
      </c>
      <c r="BF76" s="732"/>
      <c r="BG76" s="439" t="str">
        <f>BG92</f>
        <v>2022-10</v>
      </c>
      <c r="BH76" s="360">
        <f t="shared" ref="BH76:BJ87" si="41">BH92/1024</f>
        <v>92.101494735294011</v>
      </c>
      <c r="BI76" s="360">
        <f t="shared" si="41"/>
        <v>10.707091264200164</v>
      </c>
      <c r="BJ76" s="360">
        <f t="shared" si="41"/>
        <v>102.80858599949417</v>
      </c>
      <c r="BK76" s="732"/>
      <c r="BL76" s="746" t="str">
        <f>BL92</f>
        <v>2022-10</v>
      </c>
      <c r="BM76" s="360">
        <f t="shared" ref="BM76:BM87" si="42">BM92/1024</f>
        <v>206.6240693775238</v>
      </c>
      <c r="BO76" s="746" t="str">
        <f>BO92</f>
        <v>2022-10</v>
      </c>
      <c r="BP76" s="360">
        <f t="shared" ref="BP76:BP87" si="43">BP92/1024</f>
        <v>76.891409943812505</v>
      </c>
      <c r="BS76" s="734" t="s">
        <v>1182</v>
      </c>
      <c r="BT76" s="452">
        <f>BT92/1024</f>
        <v>1.4042043558220019E-3</v>
      </c>
      <c r="BU76" s="452">
        <f t="shared" ref="BU76:BZ76" si="44">BU92/1024</f>
        <v>1.785758258847627E-4</v>
      </c>
      <c r="BV76" s="452">
        <f t="shared" si="44"/>
        <v>9.4711167821515043E-4</v>
      </c>
      <c r="BW76" s="452">
        <f t="shared" si="44"/>
        <v>8.5342230640890141E-3</v>
      </c>
      <c r="BX76" s="452">
        <f t="shared" si="44"/>
        <v>1.1024396570955957</v>
      </c>
      <c r="BY76" s="452">
        <f t="shared" si="44"/>
        <v>0</v>
      </c>
      <c r="BZ76" s="452">
        <f t="shared" si="44"/>
        <v>0</v>
      </c>
      <c r="CA76" s="452">
        <f>SUM(BT76:BZ76)</f>
        <v>1.1135037720196066</v>
      </c>
    </row>
    <row r="77" spans="2:79" x14ac:dyDescent="0.15">
      <c r="I77" s="465" t="str">
        <f t="shared" ref="I77:I87" si="45">I93</f>
        <v>2022-11</v>
      </c>
      <c r="J77" s="440">
        <f t="shared" ref="J77:M87" si="46">J93/1024</f>
        <v>57.409599083109157</v>
      </c>
      <c r="K77" s="440">
        <f t="shared" si="46"/>
        <v>0.56562537109220978</v>
      </c>
      <c r="L77" s="440">
        <f t="shared" si="46"/>
        <v>2.367296292504756</v>
      </c>
      <c r="M77" s="440">
        <f t="shared" si="46"/>
        <v>818.72475356434541</v>
      </c>
      <c r="N77" s="440"/>
      <c r="O77" s="440">
        <f t="shared" si="38"/>
        <v>879.06727431105151</v>
      </c>
      <c r="Q77" s="439" t="str">
        <f t="shared" ref="Q77:Q87" si="47">Q93</f>
        <v>2021-11</v>
      </c>
      <c r="R77" s="440">
        <f t="shared" ref="R77:V87" si="48">R93/1024</f>
        <v>8.2292068794031241</v>
      </c>
      <c r="S77" s="440">
        <f t="shared" si="48"/>
        <v>117.23695663136036</v>
      </c>
      <c r="T77" s="440">
        <f t="shared" si="48"/>
        <v>0.63276656004381904</v>
      </c>
      <c r="U77" s="440">
        <f t="shared" si="48"/>
        <v>766.05547676041863</v>
      </c>
      <c r="V77" s="440">
        <f t="shared" si="48"/>
        <v>9.2788443415884048E-2</v>
      </c>
      <c r="W77" s="440"/>
      <c r="X77" s="440">
        <f t="shared" ref="X77:X87" si="49">SUM(R77:V77)</f>
        <v>892.24719527464185</v>
      </c>
      <c r="Z77" s="731" t="s">
        <v>1183</v>
      </c>
      <c r="AA77" s="440">
        <f t="shared" ref="AA77:AE87" si="50">AA93/1024</f>
        <v>2.0248259258551074E-2</v>
      </c>
      <c r="AB77" s="440">
        <f t="shared" si="50"/>
        <v>1.8564340263192103</v>
      </c>
      <c r="AC77" s="440">
        <f t="shared" si="50"/>
        <v>62.116234424814088</v>
      </c>
      <c r="AD77" s="440"/>
      <c r="AE77" s="440">
        <f t="shared" si="50"/>
        <v>2.5542255571053807E-4</v>
      </c>
      <c r="AF77" s="440">
        <f t="shared" ref="AF77:AF83" si="51">SUM(AA77:AE77)</f>
        <v>63.993172132947564</v>
      </c>
      <c r="AH77" s="465" t="str">
        <f t="shared" ref="AH77:AH87" si="52">AH93</f>
        <v>2022-11</v>
      </c>
      <c r="AI77" s="440">
        <f t="shared" si="39"/>
        <v>3.0358669073393654E-3</v>
      </c>
      <c r="AJ77" s="440">
        <f t="shared" si="39"/>
        <v>12.360195518682227</v>
      </c>
      <c r="AK77" s="440">
        <f t="shared" si="39"/>
        <v>1.5890007893658495</v>
      </c>
      <c r="AL77" s="440">
        <f t="shared" si="39"/>
        <v>6.7523710905334086E-2</v>
      </c>
      <c r="AM77" s="440">
        <f t="shared" si="39"/>
        <v>52.423037931927738</v>
      </c>
      <c r="AN77" s="440">
        <f t="shared" si="39"/>
        <v>2.7504764620753037</v>
      </c>
      <c r="AO77" s="440">
        <f t="shared" si="39"/>
        <v>9.4065065064796674</v>
      </c>
      <c r="AP77" s="440">
        <f t="shared" si="39"/>
        <v>20.596152022422753</v>
      </c>
      <c r="AQ77" s="440">
        <f t="shared" si="39"/>
        <v>4.5464457798516309E-7</v>
      </c>
      <c r="AR77" s="440">
        <f t="shared" si="39"/>
        <v>1.777211606167832E-3</v>
      </c>
      <c r="AS77" s="440">
        <f t="shared" si="39"/>
        <v>5.3709207763858985E-2</v>
      </c>
      <c r="AT77" s="440">
        <f t="shared" si="39"/>
        <v>2.1747800929006151E-6</v>
      </c>
      <c r="AU77" s="440">
        <f t="shared" si="39"/>
        <v>2.099946029375127E-3</v>
      </c>
      <c r="AV77" s="440">
        <f t="shared" si="39"/>
        <v>0.51042424539537012</v>
      </c>
      <c r="AW77" s="440">
        <f t="shared" si="39"/>
        <v>0.20521521331647755</v>
      </c>
      <c r="AX77" s="440">
        <f t="shared" si="39"/>
        <v>5.5198619858856546E-2</v>
      </c>
      <c r="AY77" s="440">
        <f t="shared" si="40"/>
        <v>100.02435588216099</v>
      </c>
      <c r="BA77" s="465" t="str">
        <f t="shared" ref="BA77:BA87" si="53">BA93</f>
        <v>2022-11</v>
      </c>
      <c r="BB77" s="440">
        <f t="shared" ref="BB77:BB87" si="54">BB93/1024</f>
        <v>1.3525235353881717E-3</v>
      </c>
      <c r="BD77" s="439" t="str">
        <f t="shared" ref="BD77:BD87" si="55">BD93</f>
        <v>2022-11</v>
      </c>
      <c r="BE77" s="360">
        <f t="shared" ref="BE77:BE87" si="56">BE93/1024</f>
        <v>3845.6370497880789</v>
      </c>
      <c r="BF77" s="732"/>
      <c r="BG77" s="439" t="str">
        <f t="shared" ref="BG77:BG87" si="57">BG93</f>
        <v>2022-11</v>
      </c>
      <c r="BH77" s="360">
        <f t="shared" si="41"/>
        <v>63.930872341865211</v>
      </c>
      <c r="BI77" s="360">
        <f t="shared" si="41"/>
        <v>20.097635414072979</v>
      </c>
      <c r="BJ77" s="360">
        <f t="shared" si="41"/>
        <v>84.028507755938193</v>
      </c>
      <c r="BK77" s="732"/>
      <c r="BL77" s="746" t="str">
        <f t="shared" ref="BL77:BL87" si="58">BL93</f>
        <v>2022-11</v>
      </c>
      <c r="BM77" s="360">
        <f t="shared" si="42"/>
        <v>282.82025522809272</v>
      </c>
      <c r="BO77" s="746" t="str">
        <f t="shared" ref="BO77:BO87" si="59">BO93</f>
        <v>2022-11</v>
      </c>
      <c r="BP77" s="360">
        <f t="shared" si="43"/>
        <v>35.650081786805409</v>
      </c>
      <c r="BS77" s="734" t="s">
        <v>1183</v>
      </c>
      <c r="BT77" s="452">
        <f t="shared" ref="BT77:BZ87" si="60">BT93/1024</f>
        <v>2.4056794354692088E-3</v>
      </c>
      <c r="BU77" s="452">
        <f t="shared" si="60"/>
        <v>0</v>
      </c>
      <c r="BV77" s="452">
        <f t="shared" si="60"/>
        <v>9.8266021341259762E-3</v>
      </c>
      <c r="BW77" s="452">
        <f t="shared" si="60"/>
        <v>2.5646518287430763E-2</v>
      </c>
      <c r="BX77" s="452">
        <f t="shared" si="60"/>
        <v>1.8409216726422462</v>
      </c>
      <c r="BY77" s="452">
        <f t="shared" si="60"/>
        <v>0</v>
      </c>
      <c r="BZ77" s="452">
        <f t="shared" si="60"/>
        <v>0</v>
      </c>
      <c r="CA77" s="452">
        <f t="shared" ref="CA77:CA87" si="61">SUM(BT77:BZ77)</f>
        <v>1.8788004724992722</v>
      </c>
    </row>
    <row r="78" spans="2:79" x14ac:dyDescent="0.15">
      <c r="I78" s="465" t="str">
        <f t="shared" si="45"/>
        <v>2022-12</v>
      </c>
      <c r="J78" s="440">
        <f t="shared" si="46"/>
        <v>65.532045300049475</v>
      </c>
      <c r="K78" s="440">
        <f t="shared" si="46"/>
        <v>0.53783665927676316</v>
      </c>
      <c r="L78" s="440">
        <f t="shared" si="46"/>
        <v>18.801798069034668</v>
      </c>
      <c r="M78" s="440">
        <f t="shared" si="46"/>
        <v>991.83135410798513</v>
      </c>
      <c r="N78" s="440"/>
      <c r="O78" s="440">
        <f t="shared" si="38"/>
        <v>1076.7030341363461</v>
      </c>
      <c r="Q78" s="439" t="str">
        <f t="shared" si="47"/>
        <v>2021-12</v>
      </c>
      <c r="R78" s="440">
        <f t="shared" si="48"/>
        <v>6.4478366471575974</v>
      </c>
      <c r="S78" s="440">
        <f t="shared" si="48"/>
        <v>127.72330788555273</v>
      </c>
      <c r="T78" s="440">
        <f t="shared" si="48"/>
        <v>0.68268235379400632</v>
      </c>
      <c r="U78" s="440">
        <f t="shared" si="48"/>
        <v>835.66906480878652</v>
      </c>
      <c r="V78" s="440">
        <f t="shared" si="48"/>
        <v>2.0703703651961387</v>
      </c>
      <c r="W78" s="440"/>
      <c r="X78" s="440">
        <f t="shared" si="49"/>
        <v>972.59326206048695</v>
      </c>
      <c r="Z78" s="731" t="s">
        <v>1184</v>
      </c>
      <c r="AA78" s="440">
        <f t="shared" si="50"/>
        <v>2.5714157051879686E-2</v>
      </c>
      <c r="AB78" s="440">
        <f t="shared" si="50"/>
        <v>1.0944496958327359</v>
      </c>
      <c r="AC78" s="440">
        <f t="shared" si="50"/>
        <v>90.732821850839144</v>
      </c>
      <c r="AD78" s="440"/>
      <c r="AE78" s="440">
        <f t="shared" si="50"/>
        <v>7.6293872552923832E-8</v>
      </c>
      <c r="AF78" s="440">
        <f t="shared" si="51"/>
        <v>91.852985780017633</v>
      </c>
      <c r="AH78" s="465" t="str">
        <f t="shared" si="52"/>
        <v>2022-12</v>
      </c>
      <c r="AI78" s="440">
        <f t="shared" si="39"/>
        <v>1.8966402722071485E-3</v>
      </c>
      <c r="AJ78" s="440">
        <f t="shared" si="39"/>
        <v>7.0034761754904977</v>
      </c>
      <c r="AK78" s="440">
        <f t="shared" si="39"/>
        <v>1.366562768403125</v>
      </c>
      <c r="AL78" s="440">
        <f t="shared" si="39"/>
        <v>1.4038296009857714E-2</v>
      </c>
      <c r="AM78" s="440">
        <f t="shared" si="39"/>
        <v>89.253654671396276</v>
      </c>
      <c r="AN78" s="440">
        <f t="shared" si="39"/>
        <v>0.83305823398040946</v>
      </c>
      <c r="AO78" s="440">
        <f t="shared" si="39"/>
        <v>15.449643251889844</v>
      </c>
      <c r="AP78" s="440">
        <f t="shared" si="39"/>
        <v>23.51207230671297</v>
      </c>
      <c r="AQ78" s="440">
        <f t="shared" si="39"/>
        <v>1.3906306464377832E-2</v>
      </c>
      <c r="AR78" s="440">
        <f t="shared" si="39"/>
        <v>1.8678339131838573E-2</v>
      </c>
      <c r="AS78" s="440">
        <f t="shared" si="39"/>
        <v>1.4582901890207715E-2</v>
      </c>
      <c r="AT78" s="440">
        <f t="shared" si="39"/>
        <v>3.9296091927099025E-6</v>
      </c>
      <c r="AU78" s="440">
        <f t="shared" si="39"/>
        <v>4.848752723773935E-7</v>
      </c>
      <c r="AV78" s="440">
        <f t="shared" si="39"/>
        <v>0.5457173317472549</v>
      </c>
      <c r="AW78" s="440">
        <f t="shared" si="39"/>
        <v>1.4293958347479884E-3</v>
      </c>
      <c r="AX78" s="440">
        <f t="shared" si="39"/>
        <v>6.2790388328721677E-3</v>
      </c>
      <c r="AY78" s="440">
        <f t="shared" si="40"/>
        <v>138.03500007254095</v>
      </c>
      <c r="BA78" s="465" t="str">
        <f t="shared" si="53"/>
        <v>2022-12</v>
      </c>
      <c r="BB78" s="440">
        <f t="shared" si="54"/>
        <v>3.9844354232627544E-3</v>
      </c>
      <c r="BD78" s="439" t="str">
        <f t="shared" si="55"/>
        <v>2022-12</v>
      </c>
      <c r="BE78" s="360">
        <f t="shared" si="56"/>
        <v>3102.2013856186913</v>
      </c>
      <c r="BF78" s="732"/>
      <c r="BG78" s="439" t="str">
        <f t="shared" si="57"/>
        <v>2022-12</v>
      </c>
      <c r="BH78" s="360">
        <f t="shared" si="41"/>
        <v>72.485077575470157</v>
      </c>
      <c r="BI78" s="360">
        <f t="shared" si="41"/>
        <v>2.9781485349703809</v>
      </c>
      <c r="BJ78" s="360">
        <f t="shared" si="41"/>
        <v>75.463226110440544</v>
      </c>
      <c r="BK78" s="732"/>
      <c r="BL78" s="746" t="str">
        <f t="shared" si="58"/>
        <v>2022-12</v>
      </c>
      <c r="BM78" s="360">
        <f t="shared" si="42"/>
        <v>210.96018451847129</v>
      </c>
      <c r="BO78" s="746" t="str">
        <f t="shared" si="59"/>
        <v>2022-12</v>
      </c>
      <c r="BP78" s="360">
        <f t="shared" si="43"/>
        <v>127.9133947969414</v>
      </c>
      <c r="BS78" s="734" t="s">
        <v>1184</v>
      </c>
      <c r="BT78" s="452">
        <f t="shared" si="60"/>
        <v>4.109771444745996E-3</v>
      </c>
      <c r="BU78" s="452">
        <f t="shared" si="60"/>
        <v>3.2323441701009861E-9</v>
      </c>
      <c r="BV78" s="452">
        <f t="shared" si="60"/>
        <v>1.4877927978886817E-3</v>
      </c>
      <c r="BW78" s="452">
        <f t="shared" si="60"/>
        <v>1.0339660509089257E-2</v>
      </c>
      <c r="BX78" s="452">
        <f t="shared" si="60"/>
        <v>44.503676235953122</v>
      </c>
      <c r="BY78" s="452">
        <f t="shared" si="60"/>
        <v>4.2233413296344143E-5</v>
      </c>
      <c r="BZ78" s="452">
        <f t="shared" si="60"/>
        <v>0</v>
      </c>
      <c r="CA78" s="452">
        <f t="shared" si="61"/>
        <v>44.519655697350487</v>
      </c>
    </row>
    <row r="79" spans="2:79" x14ac:dyDescent="0.15">
      <c r="I79" s="465" t="str">
        <f t="shared" si="45"/>
        <v>2023-01</v>
      </c>
      <c r="J79" s="440">
        <f t="shared" si="46"/>
        <v>75.175984663255747</v>
      </c>
      <c r="K79" s="440">
        <f t="shared" si="46"/>
        <v>0.6326364110718713</v>
      </c>
      <c r="L79" s="440">
        <f t="shared" si="46"/>
        <v>10.944649428375586</v>
      </c>
      <c r="M79" s="440">
        <f t="shared" si="46"/>
        <v>710.91805853124993</v>
      </c>
      <c r="N79" s="440"/>
      <c r="O79" s="440">
        <f t="shared" si="38"/>
        <v>797.67132903395316</v>
      </c>
      <c r="Q79" s="439" t="str">
        <f t="shared" si="47"/>
        <v>2022-01</v>
      </c>
      <c r="R79" s="440">
        <f t="shared" si="48"/>
        <v>7.8906920690305862</v>
      </c>
      <c r="S79" s="440">
        <f t="shared" si="48"/>
        <v>57.890449091147268</v>
      </c>
      <c r="T79" s="440">
        <f t="shared" si="48"/>
        <v>5.0489425995510793</v>
      </c>
      <c r="U79" s="440">
        <f t="shared" si="48"/>
        <v>1127.3582069001063</v>
      </c>
      <c r="V79" s="440">
        <f t="shared" si="48"/>
        <v>0.2782709082639484</v>
      </c>
      <c r="W79" s="440"/>
      <c r="X79" s="440">
        <f t="shared" si="49"/>
        <v>1198.4665615680992</v>
      </c>
      <c r="Z79" s="731" t="s">
        <v>1185</v>
      </c>
      <c r="AA79" s="440">
        <f t="shared" si="50"/>
        <v>8.5603054512830568E-2</v>
      </c>
      <c r="AB79" s="440">
        <f t="shared" si="50"/>
        <v>1.2742829234139168</v>
      </c>
      <c r="AC79" s="440">
        <f t="shared" si="50"/>
        <v>28.958396829941996</v>
      </c>
      <c r="AD79" s="440"/>
      <c r="AE79" s="440">
        <f t="shared" si="50"/>
        <v>3.0517549021169533E-7</v>
      </c>
      <c r="AF79" s="440">
        <f t="shared" si="51"/>
        <v>30.318283113044235</v>
      </c>
      <c r="AH79" s="465" t="str">
        <f t="shared" si="52"/>
        <v>2023-01</v>
      </c>
      <c r="AI79" s="440">
        <f t="shared" si="39"/>
        <v>2.5919225663528713E-4</v>
      </c>
      <c r="AJ79" s="440">
        <f t="shared" si="39"/>
        <v>5.2840101586279982</v>
      </c>
      <c r="AK79" s="440">
        <f t="shared" si="39"/>
        <v>2.1645215389771679</v>
      </c>
      <c r="AL79" s="440">
        <f t="shared" si="39"/>
        <v>7.1052735459488675E-2</v>
      </c>
      <c r="AM79" s="440">
        <f t="shared" si="39"/>
        <v>25.025033085675098</v>
      </c>
      <c r="AN79" s="440">
        <f t="shared" si="39"/>
        <v>2.858947262849139</v>
      </c>
      <c r="AO79" s="440">
        <f t="shared" si="39"/>
        <v>4.5059989221663184</v>
      </c>
      <c r="AP79" s="440">
        <f t="shared" si="39"/>
        <v>24.045849363424121</v>
      </c>
      <c r="AQ79" s="440">
        <f t="shared" si="39"/>
        <v>8.2594879886528326E-3</v>
      </c>
      <c r="AR79" s="440">
        <f t="shared" si="39"/>
        <v>1.4512610677229492E-2</v>
      </c>
      <c r="AS79" s="440">
        <f t="shared" si="39"/>
        <v>1.3459735861033497E-2</v>
      </c>
      <c r="AT79" s="440">
        <f t="shared" si="39"/>
        <v>6.3389517735231452E-2</v>
      </c>
      <c r="AU79" s="440">
        <f t="shared" si="39"/>
        <v>3.0030150810489357E-7</v>
      </c>
      <c r="AV79" s="440">
        <f t="shared" si="39"/>
        <v>9.929523343544043E-2</v>
      </c>
      <c r="AW79" s="440">
        <f t="shared" si="39"/>
        <v>2.1767723956145314E-4</v>
      </c>
      <c r="AX79" s="440">
        <f t="shared" si="39"/>
        <v>4.4904344940732618E-4</v>
      </c>
      <c r="AY79" s="440">
        <f t="shared" si="40"/>
        <v>64.155255866124037</v>
      </c>
      <c r="BA79" s="465" t="str">
        <f t="shared" si="53"/>
        <v>2023-01</v>
      </c>
      <c r="BB79" s="440">
        <f t="shared" si="54"/>
        <v>5.3287209711925148E-3</v>
      </c>
      <c r="BD79" s="439" t="str">
        <f t="shared" si="55"/>
        <v>2023-01</v>
      </c>
      <c r="BE79" s="360">
        <f t="shared" si="56"/>
        <v>2981.614644935767</v>
      </c>
      <c r="BF79" s="732"/>
      <c r="BG79" s="439" t="str">
        <f t="shared" si="57"/>
        <v>2023-01</v>
      </c>
      <c r="BH79" s="360">
        <f t="shared" si="41"/>
        <v>42.867631564190333</v>
      </c>
      <c r="BI79" s="360">
        <f t="shared" si="41"/>
        <v>15.781857068593075</v>
      </c>
      <c r="BJ79" s="360">
        <f t="shared" si="41"/>
        <v>58.64948863278341</v>
      </c>
      <c r="BK79" s="732"/>
      <c r="BL79" s="746" t="str">
        <f t="shared" si="58"/>
        <v>2023-01</v>
      </c>
      <c r="BM79" s="360">
        <f t="shared" si="42"/>
        <v>204.4492309885577</v>
      </c>
      <c r="BO79" s="746" t="str">
        <f t="shared" si="59"/>
        <v>2023-01</v>
      </c>
      <c r="BP79" s="360">
        <f t="shared" si="43"/>
        <v>106.95004037975414</v>
      </c>
      <c r="BS79" s="734" t="s">
        <v>1185</v>
      </c>
      <c r="BT79" s="452">
        <f t="shared" si="60"/>
        <v>5.3519940929618263E-3</v>
      </c>
      <c r="BU79" s="452">
        <f t="shared" si="60"/>
        <v>2.5146736061287795E-4</v>
      </c>
      <c r="BV79" s="452">
        <f t="shared" si="60"/>
        <v>1.225914592396289E-3</v>
      </c>
      <c r="BW79" s="452">
        <f t="shared" si="60"/>
        <v>1.0944992037366309E-2</v>
      </c>
      <c r="BX79" s="452">
        <f t="shared" si="60"/>
        <v>27.189014930936523</v>
      </c>
      <c r="BY79" s="452">
        <f t="shared" si="60"/>
        <v>0</v>
      </c>
      <c r="BZ79" s="452">
        <f t="shared" si="60"/>
        <v>0</v>
      </c>
      <c r="CA79" s="452">
        <f t="shared" si="61"/>
        <v>27.20678929901986</v>
      </c>
    </row>
    <row r="80" spans="2:79" x14ac:dyDescent="0.15">
      <c r="I80" s="465" t="str">
        <f t="shared" si="45"/>
        <v>2023-02</v>
      </c>
      <c r="J80" s="440">
        <f t="shared" si="46"/>
        <v>60.037091664478716</v>
      </c>
      <c r="K80" s="440">
        <f t="shared" si="46"/>
        <v>4.3393227983206026</v>
      </c>
      <c r="L80" s="440">
        <f t="shared" si="46"/>
        <v>70.408029993633988</v>
      </c>
      <c r="M80" s="440">
        <f t="shared" si="46"/>
        <v>729.66296294294307</v>
      </c>
      <c r="N80" s="440"/>
      <c r="O80" s="440">
        <f t="shared" si="38"/>
        <v>864.4474073993764</v>
      </c>
      <c r="Q80" s="439" t="str">
        <f t="shared" si="47"/>
        <v>2022-02</v>
      </c>
      <c r="R80" s="440">
        <f t="shared" si="48"/>
        <v>6.8612880423797655</v>
      </c>
      <c r="S80" s="440">
        <f t="shared" si="48"/>
        <v>166.58534753389355</v>
      </c>
      <c r="T80" s="440">
        <f t="shared" si="48"/>
        <v>1.290364241513088</v>
      </c>
      <c r="U80" s="440">
        <f t="shared" si="48"/>
        <v>977.20309478452214</v>
      </c>
      <c r="V80" s="440">
        <f t="shared" si="48"/>
        <v>0.36905180366920765</v>
      </c>
      <c r="W80" s="440"/>
      <c r="X80" s="440">
        <f t="shared" si="49"/>
        <v>1152.3091464059778</v>
      </c>
      <c r="Z80" s="731" t="s">
        <v>1186</v>
      </c>
      <c r="AA80" s="440">
        <f t="shared" si="50"/>
        <v>1.7534720685034668E-2</v>
      </c>
      <c r="AB80" s="440">
        <f t="shared" si="50"/>
        <v>5.5695149405009943</v>
      </c>
      <c r="AC80" s="440">
        <f t="shared" si="50"/>
        <v>18.440292635737915</v>
      </c>
      <c r="AD80" s="440"/>
      <c r="AE80" s="440">
        <f t="shared" si="50"/>
        <v>2.2635585810348827E-4</v>
      </c>
      <c r="AF80" s="440">
        <f t="shared" si="51"/>
        <v>24.027568652782048</v>
      </c>
      <c r="AH80" s="465" t="str">
        <f t="shared" si="52"/>
        <v>2023-02</v>
      </c>
      <c r="AI80" s="440">
        <f t="shared" si="39"/>
        <v>9.6513367316219923E-4</v>
      </c>
      <c r="AJ80" s="440">
        <f t="shared" si="39"/>
        <v>5.8897569519494919</v>
      </c>
      <c r="AK80" s="440">
        <f t="shared" si="39"/>
        <v>2.272833375031035</v>
      </c>
      <c r="AL80" s="440">
        <f t="shared" si="39"/>
        <v>0.44299963570392675</v>
      </c>
      <c r="AM80" s="440">
        <f t="shared" si="39"/>
        <v>49.750055966500391</v>
      </c>
      <c r="AN80" s="440">
        <f t="shared" si="39"/>
        <v>12.285052602726834</v>
      </c>
      <c r="AO80" s="440">
        <f t="shared" si="39"/>
        <v>4.6296152833892776</v>
      </c>
      <c r="AP80" s="440">
        <f t="shared" si="39"/>
        <v>10.392527574072949</v>
      </c>
      <c r="AQ80" s="440">
        <f t="shared" si="39"/>
        <v>2.4654270104292577E-2</v>
      </c>
      <c r="AR80" s="440">
        <f t="shared" si="39"/>
        <v>6.5845962565617769E-2</v>
      </c>
      <c r="AS80" s="440">
        <f t="shared" si="39"/>
        <v>5.5384312445312306E-2</v>
      </c>
      <c r="AT80" s="440">
        <f t="shared" si="39"/>
        <v>9.9755425253533199E-6</v>
      </c>
      <c r="AU80" s="440">
        <f t="shared" si="39"/>
        <v>1.9687237845573634E-3</v>
      </c>
      <c r="AV80" s="440">
        <f t="shared" si="39"/>
        <v>0.20113188745108301</v>
      </c>
      <c r="AW80" s="440">
        <f t="shared" si="39"/>
        <v>6.4892327100096682E-4</v>
      </c>
      <c r="AX80" s="440">
        <f t="shared" si="39"/>
        <v>1.2548080576379981E-4</v>
      </c>
      <c r="AY80" s="440">
        <f t="shared" si="40"/>
        <v>86.013576059017225</v>
      </c>
      <c r="BA80" s="465" t="str">
        <f t="shared" si="53"/>
        <v>2023-02</v>
      </c>
      <c r="BB80" s="440">
        <f t="shared" si="54"/>
        <v>4.9649880902506898E-3</v>
      </c>
      <c r="BD80" s="439" t="str">
        <f t="shared" si="55"/>
        <v>2023-02</v>
      </c>
      <c r="BE80" s="360">
        <f t="shared" si="56"/>
        <v>2831.9710144625701</v>
      </c>
      <c r="BF80" s="732"/>
      <c r="BG80" s="439" t="str">
        <f t="shared" si="57"/>
        <v>2023-02</v>
      </c>
      <c r="BH80" s="360">
        <f t="shared" si="41"/>
        <v>56.104206295792004</v>
      </c>
      <c r="BI80" s="360">
        <f t="shared" si="41"/>
        <v>5.7427975701257212</v>
      </c>
      <c r="BJ80" s="360">
        <f t="shared" si="41"/>
        <v>61.847003865917728</v>
      </c>
      <c r="BK80" s="732"/>
      <c r="BL80" s="746" t="str">
        <f t="shared" si="58"/>
        <v>2023-02</v>
      </c>
      <c r="BM80" s="360">
        <f t="shared" si="42"/>
        <v>159.97242838366753</v>
      </c>
      <c r="BO80" s="746" t="str">
        <f t="shared" si="59"/>
        <v>2023-02</v>
      </c>
      <c r="BP80" s="360">
        <f t="shared" si="43"/>
        <v>53.042078268440427</v>
      </c>
      <c r="BS80" s="734" t="s">
        <v>1186</v>
      </c>
      <c r="BT80" s="452">
        <f t="shared" si="60"/>
        <v>3.9706161433059571E-3</v>
      </c>
      <c r="BU80" s="452">
        <f t="shared" si="60"/>
        <v>0</v>
      </c>
      <c r="BV80" s="452">
        <f t="shared" si="60"/>
        <v>1.0219822897852245E-3</v>
      </c>
      <c r="BW80" s="452">
        <f t="shared" si="60"/>
        <v>9.5594269732828217E-3</v>
      </c>
      <c r="BX80" s="452">
        <f t="shared" si="60"/>
        <v>38.268999289228219</v>
      </c>
      <c r="BY80" s="452">
        <f t="shared" si="60"/>
        <v>0</v>
      </c>
      <c r="BZ80" s="452">
        <f t="shared" si="60"/>
        <v>0</v>
      </c>
      <c r="CA80" s="452">
        <f t="shared" si="61"/>
        <v>38.283551314634593</v>
      </c>
    </row>
    <row r="81" spans="9:79" x14ac:dyDescent="0.15">
      <c r="I81" s="465" t="str">
        <f t="shared" si="45"/>
        <v>2023-03</v>
      </c>
      <c r="J81" s="440">
        <f t="shared" si="46"/>
        <v>67.738043475972447</v>
      </c>
      <c r="K81" s="440">
        <f t="shared" si="46"/>
        <v>1.4669035113065467</v>
      </c>
      <c r="L81" s="440">
        <f t="shared" si="46"/>
        <v>21.252572166806154</v>
      </c>
      <c r="M81" s="440">
        <f t="shared" si="46"/>
        <v>803.73685646791137</v>
      </c>
      <c r="N81" s="440"/>
      <c r="O81" s="440">
        <f t="shared" si="38"/>
        <v>894.19437562199653</v>
      </c>
      <c r="Q81" s="439" t="str">
        <f t="shared" si="47"/>
        <v>2022-03</v>
      </c>
      <c r="R81" s="440">
        <f t="shared" si="48"/>
        <v>12.385989519554627</v>
      </c>
      <c r="S81" s="440">
        <f t="shared" si="48"/>
        <v>263.39094189729587</v>
      </c>
      <c r="T81" s="440">
        <f t="shared" si="48"/>
        <v>2.0262235963173185</v>
      </c>
      <c r="U81" s="440">
        <f t="shared" si="48"/>
        <v>1072.1318575598511</v>
      </c>
      <c r="V81" s="440">
        <f t="shared" si="48"/>
        <v>6.8614134204372013</v>
      </c>
      <c r="W81" s="440"/>
      <c r="X81" s="440">
        <f t="shared" si="49"/>
        <v>1356.7964259934561</v>
      </c>
      <c r="Z81" s="731" t="s">
        <v>1187</v>
      </c>
      <c r="AA81" s="440">
        <f t="shared" si="50"/>
        <v>2.0742223091474415E-2</v>
      </c>
      <c r="AB81" s="440">
        <f t="shared" si="50"/>
        <v>7.5474994193045761</v>
      </c>
      <c r="AC81" s="440">
        <f t="shared" si="50"/>
        <v>31.418904330871523</v>
      </c>
      <c r="AD81" s="440"/>
      <c r="AE81" s="440">
        <f t="shared" si="50"/>
        <v>6.5603499024291506E-6</v>
      </c>
      <c r="AF81" s="440">
        <f t="shared" si="51"/>
        <v>38.987152533617476</v>
      </c>
      <c r="AH81" s="465" t="str">
        <f t="shared" si="52"/>
        <v>2023-03</v>
      </c>
      <c r="AI81" s="440">
        <f t="shared" si="39"/>
        <v>2.8540602343127735E-3</v>
      </c>
      <c r="AJ81" s="440">
        <f t="shared" si="39"/>
        <v>9.1363298220303424</v>
      </c>
      <c r="AK81" s="440">
        <f t="shared" si="39"/>
        <v>0.31852862858067871</v>
      </c>
      <c r="AL81" s="440">
        <f t="shared" si="39"/>
        <v>0.30675397225422751</v>
      </c>
      <c r="AM81" s="440">
        <f t="shared" si="39"/>
        <v>60.805858265110935</v>
      </c>
      <c r="AN81" s="440">
        <f t="shared" si="39"/>
        <v>3.3478007166704571</v>
      </c>
      <c r="AO81" s="440">
        <f t="shared" si="39"/>
        <v>4.0177056536631346</v>
      </c>
      <c r="AP81" s="440">
        <f t="shared" si="39"/>
        <v>13.584159470487013</v>
      </c>
      <c r="AQ81" s="440">
        <f t="shared" si="39"/>
        <v>1.4432241277972851E-4</v>
      </c>
      <c r="AR81" s="440">
        <f t="shared" si="39"/>
        <v>1.2912398024127441E-3</v>
      </c>
      <c r="AS81" s="440">
        <f t="shared" si="39"/>
        <v>0.15882675220745995</v>
      </c>
      <c r="AT81" s="440">
        <f t="shared" si="39"/>
        <v>7.8225793913588774E-6</v>
      </c>
      <c r="AU81" s="440">
        <f t="shared" si="39"/>
        <v>2.3150768311097558E-3</v>
      </c>
      <c r="AV81" s="440">
        <f t="shared" si="39"/>
        <v>6.9325958046183498</v>
      </c>
      <c r="AW81" s="440">
        <f t="shared" si="39"/>
        <v>8.4113180491840434E-4</v>
      </c>
      <c r="AX81" s="440">
        <f t="shared" si="39"/>
        <v>1.1559300219232618E-5</v>
      </c>
      <c r="AY81" s="440">
        <f t="shared" si="40"/>
        <v>98.616024298587732</v>
      </c>
      <c r="BA81" s="465" t="str">
        <f t="shared" si="53"/>
        <v>2023-03</v>
      </c>
      <c r="BB81" s="440">
        <f t="shared" si="54"/>
        <v>1.9341749402883475E-3</v>
      </c>
      <c r="BD81" s="439" t="str">
        <f t="shared" si="55"/>
        <v>2023-03</v>
      </c>
      <c r="BE81" s="360">
        <f t="shared" si="56"/>
        <v>6557.8687421250688</v>
      </c>
      <c r="BF81" s="732"/>
      <c r="BG81" s="439" t="str">
        <f t="shared" si="57"/>
        <v>2023-03</v>
      </c>
      <c r="BH81" s="360">
        <f t="shared" si="41"/>
        <v>46.575694261409623</v>
      </c>
      <c r="BI81" s="360">
        <f t="shared" si="41"/>
        <v>3.1604770809862988</v>
      </c>
      <c r="BJ81" s="360">
        <f t="shared" si="41"/>
        <v>49.73617134239592</v>
      </c>
      <c r="BK81" s="732"/>
      <c r="BL81" s="746" t="str">
        <f t="shared" si="58"/>
        <v>2023-03</v>
      </c>
      <c r="BM81" s="360">
        <f t="shared" si="42"/>
        <v>271.21497172178141</v>
      </c>
      <c r="BO81" s="746" t="str">
        <f t="shared" si="59"/>
        <v>2023-03</v>
      </c>
      <c r="BP81" s="360">
        <f t="shared" si="43"/>
        <v>205.61209996855206</v>
      </c>
      <c r="BS81" s="734" t="s">
        <v>1187</v>
      </c>
      <c r="BT81" s="452">
        <f t="shared" si="60"/>
        <v>3.4955184952195802E-2</v>
      </c>
      <c r="BU81" s="452">
        <f t="shared" si="60"/>
        <v>2.745984602370293E-6</v>
      </c>
      <c r="BV81" s="452">
        <f t="shared" si="60"/>
        <v>1.1350870709065917E-3</v>
      </c>
      <c r="BW81" s="452">
        <f t="shared" si="60"/>
        <v>1.3644458947055665E-2</v>
      </c>
      <c r="BX81" s="452">
        <f t="shared" si="60"/>
        <v>9.6392835847855078</v>
      </c>
      <c r="BY81" s="452">
        <f t="shared" si="60"/>
        <v>0</v>
      </c>
      <c r="BZ81" s="452">
        <f t="shared" si="60"/>
        <v>0</v>
      </c>
      <c r="CA81" s="452">
        <f t="shared" si="61"/>
        <v>9.6890210617402683</v>
      </c>
    </row>
    <row r="82" spans="9:79" x14ac:dyDescent="0.15">
      <c r="I82" s="465" t="str">
        <f t="shared" si="45"/>
        <v>2023-04</v>
      </c>
      <c r="J82" s="440">
        <f t="shared" si="46"/>
        <v>53.10553516686555</v>
      </c>
      <c r="K82" s="440">
        <f t="shared" si="46"/>
        <v>0.7103011713707007</v>
      </c>
      <c r="L82" s="440">
        <f t="shared" si="46"/>
        <v>37.073567079300979</v>
      </c>
      <c r="M82" s="440">
        <f t="shared" si="46"/>
        <v>868.17334598491459</v>
      </c>
      <c r="N82" s="440"/>
      <c r="O82" s="440">
        <f t="shared" si="38"/>
        <v>959.0627494024518</v>
      </c>
      <c r="Q82" s="439" t="str">
        <f t="shared" si="47"/>
        <v>2022-04</v>
      </c>
      <c r="R82" s="440">
        <f t="shared" si="48"/>
        <v>14.358131389293693</v>
      </c>
      <c r="S82" s="440">
        <f t="shared" si="48"/>
        <v>196.33982719024317</v>
      </c>
      <c r="T82" s="440">
        <f t="shared" si="48"/>
        <v>57.113572542695657</v>
      </c>
      <c r="U82" s="440">
        <f t="shared" si="48"/>
        <v>932.4331889710993</v>
      </c>
      <c r="V82" s="440">
        <f t="shared" si="48"/>
        <v>3.456746223178925</v>
      </c>
      <c r="W82" s="440"/>
      <c r="X82" s="440">
        <f t="shared" si="49"/>
        <v>1203.7014663165107</v>
      </c>
      <c r="Z82" s="731" t="s">
        <v>1188</v>
      </c>
      <c r="AA82" s="440">
        <f t="shared" si="50"/>
        <v>2.0060393492712988E-2</v>
      </c>
      <c r="AB82" s="440">
        <f t="shared" si="50"/>
        <v>1.9052025547061895</v>
      </c>
      <c r="AC82" s="440">
        <f t="shared" si="50"/>
        <v>23.836183419245479</v>
      </c>
      <c r="AD82" s="440"/>
      <c r="AE82" s="440">
        <f t="shared" si="50"/>
        <v>3.0267264264693944E-4</v>
      </c>
      <c r="AF82" s="440">
        <f t="shared" si="51"/>
        <v>25.761749040087029</v>
      </c>
      <c r="AH82" s="465" t="str">
        <f t="shared" si="52"/>
        <v>2023-04</v>
      </c>
      <c r="AI82" s="440">
        <f t="shared" si="39"/>
        <v>9.8347956736688475E-5</v>
      </c>
      <c r="AJ82" s="440">
        <f t="shared" si="39"/>
        <v>5.5574253389941015</v>
      </c>
      <c r="AK82" s="440">
        <f t="shared" si="39"/>
        <v>9.8736956261745112E-2</v>
      </c>
      <c r="AL82" s="440">
        <f t="shared" si="39"/>
        <v>2.7811244244730859E-3</v>
      </c>
      <c r="AM82" s="440">
        <f t="shared" si="39"/>
        <v>56.612083804011327</v>
      </c>
      <c r="AN82" s="440">
        <f t="shared" si="39"/>
        <v>0.91390076611878523</v>
      </c>
      <c r="AO82" s="440">
        <f t="shared" si="39"/>
        <v>6.2491616936713381</v>
      </c>
      <c r="AP82" s="440">
        <f t="shared" si="39"/>
        <v>11.375519335359961</v>
      </c>
      <c r="AQ82" s="440">
        <f t="shared" si="39"/>
        <v>2.2397175416699611E-4</v>
      </c>
      <c r="AR82" s="440">
        <f t="shared" si="39"/>
        <v>5.7219435893784965E-4</v>
      </c>
      <c r="AS82" s="440">
        <f t="shared" si="39"/>
        <v>3.5116121798637306E-3</v>
      </c>
      <c r="AT82" s="440">
        <f t="shared" si="39"/>
        <v>1.2956252248841308E-6</v>
      </c>
      <c r="AU82" s="440">
        <f t="shared" si="39"/>
        <v>3.2940351957222362E-7</v>
      </c>
      <c r="AV82" s="440">
        <f t="shared" si="39"/>
        <v>3.7766037101027834</v>
      </c>
      <c r="AW82" s="440">
        <f t="shared" si="39"/>
        <v>4.3296010517224122E-5</v>
      </c>
      <c r="AX82" s="440">
        <f t="shared" si="39"/>
        <v>6.7361108631303025E-4</v>
      </c>
      <c r="AY82" s="440">
        <f t="shared" si="40"/>
        <v>84.591337387319811</v>
      </c>
      <c r="BA82" s="465" t="str">
        <f t="shared" si="53"/>
        <v>2023-04</v>
      </c>
      <c r="BB82" s="440">
        <f t="shared" si="54"/>
        <v>6.1878362794232024E-4</v>
      </c>
      <c r="BD82" s="439" t="str">
        <f t="shared" si="55"/>
        <v>2023-04</v>
      </c>
      <c r="BE82" s="360">
        <f t="shared" si="56"/>
        <v>9030.0742867497956</v>
      </c>
      <c r="BF82" s="732"/>
      <c r="BG82" s="439" t="str">
        <f t="shared" si="57"/>
        <v>2023-04</v>
      </c>
      <c r="BH82" s="360">
        <f t="shared" si="41"/>
        <v>36.198629687589296</v>
      </c>
      <c r="BI82" s="360">
        <f t="shared" si="41"/>
        <v>1.3970118599581791</v>
      </c>
      <c r="BJ82" s="360">
        <f t="shared" si="41"/>
        <v>37.595641547547473</v>
      </c>
      <c r="BK82" s="732"/>
      <c r="BL82" s="746" t="str">
        <f t="shared" si="58"/>
        <v>2023-04</v>
      </c>
      <c r="BM82" s="360">
        <f t="shared" si="42"/>
        <v>161.26715610096622</v>
      </c>
      <c r="BO82" s="746" t="str">
        <f t="shared" si="59"/>
        <v>2023-04</v>
      </c>
      <c r="BP82" s="360">
        <f t="shared" si="43"/>
        <v>179.30157501356786</v>
      </c>
      <c r="BS82" s="734" t="s">
        <v>1188</v>
      </c>
      <c r="BT82" s="452">
        <f t="shared" si="60"/>
        <v>1.1907247811905079E-2</v>
      </c>
      <c r="BU82" s="452">
        <f t="shared" si="60"/>
        <v>3.6925484891980861E-10</v>
      </c>
      <c r="BV82" s="452">
        <f t="shared" si="60"/>
        <v>1.1289483963992091E-3</v>
      </c>
      <c r="BW82" s="452">
        <f t="shared" si="60"/>
        <v>1.0416751789307422E-2</v>
      </c>
      <c r="BX82" s="452">
        <f t="shared" si="60"/>
        <v>2.0647057475580275</v>
      </c>
      <c r="BY82" s="452">
        <f t="shared" si="60"/>
        <v>9.6308132015110446E-5</v>
      </c>
      <c r="BZ82" s="452">
        <f t="shared" si="60"/>
        <v>0</v>
      </c>
      <c r="CA82" s="452">
        <f t="shared" si="61"/>
        <v>2.0882550040569092</v>
      </c>
    </row>
    <row r="83" spans="9:79" x14ac:dyDescent="0.15">
      <c r="I83" s="465" t="str">
        <f t="shared" si="45"/>
        <v>2023-05</v>
      </c>
      <c r="J83" s="440">
        <f t="shared" si="46"/>
        <v>27.409873577020317</v>
      </c>
      <c r="K83" s="440">
        <f t="shared" si="46"/>
        <v>1.0489383541807906</v>
      </c>
      <c r="L83" s="440">
        <f t="shared" si="46"/>
        <v>16.760415315544336</v>
      </c>
      <c r="M83" s="440">
        <f t="shared" si="46"/>
        <v>703.05859100117607</v>
      </c>
      <c r="N83" s="440"/>
      <c r="O83" s="440">
        <f t="shared" si="38"/>
        <v>748.27781824792146</v>
      </c>
      <c r="Q83" s="439" t="str">
        <f t="shared" si="47"/>
        <v>2022-05</v>
      </c>
      <c r="R83" s="440">
        <f t="shared" si="48"/>
        <v>9.6574186408979497</v>
      </c>
      <c r="S83" s="440">
        <f t="shared" si="48"/>
        <v>286.0699334041455</v>
      </c>
      <c r="T83" s="440">
        <f t="shared" si="48"/>
        <v>1.7285001122154418</v>
      </c>
      <c r="U83" s="440">
        <f t="shared" si="48"/>
        <v>610.65005485125232</v>
      </c>
      <c r="V83" s="440">
        <f t="shared" si="48"/>
        <v>6.1275276556398177</v>
      </c>
      <c r="W83" s="440"/>
      <c r="X83" s="440">
        <f t="shared" si="49"/>
        <v>914.23343466415099</v>
      </c>
      <c r="Z83" s="731" t="s">
        <v>1189</v>
      </c>
      <c r="AA83" s="440">
        <f t="shared" si="50"/>
        <v>2.245542068794746E-2</v>
      </c>
      <c r="AB83" s="440">
        <f t="shared" si="50"/>
        <v>3.0371672587852987</v>
      </c>
      <c r="AC83" s="440">
        <f t="shared" si="50"/>
        <v>20.033876881045174</v>
      </c>
      <c r="AD83" s="440"/>
      <c r="AE83" s="440">
        <f t="shared" si="50"/>
        <v>1.7061488870240233E-4</v>
      </c>
      <c r="AF83" s="440">
        <f t="shared" si="51"/>
        <v>23.093670175407123</v>
      </c>
      <c r="AH83" s="465" t="str">
        <f t="shared" si="52"/>
        <v>2023-05</v>
      </c>
      <c r="AI83" s="440">
        <f t="shared" si="39"/>
        <v>1.5966738465067384E-4</v>
      </c>
      <c r="AJ83" s="440">
        <f t="shared" si="39"/>
        <v>8.6393558612699017</v>
      </c>
      <c r="AK83" s="440">
        <f t="shared" si="39"/>
        <v>3.5185403745526758</v>
      </c>
      <c r="AL83" s="440">
        <f t="shared" si="39"/>
        <v>9.750506948876133E-3</v>
      </c>
      <c r="AM83" s="440">
        <f t="shared" si="39"/>
        <v>81.019008159517284</v>
      </c>
      <c r="AN83" s="440">
        <f t="shared" si="39"/>
        <v>2.0061900700638882</v>
      </c>
      <c r="AO83" s="440">
        <f t="shared" si="39"/>
        <v>4.8320719265275294</v>
      </c>
      <c r="AP83" s="440">
        <f t="shared" si="39"/>
        <v>22.341069960695606</v>
      </c>
      <c r="AQ83" s="440">
        <f t="shared" si="39"/>
        <v>0.21128947212764551</v>
      </c>
      <c r="AR83" s="440">
        <f t="shared" si="39"/>
        <v>0.31850000606573242</v>
      </c>
      <c r="AS83" s="440">
        <f t="shared" si="39"/>
        <v>9.1467165620997461E-3</v>
      </c>
      <c r="AT83" s="440">
        <f t="shared" si="39"/>
        <v>3.312829903734375E-6</v>
      </c>
      <c r="AU83" s="440">
        <f t="shared" si="39"/>
        <v>3.0197907108231443E-6</v>
      </c>
      <c r="AV83" s="440">
        <f t="shared" si="39"/>
        <v>2.9960681939282909</v>
      </c>
      <c r="AW83" s="440">
        <f t="shared" si="39"/>
        <v>3.4554801459307717E-4</v>
      </c>
      <c r="AX83" s="440">
        <f t="shared" si="39"/>
        <v>5.170913160327471E-3</v>
      </c>
      <c r="AY83" s="440">
        <f t="shared" si="40"/>
        <v>125.90667370943973</v>
      </c>
      <c r="BA83" s="465" t="str">
        <f t="shared" si="53"/>
        <v>2023-05</v>
      </c>
      <c r="BB83" s="440">
        <f t="shared" si="54"/>
        <v>1.0014454801421325E-4</v>
      </c>
      <c r="BD83" s="439" t="str">
        <f t="shared" si="55"/>
        <v>2023-05</v>
      </c>
      <c r="BE83" s="360">
        <f t="shared" si="56"/>
        <v>5538.0872898585649</v>
      </c>
      <c r="BF83" s="732"/>
      <c r="BG83" s="439" t="str">
        <f t="shared" si="57"/>
        <v>2023-05</v>
      </c>
      <c r="BH83" s="360">
        <f t="shared" si="41"/>
        <v>44.158905539624236</v>
      </c>
      <c r="BI83" s="360">
        <f t="shared" si="41"/>
        <v>7.4495377599114345</v>
      </c>
      <c r="BJ83" s="360">
        <f t="shared" si="41"/>
        <v>51.608443299535672</v>
      </c>
      <c r="BK83" s="732"/>
      <c r="BL83" s="746" t="str">
        <f t="shared" si="58"/>
        <v>2023-05</v>
      </c>
      <c r="BM83" s="360">
        <f t="shared" si="42"/>
        <v>125.85152367328732</v>
      </c>
      <c r="BO83" s="746" t="str">
        <f t="shared" si="59"/>
        <v>2023-05</v>
      </c>
      <c r="BP83" s="360">
        <f t="shared" si="43"/>
        <v>199.04952586725318</v>
      </c>
      <c r="BS83" s="734" t="s">
        <v>1189</v>
      </c>
      <c r="BT83" s="452">
        <f t="shared" si="60"/>
        <v>5.5899578464959571E-3</v>
      </c>
      <c r="BU83" s="452">
        <f t="shared" si="60"/>
        <v>6.2937033362686618E-9</v>
      </c>
      <c r="BV83" s="452">
        <f t="shared" si="60"/>
        <v>1.1478227861516602E-3</v>
      </c>
      <c r="BW83" s="452">
        <f t="shared" si="60"/>
        <v>2.5025508634826076E-2</v>
      </c>
      <c r="BX83" s="452">
        <f t="shared" si="60"/>
        <v>1.0593088786772558</v>
      </c>
      <c r="BY83" s="452">
        <f t="shared" si="60"/>
        <v>4.7380122850881835E-5</v>
      </c>
      <c r="BZ83" s="452">
        <f t="shared" si="60"/>
        <v>0</v>
      </c>
      <c r="CA83" s="452">
        <f t="shared" si="61"/>
        <v>1.0911195543612837</v>
      </c>
    </row>
    <row r="84" spans="9:79" x14ac:dyDescent="0.15">
      <c r="I84" s="465" t="str">
        <f t="shared" si="45"/>
        <v>2023-06</v>
      </c>
      <c r="J84" s="440">
        <f t="shared" si="46"/>
        <v>22.089554231655697</v>
      </c>
      <c r="K84" s="440">
        <f t="shared" si="46"/>
        <v>9.615463690419336</v>
      </c>
      <c r="L84" s="440">
        <f t="shared" si="46"/>
        <v>23.470868455889061</v>
      </c>
      <c r="M84" s="440">
        <f t="shared" si="46"/>
        <v>630.98158812557085</v>
      </c>
      <c r="N84" s="440"/>
      <c r="O84" s="440">
        <f t="shared" si="38"/>
        <v>686.1574745035349</v>
      </c>
      <c r="Q84" s="439" t="str">
        <f t="shared" si="47"/>
        <v>2022-06</v>
      </c>
      <c r="R84" s="440">
        <f t="shared" si="48"/>
        <v>10.733756261334737</v>
      </c>
      <c r="S84" s="440">
        <f t="shared" si="48"/>
        <v>91.589368484787798</v>
      </c>
      <c r="T84" s="440">
        <f t="shared" si="48"/>
        <v>3.8780598611592634</v>
      </c>
      <c r="U84" s="440">
        <f t="shared" si="48"/>
        <v>438.94882159140116</v>
      </c>
      <c r="V84" s="440">
        <f t="shared" si="48"/>
        <v>0.18819275003079328</v>
      </c>
      <c r="W84" s="440"/>
      <c r="X84" s="440">
        <f t="shared" si="49"/>
        <v>545.33819894871374</v>
      </c>
      <c r="Z84" s="731" t="s">
        <v>1190</v>
      </c>
      <c r="AA84" s="440">
        <f t="shared" si="50"/>
        <v>2.9334787323932618E-2</v>
      </c>
      <c r="AB84" s="440">
        <f t="shared" si="50"/>
        <v>2.7096580933184597</v>
      </c>
      <c r="AC84" s="440">
        <f t="shared" si="50"/>
        <v>23.528087758069812</v>
      </c>
      <c r="AD84" s="440"/>
      <c r="AE84" s="440">
        <f t="shared" si="50"/>
        <v>8.9112300156557415E-3</v>
      </c>
      <c r="AF84" s="440">
        <f>SUM(AA84:AE84)</f>
        <v>26.275991868727861</v>
      </c>
      <c r="AH84" s="465" t="str">
        <f t="shared" si="52"/>
        <v>2023-06</v>
      </c>
      <c r="AI84" s="440">
        <f t="shared" si="39"/>
        <v>1.5588967835355956E-4</v>
      </c>
      <c r="AJ84" s="440">
        <f t="shared" si="39"/>
        <v>5.3125044918024216</v>
      </c>
      <c r="AK84" s="440">
        <f t="shared" si="39"/>
        <v>2.2587065812194824</v>
      </c>
      <c r="AL84" s="440">
        <f t="shared" si="39"/>
        <v>0.26080403627747656</v>
      </c>
      <c r="AM84" s="440">
        <f t="shared" si="39"/>
        <v>85.498324095589808</v>
      </c>
      <c r="AN84" s="440">
        <f t="shared" si="39"/>
        <v>5.3801013852289383</v>
      </c>
      <c r="AO84" s="440">
        <f t="shared" si="39"/>
        <v>6.3734299077441312</v>
      </c>
      <c r="AP84" s="440">
        <f t="shared" si="39"/>
        <v>21.822115952690137</v>
      </c>
      <c r="AQ84" s="440">
        <f t="shared" si="39"/>
        <v>2.2288834770733885E-5</v>
      </c>
      <c r="AR84" s="440">
        <f t="shared" si="39"/>
        <v>1.1712958166754102E-4</v>
      </c>
      <c r="AS84" s="440">
        <f t="shared" si="39"/>
        <v>3.3160237283482226E-2</v>
      </c>
      <c r="AT84" s="440">
        <f t="shared" si="39"/>
        <v>4.7774799895705567E-5</v>
      </c>
      <c r="AU84" s="440">
        <f t="shared" si="39"/>
        <v>3.4229163247800877E-5</v>
      </c>
      <c r="AV84" s="440">
        <f t="shared" si="39"/>
        <v>3.4736020452819432</v>
      </c>
      <c r="AW84" s="440">
        <f t="shared" si="39"/>
        <v>2.4997927721415137E-4</v>
      </c>
      <c r="AX84" s="440">
        <f t="shared" si="39"/>
        <v>9.3396109423338185E-3</v>
      </c>
      <c r="AY84" s="440">
        <f t="shared" si="40"/>
        <v>130.42271563539529</v>
      </c>
      <c r="BA84" s="465" t="str">
        <f t="shared" si="53"/>
        <v>2023-06</v>
      </c>
      <c r="BB84" s="440">
        <f t="shared" si="54"/>
        <v>1.0297851258655967E-4</v>
      </c>
      <c r="BD84" s="439" t="str">
        <f t="shared" si="55"/>
        <v>2023-06</v>
      </c>
      <c r="BE84" s="360">
        <f t="shared" si="56"/>
        <v>7820.5465452326989</v>
      </c>
      <c r="BF84" s="732"/>
      <c r="BG84" s="439" t="str">
        <f t="shared" si="57"/>
        <v>2023-06</v>
      </c>
      <c r="BH84" s="360">
        <f t="shared" si="41"/>
        <v>49.790741555205315</v>
      </c>
      <c r="BI84" s="360">
        <f t="shared" si="41"/>
        <v>34.313925202856709</v>
      </c>
      <c r="BJ84" s="360">
        <f t="shared" si="41"/>
        <v>84.104666758062024</v>
      </c>
      <c r="BK84" s="732"/>
      <c r="BL84" s="746" t="str">
        <f t="shared" si="58"/>
        <v>2023-06</v>
      </c>
      <c r="BM84" s="360">
        <f t="shared" si="42"/>
        <v>178.01263591315694</v>
      </c>
      <c r="BO84" s="746" t="str">
        <f t="shared" si="59"/>
        <v>2023-06</v>
      </c>
      <c r="BP84" s="360">
        <f t="shared" si="43"/>
        <v>219.09800584925682</v>
      </c>
      <c r="BS84" s="734" t="s">
        <v>1190</v>
      </c>
      <c r="BT84" s="452">
        <f t="shared" si="60"/>
        <v>6.3497776200165329E-3</v>
      </c>
      <c r="BU84" s="452">
        <f t="shared" si="60"/>
        <v>0</v>
      </c>
      <c r="BV84" s="452">
        <f t="shared" si="60"/>
        <v>1.102002480365625E-3</v>
      </c>
      <c r="BW84" s="452">
        <f t="shared" si="60"/>
        <v>5.3767952576890821E-3</v>
      </c>
      <c r="BX84" s="452">
        <f t="shared" si="60"/>
        <v>13.783449365559083</v>
      </c>
      <c r="BY84" s="452">
        <f t="shared" si="60"/>
        <v>0</v>
      </c>
      <c r="BZ84" s="452">
        <f t="shared" si="60"/>
        <v>0</v>
      </c>
      <c r="CA84" s="452">
        <f t="shared" si="61"/>
        <v>13.796277940917154</v>
      </c>
    </row>
    <row r="85" spans="9:79" x14ac:dyDescent="0.15">
      <c r="I85" s="465" t="str">
        <f t="shared" si="45"/>
        <v>2023-07</v>
      </c>
      <c r="J85" s="440">
        <f t="shared" si="46"/>
        <v>43.880215921026242</v>
      </c>
      <c r="K85" s="440">
        <f t="shared" si="46"/>
        <v>1.7807456446034775</v>
      </c>
      <c r="L85" s="440">
        <f t="shared" si="46"/>
        <v>40.303804226676171</v>
      </c>
      <c r="M85" s="440">
        <f t="shared" si="46"/>
        <v>374.63782363671453</v>
      </c>
      <c r="N85" s="440"/>
      <c r="O85" s="440">
        <f t="shared" si="38"/>
        <v>460.60258942902044</v>
      </c>
      <c r="Q85" s="439" t="str">
        <f t="shared" si="47"/>
        <v>2022-07</v>
      </c>
      <c r="R85" s="440">
        <f t="shared" si="48"/>
        <v>18.612341298890801</v>
      </c>
      <c r="S85" s="440">
        <f t="shared" si="48"/>
        <v>200.25878824310644</v>
      </c>
      <c r="T85" s="440">
        <f t="shared" si="48"/>
        <v>0.87690190429930115</v>
      </c>
      <c r="U85" s="440">
        <f t="shared" si="48"/>
        <v>398.04071980056312</v>
      </c>
      <c r="V85" s="440">
        <f t="shared" si="48"/>
        <v>7.5385378298051281E-2</v>
      </c>
      <c r="W85" s="440"/>
      <c r="X85" s="440">
        <f t="shared" si="49"/>
        <v>617.8641366251577</v>
      </c>
      <c r="Z85" s="731" t="s">
        <v>1191</v>
      </c>
      <c r="AA85" s="440">
        <f t="shared" si="50"/>
        <v>2.4500805261595801E-2</v>
      </c>
      <c r="AB85" s="440">
        <f t="shared" si="50"/>
        <v>1.1037856406237538</v>
      </c>
      <c r="AC85" s="440">
        <f t="shared" si="50"/>
        <v>11.744084449848724</v>
      </c>
      <c r="AD85" s="440"/>
      <c r="AE85" s="440">
        <f t="shared" si="50"/>
        <v>0</v>
      </c>
      <c r="AF85" s="440">
        <f>SUM(AA85:AE85)</f>
        <v>12.872370895734074</v>
      </c>
      <c r="AH85" s="465" t="str">
        <f t="shared" si="52"/>
        <v>2023-07</v>
      </c>
      <c r="AI85" s="440">
        <f t="shared" si="39"/>
        <v>3.8867399780428907E-5</v>
      </c>
      <c r="AJ85" s="440">
        <f t="shared" si="39"/>
        <v>5.961642968853984</v>
      </c>
      <c r="AK85" s="440">
        <f t="shared" si="39"/>
        <v>0.11592583314086329</v>
      </c>
      <c r="AL85" s="440">
        <f t="shared" si="39"/>
        <v>4.5916061379102736E-2</v>
      </c>
      <c r="AM85" s="440">
        <f t="shared" si="39"/>
        <v>52.863780864902736</v>
      </c>
      <c r="AN85" s="440">
        <f t="shared" si="39"/>
        <v>1.2589564829595399</v>
      </c>
      <c r="AO85" s="440">
        <f t="shared" si="39"/>
        <v>4.3022982417605764</v>
      </c>
      <c r="AP85" s="440">
        <f t="shared" si="39"/>
        <v>21.565882388887012</v>
      </c>
      <c r="AQ85" s="440">
        <f t="shared" si="39"/>
        <v>1.9145086316711914E-3</v>
      </c>
      <c r="AR85" s="440">
        <f t="shared" si="39"/>
        <v>4.7898549837554978E-4</v>
      </c>
      <c r="AS85" s="440">
        <f t="shared" si="39"/>
        <v>5.6378359366135548E-2</v>
      </c>
      <c r="AT85" s="440">
        <f t="shared" si="39"/>
        <v>2.6884084945777343E-5</v>
      </c>
      <c r="AU85" s="440">
        <f t="shared" si="39"/>
        <v>6.3250762104871683E-4</v>
      </c>
      <c r="AV85" s="440">
        <f t="shared" si="39"/>
        <v>5.3908489443092478</v>
      </c>
      <c r="AW85" s="440">
        <f t="shared" si="39"/>
        <v>1.1854616877826563E-4</v>
      </c>
      <c r="AX85" s="440">
        <f t="shared" si="39"/>
        <v>6.2234411052486329E-4</v>
      </c>
      <c r="AY85" s="440">
        <f t="shared" si="40"/>
        <v>91.565462789074331</v>
      </c>
      <c r="BA85" s="465" t="str">
        <f t="shared" si="53"/>
        <v>2023-07</v>
      </c>
      <c r="BB85" s="440">
        <f t="shared" si="54"/>
        <v>2.4114255757012794E-4</v>
      </c>
      <c r="BD85" s="439" t="str">
        <f t="shared" si="55"/>
        <v>2023-07</v>
      </c>
      <c r="BE85" s="360">
        <f t="shared" si="56"/>
        <v>4665.6932444903268</v>
      </c>
      <c r="BF85" s="732"/>
      <c r="BG85" s="439" t="str">
        <f t="shared" si="57"/>
        <v>2023-07</v>
      </c>
      <c r="BH85" s="360">
        <f t="shared" si="41"/>
        <v>48.413415600269055</v>
      </c>
      <c r="BI85" s="360">
        <f t="shared" si="41"/>
        <v>13.796359049211741</v>
      </c>
      <c r="BJ85" s="360">
        <f t="shared" si="41"/>
        <v>62.209774649480792</v>
      </c>
      <c r="BK85" s="732"/>
      <c r="BL85" s="746" t="str">
        <f t="shared" si="58"/>
        <v>2023-07</v>
      </c>
      <c r="BM85" s="360">
        <f t="shared" si="42"/>
        <v>194.51374127842689</v>
      </c>
      <c r="BO85" s="746" t="str">
        <f t="shared" si="59"/>
        <v>2023-07</v>
      </c>
      <c r="BP85" s="360">
        <f t="shared" si="43"/>
        <v>284.02696286751984</v>
      </c>
      <c r="BS85" s="734" t="s">
        <v>1191</v>
      </c>
      <c r="BT85" s="452">
        <f t="shared" si="60"/>
        <v>3.6422856353055956E-2</v>
      </c>
      <c r="BU85" s="452">
        <f t="shared" si="60"/>
        <v>0</v>
      </c>
      <c r="BV85" s="452">
        <f t="shared" si="60"/>
        <v>1.147873009358584E-3</v>
      </c>
      <c r="BW85" s="452">
        <f t="shared" si="60"/>
        <v>7.4839126400547658E-3</v>
      </c>
      <c r="BX85" s="452">
        <f t="shared" si="60"/>
        <v>6.0538675672305473</v>
      </c>
      <c r="BY85" s="452">
        <f t="shared" si="60"/>
        <v>0</v>
      </c>
      <c r="BZ85" s="452">
        <f t="shared" si="60"/>
        <v>0</v>
      </c>
      <c r="CA85" s="452">
        <f t="shared" si="61"/>
        <v>6.0989222092330166</v>
      </c>
    </row>
    <row r="86" spans="9:79" x14ac:dyDescent="0.15">
      <c r="I86" s="465" t="str">
        <f t="shared" si="45"/>
        <v>2023-08</v>
      </c>
      <c r="J86" s="440">
        <f t="shared" si="46"/>
        <v>44.098371273404979</v>
      </c>
      <c r="K86" s="440">
        <f t="shared" si="46"/>
        <v>0.87786880373550891</v>
      </c>
      <c r="L86" s="440">
        <f t="shared" si="46"/>
        <v>32.696330815333496</v>
      </c>
      <c r="M86" s="440">
        <f t="shared" si="46"/>
        <v>476.72496337755439</v>
      </c>
      <c r="N86" s="440"/>
      <c r="O86" s="440">
        <f t="shared" si="38"/>
        <v>554.39753427002836</v>
      </c>
      <c r="Q86" s="439" t="str">
        <f t="shared" si="47"/>
        <v>2022-08</v>
      </c>
      <c r="R86" s="440">
        <f t="shared" si="48"/>
        <v>24.808234503357109</v>
      </c>
      <c r="S86" s="440">
        <f t="shared" si="48"/>
        <v>140.13083141537987</v>
      </c>
      <c r="T86" s="440">
        <f t="shared" si="48"/>
        <v>3.1687202863258741</v>
      </c>
      <c r="U86" s="440">
        <f t="shared" si="48"/>
        <v>1383.9820491946184</v>
      </c>
      <c r="V86" s="440">
        <f t="shared" si="48"/>
        <v>2.3007485619154977</v>
      </c>
      <c r="W86" s="440"/>
      <c r="X86" s="440">
        <f t="shared" si="49"/>
        <v>1554.3905839615968</v>
      </c>
      <c r="Z86" s="731" t="s">
        <v>1192</v>
      </c>
      <c r="AA86" s="440">
        <f t="shared" si="50"/>
        <v>2.079882456382617E-2</v>
      </c>
      <c r="AB86" s="440">
        <f t="shared" si="50"/>
        <v>1.0132993887918915</v>
      </c>
      <c r="AC86" s="440">
        <f t="shared" si="50"/>
        <v>12.44016548726448</v>
      </c>
      <c r="AD86" s="440"/>
      <c r="AE86" s="440">
        <f t="shared" si="50"/>
        <v>4.7684807213954588E-8</v>
      </c>
      <c r="AF86" s="440">
        <f>SUM(AA86:AE86)</f>
        <v>13.474263748305004</v>
      </c>
      <c r="AH86" s="465" t="str">
        <f t="shared" si="52"/>
        <v>2023-08</v>
      </c>
      <c r="AI86" s="440">
        <f t="shared" si="39"/>
        <v>5.0711575568129686E-5</v>
      </c>
      <c r="AJ86" s="440">
        <f t="shared" si="39"/>
        <v>7.1552281488584377</v>
      </c>
      <c r="AK86" s="440">
        <f t="shared" si="39"/>
        <v>0.24605653297294336</v>
      </c>
      <c r="AL86" s="440">
        <f t="shared" si="39"/>
        <v>0.25470313541427442</v>
      </c>
      <c r="AM86" s="440">
        <f t="shared" si="39"/>
        <v>47.078698313761357</v>
      </c>
      <c r="AN86" s="440">
        <f t="shared" si="39"/>
        <v>5.8824364506908662</v>
      </c>
      <c r="AO86" s="440">
        <f t="shared" si="39"/>
        <v>2.3266802988155177</v>
      </c>
      <c r="AP86" s="440">
        <f t="shared" si="39"/>
        <v>28.993688265266407</v>
      </c>
      <c r="AQ86" s="440">
        <f t="shared" si="39"/>
        <v>0.42654481490990237</v>
      </c>
      <c r="AR86" s="440">
        <f t="shared" si="39"/>
        <v>0.28432157894894727</v>
      </c>
      <c r="AS86" s="440">
        <f t="shared" si="39"/>
        <v>6.9391388025905956E-2</v>
      </c>
      <c r="AT86" s="440">
        <f t="shared" si="39"/>
        <v>2.1287289382598829E-4</v>
      </c>
      <c r="AU86" s="440">
        <f t="shared" si="39"/>
        <v>2.6248367248626854E-5</v>
      </c>
      <c r="AV86" s="440">
        <f t="shared" si="39"/>
        <v>3.4325840513447461</v>
      </c>
      <c r="AW86" s="440">
        <f t="shared" si="39"/>
        <v>1.7226911168108886E-3</v>
      </c>
      <c r="AX86" s="440">
        <f t="shared" si="39"/>
        <v>6.5901140260393655E-6</v>
      </c>
      <c r="AY86" s="440">
        <f t="shared" si="40"/>
        <v>96.152352093076786</v>
      </c>
      <c r="BA86" s="465" t="str">
        <f t="shared" si="53"/>
        <v>2023-08</v>
      </c>
      <c r="BB86" s="440">
        <f t="shared" si="54"/>
        <v>2.1062255382275783E-4</v>
      </c>
      <c r="BD86" s="439" t="str">
        <f t="shared" si="55"/>
        <v>2023-08</v>
      </c>
      <c r="BE86" s="360">
        <f t="shared" si="56"/>
        <v>6211.5283253289581</v>
      </c>
      <c r="BF86" s="732"/>
      <c r="BG86" s="439" t="str">
        <f t="shared" si="57"/>
        <v>2023-08</v>
      </c>
      <c r="BH86" s="360">
        <f t="shared" si="41"/>
        <v>63.316099668031583</v>
      </c>
      <c r="BI86" s="360">
        <f t="shared" si="41"/>
        <v>14.32039784477</v>
      </c>
      <c r="BJ86" s="360">
        <f t="shared" si="41"/>
        <v>77.636497512801583</v>
      </c>
      <c r="BK86" s="732"/>
      <c r="BL86" s="746" t="str">
        <f t="shared" si="58"/>
        <v>2023-08</v>
      </c>
      <c r="BM86" s="360">
        <f t="shared" si="42"/>
        <v>177.42033359121083</v>
      </c>
      <c r="BO86" s="746" t="str">
        <f t="shared" si="59"/>
        <v>2023-08</v>
      </c>
      <c r="BP86" s="360">
        <f t="shared" si="43"/>
        <v>289.00274382635172</v>
      </c>
      <c r="BS86" s="734" t="s">
        <v>1192</v>
      </c>
      <c r="BT86" s="452">
        <f t="shared" si="60"/>
        <v>6.1833669251427541E-3</v>
      </c>
      <c r="BU86" s="452">
        <f t="shared" si="60"/>
        <v>5.1350070862099512E-9</v>
      </c>
      <c r="BV86" s="452">
        <f t="shared" si="60"/>
        <v>1.1450755555415431E-3</v>
      </c>
      <c r="BW86" s="452">
        <f t="shared" si="60"/>
        <v>2.5481241589659472E-2</v>
      </c>
      <c r="BX86" s="452">
        <f t="shared" si="60"/>
        <v>6.2572908939091505</v>
      </c>
      <c r="BY86" s="452">
        <f t="shared" si="60"/>
        <v>0</v>
      </c>
      <c r="BZ86" s="452">
        <f t="shared" si="60"/>
        <v>0</v>
      </c>
      <c r="CA86" s="452">
        <f t="shared" si="61"/>
        <v>6.2901005831145014</v>
      </c>
    </row>
    <row r="87" spans="9:79" x14ac:dyDescent="0.15">
      <c r="I87" s="465" t="str">
        <f t="shared" si="45"/>
        <v>2023-09</v>
      </c>
      <c r="J87" s="440">
        <f t="shared" si="46"/>
        <v>36.691165552201653</v>
      </c>
      <c r="K87" s="440">
        <f t="shared" si="46"/>
        <v>0.79814113316842838</v>
      </c>
      <c r="L87" s="440">
        <f t="shared" si="46"/>
        <v>64.894301723384089</v>
      </c>
      <c r="M87" s="440">
        <f t="shared" si="46"/>
        <v>478.1965742781552</v>
      </c>
      <c r="N87" s="440"/>
      <c r="O87" s="440">
        <f t="shared" si="38"/>
        <v>580.58018268690932</v>
      </c>
      <c r="Q87" s="439" t="str">
        <f t="shared" si="47"/>
        <v>2022-09</v>
      </c>
      <c r="R87" s="440">
        <f t="shared" si="48"/>
        <v>44.555542070543154</v>
      </c>
      <c r="S87" s="440">
        <f t="shared" si="48"/>
        <v>162.186177859292</v>
      </c>
      <c r="T87" s="440">
        <f t="shared" si="48"/>
        <v>0.86286475694850995</v>
      </c>
      <c r="U87" s="440">
        <f t="shared" si="48"/>
        <v>893.29669445116838</v>
      </c>
      <c r="V87" s="440">
        <f t="shared" si="48"/>
        <v>0.13698381219001007</v>
      </c>
      <c r="W87" s="440"/>
      <c r="X87" s="440">
        <f t="shared" si="49"/>
        <v>1101.0382629501421</v>
      </c>
      <c r="Z87" s="731" t="s">
        <v>1193</v>
      </c>
      <c r="AA87" s="440">
        <f t="shared" si="50"/>
        <v>2.0030745586154784E-2</v>
      </c>
      <c r="AB87" s="440">
        <f t="shared" si="50"/>
        <v>1.5956867653394475</v>
      </c>
      <c r="AC87" s="440">
        <f t="shared" si="50"/>
        <v>18.164025717712235</v>
      </c>
      <c r="AD87" s="440"/>
      <c r="AE87" s="440">
        <f t="shared" si="50"/>
        <v>1.1236047157581152E-4</v>
      </c>
      <c r="AF87" s="440">
        <f>SUM(AA87:AE87)</f>
        <v>19.779855589109413</v>
      </c>
      <c r="AH87" s="465" t="str">
        <f t="shared" si="52"/>
        <v>2023-09</v>
      </c>
      <c r="AI87" s="440">
        <f t="shared" si="39"/>
        <v>2.8847439898527146E-4</v>
      </c>
      <c r="AJ87" s="440">
        <f t="shared" si="39"/>
        <v>7.3970108115608983</v>
      </c>
      <c r="AK87" s="440">
        <f t="shared" si="39"/>
        <v>0.11397864726859473</v>
      </c>
      <c r="AL87" s="440">
        <f t="shared" si="39"/>
        <v>0.20375339231031739</v>
      </c>
      <c r="AM87" s="440">
        <f t="shared" si="39"/>
        <v>68.703369162770272</v>
      </c>
      <c r="AN87" s="440">
        <f t="shared" si="39"/>
        <v>1.5125502416676673</v>
      </c>
      <c r="AO87" s="440">
        <f t="shared" si="39"/>
        <v>10.710193535538476</v>
      </c>
      <c r="AP87" s="440">
        <f t="shared" si="39"/>
        <v>35.789834363134084</v>
      </c>
      <c r="AQ87" s="440">
        <f t="shared" si="39"/>
        <v>8.8447866983187796E-4</v>
      </c>
      <c r="AR87" s="440">
        <f t="shared" si="39"/>
        <v>1.613527630070166E-3</v>
      </c>
      <c r="AS87" s="440">
        <f t="shared" si="39"/>
        <v>0.19947323456472071</v>
      </c>
      <c r="AT87" s="440">
        <f t="shared" si="39"/>
        <v>1.5638054810551661E-4</v>
      </c>
      <c r="AU87" s="440">
        <f t="shared" si="39"/>
        <v>4.0501401872461423E-4</v>
      </c>
      <c r="AV87" s="440">
        <f t="shared" si="39"/>
        <v>0.10547465190575098</v>
      </c>
      <c r="AW87" s="440">
        <f t="shared" si="39"/>
        <v>9.1405289731483208E-4</v>
      </c>
      <c r="AX87" s="440">
        <f t="shared" si="39"/>
        <v>1.5105781130841894E-5</v>
      </c>
      <c r="AY87" s="440">
        <f t="shared" si="40"/>
        <v>124.73991507466494</v>
      </c>
      <c r="BA87" s="465" t="str">
        <f t="shared" si="53"/>
        <v>2023-09</v>
      </c>
      <c r="BB87" s="440">
        <f t="shared" si="54"/>
        <v>1.1382070897525401E-4</v>
      </c>
      <c r="BD87" s="439" t="str">
        <f t="shared" si="55"/>
        <v>2023-09</v>
      </c>
      <c r="BE87" s="360">
        <f t="shared" si="56"/>
        <v>4477.0373746006453</v>
      </c>
      <c r="BF87" s="732"/>
      <c r="BG87" s="439" t="str">
        <f t="shared" si="57"/>
        <v>2023-09</v>
      </c>
      <c r="BH87" s="360">
        <f t="shared" si="41"/>
        <v>59.688513913435507</v>
      </c>
      <c r="BI87" s="360">
        <f t="shared" si="41"/>
        <v>7.4841169341198031</v>
      </c>
      <c r="BJ87" s="360">
        <f t="shared" si="41"/>
        <v>67.172630847555311</v>
      </c>
      <c r="BK87" s="732"/>
      <c r="BL87" s="746" t="str">
        <f t="shared" si="58"/>
        <v>2023-09</v>
      </c>
      <c r="BM87" s="360">
        <f t="shared" si="42"/>
        <v>221.45956353442932</v>
      </c>
      <c r="BO87" s="746" t="str">
        <f t="shared" si="59"/>
        <v>2023-09</v>
      </c>
      <c r="BP87" s="360">
        <f t="shared" si="43"/>
        <v>347.86316949867819</v>
      </c>
      <c r="BS87" s="734" t="s">
        <v>1193</v>
      </c>
      <c r="BT87" s="452">
        <f t="shared" si="60"/>
        <v>3.7059995402159963E-3</v>
      </c>
      <c r="BU87" s="452">
        <f t="shared" si="60"/>
        <v>7.5433490565046585E-9</v>
      </c>
      <c r="BV87" s="452">
        <f t="shared" si="60"/>
        <v>6.0930471609026366E-3</v>
      </c>
      <c r="BW87" s="452">
        <f t="shared" si="60"/>
        <v>6.5477870178256056E-2</v>
      </c>
      <c r="BX87" s="452">
        <f t="shared" si="60"/>
        <v>3.6120468121107421</v>
      </c>
      <c r="BY87" s="452">
        <f t="shared" si="60"/>
        <v>0</v>
      </c>
      <c r="BZ87" s="452">
        <f t="shared" si="60"/>
        <v>0</v>
      </c>
      <c r="CA87" s="452">
        <f t="shared" si="61"/>
        <v>3.6873237365334659</v>
      </c>
    </row>
    <row r="88" spans="9:79" x14ac:dyDescent="0.15">
      <c r="I88" s="724" t="s">
        <v>55</v>
      </c>
      <c r="J88" s="423">
        <f>SUM(J76:J87)</f>
        <v>608.12949201044307</v>
      </c>
      <c r="K88" s="423">
        <f>SUM(K76:K87)</f>
        <v>23.475511944460742</v>
      </c>
      <c r="L88" s="423">
        <f>SUM(L76:L87)</f>
        <v>356.38227674628916</v>
      </c>
      <c r="M88" s="423">
        <f>SUM(M76:M87)</f>
        <v>8448.5935332028566</v>
      </c>
      <c r="N88" s="423"/>
      <c r="O88" s="423">
        <f>SUM(O76:O87)</f>
        <v>9436.5808139040491</v>
      </c>
      <c r="Q88" s="78" t="s">
        <v>55</v>
      </c>
      <c r="R88" s="423">
        <f t="shared" ref="R88:X88" si="62">SUM(R76:R87)</f>
        <v>178.68620189613068</v>
      </c>
      <c r="S88" s="423">
        <f t="shared" si="62"/>
        <v>1969.3673412451919</v>
      </c>
      <c r="T88" s="423">
        <f t="shared" si="62"/>
        <v>77.974017445125298</v>
      </c>
      <c r="U88" s="423">
        <f t="shared" si="62"/>
        <v>10018.294458058255</v>
      </c>
      <c r="V88" s="423">
        <f t="shared" si="62"/>
        <v>22.596133414119311</v>
      </c>
      <c r="W88" s="423"/>
      <c r="X88" s="423">
        <f t="shared" si="62"/>
        <v>12266.918152058821</v>
      </c>
      <c r="Z88" s="78" t="s">
        <v>55</v>
      </c>
      <c r="AA88" s="423">
        <f>SUM(AA76:AA87)</f>
        <v>0.32775681804832812</v>
      </c>
      <c r="AB88" s="423">
        <f>SUM(AB76:AB87)</f>
        <v>32.447298188714697</v>
      </c>
      <c r="AC88" s="423">
        <f>SUM(AC76:AC87)</f>
        <v>389.68198618207623</v>
      </c>
      <c r="AD88" s="423"/>
      <c r="AE88" s="423">
        <f>SUM(AE76:AE87)</f>
        <v>9.9858176017732989E-3</v>
      </c>
      <c r="AF88" s="423">
        <f>SUM(AF76:AF87)</f>
        <v>422.46702700644101</v>
      </c>
      <c r="AH88" s="736" t="s">
        <v>55</v>
      </c>
      <c r="AI88" s="443">
        <f t="shared" ref="AI88:AY88" si="63">SUM(AI76:AI87)</f>
        <v>1.3672243835571841E-2</v>
      </c>
      <c r="AJ88" s="443">
        <f t="shared" si="63"/>
        <v>87.733482950396919</v>
      </c>
      <c r="AK88" s="443">
        <f t="shared" si="63"/>
        <v>15.136049467656417</v>
      </c>
      <c r="AL88" s="443">
        <f t="shared" si="63"/>
        <v>1.989370678219526</v>
      </c>
      <c r="AM88" s="443">
        <f t="shared" si="63"/>
        <v>821.16819779713478</v>
      </c>
      <c r="AN88" s="443">
        <f t="shared" si="63"/>
        <v>43.399290444174675</v>
      </c>
      <c r="AO88" s="443">
        <f t="shared" si="63"/>
        <v>85.752604738320528</v>
      </c>
      <c r="AP88" s="443">
        <f t="shared" si="63"/>
        <v>246.5059949135906</v>
      </c>
      <c r="AQ88" s="443">
        <f t="shared" si="63"/>
        <v>0.74133818635618676</v>
      </c>
      <c r="AR88" s="443">
        <f t="shared" si="63"/>
        <v>0.77576213993870502</v>
      </c>
      <c r="AS88" s="443">
        <f t="shared" si="63"/>
        <v>0.76387845780118302</v>
      </c>
      <c r="AT88" s="443">
        <f t="shared" si="63"/>
        <v>6.509604354687322E-2</v>
      </c>
      <c r="AU88" s="443">
        <f t="shared" si="63"/>
        <v>7.5776572521135486E-3</v>
      </c>
      <c r="AV88" s="443">
        <f t="shared" si="63"/>
        <v>28.00919911763409</v>
      </c>
      <c r="AW88" s="443">
        <f t="shared" si="63"/>
        <v>0.22114450826847978</v>
      </c>
      <c r="AX88" s="443">
        <f t="shared" si="63"/>
        <v>9.6339005023764884E-2</v>
      </c>
      <c r="AY88" s="443">
        <f t="shared" si="63"/>
        <v>1332.3789983491504</v>
      </c>
      <c r="BA88" s="736" t="s">
        <v>55</v>
      </c>
      <c r="BB88" s="443">
        <f>SUM(BB76:BB87)</f>
        <v>5.9222516762929334E-2</v>
      </c>
      <c r="BD88" s="737" t="s">
        <v>55</v>
      </c>
      <c r="BE88" s="449">
        <f>SUM(BE76:BE87)</f>
        <v>62392.356905202971</v>
      </c>
      <c r="BG88" s="737" t="s">
        <v>55</v>
      </c>
      <c r="BH88" s="449">
        <f>SUM(BH76:BH87)</f>
        <v>675.63128273817631</v>
      </c>
      <c r="BI88" s="449">
        <f>SUM(BI76:BI87)</f>
        <v>137.22935558377651</v>
      </c>
      <c r="BJ88" s="449">
        <f>SUM(BJ76:BJ87)</f>
        <v>812.86063832195282</v>
      </c>
      <c r="BL88" s="724" t="s">
        <v>55</v>
      </c>
      <c r="BM88" s="449">
        <f>SUM(BM76:BM87)</f>
        <v>2394.5660943095722</v>
      </c>
      <c r="BO88" s="724" t="s">
        <v>55</v>
      </c>
      <c r="BP88" s="449">
        <f>SUM(BP76:BP87)</f>
        <v>2124.4010880669334</v>
      </c>
      <c r="BS88" s="724" t="s">
        <v>55</v>
      </c>
      <c r="BT88" s="453">
        <f>SUM(BT76:BT87)</f>
        <v>0.12235665652133308</v>
      </c>
      <c r="BU88" s="453">
        <f t="shared" ref="BU88:BZ88" si="64">SUM(BU76:BU87)</f>
        <v>4.3281174475850895E-4</v>
      </c>
      <c r="BV88" s="453">
        <f t="shared" si="64"/>
        <v>2.7409259952037173E-2</v>
      </c>
      <c r="BW88" s="453">
        <f t="shared" si="64"/>
        <v>0.21793135990810675</v>
      </c>
      <c r="BX88" s="453">
        <f t="shared" si="64"/>
        <v>155.37500463568603</v>
      </c>
      <c r="BY88" s="453">
        <f t="shared" si="64"/>
        <v>1.8592166816233641E-4</v>
      </c>
      <c r="BZ88" s="453">
        <f t="shared" si="64"/>
        <v>0</v>
      </c>
      <c r="CA88" s="453">
        <f>SUM(CA76:CA87)</f>
        <v>155.74332064548042</v>
      </c>
    </row>
    <row r="89" spans="9:79" x14ac:dyDescent="0.15">
      <c r="I89" s="724"/>
      <c r="AH89" s="724"/>
      <c r="BA89" s="725"/>
      <c r="BG89" s="79"/>
      <c r="BL89" s="724"/>
      <c r="BO89" s="725"/>
      <c r="BP89" s="432"/>
      <c r="BS89" s="724"/>
    </row>
    <row r="90" spans="9:79" x14ac:dyDescent="0.15">
      <c r="I90" s="741" t="s">
        <v>147</v>
      </c>
      <c r="J90" s="432"/>
      <c r="Q90" s="432" t="s">
        <v>147</v>
      </c>
      <c r="R90" s="432"/>
      <c r="Z90" s="432" t="s">
        <v>147</v>
      </c>
      <c r="AH90" s="725" t="s">
        <v>147</v>
      </c>
      <c r="BA90" s="725" t="s">
        <v>147</v>
      </c>
      <c r="BD90" s="432" t="s">
        <v>147</v>
      </c>
      <c r="BF90" s="432"/>
      <c r="BG90" s="742" t="s">
        <v>147</v>
      </c>
      <c r="BI90" s="79"/>
      <c r="BJ90" s="79"/>
      <c r="BK90" s="79"/>
      <c r="BL90" s="725" t="s">
        <v>147</v>
      </c>
      <c r="BO90" s="725" t="s">
        <v>147</v>
      </c>
      <c r="BS90" s="725" t="s">
        <v>147</v>
      </c>
    </row>
    <row r="91" spans="9:79" ht="42" x14ac:dyDescent="0.15">
      <c r="I91" s="437" t="s">
        <v>595</v>
      </c>
      <c r="J91" s="435" t="s">
        <v>148</v>
      </c>
      <c r="K91" s="435" t="s">
        <v>136</v>
      </c>
      <c r="L91" s="435" t="s">
        <v>137</v>
      </c>
      <c r="M91" s="435" t="s">
        <v>138</v>
      </c>
      <c r="N91" s="435" t="s">
        <v>234</v>
      </c>
      <c r="O91" s="435" t="s">
        <v>55</v>
      </c>
      <c r="P91" s="724"/>
      <c r="Q91" s="437" t="s">
        <v>595</v>
      </c>
      <c r="R91" s="435" t="s">
        <v>139</v>
      </c>
      <c r="S91" s="435" t="s">
        <v>137</v>
      </c>
      <c r="T91" s="435" t="s">
        <v>140</v>
      </c>
      <c r="U91" s="435" t="s">
        <v>138</v>
      </c>
      <c r="V91" s="435" t="s">
        <v>141</v>
      </c>
      <c r="W91" s="435" t="s">
        <v>234</v>
      </c>
      <c r="X91" s="435" t="s">
        <v>55</v>
      </c>
      <c r="Y91" s="724"/>
      <c r="Z91" s="437" t="s">
        <v>595</v>
      </c>
      <c r="AA91" s="435" t="s">
        <v>142</v>
      </c>
      <c r="AB91" s="435" t="s">
        <v>143</v>
      </c>
      <c r="AC91" s="435" t="s">
        <v>144</v>
      </c>
      <c r="AD91" s="435" t="s">
        <v>234</v>
      </c>
      <c r="AE91" s="435" t="s">
        <v>145</v>
      </c>
      <c r="AF91" s="435" t="s">
        <v>55</v>
      </c>
      <c r="AG91" s="724"/>
      <c r="AH91" s="437" t="s">
        <v>595</v>
      </c>
      <c r="AI91" s="435" t="s">
        <v>600</v>
      </c>
      <c r="AJ91" s="435" t="s">
        <v>601</v>
      </c>
      <c r="AK91" s="435" t="s">
        <v>639</v>
      </c>
      <c r="AL91" s="435" t="s">
        <v>671</v>
      </c>
      <c r="AM91" s="435" t="s">
        <v>672</v>
      </c>
      <c r="AN91" s="435" t="s">
        <v>673</v>
      </c>
      <c r="AO91" s="435" t="s">
        <v>746</v>
      </c>
      <c r="AP91" s="435" t="s">
        <v>674</v>
      </c>
      <c r="AQ91" s="435" t="s">
        <v>675</v>
      </c>
      <c r="AR91" s="435" t="s">
        <v>676</v>
      </c>
      <c r="AS91" s="435" t="s">
        <v>677</v>
      </c>
      <c r="AT91" s="435" t="s">
        <v>747</v>
      </c>
      <c r="AU91" s="435" t="s">
        <v>678</v>
      </c>
      <c r="AV91" s="435" t="s">
        <v>679</v>
      </c>
      <c r="AW91" s="435" t="s">
        <v>680</v>
      </c>
      <c r="AX91" s="435" t="s">
        <v>681</v>
      </c>
      <c r="AY91" s="435" t="s">
        <v>55</v>
      </c>
      <c r="AZ91" s="724"/>
      <c r="BA91" s="437" t="s">
        <v>595</v>
      </c>
      <c r="BB91" s="435" t="s">
        <v>682</v>
      </c>
      <c r="BC91" s="724"/>
      <c r="BD91" s="437" t="s">
        <v>595</v>
      </c>
      <c r="BE91" s="465" t="s">
        <v>889</v>
      </c>
      <c r="BF91" s="724"/>
      <c r="BG91" s="437" t="s">
        <v>595</v>
      </c>
      <c r="BH91" s="465" t="s">
        <v>890</v>
      </c>
      <c r="BI91" s="465" t="s">
        <v>891</v>
      </c>
      <c r="BJ91" s="465" t="s">
        <v>55</v>
      </c>
      <c r="BK91" s="724"/>
      <c r="BL91" s="437" t="s">
        <v>595</v>
      </c>
      <c r="BM91" s="465" t="s">
        <v>895</v>
      </c>
      <c r="BN91" s="724"/>
      <c r="BO91" s="437" t="s">
        <v>595</v>
      </c>
      <c r="BP91" s="465" t="s">
        <v>913</v>
      </c>
      <c r="BQ91" s="724"/>
      <c r="BR91" s="724"/>
      <c r="BS91" s="437" t="s">
        <v>84</v>
      </c>
      <c r="BT91" s="437" t="s">
        <v>915</v>
      </c>
      <c r="BU91" s="437" t="s">
        <v>916</v>
      </c>
      <c r="BV91" s="437" t="s">
        <v>917</v>
      </c>
      <c r="BW91" s="437" t="s">
        <v>918</v>
      </c>
      <c r="BX91" s="437" t="s">
        <v>921</v>
      </c>
      <c r="BY91" s="437" t="s">
        <v>922</v>
      </c>
      <c r="BZ91" s="437" t="s">
        <v>923</v>
      </c>
      <c r="CA91" s="437" t="s">
        <v>55</v>
      </c>
    </row>
    <row r="92" spans="9:79" x14ac:dyDescent="0.15">
      <c r="I92" s="465" t="s">
        <v>1182</v>
      </c>
      <c r="J92" s="166">
        <v>56281.100391836793</v>
      </c>
      <c r="K92" s="166">
        <v>1128.1698774164531</v>
      </c>
      <c r="L92" s="166">
        <v>17826.450616121201</v>
      </c>
      <c r="M92" s="166">
        <v>882633.38105275994</v>
      </c>
      <c r="N92" s="166">
        <v>2.9378204988315608</v>
      </c>
      <c r="O92" s="166">
        <v>957872.03975863324</v>
      </c>
      <c r="Q92" s="439" t="s">
        <v>1106</v>
      </c>
      <c r="R92" s="166">
        <v>14485.262924070459</v>
      </c>
      <c r="S92" s="166">
        <v>163804.58148760299</v>
      </c>
      <c r="T92" s="166">
        <v>680.36467738822103</v>
      </c>
      <c r="U92" s="166">
        <v>596505.83386569517</v>
      </c>
      <c r="V92" s="166">
        <v>653.98179008904776</v>
      </c>
      <c r="W92" s="166">
        <v>4763769.5068540759</v>
      </c>
      <c r="X92" s="166">
        <v>5539899.5315989219</v>
      </c>
      <c r="Z92" s="731" t="s">
        <v>1182</v>
      </c>
      <c r="AA92" s="166">
        <v>21.231028769165199</v>
      </c>
      <c r="AB92" s="166">
        <v>3830.0851013408928</v>
      </c>
      <c r="AC92" s="166">
        <v>49427.366294206098</v>
      </c>
      <c r="AD92" s="166">
        <v>0.83893823996186168</v>
      </c>
      <c r="AE92" s="166">
        <v>1.7578527331352199E-4</v>
      </c>
      <c r="AF92" s="166">
        <v>53279.521538341389</v>
      </c>
      <c r="AH92" s="734" t="s">
        <v>1182</v>
      </c>
      <c r="AI92" s="351">
        <v>3.9622575081884799</v>
      </c>
      <c r="AJ92" s="457">
        <v>8229.4238231312393</v>
      </c>
      <c r="AK92" s="457">
        <v>1098.40122048743</v>
      </c>
      <c r="AL92" s="457">
        <v>316.71712883934299</v>
      </c>
      <c r="AM92" s="457">
        <v>155786.5405193948</v>
      </c>
      <c r="AN92" s="457">
        <v>4474.6954436022725</v>
      </c>
      <c r="AO92" s="457">
        <v>13260.082705074899</v>
      </c>
      <c r="AP92" s="457">
        <v>12786.81488428814</v>
      </c>
      <c r="AQ92" s="457">
        <v>54.7776612490415</v>
      </c>
      <c r="AR92" s="457">
        <v>69.686634569428804</v>
      </c>
      <c r="AS92" s="457">
        <v>99.178495642729104</v>
      </c>
      <c r="AT92" s="457">
        <v>1.2637209789827399</v>
      </c>
      <c r="AU92" s="457">
        <v>9.3979715369641698E-2</v>
      </c>
      <c r="AV92" s="457">
        <v>557.92949054855796</v>
      </c>
      <c r="AW92" s="457">
        <v>9.6236065961420501</v>
      </c>
      <c r="AX92" s="457">
        <v>18.889817683957499</v>
      </c>
      <c r="AY92" s="351">
        <v>196768.08138931054</v>
      </c>
      <c r="BA92" s="734" t="s">
        <v>1182</v>
      </c>
      <c r="BB92" s="166">
        <v>41.236665644682873</v>
      </c>
      <c r="BD92" s="731" t="s">
        <v>1182</v>
      </c>
      <c r="BE92" s="360">
        <v>5458019.3300600853</v>
      </c>
      <c r="BF92" s="732"/>
      <c r="BG92" s="733" t="s">
        <v>1182</v>
      </c>
      <c r="BH92" s="360">
        <v>94311.930608941067</v>
      </c>
      <c r="BI92" s="360">
        <v>10964.061454540968</v>
      </c>
      <c r="BJ92" s="360">
        <v>105275.99206348203</v>
      </c>
      <c r="BK92" s="732"/>
      <c r="BL92" s="734" t="s">
        <v>1182</v>
      </c>
      <c r="BM92" s="360">
        <v>211583.04704258437</v>
      </c>
      <c r="BO92" s="734" t="s">
        <v>1182</v>
      </c>
      <c r="BP92" s="341">
        <v>78736.803782464005</v>
      </c>
      <c r="BS92" s="734" t="s">
        <v>1182</v>
      </c>
      <c r="BT92" s="701">
        <v>1.4379052603617299</v>
      </c>
      <c r="BU92" s="701">
        <v>0.182861645705997</v>
      </c>
      <c r="BV92" s="701">
        <v>0.96984235849231404</v>
      </c>
      <c r="BW92" s="701">
        <v>8.7390444176271505</v>
      </c>
      <c r="BX92" s="701">
        <v>1128.89820886589</v>
      </c>
      <c r="BY92" s="701"/>
      <c r="BZ92" s="701">
        <v>0</v>
      </c>
      <c r="CA92" s="701">
        <v>1140.2278625480772</v>
      </c>
    </row>
    <row r="93" spans="9:79" x14ac:dyDescent="0.15">
      <c r="I93" s="465" t="s">
        <v>1183</v>
      </c>
      <c r="J93" s="166">
        <v>58787.429461103777</v>
      </c>
      <c r="K93" s="166">
        <v>579.20037999842282</v>
      </c>
      <c r="L93" s="166">
        <v>2424.1114035248702</v>
      </c>
      <c r="M93" s="166">
        <v>838374.1476498897</v>
      </c>
      <c r="N93" s="166">
        <v>2.8858800334855843</v>
      </c>
      <c r="O93" s="166">
        <v>900167.77477455023</v>
      </c>
      <c r="Q93" s="439" t="s">
        <v>1107</v>
      </c>
      <c r="R93" s="166">
        <v>8426.7078445087991</v>
      </c>
      <c r="S93" s="166">
        <v>120050.64359051301</v>
      </c>
      <c r="T93" s="166">
        <v>647.95295748487069</v>
      </c>
      <c r="U93" s="166">
        <v>784440.80820266868</v>
      </c>
      <c r="V93" s="166">
        <v>95.015366057865265</v>
      </c>
      <c r="W93" s="166">
        <v>3854899.0967687494</v>
      </c>
      <c r="X93" s="166">
        <v>4768560.2247299831</v>
      </c>
      <c r="Z93" s="731" t="s">
        <v>1183</v>
      </c>
      <c r="AA93" s="166">
        <v>20.7342174807563</v>
      </c>
      <c r="AB93" s="166">
        <v>1900.9884429508713</v>
      </c>
      <c r="AC93" s="166">
        <v>63607.024051009626</v>
      </c>
      <c r="AD93" s="166">
        <v>0.81185210589319401</v>
      </c>
      <c r="AE93" s="166">
        <v>0.26155269704759099</v>
      </c>
      <c r="AF93" s="166">
        <v>65529.820116244198</v>
      </c>
      <c r="AH93" s="734" t="s">
        <v>1183</v>
      </c>
      <c r="AI93" s="351">
        <v>3.1087277131155102</v>
      </c>
      <c r="AJ93" s="351">
        <v>12656.8402111306</v>
      </c>
      <c r="AK93" s="351">
        <v>1627.1368083106299</v>
      </c>
      <c r="AL93" s="351">
        <v>69.144279967062104</v>
      </c>
      <c r="AM93" s="351">
        <v>53681.190842294003</v>
      </c>
      <c r="AN93" s="351">
        <v>2816.487897165111</v>
      </c>
      <c r="AO93" s="351">
        <v>9632.2626626351794</v>
      </c>
      <c r="AP93" s="351">
        <v>21090.4596709609</v>
      </c>
      <c r="AQ93" s="351">
        <v>4.65556047856807E-4</v>
      </c>
      <c r="AR93" s="351">
        <v>1.8198646847158599</v>
      </c>
      <c r="AS93" s="351">
        <v>54.998228750191601</v>
      </c>
      <c r="AT93" s="351">
        <v>2.2269748151302299E-3</v>
      </c>
      <c r="AU93" s="351">
        <v>2.15034473408013</v>
      </c>
      <c r="AV93" s="351">
        <v>522.67442728485901</v>
      </c>
      <c r="AW93" s="351">
        <v>210.14037843607301</v>
      </c>
      <c r="AX93" s="351">
        <v>56.523386735469103</v>
      </c>
      <c r="AY93" s="351">
        <v>102424.94042333285</v>
      </c>
      <c r="BA93" s="734" t="s">
        <v>1183</v>
      </c>
      <c r="BB93" s="166">
        <v>1.3849841002374879</v>
      </c>
      <c r="BD93" s="731" t="s">
        <v>1183</v>
      </c>
      <c r="BE93" s="360">
        <v>3937932.3389829928</v>
      </c>
      <c r="BF93" s="732"/>
      <c r="BG93" s="733" t="s">
        <v>1183</v>
      </c>
      <c r="BH93" s="360">
        <v>65465.213278069976</v>
      </c>
      <c r="BI93" s="360">
        <v>20579.97866401073</v>
      </c>
      <c r="BJ93" s="360">
        <v>86045.19194208071</v>
      </c>
      <c r="BK93" s="732"/>
      <c r="BL93" s="734" t="s">
        <v>1183</v>
      </c>
      <c r="BM93" s="360">
        <v>289607.94135356694</v>
      </c>
      <c r="BO93" s="734" t="s">
        <v>1183</v>
      </c>
      <c r="BP93" s="341">
        <v>36505.683749688738</v>
      </c>
      <c r="BS93" s="734" t="s">
        <v>1183</v>
      </c>
      <c r="BT93" s="701">
        <v>2.4634157419204699</v>
      </c>
      <c r="BU93" s="701"/>
      <c r="BV93" s="701">
        <v>10.062440585345</v>
      </c>
      <c r="BW93" s="701">
        <v>26.262034726329102</v>
      </c>
      <c r="BX93" s="701">
        <v>1885.1037927856601</v>
      </c>
      <c r="BY93" s="701"/>
      <c r="BZ93" s="701">
        <v>0</v>
      </c>
      <c r="CA93" s="701">
        <v>1923.8916838392547</v>
      </c>
    </row>
    <row r="94" spans="9:79" x14ac:dyDescent="0.15">
      <c r="I94" s="465" t="s">
        <v>1184</v>
      </c>
      <c r="J94" s="166">
        <v>67104.814387250663</v>
      </c>
      <c r="K94" s="166">
        <v>550.74473909940548</v>
      </c>
      <c r="L94" s="166">
        <v>19253.0412226915</v>
      </c>
      <c r="M94" s="166">
        <v>1015635.3066065768</v>
      </c>
      <c r="N94" s="166">
        <v>3.0407667160034171</v>
      </c>
      <c r="O94" s="166">
        <v>1102546.9477223344</v>
      </c>
      <c r="Q94" s="439" t="s">
        <v>1108</v>
      </c>
      <c r="R94" s="166">
        <v>6602.5847266893797</v>
      </c>
      <c r="S94" s="166">
        <v>130788.66727480599</v>
      </c>
      <c r="T94" s="166">
        <v>699.06673028506248</v>
      </c>
      <c r="U94" s="166">
        <v>855725.12236419739</v>
      </c>
      <c r="V94" s="166">
        <v>2120.059253960846</v>
      </c>
      <c r="W94" s="166">
        <v>3228366.8140908331</v>
      </c>
      <c r="X94" s="166">
        <v>4224302.3144407719</v>
      </c>
      <c r="Z94" s="731" t="s">
        <v>1184</v>
      </c>
      <c r="AA94" s="166">
        <v>26.331296821124798</v>
      </c>
      <c r="AB94" s="166">
        <v>1120.7164885327215</v>
      </c>
      <c r="AC94" s="166">
        <v>92910.409575259284</v>
      </c>
      <c r="AD94" s="166">
        <v>0.84673411957919498</v>
      </c>
      <c r="AE94" s="166">
        <v>7.8124925494194004E-5</v>
      </c>
      <c r="AF94" s="166">
        <v>94058.304172857635</v>
      </c>
      <c r="AH94" s="734" t="s">
        <v>1184</v>
      </c>
      <c r="AI94" s="351">
        <v>1.9421596387401201</v>
      </c>
      <c r="AJ94" s="351">
        <v>7171.5596037022697</v>
      </c>
      <c r="AK94" s="351">
        <v>1399.3602748448</v>
      </c>
      <c r="AL94" s="351">
        <v>14.375215114094299</v>
      </c>
      <c r="AM94" s="351">
        <v>91395.742383509787</v>
      </c>
      <c r="AN94" s="351">
        <v>853.05163159593928</v>
      </c>
      <c r="AO94" s="351">
        <v>15820.4346899352</v>
      </c>
      <c r="AP94" s="351">
        <v>24076.362042074081</v>
      </c>
      <c r="AQ94" s="351">
        <v>14.2400578195229</v>
      </c>
      <c r="AR94" s="351">
        <v>19.126619271002699</v>
      </c>
      <c r="AS94" s="351">
        <v>14.932891535572701</v>
      </c>
      <c r="AT94" s="351">
        <v>4.0239198133349401E-3</v>
      </c>
      <c r="AU94" s="351">
        <v>4.9651227891445095E-4</v>
      </c>
      <c r="AV94" s="351">
        <v>558.81454770918901</v>
      </c>
      <c r="AW94" s="351">
        <v>1.4637013347819401</v>
      </c>
      <c r="AX94" s="351">
        <v>6.4297357648610998</v>
      </c>
      <c r="AY94" s="351">
        <v>141347.84007428194</v>
      </c>
      <c r="BA94" s="734" t="s">
        <v>1184</v>
      </c>
      <c r="BB94" s="166">
        <v>4.0800618734210605</v>
      </c>
      <c r="BD94" s="731" t="s">
        <v>1184</v>
      </c>
      <c r="BE94" s="360">
        <v>3176654.2188735399</v>
      </c>
      <c r="BF94" s="732"/>
      <c r="BG94" s="733" t="s">
        <v>1184</v>
      </c>
      <c r="BH94" s="360">
        <v>74224.719437281441</v>
      </c>
      <c r="BI94" s="360">
        <v>3049.62409980967</v>
      </c>
      <c r="BJ94" s="360">
        <v>77274.343537091117</v>
      </c>
      <c r="BK94" s="732"/>
      <c r="BL94" s="734" t="s">
        <v>1184</v>
      </c>
      <c r="BM94" s="360">
        <v>216023.22894691461</v>
      </c>
      <c r="BO94" s="734" t="s">
        <v>1184</v>
      </c>
      <c r="BP94" s="341">
        <v>130983.316272068</v>
      </c>
      <c r="BS94" s="734" t="s">
        <v>1184</v>
      </c>
      <c r="BT94" s="701">
        <v>4.2084059594198999</v>
      </c>
      <c r="BU94" s="701">
        <v>3.3099204301834098E-6</v>
      </c>
      <c r="BV94" s="701">
        <v>1.5234998250380101</v>
      </c>
      <c r="BW94" s="701">
        <v>10.5878123613074</v>
      </c>
      <c r="BX94" s="701">
        <v>45571.764465615997</v>
      </c>
      <c r="BY94" s="701">
        <v>4.3247015215456402E-2</v>
      </c>
      <c r="BZ94" s="701">
        <v>0</v>
      </c>
      <c r="CA94" s="701">
        <v>45588.127434086899</v>
      </c>
    </row>
    <row r="95" spans="9:79" x14ac:dyDescent="0.15">
      <c r="I95" s="465" t="s">
        <v>1185</v>
      </c>
      <c r="J95" s="166">
        <v>76980.208295173885</v>
      </c>
      <c r="K95" s="166">
        <v>647.81968493759621</v>
      </c>
      <c r="L95" s="166">
        <v>11207.3210146566</v>
      </c>
      <c r="M95" s="166">
        <v>727980.09193599992</v>
      </c>
      <c r="N95" s="166">
        <v>2.8974361810833194</v>
      </c>
      <c r="O95" s="166">
        <v>816818.33836694912</v>
      </c>
      <c r="Q95" s="439" t="s">
        <v>1109</v>
      </c>
      <c r="R95" s="166">
        <v>8080.0686786873202</v>
      </c>
      <c r="S95" s="166">
        <v>59279.819869334802</v>
      </c>
      <c r="T95" s="166">
        <v>5170.1172219403052</v>
      </c>
      <c r="U95" s="166">
        <v>1154414.8038657089</v>
      </c>
      <c r="V95" s="166">
        <v>284.94941006228316</v>
      </c>
      <c r="W95" s="166">
        <v>3348488.6967517314</v>
      </c>
      <c r="X95" s="166">
        <v>4575718.4557974655</v>
      </c>
      <c r="Z95" s="731" t="s">
        <v>1185</v>
      </c>
      <c r="AA95" s="166">
        <v>87.657527821138501</v>
      </c>
      <c r="AB95" s="166">
        <v>1304.8657135758508</v>
      </c>
      <c r="AC95" s="166">
        <v>29653.398353860604</v>
      </c>
      <c r="AD95" s="166">
        <v>0.86928426660597302</v>
      </c>
      <c r="AE95" s="166">
        <v>3.1249970197677601E-4</v>
      </c>
      <c r="AF95" s="166">
        <v>31046.791192023902</v>
      </c>
      <c r="AH95" s="734" t="s">
        <v>1185</v>
      </c>
      <c r="AI95" s="351">
        <v>0.26541287079453402</v>
      </c>
      <c r="AJ95" s="351">
        <v>5410.8264024350701</v>
      </c>
      <c r="AK95" s="351">
        <v>2216.47005591262</v>
      </c>
      <c r="AL95" s="351">
        <v>72.758001110516403</v>
      </c>
      <c r="AM95" s="351">
        <v>25625.6338797313</v>
      </c>
      <c r="AN95" s="351">
        <v>2927.5619971575184</v>
      </c>
      <c r="AO95" s="351">
        <v>4614.14289629831</v>
      </c>
      <c r="AP95" s="351">
        <v>24622.9497481463</v>
      </c>
      <c r="AQ95" s="351">
        <v>8.4577157003805006</v>
      </c>
      <c r="AR95" s="351">
        <v>14.860913333482999</v>
      </c>
      <c r="AS95" s="351">
        <v>13.782769521698301</v>
      </c>
      <c r="AT95" s="351">
        <v>64.910866160877006</v>
      </c>
      <c r="AU95" s="351">
        <v>3.0750874429941101E-4</v>
      </c>
      <c r="AV95" s="351">
        <v>101.678319037891</v>
      </c>
      <c r="AW95" s="351">
        <v>0.22290149331092801</v>
      </c>
      <c r="AX95" s="351">
        <v>0.459820492193102</v>
      </c>
      <c r="AY95" s="351">
        <v>65694.982006911014</v>
      </c>
      <c r="BA95" s="734" t="s">
        <v>1185</v>
      </c>
      <c r="BB95" s="166">
        <v>5.4566102745011351</v>
      </c>
      <c r="BD95" s="731" t="s">
        <v>1185</v>
      </c>
      <c r="BE95" s="360">
        <v>3053173.3964142255</v>
      </c>
      <c r="BF95" s="732"/>
      <c r="BG95" s="733" t="s">
        <v>1185</v>
      </c>
      <c r="BH95" s="360">
        <v>43896.454721730901</v>
      </c>
      <c r="BI95" s="360">
        <v>16160.621638239309</v>
      </c>
      <c r="BJ95" s="360">
        <v>60057.076359970211</v>
      </c>
      <c r="BK95" s="732"/>
      <c r="BL95" s="734" t="s">
        <v>1185</v>
      </c>
      <c r="BM95" s="360">
        <v>209356.01253228309</v>
      </c>
      <c r="BO95" s="734" t="s">
        <v>1185</v>
      </c>
      <c r="BP95" s="341">
        <v>109516.84134886824</v>
      </c>
      <c r="BS95" s="734" t="s">
        <v>1185</v>
      </c>
      <c r="BT95" s="701">
        <v>5.4804419511929101</v>
      </c>
      <c r="BU95" s="701">
        <v>0.25750257726758702</v>
      </c>
      <c r="BV95" s="701">
        <v>1.2553365426137999</v>
      </c>
      <c r="BW95" s="701">
        <v>11.2076718462631</v>
      </c>
      <c r="BX95" s="701">
        <v>27841.551289278999</v>
      </c>
      <c r="BY95" s="701"/>
      <c r="BZ95" s="701">
        <v>0</v>
      </c>
      <c r="CA95" s="701">
        <v>27859.752242196337</v>
      </c>
    </row>
    <row r="96" spans="9:79" x14ac:dyDescent="0.15">
      <c r="I96" s="465" t="s">
        <v>1186</v>
      </c>
      <c r="J96" s="166">
        <v>61477.981864426205</v>
      </c>
      <c r="K96" s="166">
        <v>4443.4665454802971</v>
      </c>
      <c r="L96" s="166">
        <v>72097.822713481204</v>
      </c>
      <c r="M96" s="166">
        <v>747174.8740535737</v>
      </c>
      <c r="N96" s="166">
        <v>2.4372780574485571</v>
      </c>
      <c r="O96" s="166">
        <v>885196.58245501888</v>
      </c>
      <c r="Q96" s="439" t="s">
        <v>1110</v>
      </c>
      <c r="R96" s="166">
        <v>7025.9589553968799</v>
      </c>
      <c r="S96" s="166">
        <v>170583.395874707</v>
      </c>
      <c r="T96" s="166">
        <v>1321.3329833094022</v>
      </c>
      <c r="U96" s="166">
        <v>1000655.9690593507</v>
      </c>
      <c r="V96" s="166">
        <v>377.90904695726863</v>
      </c>
      <c r="W96" s="166">
        <v>3453982.1586351478</v>
      </c>
      <c r="X96" s="166">
        <v>4633946.7245548693</v>
      </c>
      <c r="Z96" s="731" t="s">
        <v>1186</v>
      </c>
      <c r="AA96" s="166">
        <v>17.9555539814755</v>
      </c>
      <c r="AB96" s="166">
        <v>5703.1832990730181</v>
      </c>
      <c r="AC96" s="166">
        <v>18882.859658995625</v>
      </c>
      <c r="AD96" s="166">
        <v>0.71389989927411002</v>
      </c>
      <c r="AE96" s="166">
        <v>0.23178839869797199</v>
      </c>
      <c r="AF96" s="166">
        <v>24604.944200348091</v>
      </c>
      <c r="AH96" s="734" t="s">
        <v>1186</v>
      </c>
      <c r="AI96" s="351">
        <v>0.98829688131809201</v>
      </c>
      <c r="AJ96" s="351">
        <v>6031.1111187962797</v>
      </c>
      <c r="AK96" s="351">
        <v>2327.3813760317798</v>
      </c>
      <c r="AL96" s="351">
        <v>453.631626960821</v>
      </c>
      <c r="AM96" s="351">
        <v>50944.0573096964</v>
      </c>
      <c r="AN96" s="351">
        <v>12579.893865192278</v>
      </c>
      <c r="AO96" s="351">
        <v>4740.7260501906203</v>
      </c>
      <c r="AP96" s="351">
        <v>10641.948235850699</v>
      </c>
      <c r="AQ96" s="351">
        <v>25.245972586795599</v>
      </c>
      <c r="AR96" s="351">
        <v>67.426265667192595</v>
      </c>
      <c r="AS96" s="351">
        <v>56.713535943999801</v>
      </c>
      <c r="AT96" s="351">
        <v>1.02149555459618E-2</v>
      </c>
      <c r="AU96" s="351">
        <v>2.0159731553867402</v>
      </c>
      <c r="AV96" s="351">
        <v>205.95905274990901</v>
      </c>
      <c r="AW96" s="351">
        <v>0.66449742950499002</v>
      </c>
      <c r="AX96" s="351">
        <v>0.12849234510213101</v>
      </c>
      <c r="AY96" s="351">
        <v>88077.901884433639</v>
      </c>
      <c r="BA96" s="734" t="s">
        <v>1186</v>
      </c>
      <c r="BB96" s="166">
        <v>5.0841478044167063</v>
      </c>
      <c r="BD96" s="731" t="s">
        <v>1186</v>
      </c>
      <c r="BE96" s="360">
        <v>2899938.3188096718</v>
      </c>
      <c r="BF96" s="732"/>
      <c r="BG96" s="733" t="s">
        <v>1186</v>
      </c>
      <c r="BH96" s="360">
        <v>57450.707246891012</v>
      </c>
      <c r="BI96" s="360">
        <v>5880.6247118087385</v>
      </c>
      <c r="BJ96" s="360">
        <v>63331.331958699753</v>
      </c>
      <c r="BK96" s="732"/>
      <c r="BL96" s="734" t="s">
        <v>1186</v>
      </c>
      <c r="BM96" s="360">
        <v>163811.76666487555</v>
      </c>
      <c r="BO96" s="734" t="s">
        <v>1186</v>
      </c>
      <c r="BP96" s="341">
        <v>54315.088146882998</v>
      </c>
      <c r="BS96" s="734" t="s">
        <v>1186</v>
      </c>
      <c r="BT96" s="701">
        <v>4.0659109307453001</v>
      </c>
      <c r="BU96" s="701"/>
      <c r="BV96" s="701">
        <v>1.0465098647400699</v>
      </c>
      <c r="BW96" s="701">
        <v>9.7888532206416095</v>
      </c>
      <c r="BX96" s="701">
        <v>39187.455272169696</v>
      </c>
      <c r="BY96" s="701"/>
      <c r="BZ96" s="701">
        <v>0</v>
      </c>
      <c r="CA96" s="701">
        <v>39202.356546185823</v>
      </c>
    </row>
    <row r="97" spans="9:79" x14ac:dyDescent="0.15">
      <c r="I97" s="465" t="s">
        <v>1187</v>
      </c>
      <c r="J97" s="166">
        <v>69363.756519395785</v>
      </c>
      <c r="K97" s="166">
        <v>1502.1091955779038</v>
      </c>
      <c r="L97" s="166">
        <v>21762.633898809501</v>
      </c>
      <c r="M97" s="166">
        <v>823026.54102314124</v>
      </c>
      <c r="N97" s="166">
        <v>2.9916799096390516</v>
      </c>
      <c r="O97" s="166">
        <v>915658.03231683408</v>
      </c>
      <c r="Q97" s="439" t="s">
        <v>1111</v>
      </c>
      <c r="R97" s="166">
        <v>12683.253268023938</v>
      </c>
      <c r="S97" s="166">
        <v>269712.32450283098</v>
      </c>
      <c r="T97" s="166">
        <v>2074.8529626289342</v>
      </c>
      <c r="U97" s="166">
        <v>1097863.0221412876</v>
      </c>
      <c r="V97" s="166">
        <v>7026.0873425276941</v>
      </c>
      <c r="W97" s="166">
        <v>6194092.1664233441</v>
      </c>
      <c r="X97" s="166">
        <v>7583451.7066406431</v>
      </c>
      <c r="Z97" s="731" t="s">
        <v>1187</v>
      </c>
      <c r="AA97" s="166">
        <v>21.240036445669801</v>
      </c>
      <c r="AB97" s="166">
        <v>7728.639405367886</v>
      </c>
      <c r="AC97" s="166">
        <v>32172.95803481244</v>
      </c>
      <c r="AD97" s="166">
        <v>6.2655905950814477</v>
      </c>
      <c r="AE97" s="166">
        <v>6.7177983000874502E-3</v>
      </c>
      <c r="AF97" s="166">
        <v>39929.109785019376</v>
      </c>
      <c r="AH97" s="734" t="s">
        <v>1187</v>
      </c>
      <c r="AI97" s="351">
        <v>2.92255767993628</v>
      </c>
      <c r="AJ97" s="351">
        <v>9355.6017377590706</v>
      </c>
      <c r="AK97" s="351">
        <v>326.173315666615</v>
      </c>
      <c r="AL97" s="351">
        <v>314.11606758832897</v>
      </c>
      <c r="AM97" s="351">
        <v>62265.198863473597</v>
      </c>
      <c r="AN97" s="351">
        <v>3428.1479338705481</v>
      </c>
      <c r="AO97" s="351">
        <v>4114.1305893510498</v>
      </c>
      <c r="AP97" s="351">
        <v>13910.179297778701</v>
      </c>
      <c r="AQ97" s="351">
        <v>0.14778615068644199</v>
      </c>
      <c r="AR97" s="351">
        <v>1.32222955767065</v>
      </c>
      <c r="AS97" s="351">
        <v>162.63859426043899</v>
      </c>
      <c r="AT97" s="351">
        <v>8.0103212967514905E-3</v>
      </c>
      <c r="AU97" s="351">
        <v>2.3706386750563899</v>
      </c>
      <c r="AV97" s="351">
        <v>7098.9781039291902</v>
      </c>
      <c r="AW97" s="351">
        <v>0.86131896823644605</v>
      </c>
      <c r="AX97" s="351">
        <v>1.1836723424494201E-2</v>
      </c>
      <c r="AY97" s="351">
        <v>100982.80888175384</v>
      </c>
      <c r="BA97" s="734" t="s">
        <v>1187</v>
      </c>
      <c r="BB97" s="166">
        <v>1.9805951388552678</v>
      </c>
      <c r="BD97" s="731" t="s">
        <v>1187</v>
      </c>
      <c r="BE97" s="360">
        <v>6715257.5919360705</v>
      </c>
      <c r="BF97" s="732"/>
      <c r="BG97" s="733" t="s">
        <v>1187</v>
      </c>
      <c r="BH97" s="360">
        <v>47693.510923683454</v>
      </c>
      <c r="BI97" s="360">
        <v>3236.3285309299699</v>
      </c>
      <c r="BJ97" s="360">
        <v>50929.839454613422</v>
      </c>
      <c r="BK97" s="732"/>
      <c r="BL97" s="734" t="s">
        <v>1187</v>
      </c>
      <c r="BM97" s="360">
        <v>277724.13104310416</v>
      </c>
      <c r="BO97" s="734" t="s">
        <v>1187</v>
      </c>
      <c r="BP97" s="341">
        <v>210546.79036779731</v>
      </c>
      <c r="BS97" s="734" t="s">
        <v>1187</v>
      </c>
      <c r="BT97" s="701">
        <v>35.794109391048501</v>
      </c>
      <c r="BU97" s="701">
        <v>2.8118882328271801E-3</v>
      </c>
      <c r="BV97" s="701">
        <v>1.1623291606083499</v>
      </c>
      <c r="BW97" s="701">
        <v>13.971925961785001</v>
      </c>
      <c r="BX97" s="701">
        <v>9870.62639082036</v>
      </c>
      <c r="BY97" s="701"/>
      <c r="BZ97" s="701">
        <v>0</v>
      </c>
      <c r="CA97" s="701">
        <v>9921.5575672220348</v>
      </c>
    </row>
    <row r="98" spans="9:79" x14ac:dyDescent="0.15">
      <c r="I98" s="465" t="s">
        <v>1188</v>
      </c>
      <c r="J98" s="166">
        <v>54380.068010870324</v>
      </c>
      <c r="K98" s="166">
        <v>727.34839948359752</v>
      </c>
      <c r="L98" s="166">
        <v>37963.332689204202</v>
      </c>
      <c r="M98" s="166">
        <v>889009.50628855254</v>
      </c>
      <c r="N98" s="166">
        <v>2.895449345931401</v>
      </c>
      <c r="O98" s="166">
        <v>982083.15083745657</v>
      </c>
      <c r="Q98" s="439" t="s">
        <v>1112</v>
      </c>
      <c r="R98" s="166">
        <v>14702.726542636741</v>
      </c>
      <c r="S98" s="166">
        <v>201051.98304280901</v>
      </c>
      <c r="T98" s="166">
        <v>58484.298283720353</v>
      </c>
      <c r="U98" s="166">
        <v>954811.58550640568</v>
      </c>
      <c r="V98" s="166">
        <v>3539.7081325352192</v>
      </c>
      <c r="W98" s="166">
        <v>7349776.020367559</v>
      </c>
      <c r="X98" s="166">
        <v>8582366.3218756653</v>
      </c>
      <c r="Z98" s="731" t="s">
        <v>1188</v>
      </c>
      <c r="AA98" s="166">
        <v>20.541842936538099</v>
      </c>
      <c r="AB98" s="166">
        <v>1950.927416019138</v>
      </c>
      <c r="AC98" s="166">
        <v>24408.251821307371</v>
      </c>
      <c r="AD98" s="166">
        <v>1.1613244144245969</v>
      </c>
      <c r="AE98" s="166">
        <v>0.30993678607046599</v>
      </c>
      <c r="AF98" s="166">
        <v>26381.192341463542</v>
      </c>
      <c r="AH98" s="734" t="s">
        <v>1188</v>
      </c>
      <c r="AI98" s="351">
        <v>0.100708307698369</v>
      </c>
      <c r="AJ98" s="351">
        <v>5690.80354712996</v>
      </c>
      <c r="AK98" s="351">
        <v>101.106643212027</v>
      </c>
      <c r="AL98" s="351">
        <v>2.8478714106604399</v>
      </c>
      <c r="AM98" s="351">
        <v>57970.773815307599</v>
      </c>
      <c r="AN98" s="351">
        <v>935.83438450563608</v>
      </c>
      <c r="AO98" s="351">
        <v>6399.1415743194502</v>
      </c>
      <c r="AP98" s="351">
        <v>11648.5317994086</v>
      </c>
      <c r="AQ98" s="351">
        <v>0.22934707626700401</v>
      </c>
      <c r="AR98" s="351">
        <v>0.58592702355235804</v>
      </c>
      <c r="AS98" s="351">
        <v>3.5958908721804601</v>
      </c>
      <c r="AT98" s="351">
        <v>1.32672023028135E-3</v>
      </c>
      <c r="AU98" s="351">
        <v>3.3730920404195699E-4</v>
      </c>
      <c r="AV98" s="351">
        <v>3867.2421991452502</v>
      </c>
      <c r="AW98" s="351">
        <v>4.4335114769637501E-2</v>
      </c>
      <c r="AX98" s="351">
        <v>0.68977775238454297</v>
      </c>
      <c r="AY98" s="351">
        <v>86621.529484615487</v>
      </c>
      <c r="BA98" s="734" t="s">
        <v>1188</v>
      </c>
      <c r="BB98" s="166">
        <v>0.63363443501293593</v>
      </c>
      <c r="BD98" s="731" t="s">
        <v>1188</v>
      </c>
      <c r="BE98" s="360">
        <v>9246796.0696317907</v>
      </c>
      <c r="BF98" s="732"/>
      <c r="BG98" s="733" t="s">
        <v>1188</v>
      </c>
      <c r="BH98" s="360">
        <v>37067.396800091439</v>
      </c>
      <c r="BI98" s="360">
        <v>1430.5401445971754</v>
      </c>
      <c r="BJ98" s="360">
        <v>38497.936944688612</v>
      </c>
      <c r="BK98" s="732"/>
      <c r="BL98" s="734" t="s">
        <v>1188</v>
      </c>
      <c r="BM98" s="360">
        <v>165137.56784738941</v>
      </c>
      <c r="BO98" s="734" t="s">
        <v>1188</v>
      </c>
      <c r="BP98" s="341">
        <v>183604.81281389348</v>
      </c>
      <c r="BS98" s="734" t="s">
        <v>1188</v>
      </c>
      <c r="BT98" s="701">
        <v>12.193021759390801</v>
      </c>
      <c r="BU98" s="701">
        <v>3.7811696529388401E-7</v>
      </c>
      <c r="BV98" s="701">
        <v>1.1560431579127901</v>
      </c>
      <c r="BW98" s="701">
        <v>10.6667538322508</v>
      </c>
      <c r="BX98" s="701">
        <v>2114.2586854994202</v>
      </c>
      <c r="BY98" s="701">
        <v>9.8619527183473096E-2</v>
      </c>
      <c r="BZ98" s="701">
        <v>0</v>
      </c>
      <c r="CA98" s="701">
        <v>2138.373124154275</v>
      </c>
    </row>
    <row r="99" spans="9:79" x14ac:dyDescent="0.15">
      <c r="I99" s="465" t="s">
        <v>1189</v>
      </c>
      <c r="J99" s="166">
        <v>28067.710542868805</v>
      </c>
      <c r="K99" s="166">
        <v>1074.1128746811296</v>
      </c>
      <c r="L99" s="166">
        <v>17162.6652831174</v>
      </c>
      <c r="M99" s="166">
        <v>719931.99718520429</v>
      </c>
      <c r="N99" s="166">
        <v>3.0166027368977573</v>
      </c>
      <c r="O99" s="166">
        <v>766239.50248860847</v>
      </c>
      <c r="Q99" s="439" t="s">
        <v>1113</v>
      </c>
      <c r="R99" s="166">
        <v>9889.1966882795004</v>
      </c>
      <c r="S99" s="166">
        <v>292935.61180584499</v>
      </c>
      <c r="T99" s="166">
        <v>1769.9841149086124</v>
      </c>
      <c r="U99" s="166">
        <v>625305.65616768238</v>
      </c>
      <c r="V99" s="166">
        <v>6274.5883193751733</v>
      </c>
      <c r="W99" s="166">
        <v>5426264.2044822304</v>
      </c>
      <c r="X99" s="166">
        <v>6362439.241578321</v>
      </c>
      <c r="Z99" s="731" t="s">
        <v>1189</v>
      </c>
      <c r="AA99" s="166">
        <v>22.994350784458199</v>
      </c>
      <c r="AB99" s="166">
        <v>3110.0592729961459</v>
      </c>
      <c r="AC99" s="166">
        <v>20514.689926190258</v>
      </c>
      <c r="AD99" s="166">
        <v>0.84351405501365584</v>
      </c>
      <c r="AE99" s="166">
        <v>0.17470964603125999</v>
      </c>
      <c r="AF99" s="166">
        <v>23648.761773671908</v>
      </c>
      <c r="AH99" s="734" t="s">
        <v>1189</v>
      </c>
      <c r="AI99" s="351">
        <v>0.16349940188229001</v>
      </c>
      <c r="AJ99" s="351">
        <v>8846.7004019403794</v>
      </c>
      <c r="AK99" s="351">
        <v>3602.98534354194</v>
      </c>
      <c r="AL99" s="351">
        <v>9.9845191156491602</v>
      </c>
      <c r="AM99" s="351">
        <v>82963.464355345699</v>
      </c>
      <c r="AN99" s="351">
        <v>2054.3386317454215</v>
      </c>
      <c r="AO99" s="351">
        <v>4948.0416527641901</v>
      </c>
      <c r="AP99" s="351">
        <v>22877.2556397523</v>
      </c>
      <c r="AQ99" s="351">
        <v>216.360419458709</v>
      </c>
      <c r="AR99" s="351">
        <v>326.14400621131</v>
      </c>
      <c r="AS99" s="351">
        <v>9.36623775959014</v>
      </c>
      <c r="AT99" s="351">
        <v>3.392337821424E-3</v>
      </c>
      <c r="AU99" s="351">
        <v>3.0922656878828998E-3</v>
      </c>
      <c r="AV99" s="351">
        <v>3067.9738305825699</v>
      </c>
      <c r="AW99" s="351">
        <v>0.35384116694331103</v>
      </c>
      <c r="AX99" s="351">
        <v>5.2950150761753303</v>
      </c>
      <c r="AY99" s="351">
        <v>128928.43387846628</v>
      </c>
      <c r="BA99" s="734" t="s">
        <v>1189</v>
      </c>
      <c r="BB99" s="166">
        <v>0.10254801716655437</v>
      </c>
      <c r="BD99" s="731" t="s">
        <v>1189</v>
      </c>
      <c r="BE99" s="360">
        <v>5671001.3848151704</v>
      </c>
      <c r="BF99" s="732"/>
      <c r="BG99" s="733" t="s">
        <v>1189</v>
      </c>
      <c r="BH99" s="360">
        <v>45218.719272575217</v>
      </c>
      <c r="BI99" s="360">
        <v>7628.3266661493089</v>
      </c>
      <c r="BJ99" s="360">
        <v>52847.045938724528</v>
      </c>
      <c r="BK99" s="732"/>
      <c r="BL99" s="734" t="s">
        <v>1189</v>
      </c>
      <c r="BM99" s="360">
        <v>128871.96024144621</v>
      </c>
      <c r="BO99" s="734" t="s">
        <v>1189</v>
      </c>
      <c r="BP99" s="341">
        <v>203826.71448806726</v>
      </c>
      <c r="BS99" s="734" t="s">
        <v>1189</v>
      </c>
      <c r="BT99" s="701">
        <v>5.7241168348118601</v>
      </c>
      <c r="BU99" s="701">
        <v>6.4447522163391096E-6</v>
      </c>
      <c r="BV99" s="701">
        <v>1.1753705330193001</v>
      </c>
      <c r="BW99" s="701">
        <v>25.626120842061901</v>
      </c>
      <c r="BX99" s="701">
        <v>1084.7322917655099</v>
      </c>
      <c r="BY99" s="701">
        <v>4.8517245799302999E-2</v>
      </c>
      <c r="BZ99" s="701">
        <v>0</v>
      </c>
      <c r="CA99" s="701">
        <v>1117.3064236659545</v>
      </c>
    </row>
    <row r="100" spans="9:79" x14ac:dyDescent="0.15">
      <c r="I100" s="465" t="s">
        <v>1190</v>
      </c>
      <c r="J100" s="166">
        <v>22619.703533215434</v>
      </c>
      <c r="K100" s="166">
        <v>9846.2348189894001</v>
      </c>
      <c r="L100" s="166">
        <v>24034.169298830398</v>
      </c>
      <c r="M100" s="166">
        <v>646125.14624058455</v>
      </c>
      <c r="N100" s="166">
        <v>2.8272831141948629</v>
      </c>
      <c r="O100" s="166">
        <v>702628.08117473393</v>
      </c>
      <c r="Q100" s="439" t="s">
        <v>1114</v>
      </c>
      <c r="R100" s="166">
        <v>10991.36641160677</v>
      </c>
      <c r="S100" s="166">
        <v>93787.513328422705</v>
      </c>
      <c r="T100" s="166">
        <v>3971.1332978270857</v>
      </c>
      <c r="U100" s="166">
        <v>449483.59330959478</v>
      </c>
      <c r="V100" s="166">
        <v>192.70937603153232</v>
      </c>
      <c r="W100" s="166">
        <v>6238024.1682543019</v>
      </c>
      <c r="X100" s="166">
        <v>6796450.4839777844</v>
      </c>
      <c r="Z100" s="731" t="s">
        <v>1190</v>
      </c>
      <c r="AA100" s="166">
        <v>30.038822219707001</v>
      </c>
      <c r="AB100" s="166">
        <v>2774.6898875581028</v>
      </c>
      <c r="AC100" s="166">
        <v>24092.761864263488</v>
      </c>
      <c r="AD100" s="166">
        <v>0.80689714569598403</v>
      </c>
      <c r="AE100" s="166">
        <v>9.1250995360314793</v>
      </c>
      <c r="AF100" s="166">
        <v>26907.422570723025</v>
      </c>
      <c r="AH100" s="734" t="s">
        <v>1190</v>
      </c>
      <c r="AI100" s="351">
        <v>0.15963103063404499</v>
      </c>
      <c r="AJ100" s="351">
        <v>5440.0045996056797</v>
      </c>
      <c r="AK100" s="351">
        <v>2312.91553916875</v>
      </c>
      <c r="AL100" s="351">
        <v>267.063333148136</v>
      </c>
      <c r="AM100" s="351">
        <v>87550.283873883964</v>
      </c>
      <c r="AN100" s="351">
        <v>5509.2238184744328</v>
      </c>
      <c r="AO100" s="351">
        <v>6526.3922255299904</v>
      </c>
      <c r="AP100" s="351">
        <v>22345.8467355547</v>
      </c>
      <c r="AQ100" s="351">
        <v>2.2823766805231498E-2</v>
      </c>
      <c r="AR100" s="351">
        <v>0.119940691627562</v>
      </c>
      <c r="AS100" s="351">
        <v>33.956082978285799</v>
      </c>
      <c r="AT100" s="351">
        <v>4.8921395093202501E-2</v>
      </c>
      <c r="AU100" s="351">
        <v>3.5050663165748099E-2</v>
      </c>
      <c r="AV100" s="351">
        <v>3556.9684943687098</v>
      </c>
      <c r="AW100" s="351">
        <v>0.25597877986729101</v>
      </c>
      <c r="AX100" s="351">
        <v>9.5637616049498302</v>
      </c>
      <c r="AY100" s="351">
        <v>133552.86081064478</v>
      </c>
      <c r="BA100" s="734" t="s">
        <v>1190</v>
      </c>
      <c r="BB100" s="166">
        <v>0.1054499968886371</v>
      </c>
      <c r="BD100" s="731" t="s">
        <v>1190</v>
      </c>
      <c r="BE100" s="360">
        <v>8008239.6623182837</v>
      </c>
      <c r="BF100" s="732"/>
      <c r="BG100" s="733" t="s">
        <v>1190</v>
      </c>
      <c r="BH100" s="360">
        <v>50985.719352530243</v>
      </c>
      <c r="BI100" s="360">
        <v>35137.45940772527</v>
      </c>
      <c r="BJ100" s="360">
        <v>86123.178760255512</v>
      </c>
      <c r="BK100" s="732"/>
      <c r="BL100" s="734" t="s">
        <v>1190</v>
      </c>
      <c r="BM100" s="360">
        <v>182284.93917507271</v>
      </c>
      <c r="BO100" s="734" t="s">
        <v>1190</v>
      </c>
      <c r="BP100" s="341">
        <v>224356.35798963899</v>
      </c>
      <c r="BS100" s="734" t="s">
        <v>1190</v>
      </c>
      <c r="BT100" s="701">
        <v>6.5021722828969297</v>
      </c>
      <c r="BU100" s="701"/>
      <c r="BV100" s="701">
        <v>1.1284505398944</v>
      </c>
      <c r="BW100" s="701">
        <v>5.50583834387362</v>
      </c>
      <c r="BX100" s="701">
        <v>14114.252150332501</v>
      </c>
      <c r="BY100" s="701"/>
      <c r="BZ100" s="701">
        <v>0</v>
      </c>
      <c r="CA100" s="701">
        <v>14127.388611499166</v>
      </c>
    </row>
    <row r="101" spans="9:79" x14ac:dyDescent="0.15">
      <c r="I101" s="465" t="s">
        <v>1191</v>
      </c>
      <c r="J101" s="166">
        <v>44933.341103130871</v>
      </c>
      <c r="K101" s="166">
        <v>1823.483540073961</v>
      </c>
      <c r="L101" s="166">
        <v>41271.095528116399</v>
      </c>
      <c r="M101" s="166">
        <v>383629.13140399568</v>
      </c>
      <c r="N101" s="166">
        <v>3.0024634897708817</v>
      </c>
      <c r="O101" s="166">
        <v>471660.0540388067</v>
      </c>
      <c r="Q101" s="439" t="s">
        <v>1115</v>
      </c>
      <c r="R101" s="166">
        <v>19059.03749006418</v>
      </c>
      <c r="S101" s="166">
        <v>205064.99916094099</v>
      </c>
      <c r="T101" s="166">
        <v>897.94755000248438</v>
      </c>
      <c r="U101" s="166">
        <v>407593.69707577664</v>
      </c>
      <c r="V101" s="166">
        <v>77.194627377204512</v>
      </c>
      <c r="W101" s="166">
        <v>4304265.0430222228</v>
      </c>
      <c r="X101" s="166">
        <v>4936957.9189263843</v>
      </c>
      <c r="Z101" s="731" t="s">
        <v>1191</v>
      </c>
      <c r="AA101" s="166">
        <v>25.0888245878741</v>
      </c>
      <c r="AB101" s="166">
        <v>1130.2764959987239</v>
      </c>
      <c r="AC101" s="166">
        <v>12025.942476645094</v>
      </c>
      <c r="AD101" s="166">
        <v>0.84926107153296437</v>
      </c>
      <c r="AE101" s="166"/>
      <c r="AF101" s="166">
        <v>13182.157058303224</v>
      </c>
      <c r="AH101" s="734" t="s">
        <v>1191</v>
      </c>
      <c r="AI101" s="351">
        <v>3.9800217375159201E-2</v>
      </c>
      <c r="AJ101" s="351">
        <v>6104.7224001064797</v>
      </c>
      <c r="AK101" s="351">
        <v>118.708053136244</v>
      </c>
      <c r="AL101" s="351">
        <v>47.018046852201202</v>
      </c>
      <c r="AM101" s="351">
        <v>54132.511605660402</v>
      </c>
      <c r="AN101" s="351">
        <v>1289.1714385505688</v>
      </c>
      <c r="AO101" s="351">
        <v>4405.5533995628302</v>
      </c>
      <c r="AP101" s="351">
        <v>22083.4635662203</v>
      </c>
      <c r="AQ101" s="351">
        <v>1.9604568388313</v>
      </c>
      <c r="AR101" s="351">
        <v>0.49048115033656298</v>
      </c>
      <c r="AS101" s="351">
        <v>57.731439990922802</v>
      </c>
      <c r="AT101" s="351">
        <v>2.7529302984475999E-2</v>
      </c>
      <c r="AU101" s="351">
        <v>0.64768780395388603</v>
      </c>
      <c r="AV101" s="351">
        <v>5520.2293189726697</v>
      </c>
      <c r="AW101" s="351">
        <v>0.121391276828944</v>
      </c>
      <c r="AX101" s="351">
        <v>0.63728036917746</v>
      </c>
      <c r="AY101" s="351">
        <v>93763.033896012115</v>
      </c>
      <c r="BA101" s="734" t="s">
        <v>1191</v>
      </c>
      <c r="BB101" s="166">
        <v>0.24692997895181101</v>
      </c>
      <c r="BD101" s="731" t="s">
        <v>1191</v>
      </c>
      <c r="BE101" s="360">
        <v>4777669.8823580947</v>
      </c>
      <c r="BF101" s="732"/>
      <c r="BG101" s="733" t="s">
        <v>1191</v>
      </c>
      <c r="BH101" s="360">
        <v>49575.337574675512</v>
      </c>
      <c r="BI101" s="360">
        <v>14127.471666392823</v>
      </c>
      <c r="BJ101" s="360">
        <v>63702.809241068331</v>
      </c>
      <c r="BK101" s="732"/>
      <c r="BL101" s="734" t="s">
        <v>1191</v>
      </c>
      <c r="BM101" s="360">
        <v>199182.07106910914</v>
      </c>
      <c r="BO101" s="734" t="s">
        <v>1191</v>
      </c>
      <c r="BP101" s="341">
        <v>290843.60997634032</v>
      </c>
      <c r="BS101" s="734" t="s">
        <v>1191</v>
      </c>
      <c r="BT101" s="701">
        <v>37.297004905529299</v>
      </c>
      <c r="BU101" s="701"/>
      <c r="BV101" s="701">
        <v>1.17542196158319</v>
      </c>
      <c r="BW101" s="701">
        <v>7.6635265434160802</v>
      </c>
      <c r="BX101" s="701">
        <v>6199.1603888440804</v>
      </c>
      <c r="BY101" s="701"/>
      <c r="BZ101" s="701">
        <v>0</v>
      </c>
      <c r="CA101" s="701">
        <v>6245.296342254609</v>
      </c>
    </row>
    <row r="102" spans="9:79" x14ac:dyDescent="0.15">
      <c r="I102" s="465" t="s">
        <v>1192</v>
      </c>
      <c r="J102" s="166">
        <v>45156.732183966698</v>
      </c>
      <c r="K102" s="166">
        <v>898.93765502516112</v>
      </c>
      <c r="L102" s="166">
        <v>33481.0427549015</v>
      </c>
      <c r="M102" s="166">
        <v>488166.36249861569</v>
      </c>
      <c r="N102" s="166">
        <v>3.4268253985792336</v>
      </c>
      <c r="O102" s="166">
        <v>567706.50191790762</v>
      </c>
      <c r="Q102" s="439" t="s">
        <v>1116</v>
      </c>
      <c r="R102" s="166">
        <v>25403.63213143768</v>
      </c>
      <c r="S102" s="166">
        <v>143493.97136934899</v>
      </c>
      <c r="T102" s="166">
        <v>3244.7695731976951</v>
      </c>
      <c r="U102" s="166">
        <v>1417197.6183752893</v>
      </c>
      <c r="V102" s="166">
        <v>2355.9665274014696</v>
      </c>
      <c r="W102" s="166">
        <v>7130961.2373241019</v>
      </c>
      <c r="X102" s="166">
        <v>8722657.1953007765</v>
      </c>
      <c r="Z102" s="731" t="s">
        <v>1192</v>
      </c>
      <c r="AA102" s="166">
        <v>21.297996353357998</v>
      </c>
      <c r="AB102" s="166">
        <v>1037.6185741228969</v>
      </c>
      <c r="AC102" s="166">
        <v>12738.729458958827</v>
      </c>
      <c r="AD102" s="166">
        <v>0.81469022668898095</v>
      </c>
      <c r="AE102" s="166">
        <v>4.8829242587089498E-5</v>
      </c>
      <c r="AF102" s="166">
        <v>13798.460768491013</v>
      </c>
      <c r="AH102" s="734" t="s">
        <v>1192</v>
      </c>
      <c r="AI102" s="351">
        <v>5.1928653381764799E-2</v>
      </c>
      <c r="AJ102" s="351">
        <v>7326.9536244310402</v>
      </c>
      <c r="AK102" s="351">
        <v>251.961889764294</v>
      </c>
      <c r="AL102" s="351">
        <v>260.816010664217</v>
      </c>
      <c r="AM102" s="351">
        <v>48208.58707329163</v>
      </c>
      <c r="AN102" s="351">
        <v>6023.614925507447</v>
      </c>
      <c r="AO102" s="351">
        <v>2382.5206259870902</v>
      </c>
      <c r="AP102" s="351">
        <v>29689.536783632801</v>
      </c>
      <c r="AQ102" s="351">
        <v>436.78189046774003</v>
      </c>
      <c r="AR102" s="351">
        <v>291.14529684372201</v>
      </c>
      <c r="AS102" s="351">
        <v>71.056781338527699</v>
      </c>
      <c r="AT102" s="351">
        <v>0.217981843277812</v>
      </c>
      <c r="AU102" s="351">
        <v>2.6878328062593899E-2</v>
      </c>
      <c r="AV102" s="351">
        <v>3514.96606857702</v>
      </c>
      <c r="AW102" s="351">
        <v>1.7640357036143499</v>
      </c>
      <c r="AX102" s="351">
        <v>6.7482767626643103E-3</v>
      </c>
      <c r="AY102" s="351">
        <v>98460.008543310629</v>
      </c>
      <c r="BA102" s="734" t="s">
        <v>1192</v>
      </c>
      <c r="BB102" s="166">
        <v>0.21567749511450401</v>
      </c>
      <c r="BD102" s="731" t="s">
        <v>1192</v>
      </c>
      <c r="BE102" s="360">
        <v>6360605.0051368531</v>
      </c>
      <c r="BF102" s="732"/>
      <c r="BG102" s="733" t="s">
        <v>1192</v>
      </c>
      <c r="BH102" s="360">
        <v>64835.686060064341</v>
      </c>
      <c r="BI102" s="360">
        <v>14664.08739304448</v>
      </c>
      <c r="BJ102" s="360">
        <v>79499.773453108821</v>
      </c>
      <c r="BK102" s="732"/>
      <c r="BL102" s="734" t="s">
        <v>1192</v>
      </c>
      <c r="BM102" s="360">
        <v>181678.42159739989</v>
      </c>
      <c r="BO102" s="734" t="s">
        <v>1192</v>
      </c>
      <c r="BP102" s="341">
        <v>295938.80967818416</v>
      </c>
      <c r="BS102" s="734" t="s">
        <v>1192</v>
      </c>
      <c r="BT102" s="701">
        <v>6.3317677313461802</v>
      </c>
      <c r="BU102" s="701">
        <v>5.25824725627899E-6</v>
      </c>
      <c r="BV102" s="701">
        <v>1.1725573688745401</v>
      </c>
      <c r="BW102" s="701">
        <v>26.0927913878113</v>
      </c>
      <c r="BX102" s="701">
        <v>6407.4658753629701</v>
      </c>
      <c r="BY102" s="701"/>
      <c r="BZ102" s="701">
        <v>0</v>
      </c>
      <c r="CA102" s="701">
        <v>6441.0629971092494</v>
      </c>
    </row>
    <row r="103" spans="9:79" x14ac:dyDescent="0.15">
      <c r="I103" s="465" t="s">
        <v>1193</v>
      </c>
      <c r="J103" s="166">
        <v>37571.753525454493</v>
      </c>
      <c r="K103" s="166">
        <v>817.29652036447067</v>
      </c>
      <c r="L103" s="166">
        <v>66451.764964745307</v>
      </c>
      <c r="M103" s="166">
        <v>489673.29206083092</v>
      </c>
      <c r="N103" s="166">
        <v>3.2302841404452804</v>
      </c>
      <c r="O103" s="166">
        <v>594517.33735553559</v>
      </c>
      <c r="Q103" s="439" t="s">
        <v>1117</v>
      </c>
      <c r="R103" s="166">
        <v>45624.87508023619</v>
      </c>
      <c r="S103" s="166">
        <v>166078.64612791501</v>
      </c>
      <c r="T103" s="166">
        <v>883.57351111527419</v>
      </c>
      <c r="U103" s="166">
        <v>914735.81511799642</v>
      </c>
      <c r="V103" s="166">
        <v>140.27142368257032</v>
      </c>
      <c r="W103" s="166">
        <v>4591428.3625563169</v>
      </c>
      <c r="X103" s="166">
        <v>5718891.5438172622</v>
      </c>
      <c r="Z103" s="731" t="s">
        <v>1193</v>
      </c>
      <c r="AA103" s="166">
        <v>20.511483480222498</v>
      </c>
      <c r="AB103" s="166">
        <v>1633.9832477075943</v>
      </c>
      <c r="AC103" s="166">
        <v>18599.962334937329</v>
      </c>
      <c r="AD103" s="166">
        <v>6.2393989702686579</v>
      </c>
      <c r="AE103" s="166">
        <v>0.115057122893631</v>
      </c>
      <c r="AF103" s="166">
        <v>20260.811522218308</v>
      </c>
      <c r="AH103" s="734" t="s">
        <v>1193</v>
      </c>
      <c r="AI103" s="351">
        <v>0.29539778456091798</v>
      </c>
      <c r="AJ103" s="351">
        <v>7574.5390710383599</v>
      </c>
      <c r="AK103" s="351">
        <v>116.71413480304101</v>
      </c>
      <c r="AL103" s="351">
        <v>208.64347372576501</v>
      </c>
      <c r="AM103" s="351">
        <v>70352.250022676759</v>
      </c>
      <c r="AN103" s="351">
        <v>1548.8514474676913</v>
      </c>
      <c r="AO103" s="351">
        <v>10967.2381803914</v>
      </c>
      <c r="AP103" s="351">
        <v>36648.790387849302</v>
      </c>
      <c r="AQ103" s="351">
        <v>0.90570615790784303</v>
      </c>
      <c r="AR103" s="351">
        <v>1.65225229319185</v>
      </c>
      <c r="AS103" s="351">
        <v>204.26059219427401</v>
      </c>
      <c r="AT103" s="351">
        <v>0.16013368126004901</v>
      </c>
      <c r="AU103" s="351">
        <v>0.41473435517400498</v>
      </c>
      <c r="AV103" s="351">
        <v>108.006043551489</v>
      </c>
      <c r="AW103" s="351">
        <v>0.93599016685038805</v>
      </c>
      <c r="AX103" s="351">
        <v>1.54683198779821E-2</v>
      </c>
      <c r="AY103" s="351">
        <v>127733.67303645689</v>
      </c>
      <c r="BA103" s="734" t="s">
        <v>1193</v>
      </c>
      <c r="BB103" s="166">
        <v>0.11655240599066011</v>
      </c>
      <c r="BD103" s="731" t="s">
        <v>1193</v>
      </c>
      <c r="BE103" s="360">
        <v>4584486.2715910608</v>
      </c>
      <c r="BF103" s="732"/>
      <c r="BG103" s="733" t="s">
        <v>1193</v>
      </c>
      <c r="BH103" s="360">
        <v>61121.038247357959</v>
      </c>
      <c r="BI103" s="360">
        <v>7663.7357405386783</v>
      </c>
      <c r="BJ103" s="360">
        <v>68784.773987896639</v>
      </c>
      <c r="BK103" s="732"/>
      <c r="BL103" s="734" t="s">
        <v>1193</v>
      </c>
      <c r="BM103" s="360">
        <v>226774.59305925563</v>
      </c>
      <c r="BO103" s="734" t="s">
        <v>1193</v>
      </c>
      <c r="BP103" s="341">
        <v>356211.88556664647</v>
      </c>
      <c r="BS103" s="734" t="s">
        <v>1193</v>
      </c>
      <c r="BT103" s="701">
        <v>3.7949435291811802</v>
      </c>
      <c r="BU103" s="701">
        <v>7.7243894338607703E-6</v>
      </c>
      <c r="BV103" s="701">
        <v>6.2392802927642999</v>
      </c>
      <c r="BW103" s="701">
        <v>67.049339062534202</v>
      </c>
      <c r="BX103" s="701">
        <v>3698.7359356013999</v>
      </c>
      <c r="BY103" s="701"/>
      <c r="BZ103" s="701">
        <v>0</v>
      </c>
      <c r="CA103" s="701">
        <v>3775.8195062102691</v>
      </c>
    </row>
    <row r="104" spans="9:79" x14ac:dyDescent="0.15">
      <c r="I104" s="724" t="s">
        <v>55</v>
      </c>
      <c r="J104" s="454">
        <v>622724.59981869371</v>
      </c>
      <c r="K104" s="454">
        <v>24038.924231127799</v>
      </c>
      <c r="L104" s="454">
        <v>364935.4513882001</v>
      </c>
      <c r="M104" s="454">
        <v>8651359.7779997252</v>
      </c>
      <c r="N104" s="454">
        <v>35.589769622310904</v>
      </c>
      <c r="O104" s="454">
        <v>9663094.3432073686</v>
      </c>
      <c r="Q104" s="78" t="s">
        <v>55</v>
      </c>
      <c r="R104" s="454">
        <v>182974.67074163782</v>
      </c>
      <c r="S104" s="454">
        <v>2016632.1574350765</v>
      </c>
      <c r="T104" s="454">
        <v>79845.393863808305</v>
      </c>
      <c r="U104" s="454">
        <v>10258733.525051653</v>
      </c>
      <c r="V104" s="454">
        <v>23138.440616058175</v>
      </c>
      <c r="W104" s="454">
        <v>59884317.475530609</v>
      </c>
      <c r="X104" s="454">
        <v>72445641.663238853</v>
      </c>
      <c r="Z104" s="78" t="s">
        <v>55</v>
      </c>
      <c r="AA104" s="454">
        <v>335.622981681488</v>
      </c>
      <c r="AB104" s="454">
        <v>33226.03334524385</v>
      </c>
      <c r="AC104" s="454">
        <v>399034.35385044606</v>
      </c>
      <c r="AD104" s="454">
        <v>21.061385110020623</v>
      </c>
      <c r="AE104" s="454">
        <v>10.225477224215858</v>
      </c>
      <c r="AF104" s="454">
        <v>432627.29703970562</v>
      </c>
      <c r="AH104" s="736" t="s">
        <v>55</v>
      </c>
      <c r="AI104" s="747">
        <v>14.000377687625566</v>
      </c>
      <c r="AJ104" s="747">
        <v>89839.086541206445</v>
      </c>
      <c r="AK104" s="747">
        <v>15499.314654880171</v>
      </c>
      <c r="AL104" s="747">
        <v>2037.1155744967946</v>
      </c>
      <c r="AM104" s="747">
        <v>840876.23454426602</v>
      </c>
      <c r="AN104" s="747">
        <v>44440.873414834867</v>
      </c>
      <c r="AO104" s="747">
        <v>87810.667252040221</v>
      </c>
      <c r="AP104" s="747">
        <v>252422.13879151677</v>
      </c>
      <c r="AQ104" s="747">
        <v>759.13030282873524</v>
      </c>
      <c r="AR104" s="747">
        <v>794.38043129723394</v>
      </c>
      <c r="AS104" s="747">
        <v>782.21154078841141</v>
      </c>
      <c r="AT104" s="747">
        <v>66.658348591998177</v>
      </c>
      <c r="AU104" s="747">
        <v>7.7595210261642737</v>
      </c>
      <c r="AV104" s="747">
        <v>28681.419896457308</v>
      </c>
      <c r="AW104" s="747">
        <v>226.4519764669233</v>
      </c>
      <c r="AX104" s="747">
        <v>98.651141144335242</v>
      </c>
      <c r="AY104" s="747">
        <v>1364356.09430953</v>
      </c>
      <c r="BA104" s="736" t="s">
        <v>55</v>
      </c>
      <c r="BB104" s="455">
        <v>60.643857165239638</v>
      </c>
      <c r="BD104" s="737" t="s">
        <v>55</v>
      </c>
      <c r="BE104" s="744">
        <v>63889773.470927849</v>
      </c>
      <c r="BG104" s="737" t="s">
        <v>55</v>
      </c>
      <c r="BH104" s="748">
        <v>691846.43352389254</v>
      </c>
      <c r="BI104" s="748">
        <v>140522.86011778715</v>
      </c>
      <c r="BJ104" s="748">
        <v>832369.29364167969</v>
      </c>
      <c r="BL104" s="749" t="s">
        <v>55</v>
      </c>
      <c r="BM104" s="748">
        <v>2452035.680573002</v>
      </c>
      <c r="BO104" s="724" t="s">
        <v>55</v>
      </c>
      <c r="BP104" s="745">
        <v>2175386.7141805398</v>
      </c>
      <c r="BS104" s="724" t="s">
        <v>55</v>
      </c>
      <c r="BT104" s="750">
        <v>125.29321627784508</v>
      </c>
      <c r="BU104" s="750">
        <v>0.44319922663271316</v>
      </c>
      <c r="BV104" s="750">
        <v>28.067082190886065</v>
      </c>
      <c r="BW104" s="750">
        <v>223.16171254590131</v>
      </c>
      <c r="BX104" s="750">
        <v>159104.00474694249</v>
      </c>
      <c r="BY104" s="750">
        <v>0.19038378819823248</v>
      </c>
      <c r="BZ104" s="750">
        <f t="shared" ref="BZ104" si="65">SUM(BZ92:BZ103)</f>
        <v>0</v>
      </c>
      <c r="CA104" s="750">
        <v>159481.16034097195</v>
      </c>
    </row>
    <row r="105" spans="9:79" x14ac:dyDescent="0.15">
      <c r="I105" s="724"/>
      <c r="J105" s="423"/>
      <c r="K105" s="423"/>
      <c r="L105" s="423"/>
      <c r="M105" s="423"/>
      <c r="N105" s="423"/>
      <c r="O105" s="423"/>
      <c r="R105" s="423"/>
      <c r="S105" s="423"/>
      <c r="T105" s="423"/>
      <c r="U105" s="423"/>
      <c r="V105" s="423"/>
      <c r="W105" s="423"/>
      <c r="X105" s="423"/>
      <c r="AA105" s="423"/>
      <c r="AB105" s="423"/>
      <c r="AC105" s="423"/>
      <c r="AD105" s="423"/>
      <c r="AE105" s="423"/>
      <c r="AF105" s="423"/>
      <c r="AH105" s="724"/>
      <c r="BA105" s="724"/>
      <c r="BG105" s="79"/>
      <c r="BL105" s="724"/>
      <c r="BO105" s="724"/>
      <c r="BS105" s="724"/>
    </row>
    <row r="106" spans="9:79" x14ac:dyDescent="0.15">
      <c r="I106" s="724"/>
      <c r="J106" s="423"/>
      <c r="K106" s="423"/>
      <c r="L106" s="423"/>
      <c r="M106" s="423"/>
      <c r="N106" s="423"/>
      <c r="O106" s="423"/>
      <c r="R106" s="423"/>
      <c r="S106" s="423"/>
      <c r="T106" s="423"/>
      <c r="U106" s="423"/>
      <c r="V106" s="423"/>
      <c r="W106" s="423"/>
      <c r="X106" s="423"/>
      <c r="AA106" s="423"/>
      <c r="AB106" s="423"/>
      <c r="AC106" s="423"/>
      <c r="AD106" s="423"/>
      <c r="AE106" s="423"/>
      <c r="AF106" s="423"/>
      <c r="AH106" s="724"/>
      <c r="BA106" s="724"/>
      <c r="BG106" s="79"/>
      <c r="BL106" s="724"/>
      <c r="BO106" s="724"/>
      <c r="BS106" s="724"/>
    </row>
    <row r="107" spans="9:79" x14ac:dyDescent="0.15">
      <c r="I107" s="724"/>
      <c r="J107" s="432" t="s">
        <v>118</v>
      </c>
      <c r="R107" s="432" t="s">
        <v>119</v>
      </c>
      <c r="AA107" s="432" t="s">
        <v>120</v>
      </c>
      <c r="AH107" s="725"/>
      <c r="AI107" s="432" t="s">
        <v>670</v>
      </c>
      <c r="BA107" s="725"/>
      <c r="BB107" s="432" t="s">
        <v>682</v>
      </c>
      <c r="BE107" s="726" t="s">
        <v>892</v>
      </c>
      <c r="BG107" s="79"/>
      <c r="BH107" s="726" t="s">
        <v>893</v>
      </c>
      <c r="BK107" s="79"/>
      <c r="BL107" s="724"/>
      <c r="BM107" s="726" t="s">
        <v>894</v>
      </c>
      <c r="BO107" s="725" t="s">
        <v>919</v>
      </c>
      <c r="BP107" s="432"/>
      <c r="BS107" s="725" t="s">
        <v>920</v>
      </c>
    </row>
    <row r="108" spans="9:79" x14ac:dyDescent="0.15">
      <c r="I108" s="725" t="s">
        <v>149</v>
      </c>
      <c r="J108" s="432"/>
      <c r="Q108" s="432" t="s">
        <v>149</v>
      </c>
      <c r="R108" s="432"/>
      <c r="Z108" s="432" t="s">
        <v>149</v>
      </c>
      <c r="AG108" s="456"/>
      <c r="AH108" s="725" t="s">
        <v>149</v>
      </c>
      <c r="AI108" s="456"/>
      <c r="AJ108" s="456"/>
      <c r="BA108" s="725" t="s">
        <v>149</v>
      </c>
      <c r="BD108" s="432" t="s">
        <v>149</v>
      </c>
      <c r="BF108" s="432"/>
      <c r="BG108" s="742" t="s">
        <v>149</v>
      </c>
      <c r="BI108" s="79"/>
      <c r="BJ108" s="79"/>
      <c r="BK108" s="79"/>
      <c r="BL108" s="725" t="s">
        <v>149</v>
      </c>
      <c r="BO108" s="725" t="s">
        <v>149</v>
      </c>
      <c r="BS108" s="725" t="s">
        <v>149</v>
      </c>
    </row>
    <row r="109" spans="9:79" ht="42" x14ac:dyDescent="0.15">
      <c r="I109" s="437" t="s">
        <v>596</v>
      </c>
      <c r="J109" s="435" t="s">
        <v>148</v>
      </c>
      <c r="K109" s="435" t="s">
        <v>136</v>
      </c>
      <c r="L109" s="435" t="s">
        <v>137</v>
      </c>
      <c r="M109" s="435" t="s">
        <v>138</v>
      </c>
      <c r="N109" s="435" t="s">
        <v>234</v>
      </c>
      <c r="O109" s="435" t="s">
        <v>55</v>
      </c>
      <c r="P109" s="724"/>
      <c r="Q109" s="437" t="s">
        <v>596</v>
      </c>
      <c r="R109" s="435" t="s">
        <v>139</v>
      </c>
      <c r="S109" s="435" t="s">
        <v>137</v>
      </c>
      <c r="T109" s="435" t="s">
        <v>140</v>
      </c>
      <c r="U109" s="435" t="s">
        <v>138</v>
      </c>
      <c r="V109" s="435" t="s">
        <v>141</v>
      </c>
      <c r="W109" s="435" t="s">
        <v>234</v>
      </c>
      <c r="X109" s="435" t="s">
        <v>55</v>
      </c>
      <c r="Y109" s="724"/>
      <c r="Z109" s="437" t="s">
        <v>596</v>
      </c>
      <c r="AA109" s="435" t="s">
        <v>142</v>
      </c>
      <c r="AB109" s="435" t="s">
        <v>143</v>
      </c>
      <c r="AC109" s="435" t="s">
        <v>144</v>
      </c>
      <c r="AD109" s="435" t="s">
        <v>234</v>
      </c>
      <c r="AE109" s="435" t="s">
        <v>145</v>
      </c>
      <c r="AF109" s="435" t="s">
        <v>55</v>
      </c>
      <c r="AG109" s="724"/>
      <c r="AH109" s="437" t="s">
        <v>596</v>
      </c>
      <c r="AI109" s="435" t="s">
        <v>600</v>
      </c>
      <c r="AJ109" s="435" t="s">
        <v>601</v>
      </c>
      <c r="AK109" s="435" t="s">
        <v>639</v>
      </c>
      <c r="AL109" s="435" t="s">
        <v>671</v>
      </c>
      <c r="AM109" s="435" t="s">
        <v>672</v>
      </c>
      <c r="AN109" s="435" t="s">
        <v>673</v>
      </c>
      <c r="AO109" s="435" t="s">
        <v>746</v>
      </c>
      <c r="AP109" s="435" t="s">
        <v>674</v>
      </c>
      <c r="AQ109" s="435" t="s">
        <v>675</v>
      </c>
      <c r="AR109" s="435" t="s">
        <v>676</v>
      </c>
      <c r="AS109" s="435" t="s">
        <v>677</v>
      </c>
      <c r="AT109" s="435" t="s">
        <v>747</v>
      </c>
      <c r="AU109" s="435" t="s">
        <v>678</v>
      </c>
      <c r="AV109" s="435" t="s">
        <v>679</v>
      </c>
      <c r="AW109" s="435" t="s">
        <v>680</v>
      </c>
      <c r="AX109" s="435" t="s">
        <v>681</v>
      </c>
      <c r="AY109" s="435" t="s">
        <v>55</v>
      </c>
      <c r="AZ109" s="724"/>
      <c r="BA109" s="437" t="s">
        <v>596</v>
      </c>
      <c r="BB109" s="435" t="s">
        <v>682</v>
      </c>
      <c r="BC109" s="724"/>
      <c r="BD109" s="437" t="s">
        <v>596</v>
      </c>
      <c r="BE109" s="465" t="s">
        <v>889</v>
      </c>
      <c r="BF109" s="724"/>
      <c r="BG109" s="437" t="s">
        <v>596</v>
      </c>
      <c r="BH109" s="465" t="s">
        <v>890</v>
      </c>
      <c r="BI109" s="465" t="s">
        <v>891</v>
      </c>
      <c r="BJ109" s="465" t="s">
        <v>55</v>
      </c>
      <c r="BK109" s="724"/>
      <c r="BL109" s="437" t="s">
        <v>596</v>
      </c>
      <c r="BM109" s="465" t="s">
        <v>895</v>
      </c>
      <c r="BN109" s="724"/>
      <c r="BO109" s="437" t="s">
        <v>596</v>
      </c>
      <c r="BP109" s="465" t="s">
        <v>913</v>
      </c>
      <c r="BQ109" s="724"/>
      <c r="BR109" s="724"/>
      <c r="BS109" s="437" t="s">
        <v>84</v>
      </c>
      <c r="BT109" s="437" t="s">
        <v>915</v>
      </c>
      <c r="BU109" s="437" t="s">
        <v>916</v>
      </c>
      <c r="BV109" s="437" t="s">
        <v>917</v>
      </c>
      <c r="BW109" s="437" t="s">
        <v>918</v>
      </c>
      <c r="BX109" s="437" t="s">
        <v>921</v>
      </c>
      <c r="BY109" s="437" t="s">
        <v>922</v>
      </c>
      <c r="BZ109" s="437" t="s">
        <v>923</v>
      </c>
      <c r="CA109" s="437" t="s">
        <v>55</v>
      </c>
    </row>
    <row r="110" spans="9:79" x14ac:dyDescent="0.15">
      <c r="I110" s="465" t="str">
        <f>I58</f>
        <v>2022-10</v>
      </c>
      <c r="J110" s="448">
        <v>2618</v>
      </c>
      <c r="K110" s="448">
        <v>215</v>
      </c>
      <c r="L110" s="448">
        <v>17</v>
      </c>
      <c r="M110" s="448">
        <v>103597</v>
      </c>
      <c r="N110" s="448">
        <v>33</v>
      </c>
      <c r="O110" s="448">
        <v>106480</v>
      </c>
      <c r="Q110" s="439" t="str">
        <f>$I110</f>
        <v>2022-10</v>
      </c>
      <c r="R110" s="448">
        <v>9955</v>
      </c>
      <c r="S110" s="448">
        <v>215</v>
      </c>
      <c r="T110" s="448">
        <v>4</v>
      </c>
      <c r="U110" s="448">
        <v>14959</v>
      </c>
      <c r="V110" s="448">
        <v>16</v>
      </c>
      <c r="W110" s="448">
        <v>11</v>
      </c>
      <c r="X110" s="448">
        <v>25160</v>
      </c>
      <c r="Z110" s="731" t="s">
        <v>1182</v>
      </c>
      <c r="AA110" s="341">
        <v>193</v>
      </c>
      <c r="AB110" s="341">
        <v>897</v>
      </c>
      <c r="AC110" s="341">
        <v>1998</v>
      </c>
      <c r="AD110" s="341">
        <v>2</v>
      </c>
      <c r="AE110" s="341">
        <v>1</v>
      </c>
      <c r="AF110" s="341">
        <v>3091</v>
      </c>
      <c r="AH110" s="465" t="str">
        <f>$I110</f>
        <v>2022-10</v>
      </c>
      <c r="AI110" s="448">
        <v>64</v>
      </c>
      <c r="AJ110" s="448">
        <v>1902</v>
      </c>
      <c r="AK110" s="448">
        <v>43</v>
      </c>
      <c r="AL110" s="448">
        <v>111</v>
      </c>
      <c r="AM110" s="448">
        <v>243</v>
      </c>
      <c r="AN110" s="448">
        <v>101</v>
      </c>
      <c r="AO110" s="448">
        <v>67</v>
      </c>
      <c r="AP110" s="448">
        <v>1848</v>
      </c>
      <c r="AQ110" s="448">
        <v>13</v>
      </c>
      <c r="AR110" s="448">
        <v>14</v>
      </c>
      <c r="AS110" s="448">
        <v>49</v>
      </c>
      <c r="AT110" s="448">
        <v>9</v>
      </c>
      <c r="AU110" s="448">
        <v>4</v>
      </c>
      <c r="AV110" s="448">
        <v>126</v>
      </c>
      <c r="AW110" s="448">
        <v>55</v>
      </c>
      <c r="AX110" s="448">
        <v>40</v>
      </c>
      <c r="AY110" s="448">
        <v>4689</v>
      </c>
      <c r="BA110" s="465" t="str">
        <f>$I110</f>
        <v>2022-10</v>
      </c>
      <c r="BB110" s="448">
        <v>66</v>
      </c>
      <c r="BD110" s="731" t="s">
        <v>1182</v>
      </c>
      <c r="BE110" s="359">
        <v>62344</v>
      </c>
      <c r="BF110" s="732"/>
      <c r="BG110" s="733" t="s">
        <v>1182</v>
      </c>
      <c r="BH110" s="359">
        <v>292</v>
      </c>
      <c r="BI110" s="359">
        <v>23</v>
      </c>
      <c r="BJ110" s="359">
        <v>315</v>
      </c>
      <c r="BK110" s="732"/>
      <c r="BL110" s="734" t="s">
        <v>1182</v>
      </c>
      <c r="BM110" s="359">
        <v>526</v>
      </c>
      <c r="BO110" s="734" t="s">
        <v>1182</v>
      </c>
      <c r="BP110" s="341">
        <v>9991</v>
      </c>
      <c r="BS110" s="734" t="s">
        <v>1182</v>
      </c>
      <c r="BT110" s="341">
        <v>7</v>
      </c>
      <c r="BU110" s="341">
        <v>1</v>
      </c>
      <c r="BV110" s="341">
        <v>1</v>
      </c>
      <c r="BW110" s="341">
        <v>9</v>
      </c>
      <c r="BX110" s="341">
        <v>42</v>
      </c>
      <c r="BY110" s="341"/>
      <c r="BZ110" s="341">
        <v>0</v>
      </c>
      <c r="CA110" s="341">
        <f>SUM(BT110:BZ110)</f>
        <v>60</v>
      </c>
    </row>
    <row r="111" spans="9:79" x14ac:dyDescent="0.15">
      <c r="I111" s="465" t="str">
        <f t="shared" ref="I111:I121" si="66">I59</f>
        <v>2022-11</v>
      </c>
      <c r="J111" s="448">
        <v>2258</v>
      </c>
      <c r="K111" s="448">
        <v>156</v>
      </c>
      <c r="L111" s="448">
        <v>18</v>
      </c>
      <c r="M111" s="448">
        <v>81551</v>
      </c>
      <c r="N111" s="448">
        <v>32</v>
      </c>
      <c r="O111" s="448">
        <v>84015</v>
      </c>
      <c r="Q111" s="439" t="str">
        <f t="shared" ref="Q111:Q121" si="67">$I111</f>
        <v>2022-11</v>
      </c>
      <c r="R111" s="448">
        <v>4778</v>
      </c>
      <c r="S111" s="448">
        <v>231</v>
      </c>
      <c r="T111" s="448">
        <v>4</v>
      </c>
      <c r="U111" s="448">
        <v>9003</v>
      </c>
      <c r="V111" s="448">
        <v>9</v>
      </c>
      <c r="W111" s="448">
        <v>7</v>
      </c>
      <c r="X111" s="448">
        <v>14032</v>
      </c>
      <c r="Z111" s="731" t="s">
        <v>1183</v>
      </c>
      <c r="AA111" s="341">
        <v>46</v>
      </c>
      <c r="AB111" s="341">
        <v>1286</v>
      </c>
      <c r="AC111" s="341">
        <v>1944</v>
      </c>
      <c r="AD111" s="341">
        <v>1</v>
      </c>
      <c r="AE111" s="341">
        <v>1</v>
      </c>
      <c r="AF111" s="341">
        <v>3278</v>
      </c>
      <c r="AH111" s="465" t="str">
        <f t="shared" ref="AH111:AH121" si="68">$I111</f>
        <v>2022-11</v>
      </c>
      <c r="AI111" s="448">
        <v>78</v>
      </c>
      <c r="AJ111" s="448">
        <v>1433</v>
      </c>
      <c r="AK111" s="448">
        <v>47</v>
      </c>
      <c r="AL111" s="448">
        <v>87</v>
      </c>
      <c r="AM111" s="448">
        <v>298</v>
      </c>
      <c r="AN111" s="448">
        <v>138</v>
      </c>
      <c r="AO111" s="448">
        <v>66</v>
      </c>
      <c r="AP111" s="448">
        <v>1630</v>
      </c>
      <c r="AQ111" s="448">
        <v>3</v>
      </c>
      <c r="AR111" s="448">
        <v>11</v>
      </c>
      <c r="AS111" s="448">
        <v>65</v>
      </c>
      <c r="AT111" s="448">
        <v>21</v>
      </c>
      <c r="AU111" s="448">
        <v>6</v>
      </c>
      <c r="AV111" s="448">
        <v>132</v>
      </c>
      <c r="AW111" s="448">
        <v>70</v>
      </c>
      <c r="AX111" s="448">
        <v>37</v>
      </c>
      <c r="AY111" s="448">
        <v>4122</v>
      </c>
      <c r="BA111" s="465" t="str">
        <f t="shared" ref="BA111:BA121" si="69">$I111</f>
        <v>2022-11</v>
      </c>
      <c r="BB111" s="448">
        <v>71</v>
      </c>
      <c r="BD111" s="731" t="s">
        <v>1183</v>
      </c>
      <c r="BE111" s="359">
        <v>83997</v>
      </c>
      <c r="BF111" s="732"/>
      <c r="BG111" s="733" t="s">
        <v>1183</v>
      </c>
      <c r="BH111" s="359">
        <v>237</v>
      </c>
      <c r="BI111" s="359">
        <v>16</v>
      </c>
      <c r="BJ111" s="359">
        <v>253</v>
      </c>
      <c r="BK111" s="732"/>
      <c r="BL111" s="734" t="s">
        <v>1183</v>
      </c>
      <c r="BM111" s="359">
        <v>429</v>
      </c>
      <c r="BO111" s="734" t="s">
        <v>1183</v>
      </c>
      <c r="BP111" s="341">
        <v>514</v>
      </c>
      <c r="BS111" s="734" t="s">
        <v>1183</v>
      </c>
      <c r="BT111" s="341">
        <v>3</v>
      </c>
      <c r="BU111" s="341"/>
      <c r="BV111" s="341">
        <v>8</v>
      </c>
      <c r="BW111" s="341">
        <v>9</v>
      </c>
      <c r="BX111" s="341">
        <v>51</v>
      </c>
      <c r="BY111" s="341"/>
      <c r="BZ111" s="341">
        <v>0</v>
      </c>
      <c r="CA111" s="341">
        <f t="shared" ref="CA111:CA122" si="70">SUM(BT111:BZ111)</f>
        <v>71</v>
      </c>
    </row>
    <row r="112" spans="9:79" x14ac:dyDescent="0.15">
      <c r="I112" s="465" t="str">
        <f t="shared" si="66"/>
        <v>2022-12</v>
      </c>
      <c r="J112" s="448">
        <v>8782</v>
      </c>
      <c r="K112" s="448">
        <v>220</v>
      </c>
      <c r="L112" s="448">
        <v>18</v>
      </c>
      <c r="M112" s="448">
        <v>70088</v>
      </c>
      <c r="N112" s="448">
        <v>53</v>
      </c>
      <c r="O112" s="448">
        <v>79161</v>
      </c>
      <c r="Q112" s="439" t="str">
        <f t="shared" si="67"/>
        <v>2022-12</v>
      </c>
      <c r="R112" s="448">
        <v>4517</v>
      </c>
      <c r="S112" s="448">
        <v>149</v>
      </c>
      <c r="T112" s="448">
        <v>4</v>
      </c>
      <c r="U112" s="448">
        <v>12377</v>
      </c>
      <c r="V112" s="448">
        <v>10</v>
      </c>
      <c r="W112" s="448">
        <v>23</v>
      </c>
      <c r="X112" s="448">
        <v>17080</v>
      </c>
      <c r="Z112" s="731" t="s">
        <v>1184</v>
      </c>
      <c r="AA112" s="341">
        <v>115</v>
      </c>
      <c r="AB112" s="341">
        <v>7357</v>
      </c>
      <c r="AC112" s="341">
        <v>8520</v>
      </c>
      <c r="AD112" s="341">
        <v>1</v>
      </c>
      <c r="AE112" s="341">
        <v>1</v>
      </c>
      <c r="AF112" s="341">
        <v>15994</v>
      </c>
      <c r="AH112" s="465" t="str">
        <f t="shared" si="68"/>
        <v>2022-12</v>
      </c>
      <c r="AI112" s="448">
        <v>4676</v>
      </c>
      <c r="AJ112" s="448">
        <v>1260</v>
      </c>
      <c r="AK112" s="448">
        <v>3288</v>
      </c>
      <c r="AL112" s="448">
        <v>2428</v>
      </c>
      <c r="AM112" s="448">
        <v>2487</v>
      </c>
      <c r="AN112" s="448">
        <v>705</v>
      </c>
      <c r="AO112" s="448">
        <v>63</v>
      </c>
      <c r="AP112" s="448">
        <v>6420</v>
      </c>
      <c r="AQ112" s="448">
        <v>10</v>
      </c>
      <c r="AR112" s="448">
        <v>6</v>
      </c>
      <c r="AS112" s="448">
        <v>4929</v>
      </c>
      <c r="AT112" s="448">
        <v>44</v>
      </c>
      <c r="AU112" s="448">
        <v>19</v>
      </c>
      <c r="AV112" s="448">
        <v>5785</v>
      </c>
      <c r="AW112" s="448">
        <v>5069</v>
      </c>
      <c r="AX112" s="448">
        <v>92</v>
      </c>
      <c r="AY112" s="448">
        <v>37281</v>
      </c>
      <c r="BA112" s="465" t="str">
        <f t="shared" si="69"/>
        <v>2022-12</v>
      </c>
      <c r="BB112" s="448">
        <v>578</v>
      </c>
      <c r="BD112" s="731" t="s">
        <v>1184</v>
      </c>
      <c r="BE112" s="359">
        <v>75657</v>
      </c>
      <c r="BF112" s="732"/>
      <c r="BG112" s="733" t="s">
        <v>1184</v>
      </c>
      <c r="BH112" s="359">
        <v>180</v>
      </c>
      <c r="BI112" s="359">
        <v>18</v>
      </c>
      <c r="BJ112" s="359">
        <v>198</v>
      </c>
      <c r="BK112" s="732"/>
      <c r="BL112" s="734" t="s">
        <v>1184</v>
      </c>
      <c r="BM112" s="359">
        <v>368</v>
      </c>
      <c r="BO112" s="734" t="s">
        <v>1184</v>
      </c>
      <c r="BP112" s="341">
        <v>494</v>
      </c>
      <c r="BS112" s="734" t="s">
        <v>1184</v>
      </c>
      <c r="BT112" s="341">
        <v>6</v>
      </c>
      <c r="BU112" s="341">
        <v>1</v>
      </c>
      <c r="BV112" s="341">
        <v>5</v>
      </c>
      <c r="BW112" s="341">
        <v>5</v>
      </c>
      <c r="BX112" s="341">
        <v>44</v>
      </c>
      <c r="BY112" s="341">
        <v>6</v>
      </c>
      <c r="BZ112" s="341">
        <v>0</v>
      </c>
      <c r="CA112" s="341">
        <f t="shared" si="70"/>
        <v>67</v>
      </c>
    </row>
    <row r="113" spans="9:79" x14ac:dyDescent="0.15">
      <c r="I113" s="465" t="str">
        <f t="shared" si="66"/>
        <v>2023-01</v>
      </c>
      <c r="J113" s="448">
        <v>11075</v>
      </c>
      <c r="K113" s="448">
        <v>89</v>
      </c>
      <c r="L113" s="448">
        <v>24</v>
      </c>
      <c r="M113" s="448">
        <v>66848</v>
      </c>
      <c r="N113" s="448">
        <v>56</v>
      </c>
      <c r="O113" s="448">
        <v>78092</v>
      </c>
      <c r="Q113" s="439" t="str">
        <f t="shared" si="67"/>
        <v>2023-01</v>
      </c>
      <c r="R113" s="448">
        <v>4024</v>
      </c>
      <c r="S113" s="448">
        <v>150</v>
      </c>
      <c r="T113" s="448">
        <v>28</v>
      </c>
      <c r="U113" s="448">
        <v>10652</v>
      </c>
      <c r="V113" s="448">
        <v>21</v>
      </c>
      <c r="W113" s="448">
        <v>15</v>
      </c>
      <c r="X113" s="448">
        <v>14890</v>
      </c>
      <c r="Z113" s="731" t="s">
        <v>1185</v>
      </c>
      <c r="AA113" s="341">
        <v>152</v>
      </c>
      <c r="AB113" s="341">
        <v>7865</v>
      </c>
      <c r="AC113" s="341">
        <v>8436</v>
      </c>
      <c r="AD113" s="341">
        <v>2</v>
      </c>
      <c r="AE113" s="341">
        <v>1</v>
      </c>
      <c r="AF113" s="341">
        <v>16456</v>
      </c>
      <c r="AH113" s="465" t="str">
        <f t="shared" si="68"/>
        <v>2023-01</v>
      </c>
      <c r="AI113" s="448">
        <v>5529</v>
      </c>
      <c r="AJ113" s="448">
        <v>1244</v>
      </c>
      <c r="AK113" s="448">
        <v>1292</v>
      </c>
      <c r="AL113" s="448">
        <v>1154</v>
      </c>
      <c r="AM113" s="448">
        <v>1603</v>
      </c>
      <c r="AN113" s="448">
        <v>332</v>
      </c>
      <c r="AO113" s="448">
        <v>58</v>
      </c>
      <c r="AP113" s="448">
        <v>6306</v>
      </c>
      <c r="AQ113" s="448">
        <v>2</v>
      </c>
      <c r="AR113" s="448">
        <v>8</v>
      </c>
      <c r="AS113" s="448">
        <v>2810</v>
      </c>
      <c r="AT113" s="448">
        <v>12</v>
      </c>
      <c r="AU113" s="448">
        <v>9</v>
      </c>
      <c r="AV113" s="448">
        <v>6615</v>
      </c>
      <c r="AW113" s="448">
        <v>5275</v>
      </c>
      <c r="AX113" s="448">
        <v>30</v>
      </c>
      <c r="AY113" s="448">
        <v>32279</v>
      </c>
      <c r="BA113" s="465" t="str">
        <f t="shared" si="69"/>
        <v>2023-01</v>
      </c>
      <c r="BB113" s="448">
        <v>48</v>
      </c>
      <c r="BD113" s="731" t="s">
        <v>1185</v>
      </c>
      <c r="BE113" s="359">
        <v>68192</v>
      </c>
      <c r="BF113" s="732"/>
      <c r="BG113" s="733" t="s">
        <v>1185</v>
      </c>
      <c r="BH113" s="359">
        <v>164</v>
      </c>
      <c r="BI113" s="359">
        <v>24</v>
      </c>
      <c r="BJ113" s="359">
        <v>188</v>
      </c>
      <c r="BK113" s="732"/>
      <c r="BL113" s="734" t="s">
        <v>1185</v>
      </c>
      <c r="BM113" s="359">
        <v>346</v>
      </c>
      <c r="BO113" s="734" t="s">
        <v>1185</v>
      </c>
      <c r="BP113" s="341">
        <v>455</v>
      </c>
      <c r="BS113" s="734" t="s">
        <v>1185</v>
      </c>
      <c r="BT113" s="341">
        <v>5</v>
      </c>
      <c r="BU113" s="341">
        <v>1</v>
      </c>
      <c r="BV113" s="341">
        <v>3</v>
      </c>
      <c r="BW113" s="341">
        <v>6</v>
      </c>
      <c r="BX113" s="341">
        <v>51</v>
      </c>
      <c r="BY113" s="341"/>
      <c r="BZ113" s="341">
        <v>0</v>
      </c>
      <c r="CA113" s="341">
        <f t="shared" si="70"/>
        <v>66</v>
      </c>
    </row>
    <row r="114" spans="9:79" x14ac:dyDescent="0.15">
      <c r="I114" s="465" t="str">
        <f t="shared" si="66"/>
        <v>2023-02</v>
      </c>
      <c r="J114" s="448">
        <v>2370</v>
      </c>
      <c r="K114" s="448">
        <v>174</v>
      </c>
      <c r="L114" s="448">
        <v>35</v>
      </c>
      <c r="M114" s="448">
        <v>74745</v>
      </c>
      <c r="N114" s="448">
        <v>29</v>
      </c>
      <c r="O114" s="448">
        <v>77353</v>
      </c>
      <c r="Q114" s="439" t="str">
        <f t="shared" si="67"/>
        <v>2023-02</v>
      </c>
      <c r="R114" s="448">
        <v>4233</v>
      </c>
      <c r="S114" s="448">
        <v>196</v>
      </c>
      <c r="T114" s="448">
        <v>32</v>
      </c>
      <c r="U114" s="448">
        <v>10138</v>
      </c>
      <c r="V114" s="448">
        <v>28</v>
      </c>
      <c r="W114" s="448">
        <v>30</v>
      </c>
      <c r="X114" s="448">
        <v>14657</v>
      </c>
      <c r="Z114" s="731" t="s">
        <v>1186</v>
      </c>
      <c r="AA114" s="341">
        <v>73</v>
      </c>
      <c r="AB114" s="341">
        <v>1072</v>
      </c>
      <c r="AC114" s="341">
        <v>1910</v>
      </c>
      <c r="AD114" s="341">
        <v>1</v>
      </c>
      <c r="AE114" s="341">
        <v>3</v>
      </c>
      <c r="AF114" s="341">
        <v>3059</v>
      </c>
      <c r="AH114" s="465" t="str">
        <f t="shared" si="68"/>
        <v>2023-02</v>
      </c>
      <c r="AI114" s="448">
        <v>54</v>
      </c>
      <c r="AJ114" s="448">
        <v>1477</v>
      </c>
      <c r="AK114" s="448">
        <v>46</v>
      </c>
      <c r="AL114" s="448">
        <v>75</v>
      </c>
      <c r="AM114" s="448">
        <v>279</v>
      </c>
      <c r="AN114" s="448">
        <v>137</v>
      </c>
      <c r="AO114" s="448">
        <v>53</v>
      </c>
      <c r="AP114" s="448">
        <v>1556</v>
      </c>
      <c r="AQ114" s="448">
        <v>5</v>
      </c>
      <c r="AR114" s="448">
        <v>4</v>
      </c>
      <c r="AS114" s="448">
        <v>62</v>
      </c>
      <c r="AT114" s="448">
        <v>43</v>
      </c>
      <c r="AU114" s="448">
        <v>20</v>
      </c>
      <c r="AV114" s="448">
        <v>83</v>
      </c>
      <c r="AW114" s="448">
        <v>50</v>
      </c>
      <c r="AX114" s="448">
        <v>39</v>
      </c>
      <c r="AY114" s="448">
        <v>3983</v>
      </c>
      <c r="BA114" s="465" t="str">
        <f t="shared" si="69"/>
        <v>2023-02</v>
      </c>
      <c r="BB114" s="448">
        <v>61</v>
      </c>
      <c r="BD114" s="731" t="s">
        <v>1186</v>
      </c>
      <c r="BE114" s="359">
        <v>71236</v>
      </c>
      <c r="BF114" s="732"/>
      <c r="BG114" s="733" t="s">
        <v>1186</v>
      </c>
      <c r="BH114" s="359">
        <v>175</v>
      </c>
      <c r="BI114" s="359">
        <v>22</v>
      </c>
      <c r="BJ114" s="359">
        <v>197</v>
      </c>
      <c r="BK114" s="732"/>
      <c r="BL114" s="734" t="s">
        <v>1186</v>
      </c>
      <c r="BM114" s="359">
        <v>423</v>
      </c>
      <c r="BO114" s="734" t="s">
        <v>1186</v>
      </c>
      <c r="BP114" s="341">
        <v>495</v>
      </c>
      <c r="BS114" s="734" t="s">
        <v>1186</v>
      </c>
      <c r="BT114" s="341">
        <v>4</v>
      </c>
      <c r="BU114" s="341"/>
      <c r="BV114" s="341">
        <v>1</v>
      </c>
      <c r="BW114" s="341">
        <v>4</v>
      </c>
      <c r="BX114" s="341">
        <v>50</v>
      </c>
      <c r="BY114" s="341"/>
      <c r="BZ114" s="341">
        <v>0</v>
      </c>
      <c r="CA114" s="341">
        <f t="shared" si="70"/>
        <v>59</v>
      </c>
    </row>
    <row r="115" spans="9:79" x14ac:dyDescent="0.15">
      <c r="I115" s="465" t="str">
        <f t="shared" si="66"/>
        <v>2023-03</v>
      </c>
      <c r="J115" s="448">
        <v>2384</v>
      </c>
      <c r="K115" s="448">
        <v>212</v>
      </c>
      <c r="L115" s="448">
        <v>43</v>
      </c>
      <c r="M115" s="448">
        <v>128827</v>
      </c>
      <c r="N115" s="448">
        <v>46</v>
      </c>
      <c r="O115" s="448">
        <v>131512</v>
      </c>
      <c r="Q115" s="439" t="str">
        <f t="shared" si="67"/>
        <v>2023-03</v>
      </c>
      <c r="R115" s="448">
        <v>5221</v>
      </c>
      <c r="S115" s="448">
        <v>213</v>
      </c>
      <c r="T115" s="448">
        <v>38</v>
      </c>
      <c r="U115" s="448">
        <v>44039</v>
      </c>
      <c r="V115" s="448">
        <v>48</v>
      </c>
      <c r="W115" s="448">
        <v>30</v>
      </c>
      <c r="X115" s="448">
        <v>49589</v>
      </c>
      <c r="Z115" s="731" t="s">
        <v>1187</v>
      </c>
      <c r="AA115" s="341">
        <v>45</v>
      </c>
      <c r="AB115" s="341">
        <v>2070</v>
      </c>
      <c r="AC115" s="341">
        <v>1932</v>
      </c>
      <c r="AD115" s="341">
        <v>6</v>
      </c>
      <c r="AE115" s="341">
        <v>3</v>
      </c>
      <c r="AF115" s="341">
        <v>4056</v>
      </c>
      <c r="AH115" s="465" t="str">
        <f t="shared" si="68"/>
        <v>2023-03</v>
      </c>
      <c r="AI115" s="448">
        <v>58</v>
      </c>
      <c r="AJ115" s="448">
        <v>1725</v>
      </c>
      <c r="AK115" s="448">
        <v>49</v>
      </c>
      <c r="AL115" s="448">
        <v>89</v>
      </c>
      <c r="AM115" s="448">
        <v>373</v>
      </c>
      <c r="AN115" s="448">
        <v>159</v>
      </c>
      <c r="AO115" s="448">
        <v>77</v>
      </c>
      <c r="AP115" s="448">
        <v>1958</v>
      </c>
      <c r="AQ115" s="448">
        <v>2</v>
      </c>
      <c r="AR115" s="448">
        <v>5</v>
      </c>
      <c r="AS115" s="448">
        <v>62</v>
      </c>
      <c r="AT115" s="448">
        <v>38</v>
      </c>
      <c r="AU115" s="448">
        <v>16</v>
      </c>
      <c r="AV115" s="448">
        <v>120</v>
      </c>
      <c r="AW115" s="448">
        <v>37</v>
      </c>
      <c r="AX115" s="448">
        <v>45</v>
      </c>
      <c r="AY115" s="448">
        <v>4813</v>
      </c>
      <c r="BA115" s="465" t="str">
        <f t="shared" si="69"/>
        <v>2023-03</v>
      </c>
      <c r="BB115" s="448">
        <v>47</v>
      </c>
      <c r="BD115" s="731" t="s">
        <v>1187</v>
      </c>
      <c r="BE115" s="359">
        <v>65439</v>
      </c>
      <c r="BF115" s="732"/>
      <c r="BG115" s="733" t="s">
        <v>1187</v>
      </c>
      <c r="BH115" s="359">
        <v>717</v>
      </c>
      <c r="BI115" s="359">
        <v>45</v>
      </c>
      <c r="BJ115" s="359">
        <v>762</v>
      </c>
      <c r="BK115" s="732"/>
      <c r="BL115" s="734" t="s">
        <v>1187</v>
      </c>
      <c r="BM115" s="359">
        <v>487</v>
      </c>
      <c r="BO115" s="734" t="s">
        <v>1187</v>
      </c>
      <c r="BP115" s="341">
        <v>586</v>
      </c>
      <c r="BS115" s="734" t="s">
        <v>1187</v>
      </c>
      <c r="BT115" s="341">
        <v>6</v>
      </c>
      <c r="BU115" s="341">
        <v>1</v>
      </c>
      <c r="BV115" s="341">
        <v>1</v>
      </c>
      <c r="BW115" s="341">
        <v>3</v>
      </c>
      <c r="BX115" s="341">
        <v>53</v>
      </c>
      <c r="BY115" s="341"/>
      <c r="BZ115" s="341">
        <v>0</v>
      </c>
      <c r="CA115" s="341">
        <f t="shared" si="70"/>
        <v>64</v>
      </c>
    </row>
    <row r="116" spans="9:79" x14ac:dyDescent="0.15">
      <c r="I116" s="465" t="str">
        <f t="shared" si="66"/>
        <v>2023-04</v>
      </c>
      <c r="J116" s="448">
        <v>2262</v>
      </c>
      <c r="K116" s="448">
        <v>156</v>
      </c>
      <c r="L116" s="448">
        <v>31</v>
      </c>
      <c r="M116" s="448">
        <v>82388</v>
      </c>
      <c r="N116" s="448">
        <v>52</v>
      </c>
      <c r="O116" s="448">
        <v>84889</v>
      </c>
      <c r="Q116" s="439" t="str">
        <f t="shared" si="67"/>
        <v>2023-04</v>
      </c>
      <c r="R116" s="448">
        <v>5216</v>
      </c>
      <c r="S116" s="448">
        <v>169</v>
      </c>
      <c r="T116" s="448">
        <v>28</v>
      </c>
      <c r="U116" s="448">
        <v>10862</v>
      </c>
      <c r="V116" s="448">
        <v>42</v>
      </c>
      <c r="W116" s="448">
        <v>67</v>
      </c>
      <c r="X116" s="448">
        <v>16384</v>
      </c>
      <c r="Z116" s="731" t="s">
        <v>1188</v>
      </c>
      <c r="AA116" s="341">
        <v>19</v>
      </c>
      <c r="AB116" s="341">
        <v>1442</v>
      </c>
      <c r="AC116" s="341">
        <v>1768</v>
      </c>
      <c r="AD116" s="341">
        <v>4</v>
      </c>
      <c r="AE116" s="341">
        <v>3</v>
      </c>
      <c r="AF116" s="341">
        <v>3236</v>
      </c>
      <c r="AH116" s="465" t="str">
        <f t="shared" si="68"/>
        <v>2023-04</v>
      </c>
      <c r="AI116" s="448">
        <v>49</v>
      </c>
      <c r="AJ116" s="448">
        <v>1478</v>
      </c>
      <c r="AK116" s="448">
        <v>20</v>
      </c>
      <c r="AL116" s="448">
        <v>40</v>
      </c>
      <c r="AM116" s="448">
        <v>279</v>
      </c>
      <c r="AN116" s="448">
        <v>122</v>
      </c>
      <c r="AO116" s="448">
        <v>78</v>
      </c>
      <c r="AP116" s="448">
        <v>1907</v>
      </c>
      <c r="AQ116" s="448">
        <v>16</v>
      </c>
      <c r="AR116" s="448">
        <v>14</v>
      </c>
      <c r="AS116" s="448">
        <v>28</v>
      </c>
      <c r="AT116" s="448">
        <v>12</v>
      </c>
      <c r="AU116" s="448">
        <v>7</v>
      </c>
      <c r="AV116" s="448">
        <v>67</v>
      </c>
      <c r="AW116" s="448">
        <v>23</v>
      </c>
      <c r="AX116" s="448">
        <v>16</v>
      </c>
      <c r="AY116" s="448">
        <v>4156</v>
      </c>
      <c r="BA116" s="465" t="str">
        <f t="shared" si="69"/>
        <v>2023-04</v>
      </c>
      <c r="BB116" s="448">
        <v>34</v>
      </c>
      <c r="BD116" s="731" t="s">
        <v>1188</v>
      </c>
      <c r="BE116" s="359">
        <v>16789</v>
      </c>
      <c r="BF116" s="732"/>
      <c r="BG116" s="733" t="s">
        <v>1188</v>
      </c>
      <c r="BH116" s="359">
        <v>243</v>
      </c>
      <c r="BI116" s="359">
        <v>27</v>
      </c>
      <c r="BJ116" s="359">
        <v>270</v>
      </c>
      <c r="BK116" s="732"/>
      <c r="BL116" s="734" t="s">
        <v>1188</v>
      </c>
      <c r="BM116" s="359">
        <v>436</v>
      </c>
      <c r="BO116" s="734" t="s">
        <v>1188</v>
      </c>
      <c r="BP116" s="341">
        <v>560</v>
      </c>
      <c r="BS116" s="734" t="s">
        <v>1188</v>
      </c>
      <c r="BT116" s="341">
        <v>8</v>
      </c>
      <c r="BU116" s="341">
        <v>1</v>
      </c>
      <c r="BV116" s="341">
        <v>1</v>
      </c>
      <c r="BW116" s="341">
        <v>8</v>
      </c>
      <c r="BX116" s="341">
        <v>51</v>
      </c>
      <c r="BY116" s="341">
        <v>1</v>
      </c>
      <c r="BZ116" s="341">
        <v>0</v>
      </c>
      <c r="CA116" s="341">
        <f t="shared" si="70"/>
        <v>70</v>
      </c>
    </row>
    <row r="117" spans="9:79" x14ac:dyDescent="0.15">
      <c r="I117" s="465" t="str">
        <f t="shared" si="66"/>
        <v>2023-05</v>
      </c>
      <c r="J117" s="448">
        <v>2119</v>
      </c>
      <c r="K117" s="448">
        <v>144</v>
      </c>
      <c r="L117" s="448">
        <v>40</v>
      </c>
      <c r="M117" s="448">
        <v>106926</v>
      </c>
      <c r="N117" s="448">
        <v>63</v>
      </c>
      <c r="O117" s="448">
        <v>109292</v>
      </c>
      <c r="Q117" s="439" t="str">
        <f t="shared" si="67"/>
        <v>2023-05</v>
      </c>
      <c r="R117" s="448">
        <v>5609</v>
      </c>
      <c r="S117" s="448">
        <v>201</v>
      </c>
      <c r="T117" s="448">
        <v>36</v>
      </c>
      <c r="U117" s="448">
        <v>9597</v>
      </c>
      <c r="V117" s="448">
        <v>46</v>
      </c>
      <c r="W117" s="448">
        <v>57</v>
      </c>
      <c r="X117" s="448">
        <v>15546</v>
      </c>
      <c r="Z117" s="731" t="s">
        <v>1189</v>
      </c>
      <c r="AA117" s="341">
        <v>41</v>
      </c>
      <c r="AB117" s="341">
        <v>1071</v>
      </c>
      <c r="AC117" s="341">
        <v>1768</v>
      </c>
      <c r="AD117" s="341">
        <v>2</v>
      </c>
      <c r="AE117" s="341">
        <v>3</v>
      </c>
      <c r="AF117" s="341">
        <v>2885</v>
      </c>
      <c r="AH117" s="465" t="str">
        <f t="shared" si="68"/>
        <v>2023-05</v>
      </c>
      <c r="AI117" s="448">
        <v>42</v>
      </c>
      <c r="AJ117" s="448">
        <v>1558</v>
      </c>
      <c r="AK117" s="448">
        <v>25</v>
      </c>
      <c r="AL117" s="448">
        <v>80</v>
      </c>
      <c r="AM117" s="448">
        <v>324</v>
      </c>
      <c r="AN117" s="448">
        <v>209</v>
      </c>
      <c r="AO117" s="448">
        <v>67</v>
      </c>
      <c r="AP117" s="448">
        <v>1855</v>
      </c>
      <c r="AQ117" s="448">
        <v>6</v>
      </c>
      <c r="AR117" s="448">
        <v>7</v>
      </c>
      <c r="AS117" s="448">
        <v>70</v>
      </c>
      <c r="AT117" s="448">
        <v>27</v>
      </c>
      <c r="AU117" s="448">
        <v>18</v>
      </c>
      <c r="AV117" s="448">
        <v>62</v>
      </c>
      <c r="AW117" s="448">
        <v>52</v>
      </c>
      <c r="AX117" s="448">
        <v>42</v>
      </c>
      <c r="AY117" s="448">
        <v>4444</v>
      </c>
      <c r="BA117" s="465" t="str">
        <f t="shared" si="69"/>
        <v>2023-05</v>
      </c>
      <c r="BB117" s="448">
        <v>5</v>
      </c>
      <c r="BD117" s="731" t="s">
        <v>1189</v>
      </c>
      <c r="BE117" s="359">
        <v>17455</v>
      </c>
      <c r="BF117" s="732"/>
      <c r="BG117" s="733" t="s">
        <v>1189</v>
      </c>
      <c r="BH117" s="359">
        <v>258</v>
      </c>
      <c r="BI117" s="359">
        <v>39</v>
      </c>
      <c r="BJ117" s="359">
        <v>297</v>
      </c>
      <c r="BK117" s="732"/>
      <c r="BL117" s="734" t="s">
        <v>1189</v>
      </c>
      <c r="BM117" s="359">
        <v>466</v>
      </c>
      <c r="BO117" s="734" t="s">
        <v>1189</v>
      </c>
      <c r="BP117" s="341">
        <v>609</v>
      </c>
      <c r="BS117" s="734" t="s">
        <v>1189</v>
      </c>
      <c r="BT117" s="341">
        <v>7</v>
      </c>
      <c r="BU117" s="341">
        <v>1</v>
      </c>
      <c r="BV117" s="341">
        <v>1</v>
      </c>
      <c r="BW117" s="341">
        <v>6</v>
      </c>
      <c r="BX117" s="341">
        <v>47</v>
      </c>
      <c r="BY117" s="341">
        <v>1</v>
      </c>
      <c r="BZ117" s="341">
        <v>0</v>
      </c>
      <c r="CA117" s="341">
        <f t="shared" si="70"/>
        <v>63</v>
      </c>
    </row>
    <row r="118" spans="9:79" x14ac:dyDescent="0.15">
      <c r="I118" s="465" t="str">
        <f t="shared" si="66"/>
        <v>2023-06</v>
      </c>
      <c r="J118" s="448">
        <v>1973</v>
      </c>
      <c r="K118" s="448">
        <v>165</v>
      </c>
      <c r="L118" s="448">
        <v>38</v>
      </c>
      <c r="M118" s="448">
        <v>106676</v>
      </c>
      <c r="N118" s="448">
        <v>37</v>
      </c>
      <c r="O118" s="448">
        <v>108889</v>
      </c>
      <c r="Q118" s="439" t="str">
        <f t="shared" si="67"/>
        <v>2023-06</v>
      </c>
      <c r="R118" s="448">
        <v>4990</v>
      </c>
      <c r="S118" s="448">
        <v>178</v>
      </c>
      <c r="T118" s="448">
        <v>43</v>
      </c>
      <c r="U118" s="448">
        <v>11035</v>
      </c>
      <c r="V118" s="448">
        <v>38</v>
      </c>
      <c r="W118" s="448">
        <v>25</v>
      </c>
      <c r="X118" s="448">
        <v>16309</v>
      </c>
      <c r="Z118" s="731" t="s">
        <v>1190</v>
      </c>
      <c r="AA118" s="341">
        <v>56</v>
      </c>
      <c r="AB118" s="341">
        <v>1727</v>
      </c>
      <c r="AC118" s="341">
        <v>1458</v>
      </c>
      <c r="AD118" s="341">
        <v>1</v>
      </c>
      <c r="AE118" s="341">
        <v>2</v>
      </c>
      <c r="AF118" s="341">
        <v>3244</v>
      </c>
      <c r="AH118" s="465" t="str">
        <f t="shared" si="68"/>
        <v>2023-06</v>
      </c>
      <c r="AI118" s="448">
        <v>4</v>
      </c>
      <c r="AJ118" s="448">
        <v>1425</v>
      </c>
      <c r="AK118" s="448">
        <v>13</v>
      </c>
      <c r="AL118" s="448">
        <v>52</v>
      </c>
      <c r="AM118" s="448">
        <v>249</v>
      </c>
      <c r="AN118" s="448">
        <v>111</v>
      </c>
      <c r="AO118" s="448">
        <v>56</v>
      </c>
      <c r="AP118" s="448">
        <v>1560</v>
      </c>
      <c r="AQ118" s="448">
        <v>13</v>
      </c>
      <c r="AR118" s="448">
        <v>12</v>
      </c>
      <c r="AS118" s="448">
        <v>39</v>
      </c>
      <c r="AT118" s="448">
        <v>18</v>
      </c>
      <c r="AU118" s="448">
        <v>8</v>
      </c>
      <c r="AV118" s="448">
        <v>45</v>
      </c>
      <c r="AW118" s="448">
        <v>8</v>
      </c>
      <c r="AX118" s="448">
        <v>14</v>
      </c>
      <c r="AY118" s="448">
        <v>3627</v>
      </c>
      <c r="BA118" s="465" t="str">
        <f t="shared" si="69"/>
        <v>2023-06</v>
      </c>
      <c r="BB118" s="448">
        <v>5</v>
      </c>
      <c r="BD118" s="731" t="s">
        <v>1190</v>
      </c>
      <c r="BE118" s="359">
        <v>16118</v>
      </c>
      <c r="BF118" s="732"/>
      <c r="BG118" s="733" t="s">
        <v>1190</v>
      </c>
      <c r="BH118" s="359">
        <v>246</v>
      </c>
      <c r="BI118" s="359">
        <v>38</v>
      </c>
      <c r="BJ118" s="359">
        <v>284</v>
      </c>
      <c r="BK118" s="732"/>
      <c r="BL118" s="734" t="s">
        <v>1190</v>
      </c>
      <c r="BM118" s="359">
        <v>445</v>
      </c>
      <c r="BO118" s="734" t="s">
        <v>1190</v>
      </c>
      <c r="BP118" s="341">
        <v>608</v>
      </c>
      <c r="BS118" s="734" t="s">
        <v>1190</v>
      </c>
      <c r="BT118" s="341">
        <v>5</v>
      </c>
      <c r="BU118" s="341"/>
      <c r="BV118" s="341">
        <v>1</v>
      </c>
      <c r="BW118" s="341">
        <v>3</v>
      </c>
      <c r="BX118" s="341">
        <v>42</v>
      </c>
      <c r="BY118" s="341"/>
      <c r="BZ118" s="341">
        <v>0</v>
      </c>
      <c r="CA118" s="341">
        <f t="shared" si="70"/>
        <v>51</v>
      </c>
    </row>
    <row r="119" spans="9:79" x14ac:dyDescent="0.15">
      <c r="I119" s="465" t="str">
        <f t="shared" si="66"/>
        <v>2023-07</v>
      </c>
      <c r="J119" s="448">
        <v>4811</v>
      </c>
      <c r="K119" s="448">
        <v>238</v>
      </c>
      <c r="L119" s="448">
        <v>39</v>
      </c>
      <c r="M119" s="448">
        <v>103561</v>
      </c>
      <c r="N119" s="448">
        <v>48</v>
      </c>
      <c r="O119" s="448">
        <v>108697</v>
      </c>
      <c r="Q119" s="439" t="str">
        <f t="shared" si="67"/>
        <v>2023-07</v>
      </c>
      <c r="R119" s="448">
        <v>5320</v>
      </c>
      <c r="S119" s="448">
        <v>173</v>
      </c>
      <c r="T119" s="448">
        <v>35</v>
      </c>
      <c r="U119" s="448">
        <v>10403</v>
      </c>
      <c r="V119" s="448">
        <v>21</v>
      </c>
      <c r="W119" s="448">
        <v>20</v>
      </c>
      <c r="X119" s="448">
        <v>15972</v>
      </c>
      <c r="Z119" s="731" t="s">
        <v>1191</v>
      </c>
      <c r="AA119" s="341">
        <v>428</v>
      </c>
      <c r="AB119" s="341">
        <v>2105</v>
      </c>
      <c r="AC119" s="341">
        <v>5685</v>
      </c>
      <c r="AD119" s="341">
        <v>2</v>
      </c>
      <c r="AE119" s="341"/>
      <c r="AF119" s="341">
        <v>8220</v>
      </c>
      <c r="AH119" s="465" t="str">
        <f t="shared" si="68"/>
        <v>2023-07</v>
      </c>
      <c r="AI119" s="448">
        <v>20</v>
      </c>
      <c r="AJ119" s="448">
        <v>1225</v>
      </c>
      <c r="AK119" s="448">
        <v>18</v>
      </c>
      <c r="AL119" s="448">
        <v>1365</v>
      </c>
      <c r="AM119" s="448">
        <v>281</v>
      </c>
      <c r="AN119" s="448">
        <v>209</v>
      </c>
      <c r="AO119" s="448">
        <v>93</v>
      </c>
      <c r="AP119" s="448">
        <v>3475</v>
      </c>
      <c r="AQ119" s="448">
        <v>15</v>
      </c>
      <c r="AR119" s="448">
        <v>16</v>
      </c>
      <c r="AS119" s="448">
        <v>180</v>
      </c>
      <c r="AT119" s="448">
        <v>43</v>
      </c>
      <c r="AU119" s="448">
        <v>19</v>
      </c>
      <c r="AV119" s="448">
        <v>1398</v>
      </c>
      <c r="AW119" s="448">
        <v>43</v>
      </c>
      <c r="AX119" s="448">
        <v>21</v>
      </c>
      <c r="AY119" s="448">
        <v>8421</v>
      </c>
      <c r="BA119" s="465" t="str">
        <f t="shared" si="69"/>
        <v>2023-07</v>
      </c>
      <c r="BB119" s="448">
        <v>12</v>
      </c>
      <c r="BD119" s="731" t="s">
        <v>1191</v>
      </c>
      <c r="BE119" s="359">
        <v>14701</v>
      </c>
      <c r="BF119" s="732"/>
      <c r="BG119" s="733" t="s">
        <v>1191</v>
      </c>
      <c r="BH119" s="359">
        <v>281</v>
      </c>
      <c r="BI119" s="359">
        <v>37</v>
      </c>
      <c r="BJ119" s="359">
        <v>318</v>
      </c>
      <c r="BK119" s="732"/>
      <c r="BL119" s="734" t="s">
        <v>1191</v>
      </c>
      <c r="BM119" s="359">
        <v>581</v>
      </c>
      <c r="BO119" s="734" t="s">
        <v>1191</v>
      </c>
      <c r="BP119" s="341">
        <v>642</v>
      </c>
      <c r="BS119" s="734" t="s">
        <v>1191</v>
      </c>
      <c r="BT119" s="341">
        <v>6</v>
      </c>
      <c r="BU119" s="341"/>
      <c r="BV119" s="341">
        <v>1</v>
      </c>
      <c r="BW119" s="341">
        <v>5</v>
      </c>
      <c r="BX119" s="341">
        <v>48</v>
      </c>
      <c r="BY119" s="341"/>
      <c r="BZ119" s="341">
        <v>0</v>
      </c>
      <c r="CA119" s="341">
        <f t="shared" si="70"/>
        <v>60</v>
      </c>
    </row>
    <row r="120" spans="9:79" x14ac:dyDescent="0.15">
      <c r="I120" s="465" t="str">
        <f t="shared" si="66"/>
        <v>2023-08</v>
      </c>
      <c r="J120" s="448">
        <v>6080</v>
      </c>
      <c r="K120" s="448">
        <v>351</v>
      </c>
      <c r="L120" s="448">
        <v>40</v>
      </c>
      <c r="M120" s="448">
        <v>125167</v>
      </c>
      <c r="N120" s="448">
        <v>159</v>
      </c>
      <c r="O120" s="448">
        <v>131797</v>
      </c>
      <c r="Q120" s="439" t="str">
        <f t="shared" si="67"/>
        <v>2023-08</v>
      </c>
      <c r="R120" s="448">
        <v>5202</v>
      </c>
      <c r="S120" s="448">
        <v>169</v>
      </c>
      <c r="T120" s="448">
        <v>28</v>
      </c>
      <c r="U120" s="448">
        <v>8803</v>
      </c>
      <c r="V120" s="448">
        <v>28</v>
      </c>
      <c r="W120" s="448">
        <v>37</v>
      </c>
      <c r="X120" s="448">
        <v>14267</v>
      </c>
      <c r="Z120" s="731" t="s">
        <v>1192</v>
      </c>
      <c r="AA120" s="341">
        <v>196</v>
      </c>
      <c r="AB120" s="341">
        <v>2193</v>
      </c>
      <c r="AC120" s="341">
        <v>3291</v>
      </c>
      <c r="AD120" s="341">
        <v>2</v>
      </c>
      <c r="AE120" s="341">
        <v>1</v>
      </c>
      <c r="AF120" s="341">
        <v>5683</v>
      </c>
      <c r="AH120" s="465" t="str">
        <f t="shared" si="68"/>
        <v>2023-08</v>
      </c>
      <c r="AI120" s="448">
        <v>31</v>
      </c>
      <c r="AJ120" s="448">
        <v>1556</v>
      </c>
      <c r="AK120" s="448">
        <v>54</v>
      </c>
      <c r="AL120" s="448">
        <v>1056</v>
      </c>
      <c r="AM120" s="448">
        <v>348</v>
      </c>
      <c r="AN120" s="448">
        <v>244</v>
      </c>
      <c r="AO120" s="448">
        <v>102</v>
      </c>
      <c r="AP120" s="448">
        <v>2187</v>
      </c>
      <c r="AQ120" s="448">
        <v>29</v>
      </c>
      <c r="AR120" s="448">
        <v>25</v>
      </c>
      <c r="AS120" s="448">
        <v>375</v>
      </c>
      <c r="AT120" s="448">
        <v>49</v>
      </c>
      <c r="AU120" s="448">
        <v>33</v>
      </c>
      <c r="AV120" s="448">
        <v>856</v>
      </c>
      <c r="AW120" s="448">
        <v>54</v>
      </c>
      <c r="AX120" s="448">
        <v>36</v>
      </c>
      <c r="AY120" s="448">
        <v>7035</v>
      </c>
      <c r="BA120" s="465" t="str">
        <f t="shared" si="69"/>
        <v>2023-08</v>
      </c>
      <c r="BB120" s="448">
        <v>7</v>
      </c>
      <c r="BD120" s="731" t="s">
        <v>1192</v>
      </c>
      <c r="BE120" s="359">
        <v>14549</v>
      </c>
      <c r="BF120" s="732"/>
      <c r="BG120" s="733" t="s">
        <v>1192</v>
      </c>
      <c r="BH120" s="359">
        <v>264</v>
      </c>
      <c r="BI120" s="359">
        <v>48</v>
      </c>
      <c r="BJ120" s="359">
        <v>312</v>
      </c>
      <c r="BK120" s="732"/>
      <c r="BL120" s="734" t="s">
        <v>1192</v>
      </c>
      <c r="BM120" s="359">
        <v>794</v>
      </c>
      <c r="BO120" s="734" t="s">
        <v>1192</v>
      </c>
      <c r="BP120" s="341">
        <v>684</v>
      </c>
      <c r="BS120" s="734" t="s">
        <v>1192</v>
      </c>
      <c r="BT120" s="341">
        <v>5</v>
      </c>
      <c r="BU120" s="341">
        <v>1</v>
      </c>
      <c r="BV120" s="341">
        <v>1</v>
      </c>
      <c r="BW120" s="341">
        <v>3</v>
      </c>
      <c r="BX120" s="341">
        <v>54</v>
      </c>
      <c r="BY120" s="341"/>
      <c r="BZ120" s="341">
        <v>0</v>
      </c>
      <c r="CA120" s="341">
        <f t="shared" si="70"/>
        <v>64</v>
      </c>
    </row>
    <row r="121" spans="9:79" x14ac:dyDescent="0.15">
      <c r="I121" s="465" t="str">
        <f t="shared" si="66"/>
        <v>2023-09</v>
      </c>
      <c r="J121" s="448">
        <v>3319</v>
      </c>
      <c r="K121" s="448">
        <v>563</v>
      </c>
      <c r="L121" s="448">
        <v>27</v>
      </c>
      <c r="M121" s="448">
        <v>110964</v>
      </c>
      <c r="N121" s="448">
        <v>306</v>
      </c>
      <c r="O121" s="448">
        <v>115179</v>
      </c>
      <c r="Q121" s="439" t="str">
        <f t="shared" si="67"/>
        <v>2023-09</v>
      </c>
      <c r="R121" s="448">
        <v>5836</v>
      </c>
      <c r="S121" s="448">
        <v>152</v>
      </c>
      <c r="T121" s="448">
        <v>31</v>
      </c>
      <c r="U121" s="448">
        <v>10044</v>
      </c>
      <c r="V121" s="448">
        <v>18</v>
      </c>
      <c r="W121" s="448">
        <v>57</v>
      </c>
      <c r="X121" s="448">
        <v>16138</v>
      </c>
      <c r="Z121" s="731" t="s">
        <v>1193</v>
      </c>
      <c r="AA121" s="341">
        <v>57</v>
      </c>
      <c r="AB121" s="341">
        <v>1840</v>
      </c>
      <c r="AC121" s="341">
        <v>2746</v>
      </c>
      <c r="AD121" s="341">
        <v>4</v>
      </c>
      <c r="AE121" s="341">
        <v>1</v>
      </c>
      <c r="AF121" s="341">
        <v>4648</v>
      </c>
      <c r="AH121" s="465" t="str">
        <f t="shared" si="68"/>
        <v>2023-09</v>
      </c>
      <c r="AI121" s="448">
        <v>155</v>
      </c>
      <c r="AJ121" s="448">
        <v>1571</v>
      </c>
      <c r="AK121" s="448">
        <v>57</v>
      </c>
      <c r="AL121" s="448">
        <v>93</v>
      </c>
      <c r="AM121" s="448">
        <v>438</v>
      </c>
      <c r="AN121" s="448">
        <v>451</v>
      </c>
      <c r="AO121" s="448">
        <v>526</v>
      </c>
      <c r="AP121" s="448">
        <v>1528</v>
      </c>
      <c r="AQ121" s="448">
        <v>9</v>
      </c>
      <c r="AR121" s="448">
        <v>9</v>
      </c>
      <c r="AS121" s="448">
        <v>116</v>
      </c>
      <c r="AT121" s="448">
        <v>183</v>
      </c>
      <c r="AU121" s="448">
        <v>48</v>
      </c>
      <c r="AV121" s="448">
        <v>321</v>
      </c>
      <c r="AW121" s="448">
        <v>113</v>
      </c>
      <c r="AX121" s="448">
        <v>160</v>
      </c>
      <c r="AY121" s="448">
        <v>5778</v>
      </c>
      <c r="BA121" s="465" t="str">
        <f t="shared" si="69"/>
        <v>2023-09</v>
      </c>
      <c r="BB121" s="448">
        <v>5</v>
      </c>
      <c r="BD121" s="731" t="s">
        <v>1193</v>
      </c>
      <c r="BE121" s="359">
        <v>14625</v>
      </c>
      <c r="BF121" s="732"/>
      <c r="BG121" s="733" t="s">
        <v>1193</v>
      </c>
      <c r="BH121" s="359">
        <v>273</v>
      </c>
      <c r="BI121" s="359">
        <v>45</v>
      </c>
      <c r="BJ121" s="359">
        <v>318</v>
      </c>
      <c r="BK121" s="732"/>
      <c r="BL121" s="734" t="s">
        <v>1193</v>
      </c>
      <c r="BM121" s="359">
        <v>940</v>
      </c>
      <c r="BO121" s="734" t="s">
        <v>1193</v>
      </c>
      <c r="BP121" s="341">
        <v>745</v>
      </c>
      <c r="BS121" s="734" t="s">
        <v>1193</v>
      </c>
      <c r="BT121" s="341">
        <v>5</v>
      </c>
      <c r="BU121" s="341">
        <v>1</v>
      </c>
      <c r="BV121" s="341">
        <v>2</v>
      </c>
      <c r="BW121" s="341">
        <v>4</v>
      </c>
      <c r="BX121" s="341">
        <v>44</v>
      </c>
      <c r="BY121" s="341"/>
      <c r="BZ121" s="341">
        <v>0</v>
      </c>
      <c r="CA121" s="341">
        <f t="shared" si="70"/>
        <v>56</v>
      </c>
    </row>
    <row r="122" spans="9:79" x14ac:dyDescent="0.15">
      <c r="I122" s="724" t="s">
        <v>55</v>
      </c>
      <c r="J122" s="424">
        <v>50051</v>
      </c>
      <c r="K122" s="424">
        <v>2683</v>
      </c>
      <c r="L122" s="424">
        <v>370</v>
      </c>
      <c r="M122" s="424">
        <v>1161338</v>
      </c>
      <c r="N122" s="424">
        <v>1161338</v>
      </c>
      <c r="O122" s="424">
        <v>1215356</v>
      </c>
      <c r="Q122" s="78" t="s">
        <v>55</v>
      </c>
      <c r="R122" s="424">
        <v>64901</v>
      </c>
      <c r="S122" s="424">
        <v>2196</v>
      </c>
      <c r="T122" s="424">
        <v>311</v>
      </c>
      <c r="U122" s="424">
        <v>161912</v>
      </c>
      <c r="V122" s="424">
        <v>325</v>
      </c>
      <c r="W122" s="424">
        <v>325</v>
      </c>
      <c r="X122" s="424">
        <v>230024</v>
      </c>
      <c r="Z122" s="78" t="s">
        <v>55</v>
      </c>
      <c r="AA122" s="340">
        <v>1421</v>
      </c>
      <c r="AB122" s="340">
        <v>30925</v>
      </c>
      <c r="AC122" s="340">
        <v>41456</v>
      </c>
      <c r="AD122" s="340">
        <v>41456</v>
      </c>
      <c r="AE122" s="340">
        <v>20</v>
      </c>
      <c r="AF122" s="340">
        <v>73850</v>
      </c>
      <c r="AH122" s="736" t="s">
        <v>55</v>
      </c>
      <c r="AI122" s="450">
        <v>10760</v>
      </c>
      <c r="AJ122" s="450">
        <v>17854</v>
      </c>
      <c r="AK122" s="450">
        <v>4952</v>
      </c>
      <c r="AL122" s="450">
        <v>6630</v>
      </c>
      <c r="AM122" s="450">
        <v>7202</v>
      </c>
      <c r="AN122" s="450">
        <v>2918</v>
      </c>
      <c r="AO122" s="450">
        <v>1306</v>
      </c>
      <c r="AP122" s="450">
        <v>32230</v>
      </c>
      <c r="AQ122" s="450">
        <v>123</v>
      </c>
      <c r="AR122" s="450">
        <v>131</v>
      </c>
      <c r="AS122" s="450">
        <v>8785</v>
      </c>
      <c r="AT122" s="450">
        <v>499</v>
      </c>
      <c r="AU122" s="450">
        <v>207</v>
      </c>
      <c r="AV122" s="450">
        <v>15610</v>
      </c>
      <c r="AW122" s="450">
        <v>10849</v>
      </c>
      <c r="AX122" s="450">
        <v>572</v>
      </c>
      <c r="AY122" s="450">
        <v>120628</v>
      </c>
      <c r="BA122" s="736" t="s">
        <v>55</v>
      </c>
      <c r="BB122" s="450">
        <v>939</v>
      </c>
      <c r="BD122" s="737" t="s">
        <v>55</v>
      </c>
      <c r="BE122" s="744">
        <v>521102</v>
      </c>
      <c r="BG122" s="737" t="s">
        <v>55</v>
      </c>
      <c r="BH122" s="744">
        <v>3330</v>
      </c>
      <c r="BI122" s="744">
        <v>382</v>
      </c>
      <c r="BJ122" s="744">
        <v>3712</v>
      </c>
      <c r="BL122" s="724" t="s">
        <v>55</v>
      </c>
      <c r="BM122" s="744">
        <v>6241</v>
      </c>
      <c r="BO122" s="724" t="s">
        <v>55</v>
      </c>
      <c r="BP122" s="745">
        <v>16383</v>
      </c>
      <c r="BS122" s="724" t="s">
        <v>55</v>
      </c>
      <c r="BT122" s="340">
        <v>67</v>
      </c>
      <c r="BU122" s="340">
        <v>8</v>
      </c>
      <c r="BV122" s="340">
        <v>26</v>
      </c>
      <c r="BW122" s="340">
        <v>65</v>
      </c>
      <c r="BX122" s="340">
        <v>577</v>
      </c>
      <c r="BY122" s="340">
        <v>8</v>
      </c>
      <c r="BZ122" s="340">
        <f t="shared" ref="BZ122" si="71">SUM(BZ110:BZ121)</f>
        <v>0</v>
      </c>
      <c r="CA122" s="340">
        <f t="shared" si="70"/>
        <v>751</v>
      </c>
    </row>
    <row r="123" spans="9:79" x14ac:dyDescent="0.15">
      <c r="I123" s="724"/>
      <c r="AH123" s="724"/>
      <c r="BA123" s="724"/>
      <c r="BG123" s="79"/>
      <c r="BL123" s="724"/>
      <c r="BO123" s="724"/>
      <c r="BS123" s="724"/>
    </row>
    <row r="124" spans="9:79" ht="42" x14ac:dyDescent="0.15">
      <c r="I124" s="437" t="s">
        <v>599</v>
      </c>
      <c r="J124" s="435" t="s">
        <v>122</v>
      </c>
      <c r="K124" s="435" t="s">
        <v>123</v>
      </c>
      <c r="L124" s="435" t="s">
        <v>124</v>
      </c>
      <c r="M124" s="435" t="s">
        <v>125</v>
      </c>
      <c r="N124" s="435" t="s">
        <v>234</v>
      </c>
      <c r="O124" s="435" t="s">
        <v>55</v>
      </c>
      <c r="P124" s="724"/>
      <c r="Q124" s="437" t="s">
        <v>599</v>
      </c>
      <c r="R124" s="435" t="s">
        <v>126</v>
      </c>
      <c r="S124" s="435" t="s">
        <v>127</v>
      </c>
      <c r="T124" s="435" t="s">
        <v>128</v>
      </c>
      <c r="U124" s="435" t="s">
        <v>129</v>
      </c>
      <c r="V124" s="435" t="s">
        <v>130</v>
      </c>
      <c r="W124" s="435" t="s">
        <v>234</v>
      </c>
      <c r="X124" s="435" t="s">
        <v>55</v>
      </c>
      <c r="Y124" s="724"/>
      <c r="Z124" s="437" t="s">
        <v>599</v>
      </c>
      <c r="AA124" s="435" t="s">
        <v>131</v>
      </c>
      <c r="AB124" s="435" t="s">
        <v>132</v>
      </c>
      <c r="AC124" s="435" t="s">
        <v>133</v>
      </c>
      <c r="AD124" s="435" t="s">
        <v>234</v>
      </c>
      <c r="AE124" s="435" t="s">
        <v>134</v>
      </c>
      <c r="AF124" s="435" t="s">
        <v>55</v>
      </c>
      <c r="AG124" s="724"/>
      <c r="AH124" s="437" t="s">
        <v>599</v>
      </c>
      <c r="AI124" s="435" t="str">
        <f>AI109</f>
        <v>AIRS</v>
      </c>
      <c r="AJ124" s="435" t="str">
        <f t="shared" ref="AJ124:AX124" si="72">AJ109</f>
        <v>AMSR-E</v>
      </c>
      <c r="AK124" s="435" t="str">
        <f t="shared" si="72"/>
        <v>AMSR2</v>
      </c>
      <c r="AL124" s="435" t="str">
        <f t="shared" si="72"/>
        <v>ATMS</v>
      </c>
      <c r="AM124" s="435" t="str">
        <f t="shared" si="72"/>
        <v>DPR</v>
      </c>
      <c r="AN124" s="435" t="str">
        <f t="shared" si="72"/>
        <v>GMI</v>
      </c>
      <c r="AO124" s="435" t="str">
        <f t="shared" si="72"/>
        <v>GOES-8/10</v>
      </c>
      <c r="AP124" s="435" t="str">
        <f t="shared" si="72"/>
        <v>IMERG</v>
      </c>
      <c r="AQ124" s="435" t="str">
        <f t="shared" si="72"/>
        <v>KAPR</v>
      </c>
      <c r="AR124" s="435" t="str">
        <f t="shared" si="72"/>
        <v>KUPR</v>
      </c>
      <c r="AS124" s="435" t="str">
        <f t="shared" si="72"/>
        <v>MHS</v>
      </c>
      <c r="AT124" s="435" t="str">
        <f t="shared" si="72"/>
        <v>MT1</v>
      </c>
      <c r="AU124" s="435" t="str">
        <f t="shared" si="72"/>
        <v>SAPHIR</v>
      </c>
      <c r="AV124" s="435" t="str">
        <f t="shared" si="72"/>
        <v>SSM/I</v>
      </c>
      <c r="AW124" s="435" t="str">
        <f t="shared" si="72"/>
        <v>SSMIS</v>
      </c>
      <c r="AX124" s="435" t="str">
        <f t="shared" si="72"/>
        <v>TMI</v>
      </c>
      <c r="AY124" s="435" t="s">
        <v>55</v>
      </c>
      <c r="AZ124" s="724"/>
      <c r="BA124" s="437" t="s">
        <v>599</v>
      </c>
      <c r="BB124" s="435" t="s">
        <v>682</v>
      </c>
      <c r="BC124" s="724"/>
      <c r="BD124" s="437" t="s">
        <v>599</v>
      </c>
      <c r="BE124" s="465" t="s">
        <v>889</v>
      </c>
      <c r="BF124" s="724"/>
      <c r="BG124" s="437" t="s">
        <v>599</v>
      </c>
      <c r="BH124" s="465" t="s">
        <v>890</v>
      </c>
      <c r="BI124" s="465" t="s">
        <v>891</v>
      </c>
      <c r="BJ124" s="465" t="s">
        <v>55</v>
      </c>
      <c r="BK124" s="724"/>
      <c r="BL124" s="437" t="s">
        <v>599</v>
      </c>
      <c r="BM124" s="465" t="s">
        <v>895</v>
      </c>
      <c r="BN124" s="724"/>
      <c r="BO124" s="437" t="s">
        <v>596</v>
      </c>
      <c r="BP124" s="465" t="s">
        <v>913</v>
      </c>
      <c r="BQ124" s="724"/>
      <c r="BR124" s="724"/>
      <c r="BS124" s="437" t="s">
        <v>596</v>
      </c>
      <c r="BT124" s="437" t="s">
        <v>915</v>
      </c>
      <c r="BU124" s="437" t="s">
        <v>916</v>
      </c>
      <c r="BV124" s="437" t="s">
        <v>917</v>
      </c>
      <c r="BW124" s="437" t="s">
        <v>918</v>
      </c>
      <c r="BX124" s="437" t="s">
        <v>921</v>
      </c>
      <c r="BY124" s="437" t="s">
        <v>922</v>
      </c>
      <c r="BZ124" s="437" t="s">
        <v>923</v>
      </c>
      <c r="CA124" s="437" t="s">
        <v>55</v>
      </c>
    </row>
    <row r="125" spans="9:79" ht="14" thickBot="1" x14ac:dyDescent="0.2">
      <c r="I125" s="465" t="s">
        <v>55</v>
      </c>
      <c r="J125" s="751">
        <v>34648</v>
      </c>
      <c r="K125" s="751">
        <v>1982</v>
      </c>
      <c r="L125" s="751">
        <v>234</v>
      </c>
      <c r="M125" s="751">
        <v>1006582</v>
      </c>
      <c r="N125" s="752">
        <v>604</v>
      </c>
      <c r="O125" s="448">
        <f>SUM(J125:N125)</f>
        <v>1044050</v>
      </c>
      <c r="P125" s="424"/>
      <c r="Q125" s="448" t="s">
        <v>55</v>
      </c>
      <c r="R125" s="753">
        <v>53723</v>
      </c>
      <c r="S125" s="753">
        <v>1457</v>
      </c>
      <c r="T125" s="753">
        <v>221</v>
      </c>
      <c r="U125" s="753">
        <v>126151</v>
      </c>
      <c r="V125" s="753">
        <v>250</v>
      </c>
      <c r="W125" s="754">
        <v>176</v>
      </c>
      <c r="X125" s="448">
        <f>SUM(R125:W125)</f>
        <v>181978</v>
      </c>
      <c r="Y125" s="424"/>
      <c r="Z125" s="448" t="s">
        <v>55</v>
      </c>
      <c r="AA125" s="753">
        <v>1089</v>
      </c>
      <c r="AB125" s="753">
        <v>14819</v>
      </c>
      <c r="AC125" s="753">
        <v>29241</v>
      </c>
      <c r="AD125" s="753">
        <v>17</v>
      </c>
      <c r="AE125" s="752">
        <v>20</v>
      </c>
      <c r="AF125" s="448">
        <f>SUM(AA125:AE125)</f>
        <v>45186</v>
      </c>
      <c r="AH125" s="465" t="str">
        <f>$I125</f>
        <v>Total</v>
      </c>
      <c r="AI125" s="753">
        <v>9575</v>
      </c>
      <c r="AJ125" s="753">
        <v>14117</v>
      </c>
      <c r="AK125" s="753">
        <v>4608</v>
      </c>
      <c r="AL125" s="753">
        <v>6229</v>
      </c>
      <c r="AM125" s="753">
        <v>6085</v>
      </c>
      <c r="AN125" s="753">
        <v>2361</v>
      </c>
      <c r="AO125" s="753">
        <v>1058</v>
      </c>
      <c r="AP125" s="753">
        <v>26755</v>
      </c>
      <c r="AQ125" s="753">
        <v>92</v>
      </c>
      <c r="AR125" s="753">
        <v>89</v>
      </c>
      <c r="AS125" s="753">
        <v>8039</v>
      </c>
      <c r="AT125" s="753">
        <v>380</v>
      </c>
      <c r="AU125" s="753">
        <v>167</v>
      </c>
      <c r="AV125" s="753">
        <v>13326</v>
      </c>
      <c r="AW125" s="753">
        <v>9666</v>
      </c>
      <c r="AX125" s="752">
        <v>407</v>
      </c>
      <c r="AY125" s="448">
        <v>102954</v>
      </c>
      <c r="BA125" s="465" t="str">
        <f>$I125</f>
        <v>Total</v>
      </c>
      <c r="BB125" s="448">
        <v>861</v>
      </c>
      <c r="BD125" s="439" t="str">
        <f>$I125</f>
        <v>Total</v>
      </c>
      <c r="BE125" s="753">
        <v>457535</v>
      </c>
      <c r="BF125" s="340"/>
      <c r="BG125" s="439" t="str">
        <f>$I125</f>
        <v>Total</v>
      </c>
      <c r="BH125" s="753">
        <v>2491</v>
      </c>
      <c r="BI125" s="752">
        <v>278</v>
      </c>
      <c r="BJ125" s="359">
        <f>SUM(BH125:BI125)</f>
        <v>2769</v>
      </c>
      <c r="BK125" s="340"/>
      <c r="BL125" s="465" t="str">
        <f>$I125</f>
        <v>Total</v>
      </c>
      <c r="BM125" s="359">
        <v>4193</v>
      </c>
      <c r="BO125" s="465" t="str">
        <f>$I125</f>
        <v>Total</v>
      </c>
      <c r="BP125" s="359">
        <v>14778</v>
      </c>
      <c r="BS125" s="465" t="s">
        <v>55</v>
      </c>
      <c r="BT125" s="441">
        <v>30</v>
      </c>
      <c r="BU125" s="441">
        <v>2</v>
      </c>
      <c r="BV125" s="441">
        <v>13</v>
      </c>
      <c r="BW125" s="441">
        <v>40</v>
      </c>
      <c r="BX125" s="743">
        <v>271</v>
      </c>
      <c r="BY125" s="441">
        <v>8</v>
      </c>
      <c r="BZ125" s="441">
        <v>0</v>
      </c>
      <c r="CA125" s="441">
        <f>SUM(BT125:BZ125)</f>
        <v>364</v>
      </c>
    </row>
    <row r="126" spans="9:79" x14ac:dyDescent="0.15">
      <c r="I126" s="458"/>
      <c r="J126" s="458"/>
      <c r="K126" s="458"/>
      <c r="L126" s="458"/>
      <c r="M126" s="458"/>
      <c r="N126" s="458"/>
      <c r="O126" s="458"/>
      <c r="AH126" s="369"/>
      <c r="AI126" s="369"/>
      <c r="AJ126" s="369"/>
      <c r="AK126" s="369"/>
    </row>
    <row r="127" spans="9:79" x14ac:dyDescent="0.15">
      <c r="I127" s="854" t="s">
        <v>716</v>
      </c>
      <c r="J127" s="850"/>
      <c r="K127" s="850"/>
      <c r="L127" s="850"/>
      <c r="M127" s="850"/>
      <c r="N127" s="850"/>
      <c r="O127" s="850"/>
      <c r="AH127" s="369"/>
      <c r="AI127" s="369"/>
      <c r="AJ127" s="369"/>
      <c r="AK127" s="369"/>
    </row>
    <row r="128" spans="9:79" x14ac:dyDescent="0.15">
      <c r="I128" s="850"/>
      <c r="J128" s="850"/>
      <c r="K128" s="850"/>
      <c r="L128" s="850"/>
      <c r="M128" s="850"/>
      <c r="N128" s="850"/>
      <c r="O128" s="850"/>
    </row>
    <row r="129" spans="9:70" x14ac:dyDescent="0.15">
      <c r="I129" s="96"/>
      <c r="J129" s="96"/>
      <c r="K129" s="96"/>
      <c r="L129" s="96"/>
      <c r="M129" s="96"/>
      <c r="N129" s="96"/>
    </row>
    <row r="130" spans="9:70" x14ac:dyDescent="0.15">
      <c r="BR130" s="460"/>
    </row>
    <row r="131" spans="9:70" x14ac:dyDescent="0.15">
      <c r="I131" s="836"/>
      <c r="J131" s="822"/>
      <c r="K131" s="822"/>
    </row>
  </sheetData>
  <mergeCells count="9">
    <mergeCell ref="I131:K131"/>
    <mergeCell ref="B1:H1"/>
    <mergeCell ref="I127:O128"/>
    <mergeCell ref="B18:B22"/>
    <mergeCell ref="B23:B28"/>
    <mergeCell ref="B29:B33"/>
    <mergeCell ref="B35:B36"/>
    <mergeCell ref="B39:B45"/>
    <mergeCell ref="B46:B58"/>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A186-C98C-264A-9994-B8258C637D9C}">
  <sheetPr>
    <tabColor theme="0"/>
  </sheetPr>
  <dimension ref="B1:CC86"/>
  <sheetViews>
    <sheetView zoomScale="90" zoomScaleNormal="90" workbookViewId="0">
      <selection activeCell="J68" sqref="J68"/>
    </sheetView>
  </sheetViews>
  <sheetFormatPr baseColWidth="10" defaultColWidth="8.83203125" defaultRowHeight="13" x14ac:dyDescent="0.15"/>
  <cols>
    <col min="1" max="1" width="2.83203125" style="78" customWidth="1"/>
    <col min="2" max="2" width="11.33203125" style="78" customWidth="1"/>
    <col min="3" max="3" width="15.5" style="78" customWidth="1"/>
    <col min="4" max="4" width="15.1640625" style="78" customWidth="1"/>
    <col min="5" max="8" width="14" style="78" customWidth="1"/>
    <col min="9" max="9" width="13.83203125" style="78" customWidth="1"/>
    <col min="10" max="10" width="13" style="78" customWidth="1"/>
    <col min="11" max="11" width="11.83203125" style="78" customWidth="1"/>
    <col min="12" max="16" width="12.5" style="78" customWidth="1"/>
    <col min="17" max="17" width="12.6640625" style="78" customWidth="1"/>
    <col min="18" max="18" width="11.5" style="78" customWidth="1"/>
    <col min="19" max="20" width="12.6640625" style="78" customWidth="1"/>
    <col min="21" max="24" width="13" style="78" customWidth="1"/>
    <col min="25" max="25" width="11.33203125" style="78" customWidth="1"/>
    <col min="26" max="26" width="12.83203125" style="78" customWidth="1"/>
    <col min="27" max="27" width="11.6640625" style="78" customWidth="1"/>
    <col min="28" max="28" width="11.1640625" style="78" customWidth="1"/>
    <col min="29" max="29" width="13.5" style="78" customWidth="1"/>
    <col min="30" max="30" width="10.5" style="78" customWidth="1"/>
    <col min="31" max="31" width="12.6640625" style="78" customWidth="1"/>
    <col min="32" max="32" width="10.1640625" style="78" bestFit="1" customWidth="1"/>
    <col min="33" max="33" width="11.1640625" style="78" customWidth="1"/>
    <col min="34" max="34" width="12.1640625" style="78" customWidth="1"/>
    <col min="35" max="35" width="10.5" style="78" customWidth="1"/>
    <col min="36" max="36" width="11.33203125" style="78" bestFit="1" customWidth="1"/>
    <col min="37" max="37" width="9.5" style="78" bestFit="1" customWidth="1"/>
    <col min="38" max="38" width="11.33203125" style="78" customWidth="1"/>
    <col min="39" max="39" width="4.83203125" style="78" customWidth="1"/>
    <col min="40" max="40" width="11" style="78" customWidth="1"/>
    <col min="41" max="41" width="11.33203125" style="78" bestFit="1" customWidth="1"/>
    <col min="42" max="42" width="11.1640625" style="78" bestFit="1" customWidth="1"/>
    <col min="43" max="43" width="9.5" style="78" bestFit="1" customWidth="1"/>
    <col min="44" max="44" width="11.33203125" style="78" bestFit="1" customWidth="1"/>
    <col min="45" max="45" width="10.5" style="78" bestFit="1" customWidth="1"/>
    <col min="46" max="46" width="11.33203125" style="78" bestFit="1" customWidth="1"/>
    <col min="47" max="47" width="9.6640625" style="78" bestFit="1" customWidth="1"/>
    <col min="48" max="48" width="11.6640625" style="78" bestFit="1" customWidth="1"/>
    <col min="49" max="49" width="10.5" style="78" bestFit="1" customWidth="1"/>
    <col min="50" max="50" width="9.6640625" style="78" bestFit="1" customWidth="1"/>
    <col min="51" max="51" width="11.6640625" style="78" bestFit="1" customWidth="1"/>
    <col min="52" max="56" width="9.5" style="78" customWidth="1"/>
    <col min="57" max="57" width="12.33203125" style="78" bestFit="1" customWidth="1"/>
    <col min="58" max="58" width="5.1640625" style="78" customWidth="1"/>
    <col min="59" max="59" width="10.1640625" style="78" bestFit="1" customWidth="1"/>
    <col min="60" max="60" width="12" style="78" customWidth="1"/>
    <col min="61" max="61" width="11.83203125" style="78" bestFit="1" customWidth="1"/>
    <col min="62" max="62" width="16.1640625" style="78" customWidth="1"/>
    <col min="63" max="63" width="12.1640625" style="78" customWidth="1"/>
    <col min="64" max="64" width="8.83203125" style="78"/>
    <col min="65" max="65" width="13.33203125" style="78" bestFit="1" customWidth="1"/>
    <col min="66" max="67" width="8.83203125" style="78"/>
    <col min="68" max="68" width="10.5" style="78" bestFit="1" customWidth="1"/>
    <col min="69" max="70" width="8.83203125" style="78"/>
    <col min="71" max="71" width="10.6640625" style="78" customWidth="1"/>
    <col min="72" max="72" width="9.1640625" style="78" bestFit="1" customWidth="1"/>
    <col min="73" max="73" width="9.6640625" style="78" customWidth="1"/>
    <col min="74" max="74" width="9.83203125" style="78" customWidth="1"/>
    <col min="75" max="75" width="10.1640625" style="78" customWidth="1"/>
    <col min="76" max="77" width="9" style="78" bestFit="1" customWidth="1"/>
    <col min="78" max="78" width="11.1640625" style="78" bestFit="1" customWidth="1"/>
    <col min="79" max="274" width="8.83203125" style="78"/>
    <col min="275" max="275" width="3.33203125" style="78" customWidth="1"/>
    <col min="276" max="276" width="11.5" style="78" customWidth="1"/>
    <col min="277" max="277" width="15.5" style="78" customWidth="1"/>
    <col min="278" max="281" width="12.6640625" style="78" customWidth="1"/>
    <col min="282" max="282" width="2.6640625" style="78" customWidth="1"/>
    <col min="283" max="530" width="8.83203125" style="78"/>
    <col min="531" max="531" width="3.33203125" style="78" customWidth="1"/>
    <col min="532" max="532" width="11.5" style="78" customWidth="1"/>
    <col min="533" max="533" width="15.5" style="78" customWidth="1"/>
    <col min="534" max="537" width="12.6640625" style="78" customWidth="1"/>
    <col min="538" max="538" width="2.6640625" style="78" customWidth="1"/>
    <col min="539" max="786" width="8.83203125" style="78"/>
    <col min="787" max="787" width="3.33203125" style="78" customWidth="1"/>
    <col min="788" max="788" width="11.5" style="78" customWidth="1"/>
    <col min="789" max="789" width="15.5" style="78" customWidth="1"/>
    <col min="790" max="793" width="12.6640625" style="78" customWidth="1"/>
    <col min="794" max="794" width="2.6640625" style="78" customWidth="1"/>
    <col min="795" max="1042" width="8.83203125" style="78"/>
    <col min="1043" max="1043" width="3.33203125" style="78" customWidth="1"/>
    <col min="1044" max="1044" width="11.5" style="78" customWidth="1"/>
    <col min="1045" max="1045" width="15.5" style="78" customWidth="1"/>
    <col min="1046" max="1049" width="12.6640625" style="78" customWidth="1"/>
    <col min="1050" max="1050" width="2.6640625" style="78" customWidth="1"/>
    <col min="1051" max="1298" width="8.83203125" style="78"/>
    <col min="1299" max="1299" width="3.33203125" style="78" customWidth="1"/>
    <col min="1300" max="1300" width="11.5" style="78" customWidth="1"/>
    <col min="1301" max="1301" width="15.5" style="78" customWidth="1"/>
    <col min="1302" max="1305" width="12.6640625" style="78" customWidth="1"/>
    <col min="1306" max="1306" width="2.6640625" style="78" customWidth="1"/>
    <col min="1307" max="1554" width="8.83203125" style="78"/>
    <col min="1555" max="1555" width="3.33203125" style="78" customWidth="1"/>
    <col min="1556" max="1556" width="11.5" style="78" customWidth="1"/>
    <col min="1557" max="1557" width="15.5" style="78" customWidth="1"/>
    <col min="1558" max="1561" width="12.6640625" style="78" customWidth="1"/>
    <col min="1562" max="1562" width="2.6640625" style="78" customWidth="1"/>
    <col min="1563" max="1810" width="8.83203125" style="78"/>
    <col min="1811" max="1811" width="3.33203125" style="78" customWidth="1"/>
    <col min="1812" max="1812" width="11.5" style="78" customWidth="1"/>
    <col min="1813" max="1813" width="15.5" style="78" customWidth="1"/>
    <col min="1814" max="1817" width="12.6640625" style="78" customWidth="1"/>
    <col min="1818" max="1818" width="2.6640625" style="78" customWidth="1"/>
    <col min="1819" max="2066" width="8.83203125" style="78"/>
    <col min="2067" max="2067" width="3.33203125" style="78" customWidth="1"/>
    <col min="2068" max="2068" width="11.5" style="78" customWidth="1"/>
    <col min="2069" max="2069" width="15.5" style="78" customWidth="1"/>
    <col min="2070" max="2073" width="12.6640625" style="78" customWidth="1"/>
    <col min="2074" max="2074" width="2.6640625" style="78" customWidth="1"/>
    <col min="2075" max="2322" width="8.83203125" style="78"/>
    <col min="2323" max="2323" width="3.33203125" style="78" customWidth="1"/>
    <col min="2324" max="2324" width="11.5" style="78" customWidth="1"/>
    <col min="2325" max="2325" width="15.5" style="78" customWidth="1"/>
    <col min="2326" max="2329" width="12.6640625" style="78" customWidth="1"/>
    <col min="2330" max="2330" width="2.6640625" style="78" customWidth="1"/>
    <col min="2331" max="2578" width="8.83203125" style="78"/>
    <col min="2579" max="2579" width="3.33203125" style="78" customWidth="1"/>
    <col min="2580" max="2580" width="11.5" style="78" customWidth="1"/>
    <col min="2581" max="2581" width="15.5" style="78" customWidth="1"/>
    <col min="2582" max="2585" width="12.6640625" style="78" customWidth="1"/>
    <col min="2586" max="2586" width="2.6640625" style="78" customWidth="1"/>
    <col min="2587" max="2834" width="8.83203125" style="78"/>
    <col min="2835" max="2835" width="3.33203125" style="78" customWidth="1"/>
    <col min="2836" max="2836" width="11.5" style="78" customWidth="1"/>
    <col min="2837" max="2837" width="15.5" style="78" customWidth="1"/>
    <col min="2838" max="2841" width="12.6640625" style="78" customWidth="1"/>
    <col min="2842" max="2842" width="2.6640625" style="78" customWidth="1"/>
    <col min="2843" max="3090" width="8.83203125" style="78"/>
    <col min="3091" max="3091" width="3.33203125" style="78" customWidth="1"/>
    <col min="3092" max="3092" width="11.5" style="78" customWidth="1"/>
    <col min="3093" max="3093" width="15.5" style="78" customWidth="1"/>
    <col min="3094" max="3097" width="12.6640625" style="78" customWidth="1"/>
    <col min="3098" max="3098" width="2.6640625" style="78" customWidth="1"/>
    <col min="3099" max="3346" width="8.83203125" style="78"/>
    <col min="3347" max="3347" width="3.33203125" style="78" customWidth="1"/>
    <col min="3348" max="3348" width="11.5" style="78" customWidth="1"/>
    <col min="3349" max="3349" width="15.5" style="78" customWidth="1"/>
    <col min="3350" max="3353" width="12.6640625" style="78" customWidth="1"/>
    <col min="3354" max="3354" width="2.6640625" style="78" customWidth="1"/>
    <col min="3355" max="3602" width="8.83203125" style="78"/>
    <col min="3603" max="3603" width="3.33203125" style="78" customWidth="1"/>
    <col min="3604" max="3604" width="11.5" style="78" customWidth="1"/>
    <col min="3605" max="3605" width="15.5" style="78" customWidth="1"/>
    <col min="3606" max="3609" width="12.6640625" style="78" customWidth="1"/>
    <col min="3610" max="3610" width="2.6640625" style="78" customWidth="1"/>
    <col min="3611" max="3858" width="8.83203125" style="78"/>
    <col min="3859" max="3859" width="3.33203125" style="78" customWidth="1"/>
    <col min="3860" max="3860" width="11.5" style="78" customWidth="1"/>
    <col min="3861" max="3861" width="15.5" style="78" customWidth="1"/>
    <col min="3862" max="3865" width="12.6640625" style="78" customWidth="1"/>
    <col min="3866" max="3866" width="2.6640625" style="78" customWidth="1"/>
    <col min="3867" max="4114" width="8.83203125" style="78"/>
    <col min="4115" max="4115" width="3.33203125" style="78" customWidth="1"/>
    <col min="4116" max="4116" width="11.5" style="78" customWidth="1"/>
    <col min="4117" max="4117" width="15.5" style="78" customWidth="1"/>
    <col min="4118" max="4121" width="12.6640625" style="78" customWidth="1"/>
    <col min="4122" max="4122" width="2.6640625" style="78" customWidth="1"/>
    <col min="4123" max="4370" width="8.83203125" style="78"/>
    <col min="4371" max="4371" width="3.33203125" style="78" customWidth="1"/>
    <col min="4372" max="4372" width="11.5" style="78" customWidth="1"/>
    <col min="4373" max="4373" width="15.5" style="78" customWidth="1"/>
    <col min="4374" max="4377" width="12.6640625" style="78" customWidth="1"/>
    <col min="4378" max="4378" width="2.6640625" style="78" customWidth="1"/>
    <col min="4379" max="4626" width="8.83203125" style="78"/>
    <col min="4627" max="4627" width="3.33203125" style="78" customWidth="1"/>
    <col min="4628" max="4628" width="11.5" style="78" customWidth="1"/>
    <col min="4629" max="4629" width="15.5" style="78" customWidth="1"/>
    <col min="4630" max="4633" width="12.6640625" style="78" customWidth="1"/>
    <col min="4634" max="4634" width="2.6640625" style="78" customWidth="1"/>
    <col min="4635" max="4882" width="8.83203125" style="78"/>
    <col min="4883" max="4883" width="3.33203125" style="78" customWidth="1"/>
    <col min="4884" max="4884" width="11.5" style="78" customWidth="1"/>
    <col min="4885" max="4885" width="15.5" style="78" customWidth="1"/>
    <col min="4886" max="4889" width="12.6640625" style="78" customWidth="1"/>
    <col min="4890" max="4890" width="2.6640625" style="78" customWidth="1"/>
    <col min="4891" max="5138" width="8.83203125" style="78"/>
    <col min="5139" max="5139" width="3.33203125" style="78" customWidth="1"/>
    <col min="5140" max="5140" width="11.5" style="78" customWidth="1"/>
    <col min="5141" max="5141" width="15.5" style="78" customWidth="1"/>
    <col min="5142" max="5145" width="12.6640625" style="78" customWidth="1"/>
    <col min="5146" max="5146" width="2.6640625" style="78" customWidth="1"/>
    <col min="5147" max="5394" width="8.83203125" style="78"/>
    <col min="5395" max="5395" width="3.33203125" style="78" customWidth="1"/>
    <col min="5396" max="5396" width="11.5" style="78" customWidth="1"/>
    <col min="5397" max="5397" width="15.5" style="78" customWidth="1"/>
    <col min="5398" max="5401" width="12.6640625" style="78" customWidth="1"/>
    <col min="5402" max="5402" width="2.6640625" style="78" customWidth="1"/>
    <col min="5403" max="5650" width="8.83203125" style="78"/>
    <col min="5651" max="5651" width="3.33203125" style="78" customWidth="1"/>
    <col min="5652" max="5652" width="11.5" style="78" customWidth="1"/>
    <col min="5653" max="5653" width="15.5" style="78" customWidth="1"/>
    <col min="5654" max="5657" width="12.6640625" style="78" customWidth="1"/>
    <col min="5658" max="5658" width="2.6640625" style="78" customWidth="1"/>
    <col min="5659" max="5906" width="8.83203125" style="78"/>
    <col min="5907" max="5907" width="3.33203125" style="78" customWidth="1"/>
    <col min="5908" max="5908" width="11.5" style="78" customWidth="1"/>
    <col min="5909" max="5909" width="15.5" style="78" customWidth="1"/>
    <col min="5910" max="5913" width="12.6640625" style="78" customWidth="1"/>
    <col min="5914" max="5914" width="2.6640625" style="78" customWidth="1"/>
    <col min="5915" max="6162" width="8.83203125" style="78"/>
    <col min="6163" max="6163" width="3.33203125" style="78" customWidth="1"/>
    <col min="6164" max="6164" width="11.5" style="78" customWidth="1"/>
    <col min="6165" max="6165" width="15.5" style="78" customWidth="1"/>
    <col min="6166" max="6169" width="12.6640625" style="78" customWidth="1"/>
    <col min="6170" max="6170" width="2.6640625" style="78" customWidth="1"/>
    <col min="6171" max="6418" width="8.83203125" style="78"/>
    <col min="6419" max="6419" width="3.33203125" style="78" customWidth="1"/>
    <col min="6420" max="6420" width="11.5" style="78" customWidth="1"/>
    <col min="6421" max="6421" width="15.5" style="78" customWidth="1"/>
    <col min="6422" max="6425" width="12.6640625" style="78" customWidth="1"/>
    <col min="6426" max="6426" width="2.6640625" style="78" customWidth="1"/>
    <col min="6427" max="6674" width="8.83203125" style="78"/>
    <col min="6675" max="6675" width="3.33203125" style="78" customWidth="1"/>
    <col min="6676" max="6676" width="11.5" style="78" customWidth="1"/>
    <col min="6677" max="6677" width="15.5" style="78" customWidth="1"/>
    <col min="6678" max="6681" width="12.6640625" style="78" customWidth="1"/>
    <col min="6682" max="6682" width="2.6640625" style="78" customWidth="1"/>
    <col min="6683" max="6930" width="8.83203125" style="78"/>
    <col min="6931" max="6931" width="3.33203125" style="78" customWidth="1"/>
    <col min="6932" max="6932" width="11.5" style="78" customWidth="1"/>
    <col min="6933" max="6933" width="15.5" style="78" customWidth="1"/>
    <col min="6934" max="6937" width="12.6640625" style="78" customWidth="1"/>
    <col min="6938" max="6938" width="2.6640625" style="78" customWidth="1"/>
    <col min="6939" max="7186" width="8.83203125" style="78"/>
    <col min="7187" max="7187" width="3.33203125" style="78" customWidth="1"/>
    <col min="7188" max="7188" width="11.5" style="78" customWidth="1"/>
    <col min="7189" max="7189" width="15.5" style="78" customWidth="1"/>
    <col min="7190" max="7193" width="12.6640625" style="78" customWidth="1"/>
    <col min="7194" max="7194" width="2.6640625" style="78" customWidth="1"/>
    <col min="7195" max="7442" width="8.83203125" style="78"/>
    <col min="7443" max="7443" width="3.33203125" style="78" customWidth="1"/>
    <col min="7444" max="7444" width="11.5" style="78" customWidth="1"/>
    <col min="7445" max="7445" width="15.5" style="78" customWidth="1"/>
    <col min="7446" max="7449" width="12.6640625" style="78" customWidth="1"/>
    <col min="7450" max="7450" width="2.6640625" style="78" customWidth="1"/>
    <col min="7451" max="7698" width="8.83203125" style="78"/>
    <col min="7699" max="7699" width="3.33203125" style="78" customWidth="1"/>
    <col min="7700" max="7700" width="11.5" style="78" customWidth="1"/>
    <col min="7701" max="7701" width="15.5" style="78" customWidth="1"/>
    <col min="7702" max="7705" width="12.6640625" style="78" customWidth="1"/>
    <col min="7706" max="7706" width="2.6640625" style="78" customWidth="1"/>
    <col min="7707" max="7954" width="8.83203125" style="78"/>
    <col min="7955" max="7955" width="3.33203125" style="78" customWidth="1"/>
    <col min="7956" max="7956" width="11.5" style="78" customWidth="1"/>
    <col min="7957" max="7957" width="15.5" style="78" customWidth="1"/>
    <col min="7958" max="7961" width="12.6640625" style="78" customWidth="1"/>
    <col min="7962" max="7962" width="2.6640625" style="78" customWidth="1"/>
    <col min="7963" max="8210" width="8.83203125" style="78"/>
    <col min="8211" max="8211" width="3.33203125" style="78" customWidth="1"/>
    <col min="8212" max="8212" width="11.5" style="78" customWidth="1"/>
    <col min="8213" max="8213" width="15.5" style="78" customWidth="1"/>
    <col min="8214" max="8217" width="12.6640625" style="78" customWidth="1"/>
    <col min="8218" max="8218" width="2.6640625" style="78" customWidth="1"/>
    <col min="8219" max="8466" width="8.83203125" style="78"/>
    <col min="8467" max="8467" width="3.33203125" style="78" customWidth="1"/>
    <col min="8468" max="8468" width="11.5" style="78" customWidth="1"/>
    <col min="8469" max="8469" width="15.5" style="78" customWidth="1"/>
    <col min="8470" max="8473" width="12.6640625" style="78" customWidth="1"/>
    <col min="8474" max="8474" width="2.6640625" style="78" customWidth="1"/>
    <col min="8475" max="8722" width="8.83203125" style="78"/>
    <col min="8723" max="8723" width="3.33203125" style="78" customWidth="1"/>
    <col min="8724" max="8724" width="11.5" style="78" customWidth="1"/>
    <col min="8725" max="8725" width="15.5" style="78" customWidth="1"/>
    <col min="8726" max="8729" width="12.6640625" style="78" customWidth="1"/>
    <col min="8730" max="8730" width="2.6640625" style="78" customWidth="1"/>
    <col min="8731" max="8978" width="8.83203125" style="78"/>
    <col min="8979" max="8979" width="3.33203125" style="78" customWidth="1"/>
    <col min="8980" max="8980" width="11.5" style="78" customWidth="1"/>
    <col min="8981" max="8981" width="15.5" style="78" customWidth="1"/>
    <col min="8982" max="8985" width="12.6640625" style="78" customWidth="1"/>
    <col min="8986" max="8986" width="2.6640625" style="78" customWidth="1"/>
    <col min="8987" max="9234" width="8.83203125" style="78"/>
    <col min="9235" max="9235" width="3.33203125" style="78" customWidth="1"/>
    <col min="9236" max="9236" width="11.5" style="78" customWidth="1"/>
    <col min="9237" max="9237" width="15.5" style="78" customWidth="1"/>
    <col min="9238" max="9241" width="12.6640625" style="78" customWidth="1"/>
    <col min="9242" max="9242" width="2.6640625" style="78" customWidth="1"/>
    <col min="9243" max="9490" width="8.83203125" style="78"/>
    <col min="9491" max="9491" width="3.33203125" style="78" customWidth="1"/>
    <col min="9492" max="9492" width="11.5" style="78" customWidth="1"/>
    <col min="9493" max="9493" width="15.5" style="78" customWidth="1"/>
    <col min="9494" max="9497" width="12.6640625" style="78" customWidth="1"/>
    <col min="9498" max="9498" width="2.6640625" style="78" customWidth="1"/>
    <col min="9499" max="9746" width="8.83203125" style="78"/>
    <col min="9747" max="9747" width="3.33203125" style="78" customWidth="1"/>
    <col min="9748" max="9748" width="11.5" style="78" customWidth="1"/>
    <col min="9749" max="9749" width="15.5" style="78" customWidth="1"/>
    <col min="9750" max="9753" width="12.6640625" style="78" customWidth="1"/>
    <col min="9754" max="9754" width="2.6640625" style="78" customWidth="1"/>
    <col min="9755" max="10002" width="8.83203125" style="78"/>
    <col min="10003" max="10003" width="3.33203125" style="78" customWidth="1"/>
    <col min="10004" max="10004" width="11.5" style="78" customWidth="1"/>
    <col min="10005" max="10005" width="15.5" style="78" customWidth="1"/>
    <col min="10006" max="10009" width="12.6640625" style="78" customWidth="1"/>
    <col min="10010" max="10010" width="2.6640625" style="78" customWidth="1"/>
    <col min="10011" max="10258" width="8.83203125" style="78"/>
    <col min="10259" max="10259" width="3.33203125" style="78" customWidth="1"/>
    <col min="10260" max="10260" width="11.5" style="78" customWidth="1"/>
    <col min="10261" max="10261" width="15.5" style="78" customWidth="1"/>
    <col min="10262" max="10265" width="12.6640625" style="78" customWidth="1"/>
    <col min="10266" max="10266" width="2.6640625" style="78" customWidth="1"/>
    <col min="10267" max="10514" width="8.83203125" style="78"/>
    <col min="10515" max="10515" width="3.33203125" style="78" customWidth="1"/>
    <col min="10516" max="10516" width="11.5" style="78" customWidth="1"/>
    <col min="10517" max="10517" width="15.5" style="78" customWidth="1"/>
    <col min="10518" max="10521" width="12.6640625" style="78" customWidth="1"/>
    <col min="10522" max="10522" width="2.6640625" style="78" customWidth="1"/>
    <col min="10523" max="10770" width="8.83203125" style="78"/>
    <col min="10771" max="10771" width="3.33203125" style="78" customWidth="1"/>
    <col min="10772" max="10772" width="11.5" style="78" customWidth="1"/>
    <col min="10773" max="10773" width="15.5" style="78" customWidth="1"/>
    <col min="10774" max="10777" width="12.6640625" style="78" customWidth="1"/>
    <col min="10778" max="10778" width="2.6640625" style="78" customWidth="1"/>
    <col min="10779" max="11026" width="8.83203125" style="78"/>
    <col min="11027" max="11027" width="3.33203125" style="78" customWidth="1"/>
    <col min="11028" max="11028" width="11.5" style="78" customWidth="1"/>
    <col min="11029" max="11029" width="15.5" style="78" customWidth="1"/>
    <col min="11030" max="11033" width="12.6640625" style="78" customWidth="1"/>
    <col min="11034" max="11034" width="2.6640625" style="78" customWidth="1"/>
    <col min="11035" max="11282" width="8.83203125" style="78"/>
    <col min="11283" max="11283" width="3.33203125" style="78" customWidth="1"/>
    <col min="11284" max="11284" width="11.5" style="78" customWidth="1"/>
    <col min="11285" max="11285" width="15.5" style="78" customWidth="1"/>
    <col min="11286" max="11289" width="12.6640625" style="78" customWidth="1"/>
    <col min="11290" max="11290" width="2.6640625" style="78" customWidth="1"/>
    <col min="11291" max="11538" width="8.83203125" style="78"/>
    <col min="11539" max="11539" width="3.33203125" style="78" customWidth="1"/>
    <col min="11540" max="11540" width="11.5" style="78" customWidth="1"/>
    <col min="11541" max="11541" width="15.5" style="78" customWidth="1"/>
    <col min="11542" max="11545" width="12.6640625" style="78" customWidth="1"/>
    <col min="11546" max="11546" width="2.6640625" style="78" customWidth="1"/>
    <col min="11547" max="11794" width="8.83203125" style="78"/>
    <col min="11795" max="11795" width="3.33203125" style="78" customWidth="1"/>
    <col min="11796" max="11796" width="11.5" style="78" customWidth="1"/>
    <col min="11797" max="11797" width="15.5" style="78" customWidth="1"/>
    <col min="11798" max="11801" width="12.6640625" style="78" customWidth="1"/>
    <col min="11802" max="11802" width="2.6640625" style="78" customWidth="1"/>
    <col min="11803" max="12050" width="8.83203125" style="78"/>
    <col min="12051" max="12051" width="3.33203125" style="78" customWidth="1"/>
    <col min="12052" max="12052" width="11.5" style="78" customWidth="1"/>
    <col min="12053" max="12053" width="15.5" style="78" customWidth="1"/>
    <col min="12054" max="12057" width="12.6640625" style="78" customWidth="1"/>
    <col min="12058" max="12058" width="2.6640625" style="78" customWidth="1"/>
    <col min="12059" max="12306" width="8.83203125" style="78"/>
    <col min="12307" max="12307" width="3.33203125" style="78" customWidth="1"/>
    <col min="12308" max="12308" width="11.5" style="78" customWidth="1"/>
    <col min="12309" max="12309" width="15.5" style="78" customWidth="1"/>
    <col min="12310" max="12313" width="12.6640625" style="78" customWidth="1"/>
    <col min="12314" max="12314" width="2.6640625" style="78" customWidth="1"/>
    <col min="12315" max="12562" width="8.83203125" style="78"/>
    <col min="12563" max="12563" width="3.33203125" style="78" customWidth="1"/>
    <col min="12564" max="12564" width="11.5" style="78" customWidth="1"/>
    <col min="12565" max="12565" width="15.5" style="78" customWidth="1"/>
    <col min="12566" max="12569" width="12.6640625" style="78" customWidth="1"/>
    <col min="12570" max="12570" width="2.6640625" style="78" customWidth="1"/>
    <col min="12571" max="12818" width="8.83203125" style="78"/>
    <col min="12819" max="12819" width="3.33203125" style="78" customWidth="1"/>
    <col min="12820" max="12820" width="11.5" style="78" customWidth="1"/>
    <col min="12821" max="12821" width="15.5" style="78" customWidth="1"/>
    <col min="12822" max="12825" width="12.6640625" style="78" customWidth="1"/>
    <col min="12826" max="12826" width="2.6640625" style="78" customWidth="1"/>
    <col min="12827" max="13074" width="8.83203125" style="78"/>
    <col min="13075" max="13075" width="3.33203125" style="78" customWidth="1"/>
    <col min="13076" max="13076" width="11.5" style="78" customWidth="1"/>
    <col min="13077" max="13077" width="15.5" style="78" customWidth="1"/>
    <col min="13078" max="13081" width="12.6640625" style="78" customWidth="1"/>
    <col min="13082" max="13082" width="2.6640625" style="78" customWidth="1"/>
    <col min="13083" max="13330" width="8.83203125" style="78"/>
    <col min="13331" max="13331" width="3.33203125" style="78" customWidth="1"/>
    <col min="13332" max="13332" width="11.5" style="78" customWidth="1"/>
    <col min="13333" max="13333" width="15.5" style="78" customWidth="1"/>
    <col min="13334" max="13337" width="12.6640625" style="78" customWidth="1"/>
    <col min="13338" max="13338" width="2.6640625" style="78" customWidth="1"/>
    <col min="13339" max="13586" width="8.83203125" style="78"/>
    <col min="13587" max="13587" width="3.33203125" style="78" customWidth="1"/>
    <col min="13588" max="13588" width="11.5" style="78" customWidth="1"/>
    <col min="13589" max="13589" width="15.5" style="78" customWidth="1"/>
    <col min="13590" max="13593" width="12.6640625" style="78" customWidth="1"/>
    <col min="13594" max="13594" width="2.6640625" style="78" customWidth="1"/>
    <col min="13595" max="13842" width="8.83203125" style="78"/>
    <col min="13843" max="13843" width="3.33203125" style="78" customWidth="1"/>
    <col min="13844" max="13844" width="11.5" style="78" customWidth="1"/>
    <col min="13845" max="13845" width="15.5" style="78" customWidth="1"/>
    <col min="13846" max="13849" width="12.6640625" style="78" customWidth="1"/>
    <col min="13850" max="13850" width="2.6640625" style="78" customWidth="1"/>
    <col min="13851" max="14098" width="8.83203125" style="78"/>
    <col min="14099" max="14099" width="3.33203125" style="78" customWidth="1"/>
    <col min="14100" max="14100" width="11.5" style="78" customWidth="1"/>
    <col min="14101" max="14101" width="15.5" style="78" customWidth="1"/>
    <col min="14102" max="14105" width="12.6640625" style="78" customWidth="1"/>
    <col min="14106" max="14106" width="2.6640625" style="78" customWidth="1"/>
    <col min="14107" max="14354" width="8.83203125" style="78"/>
    <col min="14355" max="14355" width="3.33203125" style="78" customWidth="1"/>
    <col min="14356" max="14356" width="11.5" style="78" customWidth="1"/>
    <col min="14357" max="14357" width="15.5" style="78" customWidth="1"/>
    <col min="14358" max="14361" width="12.6640625" style="78" customWidth="1"/>
    <col min="14362" max="14362" width="2.6640625" style="78" customWidth="1"/>
    <col min="14363" max="14610" width="8.83203125" style="78"/>
    <col min="14611" max="14611" width="3.33203125" style="78" customWidth="1"/>
    <col min="14612" max="14612" width="11.5" style="78" customWidth="1"/>
    <col min="14613" max="14613" width="15.5" style="78" customWidth="1"/>
    <col min="14614" max="14617" width="12.6640625" style="78" customWidth="1"/>
    <col min="14618" max="14618" width="2.6640625" style="78" customWidth="1"/>
    <col min="14619" max="14866" width="8.83203125" style="78"/>
    <col min="14867" max="14867" width="3.33203125" style="78" customWidth="1"/>
    <col min="14868" max="14868" width="11.5" style="78" customWidth="1"/>
    <col min="14869" max="14869" width="15.5" style="78" customWidth="1"/>
    <col min="14870" max="14873" width="12.6640625" style="78" customWidth="1"/>
    <col min="14874" max="14874" width="2.6640625" style="78" customWidth="1"/>
    <col min="14875" max="15122" width="8.83203125" style="78"/>
    <col min="15123" max="15123" width="3.33203125" style="78" customWidth="1"/>
    <col min="15124" max="15124" width="11.5" style="78" customWidth="1"/>
    <col min="15125" max="15125" width="15.5" style="78" customWidth="1"/>
    <col min="15126" max="15129" width="12.6640625" style="78" customWidth="1"/>
    <col min="15130" max="15130" width="2.6640625" style="78" customWidth="1"/>
    <col min="15131" max="15378" width="8.83203125" style="78"/>
    <col min="15379" max="15379" width="3.33203125" style="78" customWidth="1"/>
    <col min="15380" max="15380" width="11.5" style="78" customWidth="1"/>
    <col min="15381" max="15381" width="15.5" style="78" customWidth="1"/>
    <col min="15382" max="15385" width="12.6640625" style="78" customWidth="1"/>
    <col min="15386" max="15386" width="2.6640625" style="78" customWidth="1"/>
    <col min="15387" max="15634" width="8.83203125" style="78"/>
    <col min="15635" max="15635" width="3.33203125" style="78" customWidth="1"/>
    <col min="15636" max="15636" width="11.5" style="78" customWidth="1"/>
    <col min="15637" max="15637" width="15.5" style="78" customWidth="1"/>
    <col min="15638" max="15641" width="12.6640625" style="78" customWidth="1"/>
    <col min="15642" max="15642" width="2.6640625" style="78" customWidth="1"/>
    <col min="15643" max="15890" width="8.83203125" style="78"/>
    <col min="15891" max="15891" width="3.33203125" style="78" customWidth="1"/>
    <col min="15892" max="15892" width="11.5" style="78" customWidth="1"/>
    <col min="15893" max="15893" width="15.5" style="78" customWidth="1"/>
    <col min="15894" max="15897" width="12.6640625" style="78" customWidth="1"/>
    <col min="15898" max="15898" width="2.6640625" style="78" customWidth="1"/>
    <col min="15899" max="16146" width="8.83203125" style="78"/>
    <col min="16147" max="16147" width="3.33203125" style="78" customWidth="1"/>
    <col min="16148" max="16148" width="11.5" style="78" customWidth="1"/>
    <col min="16149" max="16149" width="15.5" style="78" customWidth="1"/>
    <col min="16150" max="16153" width="12.6640625" style="78" customWidth="1"/>
    <col min="16154" max="16154" width="2.6640625" style="78" customWidth="1"/>
    <col min="16155" max="16384" width="8.83203125" style="78"/>
  </cols>
  <sheetData>
    <row r="1" spans="2:74" ht="41.25" customHeight="1" x14ac:dyDescent="0.15">
      <c r="B1" s="852" t="s">
        <v>1229</v>
      </c>
      <c r="C1" s="853"/>
      <c r="D1" s="853"/>
      <c r="E1" s="853"/>
      <c r="F1" s="853"/>
      <c r="G1" s="853"/>
      <c r="H1" s="853"/>
      <c r="I1" s="853"/>
      <c r="J1" s="853"/>
      <c r="K1" s="853"/>
    </row>
    <row r="2" spans="2:74" ht="14.25" customHeight="1" x14ac:dyDescent="0.15">
      <c r="B2" s="461"/>
      <c r="C2" s="461"/>
      <c r="D2" s="461"/>
      <c r="E2" s="461"/>
      <c r="F2" s="461"/>
      <c r="G2" s="461"/>
      <c r="H2" s="461"/>
      <c r="I2" s="461"/>
      <c r="J2" s="461"/>
      <c r="K2" s="461"/>
    </row>
    <row r="3" spans="2:74" ht="16" customHeight="1" x14ac:dyDescent="0.15">
      <c r="B3" s="855" t="s">
        <v>233</v>
      </c>
      <c r="C3" s="859" t="s">
        <v>684</v>
      </c>
      <c r="D3" s="859"/>
      <c r="E3" s="859"/>
      <c r="F3" s="859"/>
      <c r="G3" s="859"/>
      <c r="H3" s="859"/>
      <c r="I3" s="859"/>
      <c r="J3" s="859"/>
      <c r="K3" s="859"/>
      <c r="L3" s="859"/>
      <c r="M3" s="859" t="s">
        <v>597</v>
      </c>
      <c r="N3" s="859"/>
      <c r="O3" s="859"/>
      <c r="P3" s="859"/>
      <c r="Q3" s="859"/>
      <c r="R3" s="859"/>
      <c r="S3" s="859"/>
      <c r="T3" s="859"/>
      <c r="U3" s="859"/>
      <c r="V3" s="859"/>
      <c r="W3" s="859" t="s">
        <v>598</v>
      </c>
      <c r="X3" s="859"/>
      <c r="Y3" s="859"/>
      <c r="Z3" s="859"/>
      <c r="AA3" s="859"/>
      <c r="AB3" s="859"/>
      <c r="AC3" s="859"/>
      <c r="AD3" s="859"/>
      <c r="AE3" s="859"/>
      <c r="AF3" s="859"/>
    </row>
    <row r="4" spans="2:74" x14ac:dyDescent="0.15">
      <c r="B4" s="858"/>
      <c r="C4" s="420" t="s">
        <v>118</v>
      </c>
      <c r="D4" s="420" t="s">
        <v>119</v>
      </c>
      <c r="E4" s="420" t="s">
        <v>120</v>
      </c>
      <c r="F4" s="420" t="s">
        <v>897</v>
      </c>
      <c r="G4" s="420" t="s">
        <v>898</v>
      </c>
      <c r="H4" s="420" t="s">
        <v>899</v>
      </c>
      <c r="I4" s="420" t="s">
        <v>912</v>
      </c>
      <c r="J4" s="420" t="s">
        <v>914</v>
      </c>
      <c r="K4" s="420" t="s">
        <v>670</v>
      </c>
      <c r="L4" s="420" t="s">
        <v>682</v>
      </c>
      <c r="M4" s="420" t="s">
        <v>118</v>
      </c>
      <c r="N4" s="420" t="s">
        <v>119</v>
      </c>
      <c r="O4" s="420" t="s">
        <v>120</v>
      </c>
      <c r="P4" s="420" t="s">
        <v>897</v>
      </c>
      <c r="Q4" s="420" t="s">
        <v>898</v>
      </c>
      <c r="R4" s="420" t="s">
        <v>899</v>
      </c>
      <c r="S4" s="420" t="s">
        <v>912</v>
      </c>
      <c r="T4" s="420" t="s">
        <v>914</v>
      </c>
      <c r="U4" s="420" t="s">
        <v>670</v>
      </c>
      <c r="V4" s="420" t="s">
        <v>682</v>
      </c>
      <c r="W4" s="420" t="s">
        <v>118</v>
      </c>
      <c r="X4" s="420" t="s">
        <v>119</v>
      </c>
      <c r="Y4" s="420" t="s">
        <v>120</v>
      </c>
      <c r="Z4" s="420" t="s">
        <v>897</v>
      </c>
      <c r="AA4" s="420" t="s">
        <v>898</v>
      </c>
      <c r="AB4" s="420" t="s">
        <v>899</v>
      </c>
      <c r="AC4" s="420" t="s">
        <v>912</v>
      </c>
      <c r="AD4" s="420" t="s">
        <v>914</v>
      </c>
      <c r="AE4" s="420" t="s">
        <v>670</v>
      </c>
      <c r="AF4" s="420" t="s">
        <v>682</v>
      </c>
    </row>
    <row r="5" spans="2:74" x14ac:dyDescent="0.15">
      <c r="B5" s="440" t="s">
        <v>99</v>
      </c>
      <c r="C5" s="342">
        <f t="shared" ref="C5:C11" si="0">R18</f>
        <v>294.314212</v>
      </c>
      <c r="D5" s="342">
        <f>AA18</f>
        <v>319.43878200000006</v>
      </c>
      <c r="E5" s="342">
        <f>AI18</f>
        <v>15.717820999999999</v>
      </c>
      <c r="F5" s="342">
        <f>BH18</f>
        <v>25.778238999999999</v>
      </c>
      <c r="G5" s="342">
        <f>BM18</f>
        <v>2.0685389999999999</v>
      </c>
      <c r="H5" s="342">
        <f>BP18</f>
        <v>4.8643169999999998</v>
      </c>
      <c r="I5" s="342">
        <f>BS18</f>
        <v>34.230848999999999</v>
      </c>
      <c r="J5" s="342">
        <f>CC18</f>
        <v>0.58954700000000004</v>
      </c>
      <c r="K5" s="342">
        <f>BB18</f>
        <v>132.88215599999995</v>
      </c>
      <c r="L5" s="342">
        <f>BE18</f>
        <v>1.008E-2</v>
      </c>
      <c r="M5" s="329">
        <f t="shared" ref="M5:M11" si="1">R42</f>
        <v>5264.7524129781832</v>
      </c>
      <c r="N5" s="329">
        <f t="shared" ref="N5:N11" si="2">AA42</f>
        <v>8649.1224358321451</v>
      </c>
      <c r="O5" s="329">
        <f t="shared" ref="O5:O11" si="3">AI42</f>
        <v>337.56866458209305</v>
      </c>
      <c r="P5" s="329">
        <f>BH42</f>
        <v>23868.791353254732</v>
      </c>
      <c r="Q5" s="329">
        <f>BM42</f>
        <v>593.93400075453269</v>
      </c>
      <c r="R5" s="329">
        <f>BP42</f>
        <v>1574.4183706564745</v>
      </c>
      <c r="S5" s="329">
        <f>BS42</f>
        <v>514.28540845838188</v>
      </c>
      <c r="T5" s="329">
        <f>CC42</f>
        <v>21.053828622969327</v>
      </c>
      <c r="U5" s="329">
        <f>BB42</f>
        <v>1018.8381899890433</v>
      </c>
      <c r="V5" s="329">
        <f>BE42</f>
        <v>3.5561426612730374E-2</v>
      </c>
      <c r="W5" s="343">
        <f t="shared" ref="W5:W11" si="4">R66</f>
        <v>304776</v>
      </c>
      <c r="X5" s="330">
        <f t="shared" ref="X5:X11" si="5">AA66</f>
        <v>126162</v>
      </c>
      <c r="Y5" s="330">
        <f t="shared" ref="Y5:Y11" si="6">AI66</f>
        <v>20583</v>
      </c>
      <c r="Z5" s="330">
        <f>BH66</f>
        <v>289521</v>
      </c>
      <c r="AA5" s="330">
        <f>BM66</f>
        <v>2109</v>
      </c>
      <c r="AB5" s="330">
        <f>BP66</f>
        <v>2975</v>
      </c>
      <c r="AC5" s="330">
        <f>BS66</f>
        <v>3782</v>
      </c>
      <c r="AD5" s="330">
        <f>CC66</f>
        <v>238</v>
      </c>
      <c r="AE5" s="330">
        <f>BB66</f>
        <v>36889</v>
      </c>
      <c r="AF5" s="330">
        <f>BE66</f>
        <v>196</v>
      </c>
    </row>
    <row r="6" spans="2:74" x14ac:dyDescent="0.15">
      <c r="B6" s="440" t="s">
        <v>100</v>
      </c>
      <c r="C6" s="342">
        <f t="shared" si="0"/>
        <v>39.692100000000003</v>
      </c>
      <c r="D6" s="342">
        <f t="shared" ref="D6:D11" si="7">AA19</f>
        <v>41.045648999999997</v>
      </c>
      <c r="E6" s="342">
        <f t="shared" ref="E6:E11" si="8">AI19</f>
        <v>4.7267999999999998E-2</v>
      </c>
      <c r="F6" s="342">
        <f t="shared" ref="F6:F11" si="9">BH19</f>
        <v>1.661956</v>
      </c>
      <c r="G6" s="342">
        <f t="shared" ref="G6:G11" si="10">BM19</f>
        <v>0.170181</v>
      </c>
      <c r="H6" s="342">
        <f t="shared" ref="H6:H11" si="11">BP19</f>
        <v>5.2158000000000003E-2</v>
      </c>
      <c r="I6" s="342">
        <f t="shared" ref="I6:I11" si="12">BS19</f>
        <v>5.2911320000000002</v>
      </c>
      <c r="J6" s="342">
        <f t="shared" ref="J6:J11" si="13">CC19</f>
        <v>0.11629100000000001</v>
      </c>
      <c r="K6" s="342">
        <f t="shared" ref="K6:K11" si="14">BB19</f>
        <v>6.3718880000000002</v>
      </c>
      <c r="L6" s="342">
        <f t="shared" ref="L6:L11" si="15">BE19</f>
        <v>1.9999999999999999E-6</v>
      </c>
      <c r="M6" s="329">
        <f t="shared" si="1"/>
        <v>960.01267882890181</v>
      </c>
      <c r="N6" s="329">
        <f t="shared" si="2"/>
        <v>1019.8469455800749</v>
      </c>
      <c r="O6" s="329">
        <f t="shared" si="3"/>
        <v>0.69076656682773219</v>
      </c>
      <c r="P6" s="329">
        <f t="shared" ref="P6:P11" si="16">BH43</f>
        <v>12798.066824374264</v>
      </c>
      <c r="Q6" s="329">
        <f t="shared" ref="Q6:Q11" si="17">BM43</f>
        <v>130.46771656927913</v>
      </c>
      <c r="R6" s="329">
        <f t="shared" ref="R6:R11" si="18">BP43</f>
        <v>6.3080522784439355</v>
      </c>
      <c r="S6" s="329">
        <f t="shared" ref="S6:S11" si="19">BS43</f>
        <v>240.3168774615547</v>
      </c>
      <c r="T6" s="329">
        <f t="shared" ref="T6:T11" si="20">CC43</f>
        <v>2.979423872066937</v>
      </c>
      <c r="U6" s="329">
        <f t="shared" ref="U6:U11" si="21">BB43</f>
        <v>25.04961046634698</v>
      </c>
      <c r="V6" s="329">
        <f t="shared" ref="V6:V11" si="22">BE43</f>
        <v>4.9581467465031839E-7</v>
      </c>
      <c r="W6" s="343">
        <f t="shared" si="4"/>
        <v>111804</v>
      </c>
      <c r="X6" s="330">
        <f t="shared" si="5"/>
        <v>646</v>
      </c>
      <c r="Y6" s="330">
        <f t="shared" si="6"/>
        <v>30</v>
      </c>
      <c r="Z6" s="330">
        <f t="shared" ref="Z6:Z11" si="23">BH67</f>
        <v>384</v>
      </c>
      <c r="AA6" s="330">
        <f t="shared" ref="AA6:AA9" si="24">BM67</f>
        <v>11</v>
      </c>
      <c r="AB6" s="330">
        <f t="shared" ref="AB6:AB11" si="25">BP67</f>
        <v>20</v>
      </c>
      <c r="AC6" s="330">
        <f t="shared" ref="AC6:AC11" si="26">BS67</f>
        <v>64</v>
      </c>
      <c r="AD6" s="330">
        <f t="shared" ref="AD6:AD11" si="27">CC67</f>
        <v>8</v>
      </c>
      <c r="AE6" s="330">
        <f t="shared" ref="AE6:AE11" si="28">BB67</f>
        <v>125</v>
      </c>
      <c r="AF6" s="330">
        <f t="shared" ref="AF6:AF11" si="29">BE67</f>
        <v>2</v>
      </c>
    </row>
    <row r="7" spans="2:74" x14ac:dyDescent="0.15">
      <c r="B7" s="440" t="s">
        <v>514</v>
      </c>
      <c r="C7" s="342">
        <f t="shared" si="0"/>
        <v>30.681362999999997</v>
      </c>
      <c r="D7" s="342">
        <f t="shared" si="7"/>
        <v>25.495813000000002</v>
      </c>
      <c r="E7" s="342">
        <f t="shared" si="8"/>
        <v>1.9800659999999999</v>
      </c>
      <c r="F7" s="342">
        <f t="shared" si="9"/>
        <v>3.8860269999999999</v>
      </c>
      <c r="G7" s="342">
        <f t="shared" si="10"/>
        <v>0.12901400000000002</v>
      </c>
      <c r="H7" s="342">
        <f t="shared" si="11"/>
        <v>1.2358</v>
      </c>
      <c r="I7" s="342">
        <f t="shared" si="12"/>
        <v>111.838793</v>
      </c>
      <c r="J7" s="342">
        <f t="shared" si="13"/>
        <v>8.2714999999999997E-2</v>
      </c>
      <c r="K7" s="342">
        <f t="shared" si="14"/>
        <v>18.742564999999999</v>
      </c>
      <c r="L7" s="342">
        <f t="shared" si="15"/>
        <v>1.1709999999999999E-3</v>
      </c>
      <c r="M7" s="329">
        <f t="shared" si="1"/>
        <v>745.49033892201953</v>
      </c>
      <c r="N7" s="329">
        <f t="shared" si="2"/>
        <v>1056.7903011968622</v>
      </c>
      <c r="O7" s="329">
        <f t="shared" si="3"/>
        <v>62.845180968448318</v>
      </c>
      <c r="P7" s="329">
        <f t="shared" si="16"/>
        <v>10451.186824572334</v>
      </c>
      <c r="Q7" s="329">
        <f t="shared" si="17"/>
        <v>36.049756030404616</v>
      </c>
      <c r="R7" s="329">
        <f t="shared" si="18"/>
        <v>416.12646725611916</v>
      </c>
      <c r="S7" s="329">
        <f t="shared" si="19"/>
        <v>1179.313074437998</v>
      </c>
      <c r="T7" s="329">
        <f t="shared" si="20"/>
        <v>0.5434870518383822</v>
      </c>
      <c r="U7" s="329">
        <f t="shared" si="21"/>
        <v>218.63395471839698</v>
      </c>
      <c r="V7" s="329">
        <f t="shared" si="22"/>
        <v>6.7960393671455668E-3</v>
      </c>
      <c r="W7" s="343">
        <f t="shared" si="4"/>
        <v>4489</v>
      </c>
      <c r="X7" s="330">
        <f t="shared" si="5"/>
        <v>4373</v>
      </c>
      <c r="Y7" s="330">
        <f t="shared" si="6"/>
        <v>388</v>
      </c>
      <c r="Z7" s="330">
        <f t="shared" si="23"/>
        <v>2237</v>
      </c>
      <c r="AA7" s="330">
        <f t="shared" si="24"/>
        <v>93</v>
      </c>
      <c r="AB7" s="330">
        <f t="shared" si="25"/>
        <v>229</v>
      </c>
      <c r="AC7" s="330">
        <f t="shared" si="26"/>
        <v>325</v>
      </c>
      <c r="AD7" s="330">
        <f t="shared" si="27"/>
        <v>37</v>
      </c>
      <c r="AE7" s="330">
        <f t="shared" si="28"/>
        <v>960</v>
      </c>
      <c r="AF7" s="330">
        <f t="shared" si="29"/>
        <v>34</v>
      </c>
    </row>
    <row r="8" spans="2:74" x14ac:dyDescent="0.15">
      <c r="B8" s="440" t="s">
        <v>515</v>
      </c>
      <c r="C8" s="342">
        <f t="shared" si="0"/>
        <v>49.940973999999997</v>
      </c>
      <c r="D8" s="342">
        <f t="shared" si="7"/>
        <v>19.829428</v>
      </c>
      <c r="E8" s="342">
        <f t="shared" si="8"/>
        <v>1.665092</v>
      </c>
      <c r="F8" s="342">
        <f t="shared" si="9"/>
        <v>3.9913699999999999</v>
      </c>
      <c r="G8" s="342">
        <f t="shared" si="10"/>
        <v>7.6725999999999989E-2</v>
      </c>
      <c r="H8" s="342">
        <f t="shared" si="11"/>
        <v>0.91612800000000005</v>
      </c>
      <c r="I8" s="342">
        <f t="shared" si="12"/>
        <v>10.129219000000001</v>
      </c>
      <c r="J8" s="342">
        <f t="shared" si="13"/>
        <v>0.87832200000000005</v>
      </c>
      <c r="K8" s="342">
        <f t="shared" si="14"/>
        <v>3.5634380000000001</v>
      </c>
      <c r="L8" s="342">
        <f t="shared" si="15"/>
        <v>9.5600000000000004E-4</v>
      </c>
      <c r="M8" s="329">
        <f t="shared" si="1"/>
        <v>1566.5813829685685</v>
      </c>
      <c r="N8" s="329">
        <f t="shared" si="2"/>
        <v>625.53116948451066</v>
      </c>
      <c r="O8" s="329">
        <f t="shared" si="3"/>
        <v>16.084204048108397</v>
      </c>
      <c r="P8" s="329">
        <f t="shared" si="16"/>
        <v>14868.016501365502</v>
      </c>
      <c r="Q8" s="329">
        <f t="shared" si="17"/>
        <v>38.763322947415844</v>
      </c>
      <c r="R8" s="329">
        <f t="shared" si="18"/>
        <v>346.42426045963867</v>
      </c>
      <c r="S8" s="329">
        <f t="shared" si="19"/>
        <v>185.73797769639941</v>
      </c>
      <c r="T8" s="329">
        <f t="shared" si="20"/>
        <v>128.35097686614787</v>
      </c>
      <c r="U8" s="329">
        <f t="shared" si="21"/>
        <v>52.569970645136785</v>
      </c>
      <c r="V8" s="329">
        <f t="shared" si="22"/>
        <v>1.1384401466784766E-2</v>
      </c>
      <c r="W8" s="343">
        <f t="shared" si="4"/>
        <v>1876</v>
      </c>
      <c r="X8" s="330">
        <f t="shared" si="5"/>
        <v>798</v>
      </c>
      <c r="Y8" s="330">
        <f t="shared" si="6"/>
        <v>148</v>
      </c>
      <c r="Z8" s="330">
        <f t="shared" si="23"/>
        <v>413</v>
      </c>
      <c r="AA8" s="330">
        <f t="shared" si="24"/>
        <v>39</v>
      </c>
      <c r="AB8" s="330">
        <f t="shared" si="25"/>
        <v>98</v>
      </c>
      <c r="AC8" s="330">
        <f t="shared" si="26"/>
        <v>102</v>
      </c>
      <c r="AD8" s="330">
        <f t="shared" si="27"/>
        <v>60</v>
      </c>
      <c r="AE8" s="330">
        <f t="shared" si="28"/>
        <v>248</v>
      </c>
      <c r="AF8" s="330">
        <f t="shared" si="29"/>
        <v>8</v>
      </c>
    </row>
    <row r="9" spans="2:74" x14ac:dyDescent="0.15">
      <c r="B9" s="440" t="s">
        <v>516</v>
      </c>
      <c r="C9" s="342">
        <f t="shared" si="0"/>
        <v>3.9709940000000001</v>
      </c>
      <c r="D9" s="342">
        <f t="shared" si="7"/>
        <v>0.51798900000000003</v>
      </c>
      <c r="E9" s="342">
        <f t="shared" si="8"/>
        <v>7.3210000000000011E-2</v>
      </c>
      <c r="F9" s="342">
        <f t="shared" si="9"/>
        <v>9.6307000000000004E-2</v>
      </c>
      <c r="G9" s="342">
        <f t="shared" si="10"/>
        <v>1.3900000000000002E-4</v>
      </c>
      <c r="H9" s="342">
        <f t="shared" si="11"/>
        <v>0.209537</v>
      </c>
      <c r="I9" s="342">
        <f t="shared" si="12"/>
        <v>3.242111</v>
      </c>
      <c r="J9" s="342">
        <f t="shared" si="13"/>
        <v>7.0500000000000001E-4</v>
      </c>
      <c r="K9" s="342">
        <f t="shared" si="14"/>
        <v>2.2543299999999999</v>
      </c>
      <c r="L9" s="342">
        <f t="shared" si="15"/>
        <v>9.9999999999999995E-7</v>
      </c>
      <c r="M9" s="329">
        <f t="shared" si="1"/>
        <v>78.044822367701244</v>
      </c>
      <c r="N9" s="329">
        <f t="shared" si="2"/>
        <v>13.854307107229001</v>
      </c>
      <c r="O9" s="329">
        <f t="shared" si="3"/>
        <v>1.7443135425237315</v>
      </c>
      <c r="P9" s="329">
        <f t="shared" si="16"/>
        <v>218.61804384662202</v>
      </c>
      <c r="Q9" s="329">
        <f t="shared" si="17"/>
        <v>7.501079642224788E-2</v>
      </c>
      <c r="R9" s="329">
        <f t="shared" si="18"/>
        <v>51.005809384444532</v>
      </c>
      <c r="S9" s="329">
        <f t="shared" si="19"/>
        <v>4.4882690841286523</v>
      </c>
      <c r="T9" s="329">
        <f t="shared" si="20"/>
        <v>2.682906482928948</v>
      </c>
      <c r="U9" s="329">
        <f t="shared" si="21"/>
        <v>8.3745652194638573</v>
      </c>
      <c r="V9" s="329">
        <f t="shared" si="22"/>
        <v>6.1803675635019241E-6</v>
      </c>
      <c r="W9" s="343">
        <f t="shared" si="4"/>
        <v>399</v>
      </c>
      <c r="X9" s="330">
        <f t="shared" si="5"/>
        <v>323</v>
      </c>
      <c r="Y9" s="330">
        <f t="shared" si="6"/>
        <v>35</v>
      </c>
      <c r="Z9" s="330">
        <f t="shared" si="23"/>
        <v>188</v>
      </c>
      <c r="AA9" s="330">
        <f t="shared" si="24"/>
        <v>12</v>
      </c>
      <c r="AB9" s="330">
        <f t="shared" si="25"/>
        <v>18</v>
      </c>
      <c r="AC9" s="330">
        <f t="shared" si="26"/>
        <v>32</v>
      </c>
      <c r="AD9" s="330">
        <f t="shared" si="27"/>
        <v>6</v>
      </c>
      <c r="AE9" s="330">
        <f t="shared" si="28"/>
        <v>77</v>
      </c>
      <c r="AF9" s="330">
        <f t="shared" si="29"/>
        <v>1</v>
      </c>
    </row>
    <row r="10" spans="2:74" x14ac:dyDescent="0.15">
      <c r="B10" s="440" t="s">
        <v>104</v>
      </c>
      <c r="C10" s="342">
        <f t="shared" si="0"/>
        <v>0.18051899999999999</v>
      </c>
      <c r="D10" s="342">
        <f t="shared" si="7"/>
        <v>0.15030000000000002</v>
      </c>
      <c r="E10" s="342">
        <f t="shared" si="8"/>
        <v>1.7403999999999999E-2</v>
      </c>
      <c r="F10" s="342">
        <f t="shared" si="9"/>
        <v>2.8399000000000001E-2</v>
      </c>
      <c r="G10" s="342">
        <f t="shared" si="10"/>
        <v>0</v>
      </c>
      <c r="H10" s="342">
        <f t="shared" si="11"/>
        <v>2.1499999999999999E-4</v>
      </c>
      <c r="I10" s="342">
        <f t="shared" si="12"/>
        <v>8.5850000000000006E-3</v>
      </c>
      <c r="J10" s="342">
        <f t="shared" si="13"/>
        <v>6.0514999999999999E-2</v>
      </c>
      <c r="K10" s="342">
        <f t="shared" si="14"/>
        <v>0.78165600000000002</v>
      </c>
      <c r="L10" s="342">
        <f t="shared" si="15"/>
        <v>3.8725000000000002E-2</v>
      </c>
      <c r="M10" s="329">
        <f t="shared" si="1"/>
        <v>8.3528246124815162</v>
      </c>
      <c r="N10" s="329">
        <f t="shared" si="2"/>
        <v>6.7891666641989969</v>
      </c>
      <c r="O10" s="329">
        <f t="shared" si="3"/>
        <v>3.4176172394836522E-2</v>
      </c>
      <c r="P10" s="329">
        <f t="shared" si="16"/>
        <v>31.679975434448266</v>
      </c>
      <c r="Q10" s="329">
        <f t="shared" si="17"/>
        <v>0</v>
      </c>
      <c r="R10" s="329">
        <f t="shared" si="18"/>
        <v>0.15413113489103125</v>
      </c>
      <c r="S10" s="329">
        <f t="shared" si="19"/>
        <v>0.14560378794976661</v>
      </c>
      <c r="T10" s="329">
        <f t="shared" si="20"/>
        <v>0.13251851951099511</v>
      </c>
      <c r="U10" s="329">
        <f t="shared" si="21"/>
        <v>5.5193472445807803</v>
      </c>
      <c r="V10" s="329">
        <f t="shared" si="22"/>
        <v>5.4739731340305272E-3</v>
      </c>
      <c r="W10" s="343">
        <f t="shared" si="4"/>
        <v>93616</v>
      </c>
      <c r="X10" s="330">
        <f t="shared" si="5"/>
        <v>275</v>
      </c>
      <c r="Y10" s="330">
        <f t="shared" si="6"/>
        <v>9</v>
      </c>
      <c r="Z10" s="330">
        <f t="shared" si="23"/>
        <v>160</v>
      </c>
      <c r="AA10" s="330">
        <f>BM72</f>
        <v>499</v>
      </c>
      <c r="AB10" s="330">
        <f t="shared" si="25"/>
        <v>5</v>
      </c>
      <c r="AC10" s="330">
        <f t="shared" si="26"/>
        <v>22</v>
      </c>
      <c r="AD10" s="330">
        <f t="shared" si="27"/>
        <v>2</v>
      </c>
      <c r="AE10" s="330">
        <f t="shared" si="28"/>
        <v>39</v>
      </c>
      <c r="AF10" s="330">
        <f t="shared" si="29"/>
        <v>0</v>
      </c>
    </row>
    <row r="11" spans="2:74" x14ac:dyDescent="0.15">
      <c r="B11" s="440" t="s">
        <v>105</v>
      </c>
      <c r="C11" s="342">
        <f t="shared" si="0"/>
        <v>71.286233999999993</v>
      </c>
      <c r="D11" s="342">
        <f t="shared" si="7"/>
        <v>30.374738000000001</v>
      </c>
      <c r="E11" s="342">
        <f t="shared" si="8"/>
        <v>0.34799400000000003</v>
      </c>
      <c r="F11" s="342">
        <f t="shared" si="9"/>
        <v>1.0897479999999999</v>
      </c>
      <c r="G11" s="342">
        <f t="shared" si="10"/>
        <v>9.5255999999999993E-2</v>
      </c>
      <c r="H11" s="342">
        <f t="shared" si="11"/>
        <v>6.9800000000000005E-4</v>
      </c>
      <c r="I11" s="342">
        <f t="shared" si="12"/>
        <v>0.798431</v>
      </c>
      <c r="J11" s="342">
        <f t="shared" si="13"/>
        <v>3.9999999999999998E-6</v>
      </c>
      <c r="K11" s="342">
        <f t="shared" si="14"/>
        <v>0.35526900000000006</v>
      </c>
      <c r="L11" s="342">
        <f t="shared" si="15"/>
        <v>5.0935000000000001E-2</v>
      </c>
      <c r="M11" s="329">
        <f t="shared" si="1"/>
        <v>813.34635322620034</v>
      </c>
      <c r="N11" s="329">
        <f t="shared" si="2"/>
        <v>895.04055935269002</v>
      </c>
      <c r="O11" s="329">
        <f t="shared" si="3"/>
        <v>3.520288884941682</v>
      </c>
      <c r="P11" s="329">
        <f t="shared" si="16"/>
        <v>0.31205468253665353</v>
      </c>
      <c r="Q11" s="329">
        <f t="shared" si="17"/>
        <v>13.570831223898491</v>
      </c>
      <c r="R11" s="329">
        <f t="shared" si="18"/>
        <v>0.129003139563792</v>
      </c>
      <c r="S11" s="329">
        <f t="shared" si="19"/>
        <v>0.11387714052034376</v>
      </c>
      <c r="T11" s="329">
        <f t="shared" si="20"/>
        <v>1.7923001814779043E-4</v>
      </c>
      <c r="U11" s="329">
        <f t="shared" si="21"/>
        <v>3.3933600661812306</v>
      </c>
      <c r="V11" s="329">
        <f t="shared" si="22"/>
        <v>5.9222516762929389E-2</v>
      </c>
      <c r="W11" s="343">
        <f t="shared" si="4"/>
        <v>1056</v>
      </c>
      <c r="X11" s="330">
        <f t="shared" si="5"/>
        <v>35982</v>
      </c>
      <c r="Y11" s="330">
        <f t="shared" si="6"/>
        <v>23286</v>
      </c>
      <c r="Z11" s="330">
        <f t="shared" si="23"/>
        <v>164678</v>
      </c>
      <c r="AA11" s="330">
        <f>BM73</f>
        <v>2763</v>
      </c>
      <c r="AB11" s="330">
        <f t="shared" si="25"/>
        <v>508</v>
      </c>
      <c r="AC11" s="330">
        <f t="shared" si="26"/>
        <v>10452</v>
      </c>
      <c r="AD11" s="330">
        <f t="shared" si="27"/>
        <v>13</v>
      </c>
      <c r="AE11" s="330">
        <f t="shared" si="28"/>
        <v>64642</v>
      </c>
      <c r="AF11" s="330">
        <f t="shared" si="29"/>
        <v>615</v>
      </c>
    </row>
    <row r="12" spans="2:74" x14ac:dyDescent="0.15">
      <c r="B12" s="464" t="s">
        <v>55</v>
      </c>
      <c r="C12" s="344">
        <f t="shared" ref="C12:AD12" si="30">SUM(C5:C11)</f>
        <v>490.06639599999994</v>
      </c>
      <c r="D12" s="345">
        <f t="shared" si="30"/>
        <v>436.85269900000009</v>
      </c>
      <c r="E12" s="345">
        <f t="shared" si="30"/>
        <v>19.848855</v>
      </c>
      <c r="F12" s="345">
        <f t="shared" si="30"/>
        <v>36.532046000000001</v>
      </c>
      <c r="G12" s="345">
        <f t="shared" si="30"/>
        <v>2.5398549999999998</v>
      </c>
      <c r="H12" s="345">
        <f t="shared" si="30"/>
        <v>7.2788529999999998</v>
      </c>
      <c r="I12" s="345">
        <f t="shared" si="30"/>
        <v>165.53912</v>
      </c>
      <c r="J12" s="345">
        <f t="shared" si="30"/>
        <v>1.7280990000000001</v>
      </c>
      <c r="K12" s="345">
        <f>SUM(K5:K11)</f>
        <v>164.95130199999997</v>
      </c>
      <c r="L12" s="345">
        <f>SUM(L5:L11)</f>
        <v>0.10187</v>
      </c>
      <c r="M12" s="331">
        <f t="shared" si="30"/>
        <v>9436.5808139040564</v>
      </c>
      <c r="N12" s="331">
        <f t="shared" si="30"/>
        <v>12266.974885217713</v>
      </c>
      <c r="O12" s="331">
        <f t="shared" si="30"/>
        <v>422.4875947653378</v>
      </c>
      <c r="P12" s="331">
        <f t="shared" si="30"/>
        <v>62236.67157753044</v>
      </c>
      <c r="Q12" s="331">
        <f t="shared" si="30"/>
        <v>812.86063832195305</v>
      </c>
      <c r="R12" s="331">
        <f t="shared" si="30"/>
        <v>2394.5660943095759</v>
      </c>
      <c r="S12" s="331">
        <f t="shared" si="30"/>
        <v>2124.401088066933</v>
      </c>
      <c r="T12" s="331">
        <f t="shared" si="30"/>
        <v>155.74332064548062</v>
      </c>
      <c r="U12" s="331">
        <f t="shared" si="30"/>
        <v>1332.3789983491502</v>
      </c>
      <c r="V12" s="331">
        <f t="shared" si="30"/>
        <v>0.11844503352585878</v>
      </c>
      <c r="W12" s="332">
        <f t="shared" si="30"/>
        <v>518016</v>
      </c>
      <c r="X12" s="332">
        <f t="shared" si="30"/>
        <v>168559</v>
      </c>
      <c r="Y12" s="332">
        <f t="shared" si="30"/>
        <v>44479</v>
      </c>
      <c r="Z12" s="332">
        <f t="shared" si="30"/>
        <v>457581</v>
      </c>
      <c r="AA12" s="332">
        <f t="shared" si="30"/>
        <v>5526</v>
      </c>
      <c r="AB12" s="332">
        <f t="shared" si="30"/>
        <v>3853</v>
      </c>
      <c r="AC12" s="332">
        <f t="shared" si="30"/>
        <v>14779</v>
      </c>
      <c r="AD12" s="332">
        <f t="shared" si="30"/>
        <v>364</v>
      </c>
      <c r="AE12" s="332">
        <f>SUM(AE5:AE11)</f>
        <v>102980</v>
      </c>
      <c r="AF12" s="332">
        <f>SUM(AF5:AF11)</f>
        <v>856</v>
      </c>
    </row>
    <row r="13" spans="2:74" x14ac:dyDescent="0.15">
      <c r="B13" s="422"/>
      <c r="C13" s="423"/>
      <c r="D13" s="423"/>
      <c r="E13" s="423"/>
      <c r="F13" s="423"/>
      <c r="G13" s="423"/>
      <c r="H13" s="423"/>
      <c r="I13" s="423"/>
      <c r="J13" s="423"/>
      <c r="K13" s="423"/>
      <c r="L13" s="423"/>
      <c r="M13" s="423"/>
      <c r="N13" s="423"/>
      <c r="O13" s="423"/>
    </row>
    <row r="15" spans="2:74" ht="16" x14ac:dyDescent="0.2">
      <c r="M15" s="431" t="s">
        <v>118</v>
      </c>
      <c r="V15" s="431" t="s">
        <v>119</v>
      </c>
      <c r="AC15" s="432"/>
      <c r="AD15" s="431" t="s">
        <v>120</v>
      </c>
      <c r="AL15" s="431" t="s">
        <v>670</v>
      </c>
      <c r="BE15" s="431" t="s">
        <v>682</v>
      </c>
      <c r="BH15" s="766" t="s">
        <v>892</v>
      </c>
      <c r="BK15" s="766" t="s">
        <v>893</v>
      </c>
      <c r="BL15" s="766"/>
      <c r="BO15" s="766" t="s">
        <v>894</v>
      </c>
      <c r="BP15" s="766"/>
      <c r="BR15" s="766" t="s">
        <v>924</v>
      </c>
      <c r="BU15" s="766" t="s">
        <v>920</v>
      </c>
    </row>
    <row r="16" spans="2:74" x14ac:dyDescent="0.15">
      <c r="L16" s="79"/>
      <c r="M16" s="432" t="s">
        <v>121</v>
      </c>
      <c r="U16" s="432" t="s">
        <v>121</v>
      </c>
      <c r="V16" s="432"/>
      <c r="AC16" s="432" t="s">
        <v>121</v>
      </c>
      <c r="AD16" s="432"/>
      <c r="AK16" s="432" t="s">
        <v>121</v>
      </c>
      <c r="BD16" s="432" t="s">
        <v>121</v>
      </c>
      <c r="BG16" s="432" t="s">
        <v>121</v>
      </c>
      <c r="BI16" s="432"/>
      <c r="BJ16" s="432" t="s">
        <v>121</v>
      </c>
      <c r="BM16" s="79"/>
      <c r="BN16" s="79"/>
      <c r="BO16" s="79"/>
      <c r="BP16" s="432" t="s">
        <v>121</v>
      </c>
      <c r="BS16" s="432" t="s">
        <v>121</v>
      </c>
      <c r="BV16" s="432" t="s">
        <v>121</v>
      </c>
    </row>
    <row r="17" spans="12:81" ht="42" x14ac:dyDescent="0.15">
      <c r="L17" s="437" t="s">
        <v>619</v>
      </c>
      <c r="M17" s="435" t="s">
        <v>122</v>
      </c>
      <c r="N17" s="435" t="s">
        <v>123</v>
      </c>
      <c r="O17" s="435" t="s">
        <v>124</v>
      </c>
      <c r="P17" s="435" t="s">
        <v>125</v>
      </c>
      <c r="Q17" s="435" t="s">
        <v>234</v>
      </c>
      <c r="R17" s="435" t="s">
        <v>55</v>
      </c>
      <c r="S17" s="436"/>
      <c r="T17" s="437" t="s">
        <v>619</v>
      </c>
      <c r="U17" s="435" t="s">
        <v>126</v>
      </c>
      <c r="V17" s="435" t="s">
        <v>127</v>
      </c>
      <c r="W17" s="435" t="s">
        <v>128</v>
      </c>
      <c r="X17" s="435" t="s">
        <v>129</v>
      </c>
      <c r="Y17" s="435" t="s">
        <v>130</v>
      </c>
      <c r="Z17" s="435" t="s">
        <v>234</v>
      </c>
      <c r="AA17" s="435" t="s">
        <v>55</v>
      </c>
      <c r="AB17" s="436"/>
      <c r="AC17" s="437" t="s">
        <v>619</v>
      </c>
      <c r="AD17" s="435" t="s">
        <v>131</v>
      </c>
      <c r="AE17" s="435" t="s">
        <v>132</v>
      </c>
      <c r="AF17" s="435" t="s">
        <v>133</v>
      </c>
      <c r="AG17" s="435" t="s">
        <v>234</v>
      </c>
      <c r="AH17" s="435" t="s">
        <v>134</v>
      </c>
      <c r="AI17" s="435" t="s">
        <v>55</v>
      </c>
      <c r="AJ17" s="436"/>
      <c r="AK17" s="437" t="s">
        <v>619</v>
      </c>
      <c r="AL17" s="435" t="str">
        <f>AL28</f>
        <v>AIRS</v>
      </c>
      <c r="AM17" s="435" t="str">
        <f t="shared" ref="AM17:BA17" si="31">AM28</f>
        <v>AMSR-E</v>
      </c>
      <c r="AN17" s="435" t="str">
        <f t="shared" si="31"/>
        <v>AMSR2</v>
      </c>
      <c r="AO17" s="435" t="str">
        <f t="shared" si="31"/>
        <v>ATMS</v>
      </c>
      <c r="AP17" s="435" t="str">
        <f t="shared" si="31"/>
        <v>DPR</v>
      </c>
      <c r="AQ17" s="435" t="str">
        <f t="shared" si="31"/>
        <v>GMI</v>
      </c>
      <c r="AR17" s="435" t="str">
        <f t="shared" si="31"/>
        <v>GOES-8/10</v>
      </c>
      <c r="AS17" s="435" t="str">
        <f t="shared" si="31"/>
        <v>IMERG</v>
      </c>
      <c r="AT17" s="435" t="str">
        <f t="shared" si="31"/>
        <v>KAPR</v>
      </c>
      <c r="AU17" s="435" t="str">
        <f t="shared" si="31"/>
        <v>KUPR</v>
      </c>
      <c r="AV17" s="435" t="str">
        <f t="shared" si="31"/>
        <v>MHS</v>
      </c>
      <c r="AW17" s="435" t="str">
        <f t="shared" si="31"/>
        <v>MT1</v>
      </c>
      <c r="AX17" s="435" t="str">
        <f t="shared" si="31"/>
        <v>SAPHIR</v>
      </c>
      <c r="AY17" s="435" t="str">
        <f t="shared" si="31"/>
        <v>SSM/I</v>
      </c>
      <c r="AZ17" s="435" t="str">
        <f t="shared" si="31"/>
        <v>SSMIS</v>
      </c>
      <c r="BA17" s="435" t="str">
        <f t="shared" si="31"/>
        <v>TMI</v>
      </c>
      <c r="BB17" s="435" t="s">
        <v>55</v>
      </c>
      <c r="BC17" s="436"/>
      <c r="BD17" s="437" t="s">
        <v>619</v>
      </c>
      <c r="BE17" s="435" t="s">
        <v>682</v>
      </c>
      <c r="BG17" s="437" t="s">
        <v>621</v>
      </c>
      <c r="BH17" s="445" t="s">
        <v>889</v>
      </c>
      <c r="BI17" s="737"/>
      <c r="BJ17" s="437" t="s">
        <v>621</v>
      </c>
      <c r="BK17" s="445" t="s">
        <v>890</v>
      </c>
      <c r="BL17" s="445" t="s">
        <v>891</v>
      </c>
      <c r="BM17" s="445" t="s">
        <v>55</v>
      </c>
      <c r="BN17" s="737"/>
      <c r="BO17" s="437" t="s">
        <v>621</v>
      </c>
      <c r="BP17" s="445" t="s">
        <v>895</v>
      </c>
      <c r="BR17" s="437" t="s">
        <v>621</v>
      </c>
      <c r="BS17" s="445" t="s">
        <v>913</v>
      </c>
      <c r="BU17" s="438" t="s">
        <v>621</v>
      </c>
      <c r="BV17" s="446" t="s">
        <v>915</v>
      </c>
      <c r="BW17" s="446" t="s">
        <v>916</v>
      </c>
      <c r="BX17" s="446" t="s">
        <v>917</v>
      </c>
      <c r="BY17" s="446" t="s">
        <v>918</v>
      </c>
      <c r="BZ17" s="446" t="s">
        <v>921</v>
      </c>
      <c r="CA17" s="446" t="s">
        <v>922</v>
      </c>
      <c r="CB17" s="446" t="s">
        <v>923</v>
      </c>
      <c r="CC17" s="446" t="s">
        <v>55</v>
      </c>
    </row>
    <row r="18" spans="12:81" x14ac:dyDescent="0.15">
      <c r="L18" s="448" t="s">
        <v>99</v>
      </c>
      <c r="M18" s="440">
        <f t="shared" ref="M18:P24" si="32">M29/1000000</f>
        <v>16.238976999999998</v>
      </c>
      <c r="N18" s="440">
        <f t="shared" si="32"/>
        <v>0.63742900000000002</v>
      </c>
      <c r="O18" s="440">
        <f t="shared" si="32"/>
        <v>3.8708930000000001</v>
      </c>
      <c r="P18" s="440">
        <f t="shared" si="32"/>
        <v>273.566913</v>
      </c>
      <c r="Q18" s="440"/>
      <c r="R18" s="440">
        <f t="shared" ref="R18:R24" si="33">SUM(M18:P18)</f>
        <v>294.314212</v>
      </c>
      <c r="T18" s="448" t="s">
        <v>99</v>
      </c>
      <c r="U18" s="440">
        <f t="shared" ref="U18:Z25" si="34">U29/1000000</f>
        <v>8.4129140000000007</v>
      </c>
      <c r="V18" s="440">
        <f t="shared" si="34"/>
        <v>6.7573590000000001</v>
      </c>
      <c r="W18" s="440">
        <f t="shared" si="34"/>
        <v>0.47237600000000002</v>
      </c>
      <c r="X18" s="440">
        <f t="shared" si="34"/>
        <v>303.66162300000002</v>
      </c>
      <c r="Y18" s="440">
        <f t="shared" si="34"/>
        <v>0.133575</v>
      </c>
      <c r="Z18" s="440">
        <f t="shared" si="34"/>
        <v>9.3499999999999996E-4</v>
      </c>
      <c r="AA18" s="440">
        <f>SUM(U18:Z18)</f>
        <v>319.43878200000006</v>
      </c>
      <c r="AC18" s="448" t="s">
        <v>99</v>
      </c>
      <c r="AD18" s="440">
        <f t="shared" ref="AD18:AH25" si="35">AD29/1000000</f>
        <v>1.371E-3</v>
      </c>
      <c r="AE18" s="440">
        <f t="shared" si="35"/>
        <v>5.4349550000000004</v>
      </c>
      <c r="AF18" s="440">
        <f t="shared" si="35"/>
        <v>10.281385999999999</v>
      </c>
      <c r="AG18" s="440">
        <f t="shared" si="35"/>
        <v>2.1999999999999999E-5</v>
      </c>
      <c r="AH18" s="440">
        <f t="shared" si="35"/>
        <v>8.7000000000000001E-5</v>
      </c>
      <c r="AI18" s="440">
        <f t="shared" ref="AI18:AI24" si="36">SUM(AD18:AH18)</f>
        <v>15.717820999999999</v>
      </c>
      <c r="AK18" s="448" t="s">
        <v>99</v>
      </c>
      <c r="AL18" s="440">
        <f t="shared" ref="AL18:BA24" si="37">AL29/1000000</f>
        <v>1.46E-4</v>
      </c>
      <c r="AM18" s="440">
        <f t="shared" si="37"/>
        <v>9.0552030000000006</v>
      </c>
      <c r="AN18" s="440">
        <f t="shared" si="37"/>
        <v>7.2230000000000003E-2</v>
      </c>
      <c r="AO18" s="440">
        <f t="shared" si="37"/>
        <v>0.12861800000000001</v>
      </c>
      <c r="AP18" s="440">
        <f t="shared" si="37"/>
        <v>2.4709370000000002</v>
      </c>
      <c r="AQ18" s="440">
        <f t="shared" si="37"/>
        <v>0.61284099999999997</v>
      </c>
      <c r="AR18" s="440">
        <f t="shared" si="37"/>
        <v>3.710394</v>
      </c>
      <c r="AS18" s="440">
        <f t="shared" si="37"/>
        <v>116.520106</v>
      </c>
      <c r="AT18" s="440">
        <f t="shared" si="37"/>
        <v>2.418E-2</v>
      </c>
      <c r="AU18" s="440">
        <f t="shared" si="37"/>
        <v>2.3042E-2</v>
      </c>
      <c r="AV18" s="440">
        <f t="shared" si="37"/>
        <v>0.10234799999999999</v>
      </c>
      <c r="AW18" s="440">
        <f t="shared" si="37"/>
        <v>7.8169999999999993E-3</v>
      </c>
      <c r="AX18" s="440">
        <f t="shared" si="37"/>
        <v>1.9999999999999999E-6</v>
      </c>
      <c r="AY18" s="440">
        <f t="shared" si="37"/>
        <v>0.142261</v>
      </c>
      <c r="AZ18" s="440">
        <f t="shared" si="37"/>
        <v>6.881E-3</v>
      </c>
      <c r="BA18" s="440">
        <f t="shared" si="37"/>
        <v>5.1500000000000001E-3</v>
      </c>
      <c r="BB18" s="329">
        <f t="shared" ref="BB18:BB24" si="38">SUM(AL18:BA18)</f>
        <v>132.88215599999995</v>
      </c>
      <c r="BD18" s="448" t="s">
        <v>99</v>
      </c>
      <c r="BE18" s="440">
        <f t="shared" ref="BE18:BE24" si="39">BE29/1000000</f>
        <v>1.008E-2</v>
      </c>
      <c r="BG18" s="448" t="s">
        <v>775</v>
      </c>
      <c r="BH18" s="333">
        <f>BH29/1000000</f>
        <v>25.778238999999999</v>
      </c>
      <c r="BI18" s="321"/>
      <c r="BJ18" s="448" t="s">
        <v>99</v>
      </c>
      <c r="BK18" s="333">
        <f t="shared" ref="BK18:BL25" si="40">BK29/1000000</f>
        <v>1.702941</v>
      </c>
      <c r="BL18" s="333">
        <f t="shared" si="40"/>
        <v>0.36559799999999998</v>
      </c>
      <c r="BM18" s="333">
        <f t="shared" ref="BM18:BM24" si="41">SUM(BK18:BL18)</f>
        <v>2.0685389999999999</v>
      </c>
      <c r="BN18" s="321"/>
      <c r="BO18" s="448" t="s">
        <v>99</v>
      </c>
      <c r="BP18" s="333">
        <f t="shared" ref="BP18:BP24" si="42">BP29/1000000</f>
        <v>4.8643169999999998</v>
      </c>
      <c r="BR18" s="448" t="s">
        <v>99</v>
      </c>
      <c r="BS18" s="333">
        <f t="shared" ref="BS18:BS24" si="43">BS29/1000000</f>
        <v>34.230848999999999</v>
      </c>
      <c r="BU18" s="441" t="s">
        <v>775</v>
      </c>
      <c r="BV18" s="452">
        <f>BV29/1000000</f>
        <v>1.7739999999999999E-2</v>
      </c>
      <c r="BW18" s="452">
        <f t="shared" ref="BW18:CC18" si="44">BW29/1000000</f>
        <v>0</v>
      </c>
      <c r="BX18" s="452">
        <f t="shared" si="44"/>
        <v>2.4919999999999999E-3</v>
      </c>
      <c r="BY18" s="452">
        <f t="shared" si="44"/>
        <v>8.2529999999999999E-3</v>
      </c>
      <c r="BZ18" s="452">
        <f t="shared" si="44"/>
        <v>0.56106199999999995</v>
      </c>
      <c r="CA18" s="452">
        <f t="shared" si="44"/>
        <v>0</v>
      </c>
      <c r="CB18" s="452">
        <f t="shared" si="44"/>
        <v>0</v>
      </c>
      <c r="CC18" s="452">
        <f t="shared" si="44"/>
        <v>0.58954700000000004</v>
      </c>
    </row>
    <row r="19" spans="12:81" x14ac:dyDescent="0.15">
      <c r="L19" s="448" t="s">
        <v>100</v>
      </c>
      <c r="M19" s="440">
        <f t="shared" si="32"/>
        <v>1.0900999999999999E-2</v>
      </c>
      <c r="N19" s="440">
        <f t="shared" si="32"/>
        <v>4.0418999999999997E-2</v>
      </c>
      <c r="O19" s="440">
        <f t="shared" si="32"/>
        <v>9.9999999999999995E-7</v>
      </c>
      <c r="P19" s="440">
        <f t="shared" si="32"/>
        <v>39.640779000000002</v>
      </c>
      <c r="Q19" s="440"/>
      <c r="R19" s="440">
        <f t="shared" si="33"/>
        <v>39.692100000000003</v>
      </c>
      <c r="T19" s="448" t="s">
        <v>100</v>
      </c>
      <c r="U19" s="440">
        <f t="shared" si="34"/>
        <v>1.333115</v>
      </c>
      <c r="V19" s="440">
        <f t="shared" si="34"/>
        <v>1.0000000000000001E-5</v>
      </c>
      <c r="W19" s="440">
        <f t="shared" si="34"/>
        <v>4.0000000000000003E-5</v>
      </c>
      <c r="X19" s="440">
        <f t="shared" si="34"/>
        <v>39.712479999999999</v>
      </c>
      <c r="Y19" s="440">
        <f t="shared" si="34"/>
        <v>3.9999999999999998E-6</v>
      </c>
      <c r="Z19" s="440">
        <f t="shared" si="34"/>
        <v>0</v>
      </c>
      <c r="AA19" s="440">
        <f t="shared" ref="AA19:AA24" si="45">SUM(U19:Z19)</f>
        <v>41.045648999999997</v>
      </c>
      <c r="AC19" s="448" t="s">
        <v>100</v>
      </c>
      <c r="AD19" s="440">
        <f t="shared" si="35"/>
        <v>0</v>
      </c>
      <c r="AE19" s="440">
        <f t="shared" si="35"/>
        <v>1.9369000000000001E-2</v>
      </c>
      <c r="AF19" s="440">
        <f t="shared" si="35"/>
        <v>2.7893000000000001E-2</v>
      </c>
      <c r="AG19" s="440">
        <f t="shared" si="35"/>
        <v>6.0000000000000002E-6</v>
      </c>
      <c r="AH19" s="440">
        <f t="shared" si="35"/>
        <v>0</v>
      </c>
      <c r="AI19" s="440">
        <f t="shared" si="36"/>
        <v>4.7267999999999998E-2</v>
      </c>
      <c r="AK19" s="448" t="s">
        <v>100</v>
      </c>
      <c r="AL19" s="440">
        <f t="shared" si="37"/>
        <v>0</v>
      </c>
      <c r="AM19" s="440">
        <f t="shared" si="37"/>
        <v>0.10806</v>
      </c>
      <c r="AN19" s="440">
        <f t="shared" si="37"/>
        <v>3.2299999999999999E-4</v>
      </c>
      <c r="AO19" s="440">
        <f t="shared" si="37"/>
        <v>1.98E-3</v>
      </c>
      <c r="AP19" s="440">
        <f t="shared" si="37"/>
        <v>6.4609999999999997E-3</v>
      </c>
      <c r="AQ19" s="440">
        <f t="shared" si="37"/>
        <v>5.0199999999999995E-4</v>
      </c>
      <c r="AR19" s="440">
        <f t="shared" si="37"/>
        <v>0</v>
      </c>
      <c r="AS19" s="440">
        <f t="shared" si="37"/>
        <v>6.2490389999999998</v>
      </c>
      <c r="AT19" s="440">
        <f t="shared" si="37"/>
        <v>0</v>
      </c>
      <c r="AU19" s="440">
        <f t="shared" si="37"/>
        <v>0</v>
      </c>
      <c r="AV19" s="440">
        <f t="shared" si="37"/>
        <v>3.3639999999999998E-3</v>
      </c>
      <c r="AW19" s="440">
        <f t="shared" si="37"/>
        <v>0</v>
      </c>
      <c r="AX19" s="440">
        <f t="shared" si="37"/>
        <v>3.1E-4</v>
      </c>
      <c r="AY19" s="440">
        <f t="shared" si="37"/>
        <v>1.8489999999999999E-3</v>
      </c>
      <c r="AZ19" s="440">
        <f t="shared" si="37"/>
        <v>0</v>
      </c>
      <c r="BA19" s="440">
        <f t="shared" si="37"/>
        <v>0</v>
      </c>
      <c r="BB19" s="329">
        <f t="shared" si="38"/>
        <v>6.3718880000000002</v>
      </c>
      <c r="BD19" s="448" t="s">
        <v>100</v>
      </c>
      <c r="BE19" s="440">
        <f t="shared" si="39"/>
        <v>1.9999999999999999E-6</v>
      </c>
      <c r="BG19" s="448" t="s">
        <v>100</v>
      </c>
      <c r="BH19" s="333">
        <f t="shared" ref="BH19:BH24" si="46">BH30/1000000</f>
        <v>1.661956</v>
      </c>
      <c r="BI19" s="321"/>
      <c r="BJ19" s="448" t="s">
        <v>100</v>
      </c>
      <c r="BK19" s="333">
        <f t="shared" si="40"/>
        <v>0.17016700000000001</v>
      </c>
      <c r="BL19" s="333">
        <f t="shared" si="40"/>
        <v>1.4E-5</v>
      </c>
      <c r="BM19" s="333">
        <f t="shared" si="41"/>
        <v>0.170181</v>
      </c>
      <c r="BN19" s="321"/>
      <c r="BO19" s="448" t="s">
        <v>100</v>
      </c>
      <c r="BP19" s="333">
        <f t="shared" si="42"/>
        <v>5.2158000000000003E-2</v>
      </c>
      <c r="BR19" s="448" t="s">
        <v>100</v>
      </c>
      <c r="BS19" s="333">
        <f t="shared" si="43"/>
        <v>5.2911320000000002</v>
      </c>
      <c r="BU19" s="441" t="s">
        <v>100</v>
      </c>
      <c r="BV19" s="452">
        <f t="shared" ref="BV19:CC25" si="47">BV30/1000000</f>
        <v>9.9999999999999995E-7</v>
      </c>
      <c r="BW19" s="452">
        <f t="shared" si="47"/>
        <v>0</v>
      </c>
      <c r="BX19" s="452">
        <f t="shared" si="47"/>
        <v>0</v>
      </c>
      <c r="BY19" s="452">
        <f t="shared" si="47"/>
        <v>1.9999999999999999E-6</v>
      </c>
      <c r="BZ19" s="452">
        <f t="shared" si="47"/>
        <v>0.116288</v>
      </c>
      <c r="CA19" s="452">
        <f t="shared" si="47"/>
        <v>0</v>
      </c>
      <c r="CB19" s="452">
        <f t="shared" si="47"/>
        <v>0</v>
      </c>
      <c r="CC19" s="452">
        <f t="shared" si="47"/>
        <v>0.11629100000000001</v>
      </c>
    </row>
    <row r="20" spans="12:81" x14ac:dyDescent="0.15">
      <c r="L20" s="448" t="s">
        <v>514</v>
      </c>
      <c r="M20" s="440">
        <f t="shared" si="32"/>
        <v>8.9854819999999993</v>
      </c>
      <c r="N20" s="440">
        <f t="shared" si="32"/>
        <v>9.4738000000000003E-2</v>
      </c>
      <c r="O20" s="440">
        <f t="shared" si="32"/>
        <v>0.16444300000000001</v>
      </c>
      <c r="P20" s="440">
        <f t="shared" si="32"/>
        <v>21.436699999999998</v>
      </c>
      <c r="Q20" s="440"/>
      <c r="R20" s="440">
        <f t="shared" si="33"/>
        <v>30.681362999999997</v>
      </c>
      <c r="T20" s="448" t="s">
        <v>514</v>
      </c>
      <c r="U20" s="440">
        <f t="shared" si="34"/>
        <v>0.56047199999999997</v>
      </c>
      <c r="V20" s="440">
        <f t="shared" si="34"/>
        <v>2.5610000000000001E-2</v>
      </c>
      <c r="W20" s="440">
        <f t="shared" si="34"/>
        <v>3.5256000000000003E-2</v>
      </c>
      <c r="X20" s="440">
        <f t="shared" si="34"/>
        <v>24.867474000000001</v>
      </c>
      <c r="Y20" s="440">
        <f t="shared" si="34"/>
        <v>7.0010000000000003E-3</v>
      </c>
      <c r="Z20" s="440">
        <f t="shared" si="34"/>
        <v>0</v>
      </c>
      <c r="AA20" s="440">
        <f t="shared" si="45"/>
        <v>25.495813000000002</v>
      </c>
      <c r="AC20" s="448" t="s">
        <v>514</v>
      </c>
      <c r="AD20" s="440">
        <f t="shared" si="35"/>
        <v>3.1199999999999999E-4</v>
      </c>
      <c r="AE20" s="440">
        <f t="shared" si="35"/>
        <v>0.95816500000000004</v>
      </c>
      <c r="AF20" s="440">
        <f t="shared" si="35"/>
        <v>1.0211129999999999</v>
      </c>
      <c r="AG20" s="440">
        <f t="shared" si="35"/>
        <v>9.9999999999999995E-7</v>
      </c>
      <c r="AH20" s="440">
        <f t="shared" si="35"/>
        <v>4.75E-4</v>
      </c>
      <c r="AI20" s="440">
        <f t="shared" si="36"/>
        <v>1.9800659999999999</v>
      </c>
      <c r="AK20" s="448" t="s">
        <v>514</v>
      </c>
      <c r="AL20" s="440">
        <f t="shared" si="37"/>
        <v>0</v>
      </c>
      <c r="AM20" s="440">
        <f t="shared" si="37"/>
        <v>0.68931299999999995</v>
      </c>
      <c r="AN20" s="440">
        <f t="shared" si="37"/>
        <v>4.2519999999999997E-3</v>
      </c>
      <c r="AO20" s="440">
        <f t="shared" si="37"/>
        <v>1.2769999999999999E-3</v>
      </c>
      <c r="AP20" s="440">
        <f t="shared" si="37"/>
        <v>0.81123599999999996</v>
      </c>
      <c r="AQ20" s="440">
        <f t="shared" si="37"/>
        <v>0.36358200000000002</v>
      </c>
      <c r="AR20" s="440">
        <f t="shared" si="37"/>
        <v>0.88602599999999998</v>
      </c>
      <c r="AS20" s="440">
        <f t="shared" si="37"/>
        <v>15.732400999999999</v>
      </c>
      <c r="AT20" s="440">
        <f t="shared" si="37"/>
        <v>0</v>
      </c>
      <c r="AU20" s="440">
        <f t="shared" si="37"/>
        <v>0</v>
      </c>
      <c r="AV20" s="440">
        <f t="shared" si="37"/>
        <v>2.5349999999999999E-3</v>
      </c>
      <c r="AW20" s="440">
        <f t="shared" si="37"/>
        <v>0</v>
      </c>
      <c r="AX20" s="440">
        <f t="shared" si="37"/>
        <v>7.0500000000000001E-4</v>
      </c>
      <c r="AY20" s="440">
        <f t="shared" si="37"/>
        <v>0.25122899999999998</v>
      </c>
      <c r="AZ20" s="440">
        <f t="shared" si="37"/>
        <v>1.9999999999999999E-6</v>
      </c>
      <c r="BA20" s="440">
        <f t="shared" si="37"/>
        <v>6.9999999999999999E-6</v>
      </c>
      <c r="BB20" s="329">
        <f t="shared" si="38"/>
        <v>18.742564999999999</v>
      </c>
      <c r="BD20" s="448" t="s">
        <v>514</v>
      </c>
      <c r="BE20" s="440">
        <f t="shared" si="39"/>
        <v>1.1709999999999999E-3</v>
      </c>
      <c r="BG20" s="448" t="s">
        <v>514</v>
      </c>
      <c r="BH20" s="333">
        <f t="shared" si="46"/>
        <v>3.8860269999999999</v>
      </c>
      <c r="BI20" s="321"/>
      <c r="BJ20" s="448" t="s">
        <v>514</v>
      </c>
      <c r="BK20" s="333">
        <f t="shared" si="40"/>
        <v>0.12503900000000001</v>
      </c>
      <c r="BL20" s="333">
        <f t="shared" si="40"/>
        <v>3.9750000000000002E-3</v>
      </c>
      <c r="BM20" s="333">
        <f t="shared" si="41"/>
        <v>0.12901400000000002</v>
      </c>
      <c r="BN20" s="321"/>
      <c r="BO20" s="448" t="s">
        <v>514</v>
      </c>
      <c r="BP20" s="333">
        <f t="shared" si="42"/>
        <v>1.2358</v>
      </c>
      <c r="BR20" s="448" t="s">
        <v>514</v>
      </c>
      <c r="BS20" s="333">
        <f t="shared" si="43"/>
        <v>111.838793</v>
      </c>
      <c r="BU20" s="441" t="s">
        <v>514</v>
      </c>
      <c r="BV20" s="452">
        <f t="shared" si="47"/>
        <v>1.7243000000000001E-2</v>
      </c>
      <c r="BW20" s="452">
        <f t="shared" si="47"/>
        <v>1.787E-3</v>
      </c>
      <c r="BX20" s="452">
        <f t="shared" si="47"/>
        <v>1.2843E-2</v>
      </c>
      <c r="BY20" s="452">
        <f t="shared" si="47"/>
        <v>8.2199999999999999E-3</v>
      </c>
      <c r="BZ20" s="452">
        <f t="shared" si="47"/>
        <v>4.2622E-2</v>
      </c>
      <c r="CA20" s="452">
        <f t="shared" si="47"/>
        <v>0</v>
      </c>
      <c r="CB20" s="452">
        <f t="shared" si="47"/>
        <v>0</v>
      </c>
      <c r="CC20" s="452">
        <f t="shared" si="47"/>
        <v>8.2714999999999997E-2</v>
      </c>
    </row>
    <row r="21" spans="12:81" x14ac:dyDescent="0.15">
      <c r="L21" s="448" t="s">
        <v>515</v>
      </c>
      <c r="M21" s="440">
        <f t="shared" si="32"/>
        <v>6.6073510000000004</v>
      </c>
      <c r="N21" s="440">
        <f t="shared" si="32"/>
        <v>1.624E-3</v>
      </c>
      <c r="O21" s="440">
        <f t="shared" si="32"/>
        <v>1.7960000000000001E-3</v>
      </c>
      <c r="P21" s="440">
        <f t="shared" si="32"/>
        <v>43.330202999999997</v>
      </c>
      <c r="Q21" s="440"/>
      <c r="R21" s="440">
        <f t="shared" si="33"/>
        <v>49.940973999999997</v>
      </c>
      <c r="T21" s="448" t="s">
        <v>515</v>
      </c>
      <c r="U21" s="440">
        <f t="shared" si="34"/>
        <v>6.0288000000000001E-2</v>
      </c>
      <c r="V21" s="440">
        <f t="shared" si="34"/>
        <v>8.5920000000000007E-3</v>
      </c>
      <c r="W21" s="440">
        <f t="shared" si="34"/>
        <v>0.41067999999999999</v>
      </c>
      <c r="X21" s="440">
        <f t="shared" si="34"/>
        <v>19.289228999999999</v>
      </c>
      <c r="Y21" s="440">
        <f t="shared" si="34"/>
        <v>4.7453000000000002E-2</v>
      </c>
      <c r="Z21" s="440">
        <f t="shared" si="34"/>
        <v>1.3186E-2</v>
      </c>
      <c r="AA21" s="440">
        <f t="shared" si="45"/>
        <v>19.829428</v>
      </c>
      <c r="AC21" s="448" t="s">
        <v>515</v>
      </c>
      <c r="AD21" s="440">
        <f t="shared" si="35"/>
        <v>7.9999999999999996E-6</v>
      </c>
      <c r="AE21" s="440">
        <f t="shared" si="35"/>
        <v>0.70993300000000004</v>
      </c>
      <c r="AF21" s="440">
        <f t="shared" si="35"/>
        <v>0.95510499999999998</v>
      </c>
      <c r="AG21" s="440">
        <f t="shared" si="35"/>
        <v>1.2999999999999999E-5</v>
      </c>
      <c r="AH21" s="440">
        <f t="shared" si="35"/>
        <v>3.3000000000000003E-5</v>
      </c>
      <c r="AI21" s="440">
        <f t="shared" si="36"/>
        <v>1.665092</v>
      </c>
      <c r="AK21" s="448" t="s">
        <v>515</v>
      </c>
      <c r="AL21" s="440">
        <f t="shared" si="37"/>
        <v>0</v>
      </c>
      <c r="AM21" s="440">
        <f t="shared" si="37"/>
        <v>0.17009299999999999</v>
      </c>
      <c r="AN21" s="440">
        <f t="shared" si="37"/>
        <v>6.5256999999999996E-2</v>
      </c>
      <c r="AO21" s="440">
        <f t="shared" si="37"/>
        <v>2.9024000000000001E-2</v>
      </c>
      <c r="AP21" s="440">
        <f t="shared" si="37"/>
        <v>1.0330000000000001E-2</v>
      </c>
      <c r="AQ21" s="440">
        <f t="shared" si="37"/>
        <v>0.15876699999999999</v>
      </c>
      <c r="AR21" s="440">
        <f t="shared" si="37"/>
        <v>9.7976999999999995E-2</v>
      </c>
      <c r="AS21" s="440">
        <f t="shared" si="37"/>
        <v>2.0433699999999999</v>
      </c>
      <c r="AT21" s="440">
        <f t="shared" si="37"/>
        <v>0</v>
      </c>
      <c r="AU21" s="440">
        <f t="shared" si="37"/>
        <v>0</v>
      </c>
      <c r="AV21" s="440">
        <f t="shared" si="37"/>
        <v>2.8509E-2</v>
      </c>
      <c r="AW21" s="440">
        <f t="shared" si="37"/>
        <v>0</v>
      </c>
      <c r="AX21" s="440">
        <f t="shared" si="37"/>
        <v>6.0000000000000002E-6</v>
      </c>
      <c r="AY21" s="440">
        <f t="shared" si="37"/>
        <v>0.96010399999999996</v>
      </c>
      <c r="AZ21" s="440">
        <f t="shared" si="37"/>
        <v>9.9999999999999995E-7</v>
      </c>
      <c r="BA21" s="440">
        <f t="shared" si="37"/>
        <v>0</v>
      </c>
      <c r="BB21" s="329">
        <f t="shared" si="38"/>
        <v>3.5634380000000001</v>
      </c>
      <c r="BD21" s="448" t="s">
        <v>515</v>
      </c>
      <c r="BE21" s="440">
        <f t="shared" si="39"/>
        <v>9.5600000000000004E-4</v>
      </c>
      <c r="BG21" s="448" t="s">
        <v>515</v>
      </c>
      <c r="BH21" s="333">
        <f t="shared" si="46"/>
        <v>3.9913699999999999</v>
      </c>
      <c r="BI21" s="321"/>
      <c r="BJ21" s="448" t="s">
        <v>515</v>
      </c>
      <c r="BK21" s="333">
        <f t="shared" si="40"/>
        <v>7.5384999999999994E-2</v>
      </c>
      <c r="BL21" s="333">
        <f t="shared" si="40"/>
        <v>1.341E-3</v>
      </c>
      <c r="BM21" s="333">
        <f t="shared" si="41"/>
        <v>7.6725999999999989E-2</v>
      </c>
      <c r="BN21" s="321"/>
      <c r="BO21" s="448" t="s">
        <v>515</v>
      </c>
      <c r="BP21" s="333">
        <f t="shared" si="42"/>
        <v>0.91612800000000005</v>
      </c>
      <c r="BR21" s="448" t="s">
        <v>515</v>
      </c>
      <c r="BS21" s="333">
        <f t="shared" si="43"/>
        <v>10.129219000000001</v>
      </c>
      <c r="BU21" s="441" t="s">
        <v>515</v>
      </c>
      <c r="BV21" s="452">
        <f t="shared" si="47"/>
        <v>1.4852000000000001E-2</v>
      </c>
      <c r="BW21" s="452">
        <f t="shared" si="47"/>
        <v>0</v>
      </c>
      <c r="BX21" s="452">
        <f t="shared" si="47"/>
        <v>4.6999999999999997E-5</v>
      </c>
      <c r="BY21" s="452">
        <f t="shared" si="47"/>
        <v>6.7999999999999999E-5</v>
      </c>
      <c r="BZ21" s="452">
        <f t="shared" si="47"/>
        <v>0.86335099999999998</v>
      </c>
      <c r="CA21" s="452">
        <f t="shared" si="47"/>
        <v>3.9999999999999998E-6</v>
      </c>
      <c r="CB21" s="452">
        <f t="shared" si="47"/>
        <v>0</v>
      </c>
      <c r="CC21" s="452">
        <f t="shared" si="47"/>
        <v>0.87832200000000005</v>
      </c>
    </row>
    <row r="22" spans="12:81" x14ac:dyDescent="0.15">
      <c r="L22" s="448" t="s">
        <v>516</v>
      </c>
      <c r="M22" s="440">
        <f t="shared" si="32"/>
        <v>0.18090100000000001</v>
      </c>
      <c r="N22" s="440">
        <f t="shared" si="32"/>
        <v>4.2700000000000002E-4</v>
      </c>
      <c r="O22" s="440">
        <f t="shared" si="32"/>
        <v>2.6999999999999999E-5</v>
      </c>
      <c r="P22" s="440">
        <f t="shared" si="32"/>
        <v>3.7896390000000002</v>
      </c>
      <c r="Q22" s="440"/>
      <c r="R22" s="440">
        <f t="shared" si="33"/>
        <v>3.9709940000000001</v>
      </c>
      <c r="T22" s="448" t="s">
        <v>516</v>
      </c>
      <c r="U22" s="440">
        <f t="shared" si="34"/>
        <v>1.6152E-2</v>
      </c>
      <c r="V22" s="440">
        <f t="shared" si="34"/>
        <v>3.9999999999999998E-6</v>
      </c>
      <c r="W22" s="440">
        <f t="shared" si="34"/>
        <v>1.2E-5</v>
      </c>
      <c r="X22" s="440">
        <f t="shared" si="34"/>
        <v>0.49676999999999999</v>
      </c>
      <c r="Y22" s="440">
        <f t="shared" si="34"/>
        <v>7.9999999999999996E-6</v>
      </c>
      <c r="Z22" s="440">
        <f t="shared" si="34"/>
        <v>5.0429999999999997E-3</v>
      </c>
      <c r="AA22" s="440">
        <f t="shared" si="45"/>
        <v>0.51798900000000003</v>
      </c>
      <c r="AC22" s="448" t="s">
        <v>516</v>
      </c>
      <c r="AD22" s="440">
        <f t="shared" si="35"/>
        <v>0</v>
      </c>
      <c r="AE22" s="440">
        <f t="shared" si="35"/>
        <v>6.4463000000000006E-2</v>
      </c>
      <c r="AF22" s="440">
        <f t="shared" si="35"/>
        <v>8.7469999999999996E-3</v>
      </c>
      <c r="AG22" s="440">
        <f t="shared" si="35"/>
        <v>0</v>
      </c>
      <c r="AH22" s="440">
        <f t="shared" si="35"/>
        <v>0</v>
      </c>
      <c r="AI22" s="440">
        <f t="shared" si="36"/>
        <v>7.3210000000000011E-2</v>
      </c>
      <c r="AK22" s="448" t="s">
        <v>516</v>
      </c>
      <c r="AL22" s="440">
        <f t="shared" si="37"/>
        <v>4.3300000000000001E-4</v>
      </c>
      <c r="AM22" s="440">
        <f t="shared" si="37"/>
        <v>0.15379200000000001</v>
      </c>
      <c r="AN22" s="440">
        <f t="shared" si="37"/>
        <v>5.0299999999999997E-4</v>
      </c>
      <c r="AO22" s="440">
        <f t="shared" si="37"/>
        <v>6.202E-3</v>
      </c>
      <c r="AP22" s="440">
        <f t="shared" si="37"/>
        <v>9.2999999999999997E-5</v>
      </c>
      <c r="AQ22" s="440">
        <f t="shared" si="37"/>
        <v>1.6989000000000001E-2</v>
      </c>
      <c r="AR22" s="440">
        <f t="shared" si="37"/>
        <v>7.4096999999999996E-2</v>
      </c>
      <c r="AS22" s="440">
        <f t="shared" si="37"/>
        <v>1.9857149999999999</v>
      </c>
      <c r="AT22" s="440">
        <f t="shared" si="37"/>
        <v>1.26E-4</v>
      </c>
      <c r="AU22" s="440">
        <f t="shared" si="37"/>
        <v>1.26E-4</v>
      </c>
      <c r="AV22" s="440">
        <f t="shared" si="37"/>
        <v>6.4539999999999997E-3</v>
      </c>
      <c r="AW22" s="440">
        <f t="shared" si="37"/>
        <v>0</v>
      </c>
      <c r="AX22" s="440">
        <f t="shared" si="37"/>
        <v>1.6249999999999999E-3</v>
      </c>
      <c r="AY22" s="440">
        <f t="shared" si="37"/>
        <v>8.175E-3</v>
      </c>
      <c r="AZ22" s="440">
        <f t="shared" si="37"/>
        <v>0</v>
      </c>
      <c r="BA22" s="440">
        <f t="shared" si="37"/>
        <v>0</v>
      </c>
      <c r="BB22" s="329">
        <f t="shared" si="38"/>
        <v>2.2543299999999999</v>
      </c>
      <c r="BD22" s="448" t="s">
        <v>516</v>
      </c>
      <c r="BE22" s="440">
        <f t="shared" si="39"/>
        <v>9.9999999999999995E-7</v>
      </c>
      <c r="BG22" s="448" t="s">
        <v>516</v>
      </c>
      <c r="BH22" s="333">
        <f t="shared" si="46"/>
        <v>9.6307000000000004E-2</v>
      </c>
      <c r="BI22" s="321"/>
      <c r="BJ22" s="448" t="s">
        <v>516</v>
      </c>
      <c r="BK22" s="333">
        <f t="shared" si="40"/>
        <v>1.34E-4</v>
      </c>
      <c r="BL22" s="333">
        <f t="shared" si="40"/>
        <v>5.0000000000000004E-6</v>
      </c>
      <c r="BM22" s="333">
        <f t="shared" si="41"/>
        <v>1.3900000000000002E-4</v>
      </c>
      <c r="BN22" s="321"/>
      <c r="BO22" s="448" t="s">
        <v>516</v>
      </c>
      <c r="BP22" s="333">
        <f t="shared" si="42"/>
        <v>0.209537</v>
      </c>
      <c r="BR22" s="448" t="s">
        <v>516</v>
      </c>
      <c r="BS22" s="333">
        <f t="shared" si="43"/>
        <v>3.242111</v>
      </c>
      <c r="BU22" s="441" t="s">
        <v>516</v>
      </c>
      <c r="BV22" s="452">
        <f t="shared" si="47"/>
        <v>0</v>
      </c>
      <c r="BW22" s="452">
        <f t="shared" si="47"/>
        <v>3.0000000000000001E-6</v>
      </c>
      <c r="BX22" s="452">
        <f t="shared" si="47"/>
        <v>0</v>
      </c>
      <c r="BY22" s="452">
        <f t="shared" si="47"/>
        <v>0</v>
      </c>
      <c r="BZ22" s="452">
        <f t="shared" si="47"/>
        <v>7.0200000000000004E-4</v>
      </c>
      <c r="CA22" s="452">
        <f t="shared" si="47"/>
        <v>0</v>
      </c>
      <c r="CB22" s="452">
        <f t="shared" si="47"/>
        <v>0</v>
      </c>
      <c r="CC22" s="452">
        <f t="shared" si="47"/>
        <v>7.0500000000000001E-4</v>
      </c>
    </row>
    <row r="23" spans="12:81" x14ac:dyDescent="0.15">
      <c r="L23" s="448" t="s">
        <v>104</v>
      </c>
      <c r="M23" s="440">
        <f t="shared" si="32"/>
        <v>8.6157999999999998E-2</v>
      </c>
      <c r="N23" s="440">
        <f t="shared" si="32"/>
        <v>1.9999999999999999E-6</v>
      </c>
      <c r="O23" s="440">
        <f t="shared" si="32"/>
        <v>2.4680000000000001E-3</v>
      </c>
      <c r="P23" s="440">
        <f t="shared" si="32"/>
        <v>9.1891E-2</v>
      </c>
      <c r="Q23" s="440"/>
      <c r="R23" s="440">
        <f t="shared" si="33"/>
        <v>0.18051899999999999</v>
      </c>
      <c r="T23" s="448" t="s">
        <v>104</v>
      </c>
      <c r="U23" s="440">
        <f t="shared" si="34"/>
        <v>1.9869999999999999E-2</v>
      </c>
      <c r="V23" s="440">
        <f t="shared" si="34"/>
        <v>3.1580000000000002E-3</v>
      </c>
      <c r="W23" s="440">
        <f t="shared" si="34"/>
        <v>9.9999999999999995E-7</v>
      </c>
      <c r="X23" s="440">
        <f t="shared" si="34"/>
        <v>0.127249</v>
      </c>
      <c r="Y23" s="440">
        <f t="shared" si="34"/>
        <v>1.1E-5</v>
      </c>
      <c r="Z23" s="440">
        <f t="shared" si="34"/>
        <v>1.1E-5</v>
      </c>
      <c r="AA23" s="440">
        <f t="shared" si="45"/>
        <v>0.15030000000000002</v>
      </c>
      <c r="AC23" s="448" t="s">
        <v>104</v>
      </c>
      <c r="AD23" s="440">
        <f t="shared" si="35"/>
        <v>0</v>
      </c>
      <c r="AE23" s="440">
        <f t="shared" si="35"/>
        <v>1.1113E-2</v>
      </c>
      <c r="AF23" s="440">
        <f t="shared" si="35"/>
        <v>6.2909999999999997E-3</v>
      </c>
      <c r="AG23" s="440">
        <f t="shared" si="35"/>
        <v>0</v>
      </c>
      <c r="AH23" s="440">
        <f t="shared" si="35"/>
        <v>0</v>
      </c>
      <c r="AI23" s="440">
        <f t="shared" si="36"/>
        <v>1.7403999999999999E-2</v>
      </c>
      <c r="AK23" s="448" t="s">
        <v>104</v>
      </c>
      <c r="AL23" s="440">
        <f t="shared" si="37"/>
        <v>0</v>
      </c>
      <c r="AM23" s="440">
        <f t="shared" si="37"/>
        <v>8.2446000000000005E-2</v>
      </c>
      <c r="AN23" s="440">
        <f t="shared" si="37"/>
        <v>1.5999999999999999E-5</v>
      </c>
      <c r="AO23" s="440">
        <f t="shared" si="37"/>
        <v>1.5999999999999999E-5</v>
      </c>
      <c r="AP23" s="440">
        <f t="shared" si="37"/>
        <v>5.9164000000000001E-2</v>
      </c>
      <c r="AQ23" s="440">
        <f t="shared" si="37"/>
        <v>3.3609999999999998E-3</v>
      </c>
      <c r="AR23" s="440">
        <f t="shared" si="37"/>
        <v>9.9999999999999995E-7</v>
      </c>
      <c r="AS23" s="440">
        <f t="shared" si="37"/>
        <v>0.63657399999999997</v>
      </c>
      <c r="AT23" s="440">
        <f t="shared" si="37"/>
        <v>0</v>
      </c>
      <c r="AU23" s="440">
        <f t="shared" si="37"/>
        <v>0</v>
      </c>
      <c r="AV23" s="440">
        <f t="shared" si="37"/>
        <v>3.3000000000000003E-5</v>
      </c>
      <c r="AW23" s="440">
        <f t="shared" si="37"/>
        <v>0</v>
      </c>
      <c r="AX23" s="440">
        <f t="shared" si="37"/>
        <v>0</v>
      </c>
      <c r="AY23" s="440">
        <f t="shared" si="37"/>
        <v>2.5000000000000001E-5</v>
      </c>
      <c r="AZ23" s="440">
        <f t="shared" si="37"/>
        <v>1.5999999999999999E-5</v>
      </c>
      <c r="BA23" s="440">
        <f t="shared" si="37"/>
        <v>3.9999999999999998E-6</v>
      </c>
      <c r="BB23" s="329">
        <f t="shared" si="38"/>
        <v>0.78165600000000002</v>
      </c>
      <c r="BD23" s="448" t="s">
        <v>104</v>
      </c>
      <c r="BE23" s="440">
        <f t="shared" si="39"/>
        <v>3.8725000000000002E-2</v>
      </c>
      <c r="BG23" s="448" t="s">
        <v>776</v>
      </c>
      <c r="BH23" s="333">
        <f t="shared" si="46"/>
        <v>2.8399000000000001E-2</v>
      </c>
      <c r="BI23" s="321"/>
      <c r="BJ23" s="448" t="s">
        <v>104</v>
      </c>
      <c r="BK23" s="333">
        <f t="shared" si="40"/>
        <v>0</v>
      </c>
      <c r="BL23" s="333">
        <f t="shared" si="40"/>
        <v>0</v>
      </c>
      <c r="BM23" s="333">
        <f t="shared" si="41"/>
        <v>0</v>
      </c>
      <c r="BN23" s="321"/>
      <c r="BO23" s="448" t="s">
        <v>104</v>
      </c>
      <c r="BP23" s="333">
        <f t="shared" si="42"/>
        <v>2.1499999999999999E-4</v>
      </c>
      <c r="BR23" s="448" t="s">
        <v>104</v>
      </c>
      <c r="BS23" s="333">
        <f t="shared" si="43"/>
        <v>8.5850000000000006E-3</v>
      </c>
      <c r="BU23" s="441" t="s">
        <v>776</v>
      </c>
      <c r="BV23" s="452">
        <f t="shared" si="47"/>
        <v>0</v>
      </c>
      <c r="BW23" s="452">
        <f t="shared" si="47"/>
        <v>0</v>
      </c>
      <c r="BX23" s="452">
        <f t="shared" si="47"/>
        <v>0</v>
      </c>
      <c r="BY23" s="452">
        <f t="shared" si="47"/>
        <v>0</v>
      </c>
      <c r="BZ23" s="452">
        <f t="shared" si="47"/>
        <v>6.0514999999999999E-2</v>
      </c>
      <c r="CA23" s="452">
        <f t="shared" si="47"/>
        <v>0</v>
      </c>
      <c r="CB23" s="452">
        <f t="shared" si="47"/>
        <v>0</v>
      </c>
      <c r="CC23" s="452">
        <f t="shared" si="47"/>
        <v>6.0514999999999999E-2</v>
      </c>
    </row>
    <row r="24" spans="12:81" x14ac:dyDescent="0.15">
      <c r="L24" s="448" t="s">
        <v>105</v>
      </c>
      <c r="M24" s="440">
        <f t="shared" si="32"/>
        <v>15.855812999999999</v>
      </c>
      <c r="N24" s="440">
        <f t="shared" si="32"/>
        <v>2.4549999999999999E-2</v>
      </c>
      <c r="O24" s="440">
        <f t="shared" si="32"/>
        <v>1.441111</v>
      </c>
      <c r="P24" s="440">
        <f t="shared" si="32"/>
        <v>53.964759999999998</v>
      </c>
      <c r="Q24" s="440"/>
      <c r="R24" s="440">
        <f t="shared" si="33"/>
        <v>71.286233999999993</v>
      </c>
      <c r="T24" s="448" t="s">
        <v>105</v>
      </c>
      <c r="U24" s="440">
        <f t="shared" si="34"/>
        <v>1.617237</v>
      </c>
      <c r="V24" s="440">
        <f t="shared" si="34"/>
        <v>3.682493</v>
      </c>
      <c r="W24" s="440">
        <f t="shared" si="34"/>
        <v>0</v>
      </c>
      <c r="X24" s="440">
        <f t="shared" si="34"/>
        <v>24.989858999999999</v>
      </c>
      <c r="Y24" s="440">
        <f t="shared" si="34"/>
        <v>1.1039999999999999E-2</v>
      </c>
      <c r="Z24" s="440">
        <f t="shared" si="34"/>
        <v>7.4108999999999994E-2</v>
      </c>
      <c r="AA24" s="440">
        <f t="shared" si="45"/>
        <v>30.374738000000001</v>
      </c>
      <c r="AC24" s="448" t="s">
        <v>105</v>
      </c>
      <c r="AD24" s="440">
        <f t="shared" si="35"/>
        <v>8.7749999999999998E-3</v>
      </c>
      <c r="AE24" s="440">
        <f t="shared" si="35"/>
        <v>7.2941000000000006E-2</v>
      </c>
      <c r="AF24" s="440">
        <f t="shared" si="35"/>
        <v>0.25725500000000001</v>
      </c>
      <c r="AG24" s="440">
        <f t="shared" si="35"/>
        <v>9.0229999999999998E-3</v>
      </c>
      <c r="AH24" s="440">
        <f t="shared" si="35"/>
        <v>0</v>
      </c>
      <c r="AI24" s="440">
        <f t="shared" si="36"/>
        <v>0.34799400000000003</v>
      </c>
      <c r="AK24" s="448" t="s">
        <v>105</v>
      </c>
      <c r="AL24" s="440">
        <f t="shared" si="37"/>
        <v>8.9400000000000005E-4</v>
      </c>
      <c r="AM24" s="440">
        <f t="shared" si="37"/>
        <v>3.5769999999999999E-3</v>
      </c>
      <c r="AN24" s="440">
        <f t="shared" si="37"/>
        <v>8.2999999999999998E-5</v>
      </c>
      <c r="AO24" s="440">
        <f t="shared" si="37"/>
        <v>8.2899999999999998E-4</v>
      </c>
      <c r="AP24" s="440">
        <f t="shared" si="37"/>
        <v>2.1499999999999999E-4</v>
      </c>
      <c r="AQ24" s="440">
        <f t="shared" si="37"/>
        <v>3.6900000000000002E-4</v>
      </c>
      <c r="AR24" s="440">
        <f t="shared" si="37"/>
        <v>1.4E-5</v>
      </c>
      <c r="AS24" s="440">
        <f t="shared" si="37"/>
        <v>0.348464</v>
      </c>
      <c r="AT24" s="440">
        <f t="shared" si="37"/>
        <v>6.0000000000000002E-6</v>
      </c>
      <c r="AU24" s="440">
        <f t="shared" si="37"/>
        <v>6.0000000000000002E-6</v>
      </c>
      <c r="AV24" s="440">
        <f t="shared" si="37"/>
        <v>2.8299999999999999E-4</v>
      </c>
      <c r="AW24" s="440">
        <f t="shared" si="37"/>
        <v>2.9E-5</v>
      </c>
      <c r="AX24" s="440">
        <f t="shared" si="37"/>
        <v>1.8E-5</v>
      </c>
      <c r="AY24" s="440">
        <f t="shared" si="37"/>
        <v>2.5500000000000002E-4</v>
      </c>
      <c r="AZ24" s="440">
        <f t="shared" si="37"/>
        <v>1.8599999999999999E-4</v>
      </c>
      <c r="BA24" s="440">
        <f t="shared" si="37"/>
        <v>4.1E-5</v>
      </c>
      <c r="BB24" s="329">
        <f t="shared" si="38"/>
        <v>0.35526900000000006</v>
      </c>
      <c r="BD24" s="448" t="s">
        <v>105</v>
      </c>
      <c r="BE24" s="440">
        <f t="shared" si="39"/>
        <v>5.0935000000000001E-2</v>
      </c>
      <c r="BG24" s="448" t="s">
        <v>105</v>
      </c>
      <c r="BH24" s="333">
        <f t="shared" si="46"/>
        <v>1.0897479999999999</v>
      </c>
      <c r="BI24" s="321"/>
      <c r="BJ24" s="448" t="s">
        <v>105</v>
      </c>
      <c r="BK24" s="333">
        <f t="shared" si="40"/>
        <v>9.5080999999999999E-2</v>
      </c>
      <c r="BL24" s="333">
        <f t="shared" si="40"/>
        <v>1.75E-4</v>
      </c>
      <c r="BM24" s="333">
        <f t="shared" si="41"/>
        <v>9.5255999999999993E-2</v>
      </c>
      <c r="BN24" s="321"/>
      <c r="BO24" s="448" t="s">
        <v>105</v>
      </c>
      <c r="BP24" s="333">
        <f t="shared" si="42"/>
        <v>6.9800000000000005E-4</v>
      </c>
      <c r="BR24" s="448" t="s">
        <v>105</v>
      </c>
      <c r="BS24" s="333">
        <f t="shared" si="43"/>
        <v>0.798431</v>
      </c>
      <c r="BU24" s="441" t="s">
        <v>105</v>
      </c>
      <c r="BV24" s="452">
        <f t="shared" si="47"/>
        <v>0</v>
      </c>
      <c r="BW24" s="452">
        <f t="shared" si="47"/>
        <v>0</v>
      </c>
      <c r="BX24" s="452">
        <f t="shared" si="47"/>
        <v>0</v>
      </c>
      <c r="BY24" s="452">
        <f t="shared" si="47"/>
        <v>0</v>
      </c>
      <c r="BZ24" s="452">
        <f t="shared" si="47"/>
        <v>0</v>
      </c>
      <c r="CA24" s="452">
        <f t="shared" si="47"/>
        <v>3.9999999999999998E-6</v>
      </c>
      <c r="CB24" s="452">
        <f t="shared" si="47"/>
        <v>0</v>
      </c>
      <c r="CC24" s="452">
        <f t="shared" si="47"/>
        <v>3.9999999999999998E-6</v>
      </c>
    </row>
    <row r="25" spans="12:81" x14ac:dyDescent="0.15">
      <c r="L25" s="442" t="s">
        <v>55</v>
      </c>
      <c r="M25" s="443">
        <f>SUM(M18:M24)</f>
        <v>47.965582999999995</v>
      </c>
      <c r="N25" s="443">
        <f>SUM(N18:N24)</f>
        <v>0.79918899999999982</v>
      </c>
      <c r="O25" s="443">
        <f>SUM(O18:O24)</f>
        <v>5.4807390000000007</v>
      </c>
      <c r="P25" s="443">
        <f>SUM(P18:P24)</f>
        <v>435.82088499999998</v>
      </c>
      <c r="Q25" s="443"/>
      <c r="R25" s="443">
        <f>SUM(R18:R24)</f>
        <v>490.06639599999994</v>
      </c>
      <c r="T25" s="442" t="s">
        <v>55</v>
      </c>
      <c r="U25" s="443">
        <f t="shared" ref="U25:AA25" si="48">SUM(U18:U24)</f>
        <v>12.020047999999999</v>
      </c>
      <c r="V25" s="443">
        <f t="shared" si="48"/>
        <v>10.477226</v>
      </c>
      <c r="W25" s="443">
        <f t="shared" si="48"/>
        <v>0.9183650000000001</v>
      </c>
      <c r="X25" s="443">
        <f t="shared" si="48"/>
        <v>413.14468400000004</v>
      </c>
      <c r="Y25" s="440">
        <f t="shared" si="34"/>
        <v>0.19909199999999999</v>
      </c>
      <c r="Z25" s="440">
        <f t="shared" si="34"/>
        <v>9.3284000000000006E-2</v>
      </c>
      <c r="AA25" s="443">
        <f t="shared" si="48"/>
        <v>436.85269900000009</v>
      </c>
      <c r="AC25" s="442" t="s">
        <v>55</v>
      </c>
      <c r="AD25" s="443">
        <f>SUM(AD18:AD24)</f>
        <v>1.0466E-2</v>
      </c>
      <c r="AE25" s="443">
        <f>SUM(AE18:AE24)</f>
        <v>7.2709390000000012</v>
      </c>
      <c r="AF25" s="443">
        <f>SUM(AF18:AF24)</f>
        <v>12.557789999999999</v>
      </c>
      <c r="AG25" s="440">
        <f t="shared" si="35"/>
        <v>9.0650000000000001E-3</v>
      </c>
      <c r="AH25" s="440">
        <f t="shared" si="35"/>
        <v>5.9500000000000004E-4</v>
      </c>
      <c r="AI25" s="443">
        <f>SUM(AI18:AI24)</f>
        <v>19.848855</v>
      </c>
      <c r="AK25" s="442" t="s">
        <v>55</v>
      </c>
      <c r="AL25" s="443">
        <f t="shared" ref="AL25:BB25" si="49">SUM(AL18:AL24)</f>
        <v>1.4729999999999999E-3</v>
      </c>
      <c r="AM25" s="443">
        <f t="shared" si="49"/>
        <v>10.262483999999999</v>
      </c>
      <c r="AN25" s="443">
        <f t="shared" si="49"/>
        <v>0.14266400000000001</v>
      </c>
      <c r="AO25" s="443">
        <f t="shared" si="49"/>
        <v>0.16794600000000001</v>
      </c>
      <c r="AP25" s="443">
        <f t="shared" si="49"/>
        <v>3.3584360000000002</v>
      </c>
      <c r="AQ25" s="443">
        <f t="shared" si="49"/>
        <v>1.1564110000000001</v>
      </c>
      <c r="AR25" s="443">
        <f t="shared" si="49"/>
        <v>4.7685090000000008</v>
      </c>
      <c r="AS25" s="443">
        <f t="shared" si="49"/>
        <v>143.515669</v>
      </c>
      <c r="AT25" s="443">
        <f t="shared" si="49"/>
        <v>2.4312E-2</v>
      </c>
      <c r="AU25" s="443">
        <f t="shared" si="49"/>
        <v>2.3174E-2</v>
      </c>
      <c r="AV25" s="443">
        <f t="shared" si="49"/>
        <v>0.14352599999999999</v>
      </c>
      <c r="AW25" s="443">
        <f t="shared" si="49"/>
        <v>7.8459999999999988E-3</v>
      </c>
      <c r="AX25" s="443">
        <f t="shared" si="49"/>
        <v>2.666E-3</v>
      </c>
      <c r="AY25" s="443">
        <f t="shared" si="49"/>
        <v>1.3638979999999998</v>
      </c>
      <c r="AZ25" s="443">
        <f t="shared" si="49"/>
        <v>7.0860000000000012E-3</v>
      </c>
      <c r="BA25" s="443">
        <f t="shared" si="49"/>
        <v>5.202E-3</v>
      </c>
      <c r="BB25" s="443">
        <f t="shared" si="49"/>
        <v>164.95130199999997</v>
      </c>
      <c r="BD25" s="442" t="s">
        <v>55</v>
      </c>
      <c r="BE25" s="443">
        <f>SUM(BE18:BE24)</f>
        <v>0.10187</v>
      </c>
      <c r="BG25" s="737" t="s">
        <v>55</v>
      </c>
      <c r="BH25" s="449">
        <f>SUM(BH18:BH24)</f>
        <v>36.532046000000001</v>
      </c>
      <c r="BJ25" s="737" t="s">
        <v>55</v>
      </c>
      <c r="BK25" s="333">
        <f t="shared" si="40"/>
        <v>2.1687470000000002</v>
      </c>
      <c r="BL25" s="449">
        <f>SUM(BL18:BL24)</f>
        <v>0.37110799999999994</v>
      </c>
      <c r="BM25" s="449">
        <f>SUM(BM18:BM24)</f>
        <v>2.5398549999999998</v>
      </c>
      <c r="BO25" s="737" t="s">
        <v>55</v>
      </c>
      <c r="BP25" s="449">
        <f>SUM(BP18:BP24)</f>
        <v>7.2788529999999998</v>
      </c>
      <c r="BR25" s="737" t="s">
        <v>55</v>
      </c>
      <c r="BS25" s="449">
        <f>SUM(BS18:BS24)</f>
        <v>165.53912</v>
      </c>
      <c r="BU25" s="78" t="s">
        <v>55</v>
      </c>
      <c r="BV25" s="453">
        <f t="shared" si="47"/>
        <v>4.9835999999999998E-2</v>
      </c>
      <c r="BW25" s="453">
        <f t="shared" si="47"/>
        <v>1.7899999999999999E-3</v>
      </c>
      <c r="BX25" s="453">
        <f t="shared" si="47"/>
        <v>1.5382E-2</v>
      </c>
      <c r="BY25" s="453">
        <f t="shared" si="47"/>
        <v>1.6542999999999999E-2</v>
      </c>
      <c r="BZ25" s="453">
        <f t="shared" si="47"/>
        <v>1.6445399999999999</v>
      </c>
      <c r="CA25" s="453">
        <f t="shared" si="47"/>
        <v>7.9999999999999996E-6</v>
      </c>
      <c r="CB25" s="453">
        <f t="shared" si="47"/>
        <v>0</v>
      </c>
      <c r="CC25" s="453">
        <f t="shared" si="47"/>
        <v>1.7280990000000001</v>
      </c>
    </row>
    <row r="26" spans="12:81" x14ac:dyDescent="0.15">
      <c r="M26" s="432"/>
      <c r="U26" s="432"/>
      <c r="AC26" s="432"/>
    </row>
    <row r="27" spans="12:81" x14ac:dyDescent="0.15">
      <c r="M27" s="432" t="s">
        <v>135</v>
      </c>
      <c r="T27" s="432" t="s">
        <v>135</v>
      </c>
      <c r="U27" s="432"/>
      <c r="AC27" s="432" t="s">
        <v>135</v>
      </c>
      <c r="AK27" s="432" t="s">
        <v>135</v>
      </c>
      <c r="BD27" s="432" t="s">
        <v>135</v>
      </c>
      <c r="BG27" s="432" t="s">
        <v>135</v>
      </c>
      <c r="BI27" s="432"/>
      <c r="BJ27" s="432" t="s">
        <v>135</v>
      </c>
      <c r="BL27" s="79"/>
      <c r="BM27" s="79"/>
      <c r="BN27" s="79"/>
      <c r="BO27" s="432" t="s">
        <v>135</v>
      </c>
      <c r="BR27" s="432" t="s">
        <v>135</v>
      </c>
      <c r="BU27" s="432" t="s">
        <v>135</v>
      </c>
    </row>
    <row r="28" spans="12:81" ht="42" x14ac:dyDescent="0.15">
      <c r="L28" s="437" t="s">
        <v>619</v>
      </c>
      <c r="M28" s="435" t="s">
        <v>148</v>
      </c>
      <c r="N28" s="435" t="s">
        <v>136</v>
      </c>
      <c r="O28" s="435" t="s">
        <v>137</v>
      </c>
      <c r="P28" s="435" t="s">
        <v>138</v>
      </c>
      <c r="Q28" s="435" t="s">
        <v>234</v>
      </c>
      <c r="R28" s="435" t="s">
        <v>55</v>
      </c>
      <c r="S28" s="436"/>
      <c r="T28" s="437" t="s">
        <v>619</v>
      </c>
      <c r="U28" s="435" t="s">
        <v>139</v>
      </c>
      <c r="V28" s="435" t="s">
        <v>137</v>
      </c>
      <c r="W28" s="435" t="s">
        <v>140</v>
      </c>
      <c r="X28" s="435" t="s">
        <v>138</v>
      </c>
      <c r="Y28" s="435" t="s">
        <v>141</v>
      </c>
      <c r="Z28" s="435" t="s">
        <v>234</v>
      </c>
      <c r="AA28" s="435" t="s">
        <v>55</v>
      </c>
      <c r="AB28" s="436"/>
      <c r="AC28" s="437" t="s">
        <v>619</v>
      </c>
      <c r="AD28" s="435" t="s">
        <v>142</v>
      </c>
      <c r="AE28" s="435" t="s">
        <v>143</v>
      </c>
      <c r="AF28" s="435" t="s">
        <v>144</v>
      </c>
      <c r="AG28" s="435" t="s">
        <v>234</v>
      </c>
      <c r="AH28" s="435" t="s">
        <v>145</v>
      </c>
      <c r="AI28" s="435" t="s">
        <v>55</v>
      </c>
      <c r="AJ28" s="436"/>
      <c r="AK28" s="437" t="s">
        <v>619</v>
      </c>
      <c r="AL28" s="435" t="s">
        <v>600</v>
      </c>
      <c r="AM28" s="435" t="s">
        <v>601</v>
      </c>
      <c r="AN28" s="435" t="s">
        <v>639</v>
      </c>
      <c r="AO28" s="435" t="s">
        <v>671</v>
      </c>
      <c r="AP28" s="435" t="s">
        <v>672</v>
      </c>
      <c r="AQ28" s="435" t="s">
        <v>673</v>
      </c>
      <c r="AR28" s="435" t="s">
        <v>746</v>
      </c>
      <c r="AS28" s="435" t="s">
        <v>674</v>
      </c>
      <c r="AT28" s="435" t="s">
        <v>675</v>
      </c>
      <c r="AU28" s="435" t="s">
        <v>676</v>
      </c>
      <c r="AV28" s="435" t="s">
        <v>677</v>
      </c>
      <c r="AW28" s="435" t="s">
        <v>747</v>
      </c>
      <c r="AX28" s="435" t="s">
        <v>678</v>
      </c>
      <c r="AY28" s="435" t="s">
        <v>679</v>
      </c>
      <c r="AZ28" s="435" t="s">
        <v>680</v>
      </c>
      <c r="BA28" s="435" t="s">
        <v>681</v>
      </c>
      <c r="BB28" s="435" t="s">
        <v>55</v>
      </c>
      <c r="BC28" s="436"/>
      <c r="BD28" s="437" t="s">
        <v>619</v>
      </c>
      <c r="BE28" s="435" t="s">
        <v>682</v>
      </c>
      <c r="BG28" s="437" t="s">
        <v>621</v>
      </c>
      <c r="BH28" s="445" t="s">
        <v>889</v>
      </c>
      <c r="BI28" s="737"/>
      <c r="BJ28" s="437" t="s">
        <v>621</v>
      </c>
      <c r="BK28" s="445" t="s">
        <v>890</v>
      </c>
      <c r="BL28" s="445" t="s">
        <v>891</v>
      </c>
      <c r="BM28" s="445" t="s">
        <v>55</v>
      </c>
      <c r="BN28" s="737"/>
      <c r="BO28" s="437" t="s">
        <v>621</v>
      </c>
      <c r="BP28" s="445" t="s">
        <v>895</v>
      </c>
      <c r="BR28" s="437" t="s">
        <v>621</v>
      </c>
      <c r="BS28" s="445" t="s">
        <v>913</v>
      </c>
      <c r="BU28" s="446" t="s">
        <v>621</v>
      </c>
      <c r="BV28" s="446" t="s">
        <v>915</v>
      </c>
      <c r="BW28" s="446" t="s">
        <v>916</v>
      </c>
      <c r="BX28" s="446" t="s">
        <v>917</v>
      </c>
      <c r="BY28" s="446" t="s">
        <v>918</v>
      </c>
      <c r="BZ28" s="446" t="s">
        <v>921</v>
      </c>
      <c r="CA28" s="446" t="s">
        <v>922</v>
      </c>
      <c r="CB28" s="446" t="s">
        <v>923</v>
      </c>
      <c r="CC28" s="445" t="s">
        <v>55</v>
      </c>
    </row>
    <row r="29" spans="12:81" x14ac:dyDescent="0.15">
      <c r="L29" s="448" t="s">
        <v>99</v>
      </c>
      <c r="M29" s="448">
        <v>16238977</v>
      </c>
      <c r="N29" s="448">
        <v>637429</v>
      </c>
      <c r="O29" s="448">
        <v>3870893</v>
      </c>
      <c r="P29" s="448">
        <v>273566913</v>
      </c>
      <c r="Q29" s="448">
        <v>7852</v>
      </c>
      <c r="R29" s="448">
        <v>294322064</v>
      </c>
      <c r="T29" s="448" t="s">
        <v>99</v>
      </c>
      <c r="U29" s="448">
        <v>8412914</v>
      </c>
      <c r="V29" s="448">
        <v>6757359</v>
      </c>
      <c r="W29" s="448">
        <v>472376</v>
      </c>
      <c r="X29" s="448">
        <v>303661623</v>
      </c>
      <c r="Y29" s="448">
        <v>133575</v>
      </c>
      <c r="Z29" s="448">
        <v>935</v>
      </c>
      <c r="AA29" s="448">
        <v>319438782</v>
      </c>
      <c r="AC29" s="448" t="s">
        <v>99</v>
      </c>
      <c r="AD29" s="444">
        <v>1371</v>
      </c>
      <c r="AE29" s="444">
        <v>5434955</v>
      </c>
      <c r="AF29" s="444">
        <v>10281386</v>
      </c>
      <c r="AG29" s="444">
        <v>22</v>
      </c>
      <c r="AH29" s="444">
        <v>87</v>
      </c>
      <c r="AI29" s="166">
        <v>15717821</v>
      </c>
      <c r="AK29" s="448" t="s">
        <v>99</v>
      </c>
      <c r="AL29" s="448">
        <v>146</v>
      </c>
      <c r="AM29" s="448">
        <v>9055203</v>
      </c>
      <c r="AN29" s="448">
        <v>72230</v>
      </c>
      <c r="AO29" s="448">
        <v>128618</v>
      </c>
      <c r="AP29" s="448">
        <v>2470937</v>
      </c>
      <c r="AQ29" s="448">
        <v>612841</v>
      </c>
      <c r="AR29" s="448">
        <v>3710394</v>
      </c>
      <c r="AS29" s="448">
        <v>116520106</v>
      </c>
      <c r="AT29" s="448">
        <v>24180</v>
      </c>
      <c r="AU29" s="448">
        <v>23042</v>
      </c>
      <c r="AV29" s="448">
        <v>102348</v>
      </c>
      <c r="AW29" s="448">
        <v>7817</v>
      </c>
      <c r="AX29" s="448">
        <v>2</v>
      </c>
      <c r="AY29" s="448">
        <v>142261</v>
      </c>
      <c r="AZ29" s="448">
        <v>6881</v>
      </c>
      <c r="BA29" s="448">
        <v>5150</v>
      </c>
      <c r="BB29" s="448">
        <v>132882156</v>
      </c>
      <c r="BD29" s="448" t="s">
        <v>99</v>
      </c>
      <c r="BE29" s="448">
        <v>10080</v>
      </c>
      <c r="BG29" s="448" t="s">
        <v>775</v>
      </c>
      <c r="BH29" s="334">
        <v>25778239</v>
      </c>
      <c r="BI29" s="321"/>
      <c r="BJ29" s="448" t="s">
        <v>99</v>
      </c>
      <c r="BK29" s="334">
        <v>1702941</v>
      </c>
      <c r="BL29" s="334">
        <v>365598</v>
      </c>
      <c r="BM29" s="334">
        <v>2068539</v>
      </c>
      <c r="BN29" s="321"/>
      <c r="BO29" s="448" t="s">
        <v>99</v>
      </c>
      <c r="BP29" s="334">
        <v>4864317</v>
      </c>
      <c r="BR29" s="448" t="s">
        <v>99</v>
      </c>
      <c r="BS29" s="334">
        <v>34230849</v>
      </c>
      <c r="BU29" s="441" t="s">
        <v>775</v>
      </c>
      <c r="BV29" s="341">
        <v>17740</v>
      </c>
      <c r="BW29" s="341"/>
      <c r="BX29" s="341">
        <v>2492</v>
      </c>
      <c r="BY29" s="341">
        <v>8253</v>
      </c>
      <c r="BZ29" s="341">
        <v>561062</v>
      </c>
      <c r="CA29" s="341"/>
      <c r="CB29" s="341">
        <v>0</v>
      </c>
      <c r="CC29" s="341">
        <v>589547</v>
      </c>
    </row>
    <row r="30" spans="12:81" x14ac:dyDescent="0.15">
      <c r="L30" s="448" t="s">
        <v>100</v>
      </c>
      <c r="M30" s="448">
        <v>10901</v>
      </c>
      <c r="N30" s="448">
        <v>40419</v>
      </c>
      <c r="O30" s="448">
        <v>1</v>
      </c>
      <c r="P30" s="448">
        <v>39640779</v>
      </c>
      <c r="Q30" s="448">
        <v>0</v>
      </c>
      <c r="R30" s="448">
        <v>39692100</v>
      </c>
      <c r="T30" s="448" t="s">
        <v>100</v>
      </c>
      <c r="U30" s="448">
        <v>1333115</v>
      </c>
      <c r="V30" s="448">
        <v>10</v>
      </c>
      <c r="W30" s="448">
        <v>40</v>
      </c>
      <c r="X30" s="448">
        <v>39712480</v>
      </c>
      <c r="Y30" s="448">
        <v>4</v>
      </c>
      <c r="Z30" s="448">
        <v>0</v>
      </c>
      <c r="AA30" s="448">
        <v>41045649</v>
      </c>
      <c r="AC30" s="448" t="s">
        <v>100</v>
      </c>
      <c r="AD30" s="444"/>
      <c r="AE30" s="444">
        <v>19369</v>
      </c>
      <c r="AF30" s="444">
        <v>27893</v>
      </c>
      <c r="AG30" s="444">
        <v>6</v>
      </c>
      <c r="AH30" s="444"/>
      <c r="AI30" s="166">
        <v>47268</v>
      </c>
      <c r="AK30" s="448" t="s">
        <v>100</v>
      </c>
      <c r="AL30" s="448"/>
      <c r="AM30" s="448">
        <v>108060</v>
      </c>
      <c r="AN30" s="448">
        <v>323</v>
      </c>
      <c r="AO30" s="448">
        <v>1980</v>
      </c>
      <c r="AP30" s="448">
        <v>6461</v>
      </c>
      <c r="AQ30" s="448">
        <v>502</v>
      </c>
      <c r="AR30" s="448"/>
      <c r="AS30" s="448">
        <v>6249039</v>
      </c>
      <c r="AT30" s="448"/>
      <c r="AU30" s="448"/>
      <c r="AV30" s="448">
        <v>3364</v>
      </c>
      <c r="AW30" s="448"/>
      <c r="AX30" s="448">
        <v>310</v>
      </c>
      <c r="AY30" s="448">
        <v>1849</v>
      </c>
      <c r="AZ30" s="448"/>
      <c r="BA30" s="448"/>
      <c r="BB30" s="448">
        <v>6371888</v>
      </c>
      <c r="BD30" s="448" t="s">
        <v>100</v>
      </c>
      <c r="BE30" s="448">
        <v>2</v>
      </c>
      <c r="BG30" s="448" t="s">
        <v>100</v>
      </c>
      <c r="BH30" s="334">
        <v>1661956</v>
      </c>
      <c r="BI30" s="321"/>
      <c r="BJ30" s="448" t="s">
        <v>100</v>
      </c>
      <c r="BK30" s="334">
        <v>170167</v>
      </c>
      <c r="BL30" s="334">
        <v>14</v>
      </c>
      <c r="BM30" s="334">
        <v>170181</v>
      </c>
      <c r="BN30" s="321"/>
      <c r="BO30" s="448" t="s">
        <v>100</v>
      </c>
      <c r="BP30" s="334">
        <v>52158</v>
      </c>
      <c r="BR30" s="448" t="s">
        <v>100</v>
      </c>
      <c r="BS30" s="334">
        <v>5291132</v>
      </c>
      <c r="BU30" s="441" t="s">
        <v>100</v>
      </c>
      <c r="BV30" s="341">
        <v>1</v>
      </c>
      <c r="BW30" s="341"/>
      <c r="BX30" s="341"/>
      <c r="BY30" s="341">
        <v>2</v>
      </c>
      <c r="BZ30" s="341">
        <v>116288</v>
      </c>
      <c r="CA30" s="341"/>
      <c r="CB30" s="341">
        <v>0</v>
      </c>
      <c r="CC30" s="341">
        <v>116291</v>
      </c>
    </row>
    <row r="31" spans="12:81" x14ac:dyDescent="0.15">
      <c r="L31" s="448" t="s">
        <v>514</v>
      </c>
      <c r="M31" s="448">
        <v>8985482</v>
      </c>
      <c r="N31" s="448">
        <v>94738</v>
      </c>
      <c r="O31" s="448">
        <v>164443</v>
      </c>
      <c r="P31" s="448">
        <v>21436700</v>
      </c>
      <c r="Q31" s="448">
        <v>2</v>
      </c>
      <c r="R31" s="448">
        <v>30681365</v>
      </c>
      <c r="T31" s="448" t="s">
        <v>514</v>
      </c>
      <c r="U31" s="448">
        <v>560472</v>
      </c>
      <c r="V31" s="448">
        <v>25610</v>
      </c>
      <c r="W31" s="448">
        <v>35256</v>
      </c>
      <c r="X31" s="448">
        <v>24867474</v>
      </c>
      <c r="Y31" s="448">
        <v>7001</v>
      </c>
      <c r="Z31" s="448">
        <v>0</v>
      </c>
      <c r="AA31" s="448">
        <v>25495813</v>
      </c>
      <c r="AC31" s="448" t="s">
        <v>514</v>
      </c>
      <c r="AD31" s="444">
        <v>312</v>
      </c>
      <c r="AE31" s="444">
        <v>958165</v>
      </c>
      <c r="AF31" s="444">
        <v>1021113</v>
      </c>
      <c r="AG31" s="444">
        <v>1</v>
      </c>
      <c r="AH31" s="444">
        <v>475</v>
      </c>
      <c r="AI31" s="166">
        <v>1980066</v>
      </c>
      <c r="AK31" s="448" t="s">
        <v>514</v>
      </c>
      <c r="AL31" s="448"/>
      <c r="AM31" s="448">
        <v>689313</v>
      </c>
      <c r="AN31" s="448">
        <v>4252</v>
      </c>
      <c r="AO31" s="448">
        <v>1277</v>
      </c>
      <c r="AP31" s="448">
        <v>811236</v>
      </c>
      <c r="AQ31" s="448">
        <v>363582</v>
      </c>
      <c r="AR31" s="448">
        <v>886026</v>
      </c>
      <c r="AS31" s="448">
        <v>15732401</v>
      </c>
      <c r="AT31" s="448"/>
      <c r="AU31" s="448"/>
      <c r="AV31" s="448">
        <v>2535</v>
      </c>
      <c r="AW31" s="448"/>
      <c r="AX31" s="448">
        <v>705</v>
      </c>
      <c r="AY31" s="448">
        <v>251229</v>
      </c>
      <c r="AZ31" s="448">
        <v>2</v>
      </c>
      <c r="BA31" s="448">
        <v>7</v>
      </c>
      <c r="BB31" s="448">
        <v>18742565</v>
      </c>
      <c r="BD31" s="448" t="s">
        <v>514</v>
      </c>
      <c r="BE31" s="448">
        <v>1171</v>
      </c>
      <c r="BG31" s="448" t="s">
        <v>514</v>
      </c>
      <c r="BH31" s="334">
        <v>3886027</v>
      </c>
      <c r="BI31" s="321"/>
      <c r="BJ31" s="448" t="s">
        <v>514</v>
      </c>
      <c r="BK31" s="334">
        <v>125039</v>
      </c>
      <c r="BL31" s="334">
        <v>3975</v>
      </c>
      <c r="BM31" s="334">
        <v>129014</v>
      </c>
      <c r="BN31" s="321"/>
      <c r="BO31" s="448" t="s">
        <v>514</v>
      </c>
      <c r="BP31" s="334">
        <v>1235800</v>
      </c>
      <c r="BR31" s="448" t="s">
        <v>514</v>
      </c>
      <c r="BS31" s="334">
        <v>111838793</v>
      </c>
      <c r="BU31" s="441" t="s">
        <v>514</v>
      </c>
      <c r="BV31" s="341">
        <v>17243</v>
      </c>
      <c r="BW31" s="341">
        <v>1787</v>
      </c>
      <c r="BX31" s="341">
        <v>12843</v>
      </c>
      <c r="BY31" s="341">
        <v>8220</v>
      </c>
      <c r="BZ31" s="341">
        <v>42622</v>
      </c>
      <c r="CA31" s="341"/>
      <c r="CB31" s="341">
        <v>0</v>
      </c>
      <c r="CC31" s="341">
        <v>82715</v>
      </c>
    </row>
    <row r="32" spans="12:81" x14ac:dyDescent="0.15">
      <c r="L32" s="448" t="s">
        <v>515</v>
      </c>
      <c r="M32" s="448">
        <v>6607351</v>
      </c>
      <c r="N32" s="448">
        <v>1624</v>
      </c>
      <c r="O32" s="448">
        <v>1796</v>
      </c>
      <c r="P32" s="448">
        <v>43330203</v>
      </c>
      <c r="Q32" s="448">
        <v>161607</v>
      </c>
      <c r="R32" s="448">
        <v>50102581</v>
      </c>
      <c r="T32" s="448" t="s">
        <v>515</v>
      </c>
      <c r="U32" s="448">
        <v>60288</v>
      </c>
      <c r="V32" s="448">
        <v>8592</v>
      </c>
      <c r="W32" s="448">
        <v>410680</v>
      </c>
      <c r="X32" s="448">
        <v>19289229</v>
      </c>
      <c r="Y32" s="448">
        <v>47453</v>
      </c>
      <c r="Z32" s="448">
        <v>13186</v>
      </c>
      <c r="AA32" s="448">
        <v>19829428</v>
      </c>
      <c r="AC32" s="448" t="s">
        <v>515</v>
      </c>
      <c r="AD32" s="444">
        <v>8</v>
      </c>
      <c r="AE32" s="444">
        <v>709933</v>
      </c>
      <c r="AF32" s="444">
        <v>955105</v>
      </c>
      <c r="AG32" s="444">
        <v>13</v>
      </c>
      <c r="AH32" s="444">
        <v>33</v>
      </c>
      <c r="AI32" s="166">
        <v>1665092</v>
      </c>
      <c r="AK32" s="448" t="s">
        <v>515</v>
      </c>
      <c r="AL32" s="448"/>
      <c r="AM32" s="448">
        <v>170093</v>
      </c>
      <c r="AN32" s="448">
        <v>65257</v>
      </c>
      <c r="AO32" s="448">
        <v>29024</v>
      </c>
      <c r="AP32" s="448">
        <v>10330</v>
      </c>
      <c r="AQ32" s="448">
        <v>158767</v>
      </c>
      <c r="AR32" s="448">
        <v>97977</v>
      </c>
      <c r="AS32" s="448">
        <v>2043370</v>
      </c>
      <c r="AT32" s="448"/>
      <c r="AU32" s="448"/>
      <c r="AV32" s="448">
        <v>28509</v>
      </c>
      <c r="AW32" s="448"/>
      <c r="AX32" s="448">
        <v>6</v>
      </c>
      <c r="AY32" s="448">
        <v>960104</v>
      </c>
      <c r="AZ32" s="448">
        <v>1</v>
      </c>
      <c r="BA32" s="448"/>
      <c r="BB32" s="448">
        <v>3563438</v>
      </c>
      <c r="BD32" s="448" t="s">
        <v>515</v>
      </c>
      <c r="BE32" s="448">
        <v>956</v>
      </c>
      <c r="BG32" s="448" t="s">
        <v>515</v>
      </c>
      <c r="BH32" s="334">
        <v>3991370</v>
      </c>
      <c r="BI32" s="321"/>
      <c r="BJ32" s="448" t="s">
        <v>515</v>
      </c>
      <c r="BK32" s="334">
        <v>75385</v>
      </c>
      <c r="BL32" s="334">
        <v>1341</v>
      </c>
      <c r="BM32" s="334">
        <v>76726</v>
      </c>
      <c r="BN32" s="321"/>
      <c r="BO32" s="448" t="s">
        <v>515</v>
      </c>
      <c r="BP32" s="334">
        <v>916128</v>
      </c>
      <c r="BR32" s="448" t="s">
        <v>515</v>
      </c>
      <c r="BS32" s="334">
        <v>10129219</v>
      </c>
      <c r="BU32" s="441" t="s">
        <v>515</v>
      </c>
      <c r="BV32" s="341">
        <v>14852</v>
      </c>
      <c r="BW32" s="341"/>
      <c r="BX32" s="341">
        <v>47</v>
      </c>
      <c r="BY32" s="341">
        <v>68</v>
      </c>
      <c r="BZ32" s="341">
        <v>863351</v>
      </c>
      <c r="CA32" s="341">
        <v>4</v>
      </c>
      <c r="CB32" s="341">
        <v>0</v>
      </c>
      <c r="CC32" s="341">
        <v>878322</v>
      </c>
    </row>
    <row r="33" spans="12:81" x14ac:dyDescent="0.15">
      <c r="L33" s="448" t="s">
        <v>516</v>
      </c>
      <c r="M33" s="448">
        <v>180901</v>
      </c>
      <c r="N33" s="448">
        <v>427</v>
      </c>
      <c r="O33" s="448">
        <v>27</v>
      </c>
      <c r="P33" s="448">
        <v>3789639</v>
      </c>
      <c r="Q33" s="448">
        <v>0</v>
      </c>
      <c r="R33" s="448">
        <v>3970994</v>
      </c>
      <c r="T33" s="448" t="s">
        <v>516</v>
      </c>
      <c r="U33" s="448">
        <v>16152</v>
      </c>
      <c r="V33" s="448">
        <v>4</v>
      </c>
      <c r="W33" s="448">
        <v>12</v>
      </c>
      <c r="X33" s="448">
        <v>496770</v>
      </c>
      <c r="Y33" s="448">
        <v>8</v>
      </c>
      <c r="Z33" s="448">
        <v>5043</v>
      </c>
      <c r="AA33" s="448">
        <v>517989</v>
      </c>
      <c r="AC33" s="448" t="s">
        <v>516</v>
      </c>
      <c r="AD33" s="444"/>
      <c r="AE33" s="444">
        <v>64463</v>
      </c>
      <c r="AF33" s="444">
        <v>8747</v>
      </c>
      <c r="AG33" s="444">
        <v>0</v>
      </c>
      <c r="AH33" s="444"/>
      <c r="AI33" s="166">
        <v>73210</v>
      </c>
      <c r="AK33" s="448" t="s">
        <v>516</v>
      </c>
      <c r="AL33" s="448">
        <v>433</v>
      </c>
      <c r="AM33" s="448">
        <v>153792</v>
      </c>
      <c r="AN33" s="448">
        <v>503</v>
      </c>
      <c r="AO33" s="448">
        <v>6202</v>
      </c>
      <c r="AP33" s="448">
        <v>93</v>
      </c>
      <c r="AQ33" s="448">
        <v>16989</v>
      </c>
      <c r="AR33" s="448">
        <v>74097</v>
      </c>
      <c r="AS33" s="448">
        <v>1985715</v>
      </c>
      <c r="AT33" s="448">
        <v>126</v>
      </c>
      <c r="AU33" s="448">
        <v>126</v>
      </c>
      <c r="AV33" s="448">
        <v>6454</v>
      </c>
      <c r="AW33" s="448"/>
      <c r="AX33" s="448">
        <v>1625</v>
      </c>
      <c r="AY33" s="448">
        <v>8175</v>
      </c>
      <c r="AZ33" s="448"/>
      <c r="BA33" s="448"/>
      <c r="BB33" s="448">
        <v>2254330</v>
      </c>
      <c r="BD33" s="448" t="s">
        <v>516</v>
      </c>
      <c r="BE33" s="448">
        <v>1</v>
      </c>
      <c r="BG33" s="448" t="s">
        <v>516</v>
      </c>
      <c r="BH33" s="334">
        <v>96307</v>
      </c>
      <c r="BI33" s="321"/>
      <c r="BJ33" s="448" t="s">
        <v>516</v>
      </c>
      <c r="BK33" s="334">
        <v>134</v>
      </c>
      <c r="BL33" s="334">
        <v>5</v>
      </c>
      <c r="BM33" s="334">
        <v>139</v>
      </c>
      <c r="BN33" s="321"/>
      <c r="BO33" s="448" t="s">
        <v>516</v>
      </c>
      <c r="BP33" s="334">
        <v>209537</v>
      </c>
      <c r="BR33" s="448" t="s">
        <v>516</v>
      </c>
      <c r="BS33" s="334">
        <v>3242111</v>
      </c>
      <c r="BU33" s="441" t="s">
        <v>516</v>
      </c>
      <c r="BV33" s="341"/>
      <c r="BW33" s="341">
        <v>3</v>
      </c>
      <c r="BX33" s="341"/>
      <c r="BY33" s="341"/>
      <c r="BZ33" s="341">
        <v>702</v>
      </c>
      <c r="CA33" s="341"/>
      <c r="CB33" s="341">
        <v>0</v>
      </c>
      <c r="CC33" s="341">
        <v>705</v>
      </c>
    </row>
    <row r="34" spans="12:81" x14ac:dyDescent="0.15">
      <c r="L34" s="448" t="s">
        <v>104</v>
      </c>
      <c r="M34" s="448">
        <v>86158</v>
      </c>
      <c r="N34" s="448">
        <v>2</v>
      </c>
      <c r="O34" s="448">
        <v>2468</v>
      </c>
      <c r="P34" s="448">
        <v>91891</v>
      </c>
      <c r="Q34" s="448">
        <v>0</v>
      </c>
      <c r="R34" s="448">
        <v>180519</v>
      </c>
      <c r="T34" s="448" t="s">
        <v>104</v>
      </c>
      <c r="U34" s="448">
        <v>19870</v>
      </c>
      <c r="V34" s="448">
        <v>3158</v>
      </c>
      <c r="W34" s="448">
        <v>1</v>
      </c>
      <c r="X34" s="448">
        <v>127249</v>
      </c>
      <c r="Y34" s="448">
        <v>11</v>
      </c>
      <c r="Z34" s="448">
        <v>11</v>
      </c>
      <c r="AA34" s="448">
        <v>150300</v>
      </c>
      <c r="AC34" s="448" t="s">
        <v>104</v>
      </c>
      <c r="AD34" s="444"/>
      <c r="AE34" s="444">
        <v>11113</v>
      </c>
      <c r="AF34" s="444">
        <v>6291</v>
      </c>
      <c r="AG34" s="444">
        <v>0</v>
      </c>
      <c r="AH34" s="444"/>
      <c r="AI34" s="166">
        <v>17404</v>
      </c>
      <c r="AK34" s="448" t="s">
        <v>104</v>
      </c>
      <c r="AL34" s="448"/>
      <c r="AM34" s="448">
        <v>82446</v>
      </c>
      <c r="AN34" s="448">
        <v>16</v>
      </c>
      <c r="AO34" s="448">
        <v>16</v>
      </c>
      <c r="AP34" s="448">
        <v>59164</v>
      </c>
      <c r="AQ34" s="448">
        <v>3361</v>
      </c>
      <c r="AR34" s="448">
        <v>1</v>
      </c>
      <c r="AS34" s="448">
        <v>636574</v>
      </c>
      <c r="AT34" s="448"/>
      <c r="AU34" s="448"/>
      <c r="AV34" s="448">
        <v>33</v>
      </c>
      <c r="AW34" s="448"/>
      <c r="AX34" s="448"/>
      <c r="AY34" s="448">
        <v>25</v>
      </c>
      <c r="AZ34" s="448">
        <v>16</v>
      </c>
      <c r="BA34" s="448">
        <v>4</v>
      </c>
      <c r="BB34" s="448">
        <v>781656</v>
      </c>
      <c r="BD34" s="448" t="s">
        <v>104</v>
      </c>
      <c r="BE34" s="448">
        <v>38725</v>
      </c>
      <c r="BG34" s="448" t="s">
        <v>776</v>
      </c>
      <c r="BH34" s="334">
        <v>28399</v>
      </c>
      <c r="BI34" s="321"/>
      <c r="BJ34" s="448" t="s">
        <v>104</v>
      </c>
      <c r="BK34" s="334">
        <v>0</v>
      </c>
      <c r="BL34" s="334"/>
      <c r="BM34" s="334"/>
      <c r="BN34" s="321"/>
      <c r="BO34" s="448" t="s">
        <v>104</v>
      </c>
      <c r="BP34" s="334">
        <v>215</v>
      </c>
      <c r="BR34" s="448" t="s">
        <v>104</v>
      </c>
      <c r="BS34" s="334">
        <v>8585</v>
      </c>
      <c r="BU34" s="441" t="s">
        <v>776</v>
      </c>
      <c r="BV34" s="341"/>
      <c r="BW34" s="341"/>
      <c r="BX34" s="341"/>
      <c r="BY34" s="341"/>
      <c r="BZ34" s="341">
        <v>60515</v>
      </c>
      <c r="CA34" s="341"/>
      <c r="CB34" s="341">
        <v>0</v>
      </c>
      <c r="CC34" s="341">
        <v>60515</v>
      </c>
    </row>
    <row r="35" spans="12:81" x14ac:dyDescent="0.15">
      <c r="L35" s="448" t="s">
        <v>105</v>
      </c>
      <c r="M35" s="448">
        <v>15855813</v>
      </c>
      <c r="N35" s="448">
        <v>24550</v>
      </c>
      <c r="O35" s="448">
        <v>1441111</v>
      </c>
      <c r="P35" s="448">
        <v>53964760</v>
      </c>
      <c r="Q35" s="448">
        <v>43428</v>
      </c>
      <c r="R35" s="448">
        <v>71329662</v>
      </c>
      <c r="T35" s="448" t="s">
        <v>105</v>
      </c>
      <c r="U35" s="448">
        <v>1617237</v>
      </c>
      <c r="V35" s="448">
        <v>3682493</v>
      </c>
      <c r="W35" s="448"/>
      <c r="X35" s="448">
        <v>24989859</v>
      </c>
      <c r="Y35" s="448">
        <v>11040</v>
      </c>
      <c r="Z35" s="448">
        <v>74109</v>
      </c>
      <c r="AA35" s="448">
        <v>30374738</v>
      </c>
      <c r="AC35" s="448" t="s">
        <v>105</v>
      </c>
      <c r="AD35" s="444">
        <v>8775</v>
      </c>
      <c r="AE35" s="444">
        <v>72941</v>
      </c>
      <c r="AF35" s="444">
        <v>257255</v>
      </c>
      <c r="AG35" s="444">
        <v>9023</v>
      </c>
      <c r="AH35" s="444"/>
      <c r="AI35" s="166">
        <v>347994</v>
      </c>
      <c r="AK35" s="448" t="s">
        <v>105</v>
      </c>
      <c r="AL35" s="448">
        <v>894</v>
      </c>
      <c r="AM35" s="448">
        <v>3577</v>
      </c>
      <c r="AN35" s="448">
        <v>83</v>
      </c>
      <c r="AO35" s="448">
        <v>829</v>
      </c>
      <c r="AP35" s="448">
        <v>215</v>
      </c>
      <c r="AQ35" s="448">
        <v>369</v>
      </c>
      <c r="AR35" s="448">
        <v>14</v>
      </c>
      <c r="AS35" s="448">
        <v>348464</v>
      </c>
      <c r="AT35" s="448">
        <v>6</v>
      </c>
      <c r="AU35" s="448">
        <v>6</v>
      </c>
      <c r="AV35" s="448">
        <v>283</v>
      </c>
      <c r="AW35" s="448">
        <v>29</v>
      </c>
      <c r="AX35" s="448">
        <v>18</v>
      </c>
      <c r="AY35" s="448">
        <v>255</v>
      </c>
      <c r="AZ35" s="448">
        <v>186</v>
      </c>
      <c r="BA35" s="448">
        <v>41</v>
      </c>
      <c r="BB35" s="448">
        <v>355269</v>
      </c>
      <c r="BD35" s="448" t="s">
        <v>105</v>
      </c>
      <c r="BE35" s="448">
        <v>50935</v>
      </c>
      <c r="BG35" s="448" t="s">
        <v>105</v>
      </c>
      <c r="BH35" s="334">
        <v>1089748</v>
      </c>
      <c r="BI35" s="321"/>
      <c r="BJ35" s="448" t="s">
        <v>105</v>
      </c>
      <c r="BK35" s="334">
        <v>95081</v>
      </c>
      <c r="BL35" s="334">
        <v>175</v>
      </c>
      <c r="BM35" s="334">
        <v>95256</v>
      </c>
      <c r="BN35" s="321"/>
      <c r="BO35" s="448" t="s">
        <v>105</v>
      </c>
      <c r="BP35" s="334">
        <v>698</v>
      </c>
      <c r="BR35" s="448" t="s">
        <v>105</v>
      </c>
      <c r="BS35" s="334">
        <v>798431</v>
      </c>
      <c r="BU35" s="448" t="s">
        <v>105</v>
      </c>
      <c r="BV35" s="341"/>
      <c r="BW35" s="341"/>
      <c r="BX35" s="341"/>
      <c r="BY35" s="341"/>
      <c r="BZ35" s="341">
        <v>0</v>
      </c>
      <c r="CA35" s="341">
        <v>4</v>
      </c>
      <c r="CB35" s="341">
        <v>0</v>
      </c>
      <c r="CC35" s="341">
        <v>4</v>
      </c>
    </row>
    <row r="36" spans="12:81" x14ac:dyDescent="0.15">
      <c r="L36" s="442" t="s">
        <v>55</v>
      </c>
      <c r="M36" s="450">
        <v>47965583</v>
      </c>
      <c r="N36" s="450">
        <v>799189</v>
      </c>
      <c r="O36" s="450">
        <v>5480739</v>
      </c>
      <c r="P36" s="450">
        <v>435820885</v>
      </c>
      <c r="Q36" s="450">
        <v>212889</v>
      </c>
      <c r="R36" s="450">
        <v>490279285</v>
      </c>
      <c r="T36" s="442" t="s">
        <v>55</v>
      </c>
      <c r="U36" s="450">
        <v>12020048</v>
      </c>
      <c r="V36" s="450">
        <v>10477226</v>
      </c>
      <c r="W36" s="450">
        <v>918365</v>
      </c>
      <c r="X36" s="450">
        <v>413144684</v>
      </c>
      <c r="Y36" s="450">
        <v>199092</v>
      </c>
      <c r="Z36" s="450">
        <v>93284</v>
      </c>
      <c r="AA36" s="450">
        <v>436852699</v>
      </c>
      <c r="AC36" s="442" t="s">
        <v>55</v>
      </c>
      <c r="AD36" s="454">
        <v>10466</v>
      </c>
      <c r="AE36" s="454">
        <v>7270939</v>
      </c>
      <c r="AF36" s="454">
        <v>12557790</v>
      </c>
      <c r="AG36" s="454">
        <v>9065</v>
      </c>
      <c r="AH36" s="454">
        <v>595</v>
      </c>
      <c r="AI36" s="166">
        <v>19848855</v>
      </c>
      <c r="AK36" s="442" t="s">
        <v>55</v>
      </c>
      <c r="AL36" s="450">
        <v>1473</v>
      </c>
      <c r="AM36" s="450">
        <v>10262484</v>
      </c>
      <c r="AN36" s="450">
        <v>142664</v>
      </c>
      <c r="AO36" s="450">
        <v>167946</v>
      </c>
      <c r="AP36" s="450">
        <v>3358436</v>
      </c>
      <c r="AQ36" s="450">
        <v>1156411</v>
      </c>
      <c r="AR36" s="450">
        <v>4768509</v>
      </c>
      <c r="AS36" s="450">
        <v>143515669</v>
      </c>
      <c r="AT36" s="450">
        <v>24312</v>
      </c>
      <c r="AU36" s="450">
        <v>23174</v>
      </c>
      <c r="AV36" s="450">
        <v>143526</v>
      </c>
      <c r="AW36" s="450">
        <v>7846</v>
      </c>
      <c r="AX36" s="450">
        <v>2666</v>
      </c>
      <c r="AY36" s="450">
        <v>1363898</v>
      </c>
      <c r="AZ36" s="450">
        <v>7086</v>
      </c>
      <c r="BA36" s="450">
        <v>5202</v>
      </c>
      <c r="BB36" s="450">
        <v>164951302</v>
      </c>
      <c r="BD36" s="442" t="s">
        <v>55</v>
      </c>
      <c r="BE36" s="450">
        <v>101870</v>
      </c>
      <c r="BG36" s="737" t="s">
        <v>55</v>
      </c>
      <c r="BH36" s="744">
        <v>36532046</v>
      </c>
      <c r="BJ36" s="737" t="s">
        <v>55</v>
      </c>
      <c r="BK36" s="744">
        <v>2168747</v>
      </c>
      <c r="BL36" s="744">
        <v>371108</v>
      </c>
      <c r="BM36" s="744">
        <v>2539855</v>
      </c>
      <c r="BO36" s="737" t="s">
        <v>55</v>
      </c>
      <c r="BP36" s="744">
        <v>7278853</v>
      </c>
      <c r="BR36" s="737" t="s">
        <v>55</v>
      </c>
      <c r="BS36" s="744">
        <v>165539120</v>
      </c>
      <c r="BU36" s="78" t="s">
        <v>55</v>
      </c>
      <c r="BV36" s="340">
        <v>49836</v>
      </c>
      <c r="BW36" s="340">
        <v>1790</v>
      </c>
      <c r="BX36" s="340">
        <v>15382</v>
      </c>
      <c r="BY36" s="340">
        <v>16543</v>
      </c>
      <c r="BZ36" s="340">
        <v>1644540</v>
      </c>
      <c r="CA36" s="340">
        <v>8</v>
      </c>
      <c r="CB36" s="340">
        <v>0</v>
      </c>
      <c r="CC36" s="340">
        <v>1728099</v>
      </c>
    </row>
    <row r="37" spans="12:81" x14ac:dyDescent="0.15">
      <c r="L37" s="79"/>
      <c r="M37" s="424"/>
      <c r="N37" s="424"/>
      <c r="O37" s="424"/>
      <c r="P37" s="424"/>
      <c r="Q37" s="424"/>
      <c r="R37" s="424"/>
    </row>
    <row r="38" spans="12:81" x14ac:dyDescent="0.15">
      <c r="L38" s="79"/>
      <c r="M38" s="424"/>
      <c r="N38" s="424"/>
      <c r="O38" s="424"/>
      <c r="P38" s="424"/>
      <c r="Q38" s="424"/>
      <c r="R38" s="424"/>
    </row>
    <row r="39" spans="12:81" ht="16" x14ac:dyDescent="0.2">
      <c r="L39" s="79"/>
      <c r="M39" s="431" t="s">
        <v>118</v>
      </c>
      <c r="U39" s="431" t="s">
        <v>119</v>
      </c>
      <c r="AD39" s="431" t="s">
        <v>120</v>
      </c>
      <c r="AL39" s="431" t="s">
        <v>670</v>
      </c>
      <c r="BE39" s="431" t="s">
        <v>682</v>
      </c>
      <c r="BH39" s="766" t="s">
        <v>892</v>
      </c>
      <c r="BK39" s="766" t="s">
        <v>893</v>
      </c>
      <c r="BN39" s="79"/>
      <c r="BO39" s="79"/>
      <c r="BP39" s="766" t="s">
        <v>894</v>
      </c>
      <c r="BR39" s="766" t="s">
        <v>924</v>
      </c>
      <c r="BU39" s="766" t="s">
        <v>920</v>
      </c>
    </row>
    <row r="40" spans="12:81" x14ac:dyDescent="0.15">
      <c r="M40" s="432" t="s">
        <v>146</v>
      </c>
      <c r="T40" s="432" t="s">
        <v>146</v>
      </c>
      <c r="U40" s="432"/>
      <c r="AC40" s="432" t="s">
        <v>146</v>
      </c>
      <c r="AK40" s="432" t="s">
        <v>146</v>
      </c>
      <c r="BD40" s="432" t="s">
        <v>146</v>
      </c>
      <c r="BG40" s="432" t="s">
        <v>146</v>
      </c>
      <c r="BI40" s="432"/>
      <c r="BJ40" s="432" t="s">
        <v>146</v>
      </c>
      <c r="BL40" s="79"/>
      <c r="BM40" s="79"/>
      <c r="BN40" s="79"/>
      <c r="BO40" s="432" t="s">
        <v>146</v>
      </c>
      <c r="BR40" s="432" t="s">
        <v>146</v>
      </c>
      <c r="BU40" s="432" t="s">
        <v>146</v>
      </c>
    </row>
    <row r="41" spans="12:81" ht="42" x14ac:dyDescent="0.15">
      <c r="L41" s="437" t="s">
        <v>620</v>
      </c>
      <c r="M41" s="435" t="s">
        <v>122</v>
      </c>
      <c r="N41" s="435" t="s">
        <v>123</v>
      </c>
      <c r="O41" s="435" t="s">
        <v>124</v>
      </c>
      <c r="P41" s="435" t="s">
        <v>125</v>
      </c>
      <c r="Q41" s="435" t="s">
        <v>234</v>
      </c>
      <c r="R41" s="435" t="s">
        <v>55</v>
      </c>
      <c r="S41" s="436"/>
      <c r="T41" s="437" t="s">
        <v>620</v>
      </c>
      <c r="U41" s="435" t="s">
        <v>126</v>
      </c>
      <c r="V41" s="435" t="s">
        <v>127</v>
      </c>
      <c r="W41" s="435" t="s">
        <v>128</v>
      </c>
      <c r="X41" s="435" t="s">
        <v>129</v>
      </c>
      <c r="Y41" s="435" t="s">
        <v>130</v>
      </c>
      <c r="Z41" s="435" t="s">
        <v>234</v>
      </c>
      <c r="AA41" s="435" t="s">
        <v>55</v>
      </c>
      <c r="AB41" s="436"/>
      <c r="AC41" s="437" t="s">
        <v>620</v>
      </c>
      <c r="AD41" s="435" t="s">
        <v>131</v>
      </c>
      <c r="AE41" s="435" t="s">
        <v>132</v>
      </c>
      <c r="AF41" s="435" t="s">
        <v>133</v>
      </c>
      <c r="AG41" s="435" t="s">
        <v>234</v>
      </c>
      <c r="AH41" s="435" t="s">
        <v>134</v>
      </c>
      <c r="AI41" s="435" t="s">
        <v>55</v>
      </c>
      <c r="AJ41" s="436"/>
      <c r="AK41" s="437" t="s">
        <v>620</v>
      </c>
      <c r="AL41" s="435" t="str">
        <f>AL52</f>
        <v>AIRS</v>
      </c>
      <c r="AM41" s="435" t="str">
        <f t="shared" ref="AM41:BA41" si="50">AM52</f>
        <v>AMSR-E</v>
      </c>
      <c r="AN41" s="435" t="str">
        <f t="shared" si="50"/>
        <v>AMSR2</v>
      </c>
      <c r="AO41" s="435" t="str">
        <f t="shared" si="50"/>
        <v>ATMS</v>
      </c>
      <c r="AP41" s="435" t="str">
        <f t="shared" si="50"/>
        <v>DPR</v>
      </c>
      <c r="AQ41" s="435" t="str">
        <f t="shared" si="50"/>
        <v>GMI</v>
      </c>
      <c r="AR41" s="435" t="str">
        <f t="shared" si="50"/>
        <v>GOES-8/10</v>
      </c>
      <c r="AS41" s="435" t="str">
        <f t="shared" si="50"/>
        <v>IMERG</v>
      </c>
      <c r="AT41" s="435" t="str">
        <f t="shared" si="50"/>
        <v>KAPR</v>
      </c>
      <c r="AU41" s="435" t="str">
        <f t="shared" si="50"/>
        <v>KUPR</v>
      </c>
      <c r="AV41" s="435" t="str">
        <f t="shared" si="50"/>
        <v>MHS</v>
      </c>
      <c r="AW41" s="435" t="str">
        <f t="shared" si="50"/>
        <v>MT1</v>
      </c>
      <c r="AX41" s="435" t="str">
        <f t="shared" si="50"/>
        <v>SAPHIR</v>
      </c>
      <c r="AY41" s="435" t="str">
        <f t="shared" si="50"/>
        <v>SSM/I</v>
      </c>
      <c r="AZ41" s="435" t="str">
        <f t="shared" si="50"/>
        <v>SSMIS</v>
      </c>
      <c r="BA41" s="435" t="str">
        <f t="shared" si="50"/>
        <v>TMI</v>
      </c>
      <c r="BB41" s="435" t="s">
        <v>55</v>
      </c>
      <c r="BC41" s="436"/>
      <c r="BD41" s="437" t="s">
        <v>620</v>
      </c>
      <c r="BE41" s="435" t="s">
        <v>682</v>
      </c>
      <c r="BG41" s="437" t="s">
        <v>621</v>
      </c>
      <c r="BH41" s="445" t="s">
        <v>889</v>
      </c>
      <c r="BI41" s="737"/>
      <c r="BJ41" s="437" t="s">
        <v>621</v>
      </c>
      <c r="BK41" s="445" t="s">
        <v>890</v>
      </c>
      <c r="BL41" s="445" t="s">
        <v>891</v>
      </c>
      <c r="BM41" s="445" t="s">
        <v>55</v>
      </c>
      <c r="BN41" s="737"/>
      <c r="BO41" s="437" t="s">
        <v>621</v>
      </c>
      <c r="BP41" s="445" t="s">
        <v>895</v>
      </c>
      <c r="BR41" s="437" t="s">
        <v>621</v>
      </c>
      <c r="BS41" s="445" t="s">
        <v>913</v>
      </c>
      <c r="BU41" s="446" t="s">
        <v>621</v>
      </c>
      <c r="BV41" s="446" t="s">
        <v>915</v>
      </c>
      <c r="BW41" s="446" t="s">
        <v>916</v>
      </c>
      <c r="BX41" s="446" t="s">
        <v>917</v>
      </c>
      <c r="BY41" s="446" t="s">
        <v>918</v>
      </c>
      <c r="BZ41" s="446" t="s">
        <v>921</v>
      </c>
      <c r="CA41" s="446" t="s">
        <v>922</v>
      </c>
      <c r="CB41" s="446" t="s">
        <v>923</v>
      </c>
      <c r="CC41" s="445" t="s">
        <v>55</v>
      </c>
    </row>
    <row r="42" spans="12:81" x14ac:dyDescent="0.15">
      <c r="L42" s="448" t="s">
        <v>99</v>
      </c>
      <c r="M42" s="440">
        <f t="shared" ref="M42:P48" si="51">M53/1024</f>
        <v>285.16222753964843</v>
      </c>
      <c r="N42" s="440">
        <f t="shared" si="51"/>
        <v>22.037469603244922</v>
      </c>
      <c r="O42" s="440">
        <f t="shared" si="51"/>
        <v>259.66969718460643</v>
      </c>
      <c r="P42" s="440">
        <f t="shared" si="51"/>
        <v>4697.8830186506839</v>
      </c>
      <c r="Q42" s="440"/>
      <c r="R42" s="440">
        <f t="shared" ref="R42:R48" si="52">SUM(M42:P42)</f>
        <v>5264.7524129781832</v>
      </c>
      <c r="T42" s="448" t="s">
        <v>99</v>
      </c>
      <c r="U42" s="440">
        <f t="shared" ref="U42:Z49" si="53">U53/1024</f>
        <v>134.20100334404981</v>
      </c>
      <c r="V42" s="440">
        <f t="shared" si="53"/>
        <v>1362.3256616601368</v>
      </c>
      <c r="W42" s="440">
        <f t="shared" si="53"/>
        <v>19.255717897149218</v>
      </c>
      <c r="X42" s="440">
        <f t="shared" si="53"/>
        <v>7112.1280896016506</v>
      </c>
      <c r="Y42" s="440">
        <f t="shared" si="53"/>
        <v>21.21181772655283</v>
      </c>
      <c r="Z42" s="440">
        <f t="shared" si="53"/>
        <v>1.4560260569851307E-4</v>
      </c>
      <c r="AA42" s="440">
        <f>SUM(U42:Z42)</f>
        <v>8649.1224358321451</v>
      </c>
      <c r="AC42" s="448" t="s">
        <v>99</v>
      </c>
      <c r="AD42" s="440">
        <f t="shared" ref="AD42:AH49" si="54">AD53/1024</f>
        <v>6.8302550649605082E-2</v>
      </c>
      <c r="AE42" s="440">
        <f t="shared" si="54"/>
        <v>18.179141781708399</v>
      </c>
      <c r="AF42" s="440">
        <f t="shared" si="54"/>
        <v>319.30321203096975</v>
      </c>
      <c r="AG42" s="440">
        <f t="shared" si="54"/>
        <v>8.2781956589315017E-3</v>
      </c>
      <c r="AH42" s="440">
        <f t="shared" si="54"/>
        <v>9.7300231063854777E-3</v>
      </c>
      <c r="AI42" s="440">
        <f t="shared" ref="AI42:AI48" si="55">SUM(AD42:AH42)</f>
        <v>337.56866458209305</v>
      </c>
      <c r="AK42" s="448" t="s">
        <v>99</v>
      </c>
      <c r="AL42" s="440">
        <f t="shared" ref="AL42:BA48" si="56">AL53/1024</f>
        <v>4.8418975266031252E-3</v>
      </c>
      <c r="AM42" s="440">
        <f t="shared" si="56"/>
        <v>66.723182259033791</v>
      </c>
      <c r="AN42" s="440">
        <f t="shared" si="56"/>
        <v>8.7135498875595605</v>
      </c>
      <c r="AO42" s="440">
        <f t="shared" si="56"/>
        <v>1.6480314345262694</v>
      </c>
      <c r="AP42" s="440">
        <f t="shared" si="56"/>
        <v>700.30686788671392</v>
      </c>
      <c r="AQ42" s="440">
        <f t="shared" si="56"/>
        <v>20.975586254639843</v>
      </c>
      <c r="AR42" s="440">
        <f t="shared" si="56"/>
        <v>51.093017717742384</v>
      </c>
      <c r="AS42" s="440">
        <f t="shared" si="56"/>
        <v>165.19252818812987</v>
      </c>
      <c r="AT42" s="440">
        <f t="shared" si="56"/>
        <v>0.72738657636182324</v>
      </c>
      <c r="AU42" s="440">
        <f t="shared" si="56"/>
        <v>0.75748549981653901</v>
      </c>
      <c r="AV42" s="440">
        <f t="shared" si="56"/>
        <v>0.49106749461952831</v>
      </c>
      <c r="AW42" s="440">
        <f t="shared" si="56"/>
        <v>6.4638184741852442E-2</v>
      </c>
      <c r="AX42" s="440">
        <f t="shared" si="56"/>
        <v>1.2541218893602441E-5</v>
      </c>
      <c r="AY42" s="440">
        <f t="shared" si="56"/>
        <v>1.8294449817703906</v>
      </c>
      <c r="AZ42" s="440">
        <f t="shared" si="56"/>
        <v>0.21558564780752928</v>
      </c>
      <c r="BA42" s="440">
        <f t="shared" si="56"/>
        <v>9.4963536834256929E-2</v>
      </c>
      <c r="BB42" s="329">
        <f t="shared" ref="BB42:BB48" si="57">SUM(AL42:BA42)</f>
        <v>1018.8381899890433</v>
      </c>
      <c r="BD42" s="448" t="s">
        <v>99</v>
      </c>
      <c r="BE42" s="440">
        <f t="shared" ref="BE42:BE48" si="58">BE53/1024</f>
        <v>3.5561426612730374E-2</v>
      </c>
      <c r="BG42" s="448" t="s">
        <v>775</v>
      </c>
      <c r="BH42" s="333">
        <f>BH53/1024</f>
        <v>23868.791353254732</v>
      </c>
      <c r="BI42" s="321"/>
      <c r="BJ42" s="448" t="s">
        <v>99</v>
      </c>
      <c r="BK42" s="333">
        <f t="shared" ref="BK42:BL49" si="59">BK53/1024</f>
        <v>457.22748335593849</v>
      </c>
      <c r="BL42" s="333">
        <f t="shared" si="59"/>
        <v>136.70651739859414</v>
      </c>
      <c r="BM42" s="333">
        <f t="shared" ref="BM42:BM48" si="60">SUM(BK42:BL42)</f>
        <v>593.93400075453269</v>
      </c>
      <c r="BN42" s="321"/>
      <c r="BO42" s="448" t="s">
        <v>99</v>
      </c>
      <c r="BP42" s="333">
        <f t="shared" ref="BP42:BP48" si="61">BP53/1024</f>
        <v>1574.4183706564745</v>
      </c>
      <c r="BR42" s="448" t="s">
        <v>99</v>
      </c>
      <c r="BS42" s="333">
        <f t="shared" ref="BS42:BS48" si="62">BS53/1024</f>
        <v>514.28540845838188</v>
      </c>
      <c r="BU42" s="441" t="s">
        <v>775</v>
      </c>
      <c r="BV42" s="701">
        <f>BV53/1024</f>
        <v>4.7590208129804495E-2</v>
      </c>
      <c r="BW42" s="701">
        <f t="shared" ref="BW42:CB42" si="63">BW53/1024</f>
        <v>0</v>
      </c>
      <c r="BX42" s="701">
        <f t="shared" si="63"/>
        <v>9.1036293279103033E-3</v>
      </c>
      <c r="BY42" s="701">
        <f t="shared" si="63"/>
        <v>0.10276176845672949</v>
      </c>
      <c r="BZ42" s="701">
        <f t="shared" si="63"/>
        <v>20.894373017054882</v>
      </c>
      <c r="CA42" s="701">
        <f t="shared" si="63"/>
        <v>0</v>
      </c>
      <c r="CB42" s="701">
        <f t="shared" si="63"/>
        <v>0</v>
      </c>
      <c r="CC42" s="701">
        <f>SUM(BV42:CB42)</f>
        <v>21.053828622969327</v>
      </c>
    </row>
    <row r="43" spans="12:81" x14ac:dyDescent="0.15">
      <c r="L43" s="448" t="s">
        <v>100</v>
      </c>
      <c r="M43" s="440">
        <f t="shared" si="51"/>
        <v>0.4570687125551553</v>
      </c>
      <c r="N43" s="440">
        <f t="shared" si="51"/>
        <v>0.68532375661106837</v>
      </c>
      <c r="O43" s="440">
        <f t="shared" si="51"/>
        <v>8.0147219705395316E-6</v>
      </c>
      <c r="P43" s="440">
        <f t="shared" si="51"/>
        <v>958.87027834501362</v>
      </c>
      <c r="Q43" s="440"/>
      <c r="R43" s="440">
        <f t="shared" si="52"/>
        <v>960.01267882890181</v>
      </c>
      <c r="T43" s="448" t="s">
        <v>100</v>
      </c>
      <c r="U43" s="440">
        <f t="shared" si="53"/>
        <v>36.720485425836131</v>
      </c>
      <c r="V43" s="440">
        <f t="shared" si="53"/>
        <v>7.6570954570342967E-3</v>
      </c>
      <c r="W43" s="440">
        <f t="shared" si="53"/>
        <v>1.7517436153866503E-3</v>
      </c>
      <c r="X43" s="440">
        <f t="shared" si="53"/>
        <v>983.11671319115237</v>
      </c>
      <c r="Y43" s="440">
        <f t="shared" si="53"/>
        <v>3.381240139788125E-4</v>
      </c>
      <c r="Z43" s="440">
        <f t="shared" si="53"/>
        <v>0</v>
      </c>
      <c r="AA43" s="440">
        <f t="shared" ref="AA43:AA49" si="64">SUM(U43:Z43)</f>
        <v>1019.8469455800749</v>
      </c>
      <c r="AC43" s="448" t="s">
        <v>100</v>
      </c>
      <c r="AD43" s="440">
        <f t="shared" si="54"/>
        <v>0</v>
      </c>
      <c r="AE43" s="440">
        <f t="shared" si="54"/>
        <v>4.0991422350089061E-2</v>
      </c>
      <c r="AF43" s="440">
        <f t="shared" si="54"/>
        <v>0.64759330944525484</v>
      </c>
      <c r="AG43" s="440">
        <f t="shared" si="54"/>
        <v>2.1818350323883299E-3</v>
      </c>
      <c r="AH43" s="440">
        <f t="shared" si="54"/>
        <v>0</v>
      </c>
      <c r="AI43" s="440">
        <f t="shared" si="55"/>
        <v>0.69076656682773219</v>
      </c>
      <c r="AK43" s="448" t="s">
        <v>100</v>
      </c>
      <c r="AL43" s="440">
        <f t="shared" si="56"/>
        <v>0</v>
      </c>
      <c r="AM43" s="440">
        <f t="shared" si="56"/>
        <v>1.5677039770007422</v>
      </c>
      <c r="AN43" s="440">
        <f t="shared" si="56"/>
        <v>3.3204292682967186E-2</v>
      </c>
      <c r="AO43" s="440">
        <f t="shared" si="56"/>
        <v>2.7521718158823146E-2</v>
      </c>
      <c r="AP43" s="440">
        <f t="shared" si="56"/>
        <v>1.4225739962575878</v>
      </c>
      <c r="AQ43" s="440">
        <f t="shared" si="56"/>
        <v>3.56076629595918E-2</v>
      </c>
      <c r="AR43" s="440">
        <f t="shared" si="56"/>
        <v>0</v>
      </c>
      <c r="AS43" s="440">
        <f t="shared" si="56"/>
        <v>21.898582114292285</v>
      </c>
      <c r="AT43" s="440">
        <f t="shared" si="56"/>
        <v>0</v>
      </c>
      <c r="AU43" s="440">
        <f t="shared" si="56"/>
        <v>0</v>
      </c>
      <c r="AV43" s="440">
        <f t="shared" si="56"/>
        <v>1.4379934155840527E-2</v>
      </c>
      <c r="AW43" s="440">
        <f t="shared" si="56"/>
        <v>0</v>
      </c>
      <c r="AX43" s="440">
        <f t="shared" si="56"/>
        <v>1.1160693520650879E-3</v>
      </c>
      <c r="AY43" s="440">
        <f t="shared" si="56"/>
        <v>4.8920701487077146E-2</v>
      </c>
      <c r="AZ43" s="440">
        <f t="shared" si="56"/>
        <v>0</v>
      </c>
      <c r="BA43" s="440">
        <f t="shared" si="56"/>
        <v>0</v>
      </c>
      <c r="BB43" s="329">
        <f t="shared" si="57"/>
        <v>25.04961046634698</v>
      </c>
      <c r="BD43" s="448" t="s">
        <v>100</v>
      </c>
      <c r="BE43" s="440">
        <f t="shared" si="58"/>
        <v>4.9581467465031839E-7</v>
      </c>
      <c r="BG43" s="448" t="s">
        <v>100</v>
      </c>
      <c r="BH43" s="333">
        <f t="shared" ref="BH43:BH48" si="65">BH54/1024</f>
        <v>12798.066824374264</v>
      </c>
      <c r="BI43" s="321"/>
      <c r="BJ43" s="448" t="s">
        <v>100</v>
      </c>
      <c r="BK43" s="333">
        <f t="shared" si="59"/>
        <v>130.46340438157668</v>
      </c>
      <c r="BL43" s="333">
        <f t="shared" si="59"/>
        <v>4.3121877024532244E-3</v>
      </c>
      <c r="BM43" s="333">
        <f t="shared" si="60"/>
        <v>130.46771656927913</v>
      </c>
      <c r="BN43" s="321"/>
      <c r="BO43" s="448" t="s">
        <v>100</v>
      </c>
      <c r="BP43" s="333">
        <f t="shared" si="61"/>
        <v>6.3080522784439355</v>
      </c>
      <c r="BR43" s="448" t="s">
        <v>100</v>
      </c>
      <c r="BS43" s="333">
        <f t="shared" si="62"/>
        <v>240.3168774615547</v>
      </c>
      <c r="BU43" s="441" t="s">
        <v>100</v>
      </c>
      <c r="BV43" s="701">
        <f t="shared" ref="BV43:CB48" si="66">BV54/1024</f>
        <v>3.6953679227735839E-6</v>
      </c>
      <c r="BW43" s="701">
        <f t="shared" si="66"/>
        <v>0</v>
      </c>
      <c r="BX43" s="701">
        <f t="shared" si="66"/>
        <v>0</v>
      </c>
      <c r="BY43" s="701">
        <f t="shared" si="66"/>
        <v>2.5706138330860937E-5</v>
      </c>
      <c r="BZ43" s="701">
        <f t="shared" si="66"/>
        <v>2.9793944705606834</v>
      </c>
      <c r="CA43" s="701">
        <f t="shared" si="66"/>
        <v>0</v>
      </c>
      <c r="CB43" s="701">
        <f t="shared" si="66"/>
        <v>0</v>
      </c>
      <c r="CC43" s="701">
        <f t="shared" ref="CC43:CC48" si="67">SUM(BV43:CB43)</f>
        <v>2.979423872066937</v>
      </c>
    </row>
    <row r="44" spans="12:81" x14ac:dyDescent="0.15">
      <c r="L44" s="448" t="s">
        <v>514</v>
      </c>
      <c r="M44" s="440">
        <f t="shared" si="51"/>
        <v>180.23355184776659</v>
      </c>
      <c r="N44" s="440">
        <f t="shared" si="51"/>
        <v>0.69767605830656931</v>
      </c>
      <c r="O44" s="440">
        <f t="shared" si="51"/>
        <v>9.8531393971133792</v>
      </c>
      <c r="P44" s="440">
        <f t="shared" si="51"/>
        <v>554.70597161883302</v>
      </c>
      <c r="Q44" s="440"/>
      <c r="R44" s="440">
        <f t="shared" si="52"/>
        <v>745.49033892201953</v>
      </c>
      <c r="T44" s="448" t="s">
        <v>514</v>
      </c>
      <c r="U44" s="440">
        <f t="shared" si="53"/>
        <v>5.9803765907508888</v>
      </c>
      <c r="V44" s="440">
        <f t="shared" si="53"/>
        <v>1.9824072668943653</v>
      </c>
      <c r="W44" s="440">
        <f t="shared" si="53"/>
        <v>0.81049204611372172</v>
      </c>
      <c r="X44" s="440">
        <f t="shared" si="53"/>
        <v>1047.2822666079003</v>
      </c>
      <c r="Y44" s="440">
        <f t="shared" si="53"/>
        <v>0.73475868520290533</v>
      </c>
      <c r="Z44" s="440">
        <f t="shared" si="53"/>
        <v>0</v>
      </c>
      <c r="AA44" s="440">
        <f t="shared" si="64"/>
        <v>1056.7903011968622</v>
      </c>
      <c r="AC44" s="448" t="s">
        <v>514</v>
      </c>
      <c r="AD44" s="440">
        <f t="shared" si="54"/>
        <v>1.736130191420664E-2</v>
      </c>
      <c r="AE44" s="440">
        <f t="shared" si="54"/>
        <v>6.7871109084289847</v>
      </c>
      <c r="AF44" s="440">
        <f t="shared" si="54"/>
        <v>56.040441245328026</v>
      </c>
      <c r="AG44" s="440">
        <f t="shared" si="54"/>
        <v>1.2090221389371387E-5</v>
      </c>
      <c r="AH44" s="440">
        <f t="shared" si="54"/>
        <v>2.5542255571053807E-4</v>
      </c>
      <c r="AI44" s="440">
        <f t="shared" si="55"/>
        <v>62.845180968448318</v>
      </c>
      <c r="AK44" s="448" t="s">
        <v>514</v>
      </c>
      <c r="AL44" s="440">
        <f t="shared" si="56"/>
        <v>0</v>
      </c>
      <c r="AM44" s="440">
        <f t="shared" si="56"/>
        <v>13.06886762596875</v>
      </c>
      <c r="AN44" s="440">
        <f t="shared" si="56"/>
        <v>0.22933959428428322</v>
      </c>
      <c r="AO44" s="440">
        <f t="shared" si="56"/>
        <v>1.7985415965085839E-2</v>
      </c>
      <c r="AP44" s="440">
        <f t="shared" si="56"/>
        <v>113.32193743003711</v>
      </c>
      <c r="AQ44" s="440">
        <f t="shared" si="56"/>
        <v>15.927831459419336</v>
      </c>
      <c r="AR44" s="440">
        <f t="shared" si="56"/>
        <v>29.881407597518749</v>
      </c>
      <c r="AS44" s="440">
        <f t="shared" si="56"/>
        <v>39.890550403944822</v>
      </c>
      <c r="AT44" s="440">
        <f t="shared" si="56"/>
        <v>0</v>
      </c>
      <c r="AU44" s="440">
        <f t="shared" si="56"/>
        <v>0</v>
      </c>
      <c r="AV44" s="440">
        <f t="shared" si="56"/>
        <v>1.0190370887357813E-2</v>
      </c>
      <c r="AW44" s="440">
        <f t="shared" si="56"/>
        <v>0</v>
      </c>
      <c r="AX44" s="440">
        <f t="shared" si="56"/>
        <v>3.1395710202559669E-3</v>
      </c>
      <c r="AY44" s="440">
        <f t="shared" si="56"/>
        <v>6.2820222650316211</v>
      </c>
      <c r="AZ44" s="440">
        <f t="shared" si="56"/>
        <v>4.0562744288763477E-5</v>
      </c>
      <c r="BA44" s="440">
        <f t="shared" si="56"/>
        <v>6.424215753213496E-4</v>
      </c>
      <c r="BB44" s="329">
        <f t="shared" si="57"/>
        <v>218.63395471839698</v>
      </c>
      <c r="BD44" s="448" t="s">
        <v>514</v>
      </c>
      <c r="BE44" s="440">
        <f t="shared" si="58"/>
        <v>6.7960393671455668E-3</v>
      </c>
      <c r="BG44" s="448" t="s">
        <v>514</v>
      </c>
      <c r="BH44" s="333">
        <f t="shared" si="65"/>
        <v>10451.186824572334</v>
      </c>
      <c r="BI44" s="321"/>
      <c r="BJ44" s="448" t="s">
        <v>514</v>
      </c>
      <c r="BK44" s="333">
        <f t="shared" si="59"/>
        <v>36.001027669395491</v>
      </c>
      <c r="BL44" s="333">
        <f t="shared" si="59"/>
        <v>4.8728361009125296E-2</v>
      </c>
      <c r="BM44" s="333">
        <f t="shared" si="60"/>
        <v>36.049756030404616</v>
      </c>
      <c r="BN44" s="321"/>
      <c r="BO44" s="448" t="s">
        <v>514</v>
      </c>
      <c r="BP44" s="333">
        <f t="shared" si="61"/>
        <v>416.12646725611916</v>
      </c>
      <c r="BR44" s="448" t="s">
        <v>514</v>
      </c>
      <c r="BS44" s="333">
        <f t="shared" si="62"/>
        <v>1179.313074437998</v>
      </c>
      <c r="BU44" s="441" t="s">
        <v>514</v>
      </c>
      <c r="BV44" s="701">
        <f t="shared" si="66"/>
        <v>2.6794359442646874E-2</v>
      </c>
      <c r="BW44" s="701">
        <f t="shared" si="66"/>
        <v>4.3006576015613962E-4</v>
      </c>
      <c r="BX44" s="701">
        <f t="shared" si="66"/>
        <v>1.8190349347605567E-2</v>
      </c>
      <c r="BY44" s="701">
        <f t="shared" si="66"/>
        <v>0.11429034770753711</v>
      </c>
      <c r="BZ44" s="701">
        <f t="shared" si="66"/>
        <v>0.3837819295804365</v>
      </c>
      <c r="CA44" s="701">
        <f t="shared" si="66"/>
        <v>0</v>
      </c>
      <c r="CB44" s="701">
        <f t="shared" si="66"/>
        <v>0</v>
      </c>
      <c r="CC44" s="701">
        <f t="shared" si="67"/>
        <v>0.5434870518383822</v>
      </c>
    </row>
    <row r="45" spans="12:81" x14ac:dyDescent="0.15">
      <c r="L45" s="448" t="s">
        <v>515</v>
      </c>
      <c r="M45" s="440">
        <f t="shared" si="51"/>
        <v>77.015326489091407</v>
      </c>
      <c r="N45" s="440">
        <f t="shared" si="51"/>
        <v>2.2588886835364943E-2</v>
      </c>
      <c r="O45" s="440">
        <f t="shared" si="51"/>
        <v>0.10480181199727637</v>
      </c>
      <c r="P45" s="440">
        <f t="shared" si="51"/>
        <v>1489.4386657806444</v>
      </c>
      <c r="Q45" s="440"/>
      <c r="R45" s="440">
        <f t="shared" si="52"/>
        <v>1566.5813829685685</v>
      </c>
      <c r="T45" s="448" t="s">
        <v>515</v>
      </c>
      <c r="U45" s="440">
        <f t="shared" si="53"/>
        <v>1.2431340140710743</v>
      </c>
      <c r="V45" s="440">
        <f t="shared" si="53"/>
        <v>0.4844788643304121</v>
      </c>
      <c r="W45" s="440">
        <f t="shared" si="53"/>
        <v>57.905168790871286</v>
      </c>
      <c r="X45" s="440">
        <f t="shared" si="53"/>
        <v>565.28170224456642</v>
      </c>
      <c r="Y45" s="440">
        <f t="shared" si="53"/>
        <v>0.60839687214774996</v>
      </c>
      <c r="Z45" s="440">
        <f t="shared" si="53"/>
        <v>8.2886985237564572E-3</v>
      </c>
      <c r="AA45" s="440">
        <f t="shared" si="64"/>
        <v>625.53116948451066</v>
      </c>
      <c r="AC45" s="448" t="s">
        <v>515</v>
      </c>
      <c r="AD45" s="440">
        <f t="shared" si="54"/>
        <v>3.5836476126860351E-4</v>
      </c>
      <c r="AE45" s="440">
        <f t="shared" si="54"/>
        <v>5.090350197316182</v>
      </c>
      <c r="AF45" s="440">
        <f t="shared" si="54"/>
        <v>10.993426790370899</v>
      </c>
      <c r="AG45" s="440">
        <f t="shared" si="54"/>
        <v>6.8323720370244633E-5</v>
      </c>
      <c r="AH45" s="440">
        <f t="shared" si="54"/>
        <v>3.7193967727944239E-7</v>
      </c>
      <c r="AI45" s="440">
        <f t="shared" si="55"/>
        <v>16.084204048108397</v>
      </c>
      <c r="AK45" s="448" t="s">
        <v>515</v>
      </c>
      <c r="AL45" s="440">
        <f t="shared" si="56"/>
        <v>0</v>
      </c>
      <c r="AM45" s="440">
        <f t="shared" si="56"/>
        <v>3.9747788400227342</v>
      </c>
      <c r="AN45" s="440">
        <f t="shared" si="56"/>
        <v>6.1033413236318657</v>
      </c>
      <c r="AO45" s="440">
        <f t="shared" si="56"/>
        <v>0.20830344593923633</v>
      </c>
      <c r="AP45" s="440">
        <f t="shared" si="56"/>
        <v>5.7281138807356839</v>
      </c>
      <c r="AQ45" s="440">
        <f t="shared" si="56"/>
        <v>5.3774953444308204</v>
      </c>
      <c r="AR45" s="440">
        <f t="shared" si="56"/>
        <v>2.3832237274400487</v>
      </c>
      <c r="AS45" s="440">
        <f t="shared" si="56"/>
        <v>8.9306207340123347</v>
      </c>
      <c r="AT45" s="440">
        <f t="shared" si="56"/>
        <v>0</v>
      </c>
      <c r="AU45" s="440">
        <f t="shared" si="56"/>
        <v>0</v>
      </c>
      <c r="AV45" s="440">
        <f t="shared" si="56"/>
        <v>0.21140778187873341</v>
      </c>
      <c r="AW45" s="440">
        <f t="shared" si="56"/>
        <v>0</v>
      </c>
      <c r="AX45" s="440">
        <f t="shared" si="56"/>
        <v>1.8484997781342774E-6</v>
      </c>
      <c r="AY45" s="440">
        <f t="shared" si="56"/>
        <v>19.652427353468653</v>
      </c>
      <c r="AZ45" s="440">
        <f t="shared" si="56"/>
        <v>2.5636507689341599E-4</v>
      </c>
      <c r="BA45" s="440">
        <f t="shared" si="56"/>
        <v>0</v>
      </c>
      <c r="BB45" s="329">
        <f t="shared" si="57"/>
        <v>52.569970645136785</v>
      </c>
      <c r="BD45" s="448" t="s">
        <v>515</v>
      </c>
      <c r="BE45" s="440">
        <f t="shared" si="58"/>
        <v>1.1384401466784766E-2</v>
      </c>
      <c r="BG45" s="448" t="s">
        <v>515</v>
      </c>
      <c r="BH45" s="333">
        <f t="shared" si="65"/>
        <v>14868.016501365502</v>
      </c>
      <c r="BI45" s="321"/>
      <c r="BJ45" s="448" t="s">
        <v>515</v>
      </c>
      <c r="BK45" s="333">
        <f t="shared" si="59"/>
        <v>38.293955228567</v>
      </c>
      <c r="BL45" s="333">
        <f t="shared" si="59"/>
        <v>0.46936771884884343</v>
      </c>
      <c r="BM45" s="333">
        <f t="shared" si="60"/>
        <v>38.763322947415844</v>
      </c>
      <c r="BN45" s="321"/>
      <c r="BO45" s="448" t="s">
        <v>515</v>
      </c>
      <c r="BP45" s="333">
        <f t="shared" si="61"/>
        <v>346.42426045963867</v>
      </c>
      <c r="BR45" s="448" t="s">
        <v>515</v>
      </c>
      <c r="BS45" s="333">
        <f t="shared" si="62"/>
        <v>185.73797769639941</v>
      </c>
      <c r="BU45" s="441" t="s">
        <v>515</v>
      </c>
      <c r="BV45" s="701">
        <f t="shared" si="66"/>
        <v>4.796839358095889E-2</v>
      </c>
      <c r="BW45" s="701">
        <f t="shared" si="66"/>
        <v>0</v>
      </c>
      <c r="BX45" s="701">
        <f t="shared" si="66"/>
        <v>1.1528127652127246E-4</v>
      </c>
      <c r="BY45" s="701">
        <f t="shared" si="66"/>
        <v>8.5353760550788084E-4</v>
      </c>
      <c r="BZ45" s="701">
        <f t="shared" si="66"/>
        <v>128.30199854510644</v>
      </c>
      <c r="CA45" s="701">
        <f t="shared" si="66"/>
        <v>4.1108578443527147E-5</v>
      </c>
      <c r="CB45" s="701">
        <f>CB56/1024</f>
        <v>0</v>
      </c>
      <c r="CC45" s="701">
        <f t="shared" si="67"/>
        <v>128.35097686614787</v>
      </c>
    </row>
    <row r="46" spans="12:81" x14ac:dyDescent="0.15">
      <c r="L46" s="448" t="s">
        <v>516</v>
      </c>
      <c r="M46" s="440">
        <f t="shared" si="51"/>
        <v>0.73722092949265039</v>
      </c>
      <c r="N46" s="440">
        <f t="shared" si="51"/>
        <v>2.4231922084254589E-2</v>
      </c>
      <c r="O46" s="440">
        <f t="shared" si="51"/>
        <v>1.4208836710167773E-3</v>
      </c>
      <c r="P46" s="440">
        <f t="shared" si="51"/>
        <v>77.281948632453322</v>
      </c>
      <c r="Q46" s="440"/>
      <c r="R46" s="440">
        <f t="shared" si="52"/>
        <v>78.044822367701244</v>
      </c>
      <c r="T46" s="448" t="s">
        <v>516</v>
      </c>
      <c r="U46" s="440">
        <f t="shared" si="53"/>
        <v>0.21605028078829394</v>
      </c>
      <c r="V46" s="440">
        <f t="shared" si="53"/>
        <v>6.0145704555907226E-3</v>
      </c>
      <c r="W46" s="440">
        <f t="shared" si="53"/>
        <v>5.4553364316234278E-4</v>
      </c>
      <c r="X46" s="440">
        <f t="shared" si="53"/>
        <v>13.627812629056249</v>
      </c>
      <c r="Y46" s="440">
        <f t="shared" si="53"/>
        <v>8.2755880703189156E-4</v>
      </c>
      <c r="Z46" s="440">
        <f t="shared" si="53"/>
        <v>3.056534478673711E-3</v>
      </c>
      <c r="AA46" s="440">
        <f t="shared" si="64"/>
        <v>13.854307107229001</v>
      </c>
      <c r="AC46" s="448" t="s">
        <v>516</v>
      </c>
      <c r="AD46" s="440">
        <f t="shared" si="54"/>
        <v>0</v>
      </c>
      <c r="AE46" s="440">
        <f t="shared" si="54"/>
        <v>1.5982305112311133</v>
      </c>
      <c r="AF46" s="440">
        <f t="shared" si="54"/>
        <v>0.14608303129261815</v>
      </c>
      <c r="AG46" s="440">
        <f t="shared" si="54"/>
        <v>0</v>
      </c>
      <c r="AH46" s="440">
        <f t="shared" si="54"/>
        <v>0</v>
      </c>
      <c r="AI46" s="440">
        <f t="shared" si="55"/>
        <v>1.7443135425237315</v>
      </c>
      <c r="AK46" s="448" t="s">
        <v>516</v>
      </c>
      <c r="AL46" s="440">
        <f t="shared" si="56"/>
        <v>1.8058835312331153E-3</v>
      </c>
      <c r="AM46" s="440">
        <f t="shared" si="56"/>
        <v>1.2732252251926173</v>
      </c>
      <c r="AN46" s="440">
        <f t="shared" si="56"/>
        <v>5.1778640940028611E-2</v>
      </c>
      <c r="AO46" s="440">
        <f t="shared" si="56"/>
        <v>7.0734911847466705E-2</v>
      </c>
      <c r="AP46" s="440">
        <f t="shared" si="56"/>
        <v>4.1072995246395218E-2</v>
      </c>
      <c r="AQ46" s="440">
        <f t="shared" si="56"/>
        <v>1.0049745005771875</v>
      </c>
      <c r="AR46" s="440">
        <f t="shared" si="56"/>
        <v>2.3947571704511526</v>
      </c>
      <c r="AS46" s="440">
        <f t="shared" si="56"/>
        <v>3.3018668577797072</v>
      </c>
      <c r="AT46" s="440">
        <f t="shared" si="56"/>
        <v>1.3904064104281055E-2</v>
      </c>
      <c r="AU46" s="440">
        <f t="shared" si="56"/>
        <v>1.8244756564854393E-2</v>
      </c>
      <c r="AV46" s="440">
        <f t="shared" si="56"/>
        <v>2.4508774080459178E-2</v>
      </c>
      <c r="AW46" s="440">
        <f t="shared" si="56"/>
        <v>0</v>
      </c>
      <c r="AX46" s="440">
        <f t="shared" si="56"/>
        <v>3.1389312380269924E-3</v>
      </c>
      <c r="AY46" s="440">
        <f t="shared" si="56"/>
        <v>0.17455250791044727</v>
      </c>
      <c r="AZ46" s="440">
        <f t="shared" si="56"/>
        <v>0</v>
      </c>
      <c r="BA46" s="440">
        <f t="shared" si="56"/>
        <v>0</v>
      </c>
      <c r="BB46" s="329">
        <f t="shared" si="57"/>
        <v>8.3745652194638573</v>
      </c>
      <c r="BD46" s="448" t="s">
        <v>516</v>
      </c>
      <c r="BE46" s="440">
        <f t="shared" si="58"/>
        <v>6.1803675635019241E-6</v>
      </c>
      <c r="BG46" s="448" t="s">
        <v>516</v>
      </c>
      <c r="BH46" s="333">
        <f t="shared" si="65"/>
        <v>218.61804384662202</v>
      </c>
      <c r="BI46" s="321"/>
      <c r="BJ46" s="448" t="s">
        <v>516</v>
      </c>
      <c r="BK46" s="333">
        <f t="shared" si="59"/>
        <v>7.4585649435903109E-2</v>
      </c>
      <c r="BL46" s="333">
        <f t="shared" si="59"/>
        <v>4.2514698634477061E-4</v>
      </c>
      <c r="BM46" s="333">
        <f t="shared" si="60"/>
        <v>7.501079642224788E-2</v>
      </c>
      <c r="BN46" s="321"/>
      <c r="BO46" s="448" t="s">
        <v>516</v>
      </c>
      <c r="BP46" s="333">
        <f t="shared" si="61"/>
        <v>51.005809384444532</v>
      </c>
      <c r="BR46" s="448" t="s">
        <v>516</v>
      </c>
      <c r="BS46" s="333">
        <f t="shared" si="62"/>
        <v>4.4882690841286523</v>
      </c>
      <c r="BU46" s="441" t="s">
        <v>516</v>
      </c>
      <c r="BV46" s="701">
        <f t="shared" si="66"/>
        <v>0</v>
      </c>
      <c r="BW46" s="701">
        <f t="shared" si="66"/>
        <v>2.745984602370293E-6</v>
      </c>
      <c r="BX46" s="701">
        <f t="shared" si="66"/>
        <v>0</v>
      </c>
      <c r="BY46" s="701">
        <f t="shared" si="66"/>
        <v>0</v>
      </c>
      <c r="BZ46" s="701">
        <f t="shared" si="66"/>
        <v>2.6829037369443456</v>
      </c>
      <c r="CA46" s="701">
        <f t="shared" si="66"/>
        <v>0</v>
      </c>
      <c r="CB46" s="701">
        <f t="shared" si="66"/>
        <v>0</v>
      </c>
      <c r="CC46" s="701">
        <f t="shared" si="67"/>
        <v>2.682906482928948</v>
      </c>
    </row>
    <row r="47" spans="12:81" x14ac:dyDescent="0.15">
      <c r="L47" s="448" t="s">
        <v>104</v>
      </c>
      <c r="M47" s="440">
        <f t="shared" si="51"/>
        <v>4.569993292569043</v>
      </c>
      <c r="N47" s="440">
        <f t="shared" si="51"/>
        <v>3.9194665077957325E-6</v>
      </c>
      <c r="O47" s="440">
        <f t="shared" si="51"/>
        <v>0.14237934170250782</v>
      </c>
      <c r="P47" s="440">
        <f t="shared" si="51"/>
        <v>3.6404480587434569</v>
      </c>
      <c r="Q47" s="440"/>
      <c r="R47" s="440">
        <f t="shared" si="52"/>
        <v>8.3528246124815162</v>
      </c>
      <c r="T47" s="448" t="s">
        <v>104</v>
      </c>
      <c r="U47" s="440">
        <f t="shared" si="53"/>
        <v>0.20512629597851562</v>
      </c>
      <c r="V47" s="440">
        <f t="shared" si="53"/>
        <v>0.23946021362644335</v>
      </c>
      <c r="W47" s="440">
        <f t="shared" si="53"/>
        <v>3.4143373250117287E-4</v>
      </c>
      <c r="X47" s="440">
        <f t="shared" si="53"/>
        <v>6.3422312707516504</v>
      </c>
      <c r="Y47" s="440">
        <f t="shared" si="53"/>
        <v>1.4107938450251757E-3</v>
      </c>
      <c r="Z47" s="440">
        <f t="shared" si="53"/>
        <v>5.9665626486093948E-4</v>
      </c>
      <c r="AA47" s="440">
        <f t="shared" si="64"/>
        <v>6.7891666641989969</v>
      </c>
      <c r="AC47" s="448" t="s">
        <v>104</v>
      </c>
      <c r="AD47" s="440">
        <f t="shared" si="54"/>
        <v>0</v>
      </c>
      <c r="AE47" s="440">
        <f t="shared" si="54"/>
        <v>1.7052719955245214E-2</v>
      </c>
      <c r="AF47" s="440">
        <f t="shared" si="54"/>
        <v>1.7123452439591309E-2</v>
      </c>
      <c r="AG47" s="440">
        <f t="shared" si="54"/>
        <v>0</v>
      </c>
      <c r="AH47" s="440">
        <f t="shared" si="54"/>
        <v>0</v>
      </c>
      <c r="AI47" s="440">
        <f t="shared" si="55"/>
        <v>3.4176172394836522E-2</v>
      </c>
      <c r="AK47" s="448" t="s">
        <v>104</v>
      </c>
      <c r="AL47" s="440">
        <f t="shared" si="56"/>
        <v>0</v>
      </c>
      <c r="AM47" s="440">
        <f t="shared" si="56"/>
        <v>1.122686726555</v>
      </c>
      <c r="AN47" s="440">
        <f t="shared" si="56"/>
        <v>1.0412852561785253E-3</v>
      </c>
      <c r="AO47" s="440">
        <f t="shared" si="56"/>
        <v>4.2609274169080858E-4</v>
      </c>
      <c r="AP47" s="440">
        <f t="shared" si="56"/>
        <v>0.32754107787877634</v>
      </c>
      <c r="AQ47" s="440">
        <f t="shared" si="56"/>
        <v>6.8038345489185248E-2</v>
      </c>
      <c r="AR47" s="440">
        <f t="shared" si="56"/>
        <v>7.510080922656924E-5</v>
      </c>
      <c r="AS47" s="440">
        <f t="shared" si="56"/>
        <v>3.9978699210760156</v>
      </c>
      <c r="AT47" s="440">
        <f t="shared" si="56"/>
        <v>0</v>
      </c>
      <c r="AU47" s="440">
        <f t="shared" si="56"/>
        <v>0</v>
      </c>
      <c r="AV47" s="440">
        <f t="shared" si="56"/>
        <v>2.4962428688013379E-4</v>
      </c>
      <c r="AW47" s="440">
        <f t="shared" si="56"/>
        <v>0</v>
      </c>
      <c r="AX47" s="440">
        <f t="shared" si="56"/>
        <v>0</v>
      </c>
      <c r="AY47" s="440">
        <f t="shared" si="56"/>
        <v>4.3207431281189158E-4</v>
      </c>
      <c r="AZ47" s="440">
        <f t="shared" si="56"/>
        <v>3.38417957209458E-4</v>
      </c>
      <c r="BA47" s="440">
        <f t="shared" si="56"/>
        <v>6.4857821780606151E-4</v>
      </c>
      <c r="BB47" s="329">
        <f t="shared" si="57"/>
        <v>5.5193472445807803</v>
      </c>
      <c r="BD47" s="448" t="s">
        <v>104</v>
      </c>
      <c r="BE47" s="440">
        <f t="shared" si="58"/>
        <v>5.4739731340305272E-3</v>
      </c>
      <c r="BG47" s="448" t="s">
        <v>776</v>
      </c>
      <c r="BH47" s="333">
        <f t="shared" si="65"/>
        <v>31.679975434448266</v>
      </c>
      <c r="BI47" s="321"/>
      <c r="BJ47" s="448" t="s">
        <v>104</v>
      </c>
      <c r="BK47" s="333">
        <f t="shared" si="59"/>
        <v>0</v>
      </c>
      <c r="BL47" s="333">
        <f t="shared" si="59"/>
        <v>0</v>
      </c>
      <c r="BM47" s="333">
        <f t="shared" si="60"/>
        <v>0</v>
      </c>
      <c r="BN47" s="321"/>
      <c r="BO47" s="448" t="s">
        <v>104</v>
      </c>
      <c r="BP47" s="333">
        <f t="shared" si="61"/>
        <v>0.15413113489103125</v>
      </c>
      <c r="BR47" s="448" t="s">
        <v>104</v>
      </c>
      <c r="BS47" s="333">
        <f t="shared" si="62"/>
        <v>0.14560378794976661</v>
      </c>
      <c r="BU47" s="441" t="s">
        <v>776</v>
      </c>
      <c r="BV47" s="701">
        <f t="shared" si="66"/>
        <v>0</v>
      </c>
      <c r="BW47" s="701">
        <f t="shared" si="66"/>
        <v>0</v>
      </c>
      <c r="BX47" s="701">
        <f t="shared" si="66"/>
        <v>0</v>
      </c>
      <c r="BY47" s="701">
        <f t="shared" si="66"/>
        <v>0</v>
      </c>
      <c r="BZ47" s="701">
        <f t="shared" si="66"/>
        <v>0.13251851951099511</v>
      </c>
      <c r="CA47" s="701">
        <f t="shared" si="66"/>
        <v>0</v>
      </c>
      <c r="CB47" s="701">
        <f t="shared" si="66"/>
        <v>0</v>
      </c>
      <c r="CC47" s="701">
        <f t="shared" si="67"/>
        <v>0.13251851951099511</v>
      </c>
    </row>
    <row r="48" spans="12:81" x14ac:dyDescent="0.15">
      <c r="L48" s="448" t="s">
        <v>105</v>
      </c>
      <c r="M48" s="440">
        <f t="shared" si="51"/>
        <v>59.954103199320315</v>
      </c>
      <c r="N48" s="440">
        <f t="shared" si="51"/>
        <v>8.2177979120387993E-3</v>
      </c>
      <c r="O48" s="440">
        <f t="shared" si="51"/>
        <v>86.610830112476762</v>
      </c>
      <c r="P48" s="440">
        <f t="shared" si="51"/>
        <v>666.77320211649123</v>
      </c>
      <c r="Q48" s="440"/>
      <c r="R48" s="440">
        <f t="shared" si="52"/>
        <v>813.34635322620034</v>
      </c>
      <c r="T48" s="448" t="s">
        <v>105</v>
      </c>
      <c r="U48" s="440">
        <f t="shared" si="53"/>
        <v>0.12002594465593555</v>
      </c>
      <c r="V48" s="440">
        <f t="shared" si="53"/>
        <v>604.32166157429594</v>
      </c>
      <c r="W48" s="440">
        <f t="shared" si="53"/>
        <v>0</v>
      </c>
      <c r="X48" s="440">
        <f t="shared" si="53"/>
        <v>290.51564251317774</v>
      </c>
      <c r="Y48" s="440">
        <f t="shared" si="53"/>
        <v>3.8583653549721875E-2</v>
      </c>
      <c r="Z48" s="440">
        <f t="shared" si="53"/>
        <v>4.4645667010627152E-2</v>
      </c>
      <c r="AA48" s="440">
        <f t="shared" si="64"/>
        <v>895.04055935269002</v>
      </c>
      <c r="AC48" s="448" t="s">
        <v>105</v>
      </c>
      <c r="AD48" s="440">
        <f t="shared" si="54"/>
        <v>0.24173460072324804</v>
      </c>
      <c r="AE48" s="440">
        <f t="shared" si="54"/>
        <v>0.73442064772461813</v>
      </c>
      <c r="AF48" s="440">
        <f t="shared" si="54"/>
        <v>2.5341063222303908</v>
      </c>
      <c r="AG48" s="440">
        <f t="shared" si="54"/>
        <v>1.0027314263425069E-2</v>
      </c>
      <c r="AH48" s="440">
        <f t="shared" si="54"/>
        <v>0</v>
      </c>
      <c r="AI48" s="440">
        <f t="shared" si="55"/>
        <v>3.520288884941682</v>
      </c>
      <c r="AK48" s="448" t="s">
        <v>105</v>
      </c>
      <c r="AL48" s="440">
        <f t="shared" si="56"/>
        <v>7.0244627777356055E-3</v>
      </c>
      <c r="AM48" s="440">
        <f t="shared" si="56"/>
        <v>3.0382966233446483E-3</v>
      </c>
      <c r="AN48" s="440">
        <f t="shared" si="56"/>
        <v>3.7944433015582031E-3</v>
      </c>
      <c r="AO48" s="440">
        <f t="shared" si="56"/>
        <v>1.6367659040952245E-2</v>
      </c>
      <c r="AP48" s="440">
        <f t="shared" si="56"/>
        <v>2.0090530264496875E-2</v>
      </c>
      <c r="AQ48" s="440">
        <f t="shared" si="56"/>
        <v>9.7568766586846288E-3</v>
      </c>
      <c r="AR48" s="440">
        <f t="shared" si="56"/>
        <v>1.2342435911705176E-4</v>
      </c>
      <c r="AS48" s="440">
        <f t="shared" si="56"/>
        <v>3.2939766943554787</v>
      </c>
      <c r="AT48" s="440">
        <f t="shared" si="56"/>
        <v>4.7545890083711034E-5</v>
      </c>
      <c r="AU48" s="440">
        <f t="shared" si="56"/>
        <v>3.1883557312539745E-5</v>
      </c>
      <c r="AV48" s="440">
        <f t="shared" si="56"/>
        <v>1.2074477892383495E-2</v>
      </c>
      <c r="AW48" s="440">
        <f t="shared" si="56"/>
        <v>4.5785880502080469E-4</v>
      </c>
      <c r="AX48" s="440">
        <f t="shared" si="56"/>
        <v>1.6869592309376368E-4</v>
      </c>
      <c r="AY48" s="440">
        <f t="shared" si="56"/>
        <v>2.1399233653028125E-2</v>
      </c>
      <c r="AZ48" s="440">
        <f t="shared" si="56"/>
        <v>4.9235146825594633E-3</v>
      </c>
      <c r="BA48" s="440">
        <f t="shared" si="56"/>
        <v>8.4468396380543655E-5</v>
      </c>
      <c r="BB48" s="329">
        <f t="shared" si="57"/>
        <v>3.3933600661812306</v>
      </c>
      <c r="BD48" s="448" t="s">
        <v>105</v>
      </c>
      <c r="BE48" s="440">
        <f t="shared" si="58"/>
        <v>5.9222516762929389E-2</v>
      </c>
      <c r="BG48" s="448" t="s">
        <v>105</v>
      </c>
      <c r="BH48" s="333">
        <f t="shared" si="65"/>
        <v>0.31205468253665353</v>
      </c>
      <c r="BI48" s="321"/>
      <c r="BJ48" s="448" t="s">
        <v>105</v>
      </c>
      <c r="BK48" s="333">
        <f t="shared" si="59"/>
        <v>13.570826453263177</v>
      </c>
      <c r="BL48" s="333">
        <f t="shared" si="59"/>
        <v>4.7706353143439577E-6</v>
      </c>
      <c r="BM48" s="333">
        <f t="shared" si="60"/>
        <v>13.570831223898491</v>
      </c>
      <c r="BN48" s="321"/>
      <c r="BO48" s="448" t="s">
        <v>105</v>
      </c>
      <c r="BP48" s="333">
        <f t="shared" si="61"/>
        <v>0.129003139563792</v>
      </c>
      <c r="BR48" s="448" t="s">
        <v>105</v>
      </c>
      <c r="BS48" s="333">
        <f t="shared" si="62"/>
        <v>0.11387714052034376</v>
      </c>
      <c r="BU48" s="448" t="s">
        <v>105</v>
      </c>
      <c r="BV48" s="701">
        <f t="shared" si="66"/>
        <v>0</v>
      </c>
      <c r="BW48" s="701">
        <f t="shared" si="66"/>
        <v>0</v>
      </c>
      <c r="BX48" s="701">
        <f t="shared" si="66"/>
        <v>0</v>
      </c>
      <c r="BY48" s="701">
        <f t="shared" si="66"/>
        <v>0</v>
      </c>
      <c r="BZ48" s="701">
        <f t="shared" si="66"/>
        <v>3.4416928428981838E-5</v>
      </c>
      <c r="CA48" s="701">
        <f t="shared" si="66"/>
        <v>1.4481308971880859E-4</v>
      </c>
      <c r="CB48" s="701">
        <f t="shared" si="66"/>
        <v>0</v>
      </c>
      <c r="CC48" s="701">
        <f t="shared" si="67"/>
        <v>1.7923001814779043E-4</v>
      </c>
    </row>
    <row r="49" spans="12:81" x14ac:dyDescent="0.15">
      <c r="L49" s="78" t="s">
        <v>55</v>
      </c>
      <c r="M49" s="423">
        <f>SUM(M42:M48)</f>
        <v>608.12949201044364</v>
      </c>
      <c r="N49" s="423">
        <f>SUM(N42:N48)</f>
        <v>23.475511944460727</v>
      </c>
      <c r="O49" s="423">
        <f>SUM(O42:O48)</f>
        <v>356.38227674628934</v>
      </c>
      <c r="P49" s="423">
        <f>SUM(P42:P48)</f>
        <v>8448.5935332028639</v>
      </c>
      <c r="Q49" s="423"/>
      <c r="R49" s="423">
        <f>SUM(R42:R48)</f>
        <v>9436.5808139040564</v>
      </c>
      <c r="T49" s="78" t="s">
        <v>55</v>
      </c>
      <c r="U49" s="423">
        <f t="shared" ref="U49:X49" si="68">SUM(U42:U48)</f>
        <v>178.68620189613065</v>
      </c>
      <c r="V49" s="423">
        <f t="shared" si="68"/>
        <v>1969.3673412451967</v>
      </c>
      <c r="W49" s="423">
        <f t="shared" si="68"/>
        <v>77.97401744512527</v>
      </c>
      <c r="X49" s="423">
        <f t="shared" si="68"/>
        <v>10018.294458058255</v>
      </c>
      <c r="Y49" s="440">
        <f t="shared" si="53"/>
        <v>22.596133414119244</v>
      </c>
      <c r="Z49" s="440">
        <f t="shared" si="53"/>
        <v>5.6733158883616776E-2</v>
      </c>
      <c r="AA49" s="440">
        <f t="shared" si="64"/>
        <v>12266.974885217711</v>
      </c>
      <c r="AC49" s="78" t="s">
        <v>55</v>
      </c>
      <c r="AD49" s="423">
        <f>SUM(AD42:AD48)</f>
        <v>0.32775681804832835</v>
      </c>
      <c r="AE49" s="423">
        <f>SUM(AE42:AE48)</f>
        <v>32.447298188714626</v>
      </c>
      <c r="AF49" s="423">
        <f>SUM(AF42:AF48)</f>
        <v>389.68198618207657</v>
      </c>
      <c r="AG49" s="440">
        <f t="shared" si="54"/>
        <v>2.0567758896504515E-2</v>
      </c>
      <c r="AH49" s="440">
        <f t="shared" si="54"/>
        <v>9.9858176017732954E-3</v>
      </c>
      <c r="AI49" s="423">
        <f>SUM(AI42:AI48)</f>
        <v>422.4875947653378</v>
      </c>
      <c r="AK49" s="442" t="s">
        <v>55</v>
      </c>
      <c r="AL49" s="443">
        <f t="shared" ref="AL49:BB49" si="69">SUM(AL42:AL48)</f>
        <v>1.3672243835571845E-2</v>
      </c>
      <c r="AM49" s="443">
        <f t="shared" si="69"/>
        <v>87.73348295039699</v>
      </c>
      <c r="AN49" s="443">
        <f t="shared" si="69"/>
        <v>15.136049467656441</v>
      </c>
      <c r="AO49" s="443">
        <f t="shared" si="69"/>
        <v>1.9893706782195246</v>
      </c>
      <c r="AP49" s="443">
        <f t="shared" si="69"/>
        <v>821.16819779713398</v>
      </c>
      <c r="AQ49" s="443">
        <f t="shared" si="69"/>
        <v>43.399290444174653</v>
      </c>
      <c r="AR49" s="443">
        <f t="shared" si="69"/>
        <v>85.752604738320684</v>
      </c>
      <c r="AS49" s="443">
        <f t="shared" si="69"/>
        <v>246.50599491359051</v>
      </c>
      <c r="AT49" s="443">
        <f t="shared" si="69"/>
        <v>0.74133818635618798</v>
      </c>
      <c r="AU49" s="443">
        <f t="shared" si="69"/>
        <v>0.77576213993870591</v>
      </c>
      <c r="AV49" s="443">
        <f t="shared" si="69"/>
        <v>0.76387845780118291</v>
      </c>
      <c r="AW49" s="443">
        <f t="shared" si="69"/>
        <v>6.5096043546873247E-2</v>
      </c>
      <c r="AX49" s="443">
        <f t="shared" si="69"/>
        <v>7.5776572521135477E-3</v>
      </c>
      <c r="AY49" s="443">
        <f t="shared" si="69"/>
        <v>28.009199117634029</v>
      </c>
      <c r="AZ49" s="443">
        <f t="shared" si="69"/>
        <v>0.22114450826848039</v>
      </c>
      <c r="BA49" s="443">
        <f t="shared" si="69"/>
        <v>9.6339005023764884E-2</v>
      </c>
      <c r="BB49" s="347">
        <f t="shared" si="69"/>
        <v>1332.3789983491502</v>
      </c>
      <c r="BD49" s="442" t="s">
        <v>55</v>
      </c>
      <c r="BE49" s="443">
        <f>SUM(BE42:BE48)</f>
        <v>0.11844503352585878</v>
      </c>
      <c r="BG49" s="737" t="s">
        <v>55</v>
      </c>
      <c r="BH49" s="449">
        <f>SUM(BH42:BH48)</f>
        <v>62236.67157753044</v>
      </c>
      <c r="BJ49" s="737" t="s">
        <v>55</v>
      </c>
      <c r="BK49" s="333">
        <f t="shared" si="59"/>
        <v>675.63128273817676</v>
      </c>
      <c r="BL49" s="449">
        <f>SUM(BL42:BL48)</f>
        <v>137.22935558377623</v>
      </c>
      <c r="BM49" s="449">
        <f>SUM(BM42:BM48)</f>
        <v>812.86063832195305</v>
      </c>
      <c r="BO49" s="737" t="s">
        <v>55</v>
      </c>
      <c r="BP49" s="449">
        <f>SUM(BP42:BP48)</f>
        <v>2394.5660943095759</v>
      </c>
      <c r="BR49" s="737" t="s">
        <v>55</v>
      </c>
      <c r="BS49" s="449">
        <f>SUM(BS42:BS48)</f>
        <v>2124.401088066933</v>
      </c>
      <c r="BU49" s="78" t="s">
        <v>55</v>
      </c>
      <c r="BV49" s="750">
        <f t="shared" ref="BV49:CC49" si="70">SUM(BV42:BV48)</f>
        <v>0.12235665652133304</v>
      </c>
      <c r="BW49" s="750">
        <f t="shared" si="70"/>
        <v>4.3281174475850992E-4</v>
      </c>
      <c r="BX49" s="750">
        <f t="shared" si="70"/>
        <v>2.7409259952037142E-2</v>
      </c>
      <c r="BY49" s="750">
        <f t="shared" si="70"/>
        <v>0.21793135990810536</v>
      </c>
      <c r="BZ49" s="750">
        <f t="shared" si="70"/>
        <v>155.37500463568622</v>
      </c>
      <c r="CA49" s="750">
        <f t="shared" si="70"/>
        <v>1.8592166816233573E-4</v>
      </c>
      <c r="CB49" s="750">
        <f t="shared" si="70"/>
        <v>0</v>
      </c>
      <c r="CC49" s="750">
        <f t="shared" si="70"/>
        <v>155.74332064548062</v>
      </c>
    </row>
    <row r="51" spans="12:81" x14ac:dyDescent="0.15">
      <c r="M51" s="432" t="s">
        <v>147</v>
      </c>
      <c r="T51" s="432" t="s">
        <v>147</v>
      </c>
      <c r="U51" s="432"/>
      <c r="AC51" s="432" t="s">
        <v>147</v>
      </c>
      <c r="AK51" s="432" t="s">
        <v>147</v>
      </c>
      <c r="BD51" s="432" t="s">
        <v>147</v>
      </c>
      <c r="BG51" s="432" t="s">
        <v>147</v>
      </c>
      <c r="BI51" s="432"/>
      <c r="BJ51" s="432" t="s">
        <v>147</v>
      </c>
      <c r="BL51" s="79"/>
      <c r="BM51" s="79"/>
      <c r="BN51" s="79"/>
      <c r="BO51" s="432" t="s">
        <v>147</v>
      </c>
      <c r="BR51" s="432" t="s">
        <v>147</v>
      </c>
      <c r="BU51" s="432" t="s">
        <v>147</v>
      </c>
    </row>
    <row r="52" spans="12:81" ht="42" x14ac:dyDescent="0.15">
      <c r="L52" s="437" t="s">
        <v>620</v>
      </c>
      <c r="M52" s="451" t="s">
        <v>148</v>
      </c>
      <c r="N52" s="451" t="s">
        <v>136</v>
      </c>
      <c r="O52" s="451" t="s">
        <v>137</v>
      </c>
      <c r="P52" s="451" t="s">
        <v>138</v>
      </c>
      <c r="Q52" s="435" t="s">
        <v>234</v>
      </c>
      <c r="R52" s="451" t="s">
        <v>55</v>
      </c>
      <c r="S52" s="436"/>
      <c r="T52" s="437" t="s">
        <v>620</v>
      </c>
      <c r="U52" s="435" t="s">
        <v>139</v>
      </c>
      <c r="V52" s="435" t="s">
        <v>137</v>
      </c>
      <c r="W52" s="435" t="s">
        <v>140</v>
      </c>
      <c r="X52" s="435" t="s">
        <v>138</v>
      </c>
      <c r="Y52" s="435" t="s">
        <v>141</v>
      </c>
      <c r="Z52" s="435" t="s">
        <v>234</v>
      </c>
      <c r="AA52" s="451" t="s">
        <v>55</v>
      </c>
      <c r="AB52" s="436"/>
      <c r="AC52" s="437" t="s">
        <v>620</v>
      </c>
      <c r="AD52" s="435" t="s">
        <v>142</v>
      </c>
      <c r="AE52" s="435" t="s">
        <v>143</v>
      </c>
      <c r="AF52" s="435" t="s">
        <v>144</v>
      </c>
      <c r="AG52" s="435" t="s">
        <v>234</v>
      </c>
      <c r="AH52" s="435" t="s">
        <v>145</v>
      </c>
      <c r="AI52" s="451" t="s">
        <v>55</v>
      </c>
      <c r="AJ52" s="436"/>
      <c r="AK52" s="437" t="s">
        <v>620</v>
      </c>
      <c r="AL52" s="435" t="str">
        <f>AL28</f>
        <v>AIRS</v>
      </c>
      <c r="AM52" s="435" t="str">
        <f t="shared" ref="AM52:BA52" si="71">AM28</f>
        <v>AMSR-E</v>
      </c>
      <c r="AN52" s="435" t="str">
        <f t="shared" si="71"/>
        <v>AMSR2</v>
      </c>
      <c r="AO52" s="435" t="str">
        <f t="shared" si="71"/>
        <v>ATMS</v>
      </c>
      <c r="AP52" s="435" t="str">
        <f t="shared" si="71"/>
        <v>DPR</v>
      </c>
      <c r="AQ52" s="435" t="str">
        <f t="shared" si="71"/>
        <v>GMI</v>
      </c>
      <c r="AR52" s="435" t="str">
        <f t="shared" si="71"/>
        <v>GOES-8/10</v>
      </c>
      <c r="AS52" s="435" t="str">
        <f t="shared" si="71"/>
        <v>IMERG</v>
      </c>
      <c r="AT52" s="435" t="str">
        <f t="shared" si="71"/>
        <v>KAPR</v>
      </c>
      <c r="AU52" s="435" t="str">
        <f t="shared" si="71"/>
        <v>KUPR</v>
      </c>
      <c r="AV52" s="435" t="str">
        <f t="shared" si="71"/>
        <v>MHS</v>
      </c>
      <c r="AW52" s="435" t="str">
        <f t="shared" si="71"/>
        <v>MT1</v>
      </c>
      <c r="AX52" s="435" t="str">
        <f t="shared" si="71"/>
        <v>SAPHIR</v>
      </c>
      <c r="AY52" s="435" t="str">
        <f t="shared" si="71"/>
        <v>SSM/I</v>
      </c>
      <c r="AZ52" s="435" t="str">
        <f t="shared" si="71"/>
        <v>SSMIS</v>
      </c>
      <c r="BA52" s="435" t="str">
        <f t="shared" si="71"/>
        <v>TMI</v>
      </c>
      <c r="BB52" s="435" t="s">
        <v>55</v>
      </c>
      <c r="BC52" s="436"/>
      <c r="BD52" s="437" t="s">
        <v>620</v>
      </c>
      <c r="BE52" s="435" t="s">
        <v>682</v>
      </c>
      <c r="BG52" s="437" t="s">
        <v>621</v>
      </c>
      <c r="BH52" s="445" t="s">
        <v>889</v>
      </c>
      <c r="BI52" s="737"/>
      <c r="BJ52" s="437" t="s">
        <v>621</v>
      </c>
      <c r="BK52" s="445" t="s">
        <v>890</v>
      </c>
      <c r="BL52" s="445" t="s">
        <v>891</v>
      </c>
      <c r="BM52" s="445" t="s">
        <v>55</v>
      </c>
      <c r="BN52" s="737"/>
      <c r="BO52" s="437" t="s">
        <v>621</v>
      </c>
      <c r="BP52" s="445" t="s">
        <v>895</v>
      </c>
      <c r="BR52" s="437" t="s">
        <v>621</v>
      </c>
      <c r="BS52" s="445" t="s">
        <v>913</v>
      </c>
      <c r="BU52" s="446" t="s">
        <v>621</v>
      </c>
      <c r="BV52" s="446" t="s">
        <v>915</v>
      </c>
      <c r="BW52" s="446" t="s">
        <v>916</v>
      </c>
      <c r="BX52" s="446" t="s">
        <v>917</v>
      </c>
      <c r="BY52" s="446" t="s">
        <v>918</v>
      </c>
      <c r="BZ52" s="446" t="s">
        <v>921</v>
      </c>
      <c r="CA52" s="446" t="s">
        <v>922</v>
      </c>
      <c r="CB52" s="446" t="s">
        <v>923</v>
      </c>
      <c r="CC52" s="445" t="s">
        <v>55</v>
      </c>
    </row>
    <row r="53" spans="12:81" x14ac:dyDescent="0.15">
      <c r="L53" s="448" t="s">
        <v>99</v>
      </c>
      <c r="M53" s="166">
        <v>292006.12100059999</v>
      </c>
      <c r="N53" s="166">
        <v>22566.3688737228</v>
      </c>
      <c r="O53" s="166">
        <v>265901.76991703699</v>
      </c>
      <c r="P53" s="166">
        <v>4810632.2110983003</v>
      </c>
      <c r="Q53" s="166">
        <v>0.24287134315818537</v>
      </c>
      <c r="R53" s="166">
        <v>5391106.7137610028</v>
      </c>
      <c r="T53" s="448" t="s">
        <v>99</v>
      </c>
      <c r="U53" s="166">
        <v>137421.827424307</v>
      </c>
      <c r="V53" s="166">
        <v>1395021.4775399801</v>
      </c>
      <c r="W53" s="166">
        <v>19717.855126680799</v>
      </c>
      <c r="X53" s="166">
        <v>7282819.1637520902</v>
      </c>
      <c r="Y53" s="166">
        <v>21720.901351990098</v>
      </c>
      <c r="Z53" s="166">
        <v>0.14909706823527738</v>
      </c>
      <c r="AA53" s="166">
        <v>8856701.3742921166</v>
      </c>
      <c r="AC53" s="448" t="s">
        <v>99</v>
      </c>
      <c r="AD53" s="333">
        <v>69.941811865195604</v>
      </c>
      <c r="AE53" s="333">
        <v>18615.4411844694</v>
      </c>
      <c r="AF53" s="333">
        <v>326966.48911971302</v>
      </c>
      <c r="AG53" s="333">
        <v>8.4768723547458578</v>
      </c>
      <c r="AH53" s="333">
        <v>9.9635436609387291</v>
      </c>
      <c r="AI53" s="166">
        <v>345670.31253206328</v>
      </c>
      <c r="AK53" s="448" t="s">
        <v>99</v>
      </c>
      <c r="AL53" s="336">
        <v>4.9581030672416002</v>
      </c>
      <c r="AM53" s="336">
        <v>68324.538633250602</v>
      </c>
      <c r="AN53" s="336">
        <v>8922.67508486099</v>
      </c>
      <c r="AO53" s="336">
        <v>1687.5841889548999</v>
      </c>
      <c r="AP53" s="336">
        <v>717114.23271599505</v>
      </c>
      <c r="AQ53" s="336">
        <v>21479.0003247512</v>
      </c>
      <c r="AR53" s="336">
        <v>52319.250142968202</v>
      </c>
      <c r="AS53" s="336">
        <v>169157.14886464499</v>
      </c>
      <c r="AT53" s="336">
        <v>744.843854194507</v>
      </c>
      <c r="AU53" s="336">
        <v>775.66515181213595</v>
      </c>
      <c r="AV53" s="336">
        <v>502.85311449039699</v>
      </c>
      <c r="AW53" s="336">
        <v>66.189501175656901</v>
      </c>
      <c r="AX53" s="336">
        <v>1.28422081470489E-2</v>
      </c>
      <c r="AY53" s="336">
        <v>1873.35166133288</v>
      </c>
      <c r="AZ53" s="336">
        <v>220.75970335490999</v>
      </c>
      <c r="BA53" s="336">
        <v>97.242661718279095</v>
      </c>
      <c r="BB53" s="336">
        <v>1043290.3065487803</v>
      </c>
      <c r="BD53" s="448" t="s">
        <v>99</v>
      </c>
      <c r="BE53" s="336">
        <v>36.414900851435902</v>
      </c>
      <c r="BG53" s="448" t="s">
        <v>99</v>
      </c>
      <c r="BH53" s="334">
        <v>24441642.345732845</v>
      </c>
      <c r="BI53" s="321"/>
      <c r="BJ53" s="448" t="s">
        <v>99</v>
      </c>
      <c r="BK53" s="333">
        <v>468200.94295648101</v>
      </c>
      <c r="BL53" s="333">
        <v>139987.4738161604</v>
      </c>
      <c r="BM53" s="333">
        <v>608188.41677264147</v>
      </c>
      <c r="BN53" s="321"/>
      <c r="BO53" s="448" t="s">
        <v>99</v>
      </c>
      <c r="BP53" s="333">
        <v>1612204.4115522299</v>
      </c>
      <c r="BR53" s="448" t="s">
        <v>99</v>
      </c>
      <c r="BS53" s="333">
        <v>526628.25826138305</v>
      </c>
      <c r="BU53" s="441" t="s">
        <v>775</v>
      </c>
      <c r="BV53" s="701">
        <v>48.732373124919803</v>
      </c>
      <c r="BW53" s="701"/>
      <c r="BX53" s="701">
        <v>9.3221164317801506</v>
      </c>
      <c r="BY53" s="701">
        <v>105.228050899691</v>
      </c>
      <c r="BZ53" s="701">
        <v>21395.837969464199</v>
      </c>
      <c r="CA53" s="701"/>
      <c r="CB53" s="701">
        <v>0</v>
      </c>
      <c r="CC53" s="701">
        <v>21559.120509920591</v>
      </c>
    </row>
    <row r="54" spans="12:81" x14ac:dyDescent="0.15">
      <c r="L54" s="448" t="s">
        <v>100</v>
      </c>
      <c r="M54" s="166">
        <v>468.03836165647903</v>
      </c>
      <c r="N54" s="166">
        <v>701.77152676973401</v>
      </c>
      <c r="O54" s="166">
        <v>8.2070752978324803E-3</v>
      </c>
      <c r="P54" s="166">
        <v>981883.16502529394</v>
      </c>
      <c r="Q54" s="166">
        <v>0</v>
      </c>
      <c r="R54" s="166">
        <v>983052.98312079546</v>
      </c>
      <c r="T54" s="448" t="s">
        <v>100</v>
      </c>
      <c r="U54" s="166">
        <v>37601.777076056198</v>
      </c>
      <c r="V54" s="166">
        <v>7.8408657480031199</v>
      </c>
      <c r="W54" s="166">
        <v>1.7937854621559299</v>
      </c>
      <c r="X54" s="166">
        <v>1006711.51430774</v>
      </c>
      <c r="Y54" s="166">
        <v>0.346238990314304</v>
      </c>
      <c r="Z54" s="166">
        <v>0</v>
      </c>
      <c r="AA54" s="166">
        <v>1044323.2722739967</v>
      </c>
      <c r="AC54" s="448" t="s">
        <v>100</v>
      </c>
      <c r="AD54" s="333"/>
      <c r="AE54" s="333">
        <v>41.975216486491199</v>
      </c>
      <c r="AF54" s="333">
        <v>663.13554887194095</v>
      </c>
      <c r="AG54" s="333">
        <v>2.2341990731656498</v>
      </c>
      <c r="AH54" s="333"/>
      <c r="AI54" s="166">
        <v>707.34496443159776</v>
      </c>
      <c r="AK54" s="448" t="s">
        <v>100</v>
      </c>
      <c r="AL54" s="336"/>
      <c r="AM54" s="336">
        <v>1605.32887244876</v>
      </c>
      <c r="AN54" s="336">
        <v>34.001195707358399</v>
      </c>
      <c r="AO54" s="336">
        <v>28.182239394634902</v>
      </c>
      <c r="AP54" s="336">
        <v>1456.71577216777</v>
      </c>
      <c r="AQ54" s="336">
        <v>36.462246870622003</v>
      </c>
      <c r="AR54" s="336"/>
      <c r="AS54" s="336">
        <v>22424.1480850353</v>
      </c>
      <c r="AT54" s="336"/>
      <c r="AU54" s="336"/>
      <c r="AV54" s="336">
        <v>14.725052575580699</v>
      </c>
      <c r="AW54" s="336"/>
      <c r="AX54" s="336">
        <v>1.14285501651465</v>
      </c>
      <c r="AY54" s="336">
        <v>50.094798322766998</v>
      </c>
      <c r="AZ54" s="336"/>
      <c r="BA54" s="336"/>
      <c r="BB54" s="336">
        <v>25650.801117539308</v>
      </c>
      <c r="BD54" s="448" t="s">
        <v>100</v>
      </c>
      <c r="BE54" s="336">
        <v>5.0771422684192603E-4</v>
      </c>
      <c r="BG54" s="448" t="s">
        <v>100</v>
      </c>
      <c r="BH54" s="334">
        <v>13105220.428159246</v>
      </c>
      <c r="BI54" s="321"/>
      <c r="BJ54" s="448" t="s">
        <v>100</v>
      </c>
      <c r="BK54" s="333">
        <v>133594.52608673452</v>
      </c>
      <c r="BL54" s="333">
        <v>4.4156802073121018</v>
      </c>
      <c r="BM54" s="333">
        <v>133598.94176694183</v>
      </c>
      <c r="BN54" s="321"/>
      <c r="BO54" s="448" t="s">
        <v>100</v>
      </c>
      <c r="BP54" s="333">
        <v>6459.4455331265899</v>
      </c>
      <c r="BR54" s="448" t="s">
        <v>100</v>
      </c>
      <c r="BS54" s="333">
        <v>246084.48252063201</v>
      </c>
      <c r="BU54" s="441" t="s">
        <v>100</v>
      </c>
      <c r="BV54" s="701">
        <v>3.7840567529201499E-3</v>
      </c>
      <c r="BW54" s="701"/>
      <c r="BX54" s="701"/>
      <c r="BY54" s="701">
        <v>2.63230856508016E-2</v>
      </c>
      <c r="BZ54" s="701">
        <v>3050.8999378541398</v>
      </c>
      <c r="CA54" s="701"/>
      <c r="CB54" s="701">
        <v>0</v>
      </c>
      <c r="CC54" s="701">
        <v>3050.9300449965435</v>
      </c>
    </row>
    <row r="55" spans="12:81" x14ac:dyDescent="0.15">
      <c r="L55" s="448" t="s">
        <v>514</v>
      </c>
      <c r="M55" s="166">
        <v>184559.15709211299</v>
      </c>
      <c r="N55" s="166">
        <v>714.42028370592698</v>
      </c>
      <c r="O55" s="166">
        <v>10089.6147426441</v>
      </c>
      <c r="P55" s="166">
        <v>568018.91493768501</v>
      </c>
      <c r="Q55" s="166">
        <v>1.2607974931597701E-3</v>
      </c>
      <c r="R55" s="166">
        <v>763382.10831694549</v>
      </c>
      <c r="T55" s="448" t="s">
        <v>514</v>
      </c>
      <c r="U55" s="166">
        <v>6123.9056289289101</v>
      </c>
      <c r="V55" s="166">
        <v>2029.9850412998301</v>
      </c>
      <c r="W55" s="166">
        <v>829.94385522045104</v>
      </c>
      <c r="X55" s="166">
        <v>1072417.0410064899</v>
      </c>
      <c r="Y55" s="166">
        <v>752.39289364777505</v>
      </c>
      <c r="Z55" s="166">
        <v>0</v>
      </c>
      <c r="AA55" s="166">
        <v>1082153.2684255869</v>
      </c>
      <c r="AC55" s="448" t="s">
        <v>514</v>
      </c>
      <c r="AD55" s="333">
        <v>17.777973160147599</v>
      </c>
      <c r="AE55" s="333">
        <v>6950.0015702312803</v>
      </c>
      <c r="AF55" s="333">
        <v>57385.411835215898</v>
      </c>
      <c r="AG55" s="333">
        <v>1.23803867027163E-2</v>
      </c>
      <c r="AH55" s="333">
        <v>0.26155269704759099</v>
      </c>
      <c r="AI55" s="166">
        <v>64353.465311691078</v>
      </c>
      <c r="AK55" s="448" t="s">
        <v>514</v>
      </c>
      <c r="AL55" s="336"/>
      <c r="AM55" s="336">
        <v>13382.520448992</v>
      </c>
      <c r="AN55" s="336">
        <v>234.84374454710601</v>
      </c>
      <c r="AO55" s="336">
        <v>18.417065948247899</v>
      </c>
      <c r="AP55" s="336">
        <v>116041.663928358</v>
      </c>
      <c r="AQ55" s="336">
        <v>16310.0994144454</v>
      </c>
      <c r="AR55" s="336">
        <v>30598.561379859198</v>
      </c>
      <c r="AS55" s="336">
        <v>40847.923613639497</v>
      </c>
      <c r="AT55" s="336"/>
      <c r="AU55" s="336"/>
      <c r="AV55" s="336">
        <v>10.4349397886544</v>
      </c>
      <c r="AW55" s="336"/>
      <c r="AX55" s="336">
        <v>3.2149207247421101</v>
      </c>
      <c r="AY55" s="336">
        <v>6432.79079939238</v>
      </c>
      <c r="AZ55" s="336">
        <v>4.15362501516938E-2</v>
      </c>
      <c r="BA55" s="336">
        <v>0.65783969312906199</v>
      </c>
      <c r="BB55" s="336">
        <v>223881.16963163851</v>
      </c>
      <c r="BD55" s="448" t="s">
        <v>514</v>
      </c>
      <c r="BE55" s="336">
        <v>6.9591443119570604</v>
      </c>
      <c r="BG55" s="448" t="s">
        <v>514</v>
      </c>
      <c r="BH55" s="334">
        <v>10702015.30836207</v>
      </c>
      <c r="BI55" s="321"/>
      <c r="BJ55" s="448" t="s">
        <v>514</v>
      </c>
      <c r="BK55" s="333">
        <v>36865.052333460982</v>
      </c>
      <c r="BL55" s="333">
        <v>49.897841673344303</v>
      </c>
      <c r="BM55" s="333">
        <v>36914.950175134327</v>
      </c>
      <c r="BN55" s="321"/>
      <c r="BO55" s="448" t="s">
        <v>514</v>
      </c>
      <c r="BP55" s="333">
        <v>426113.50247026602</v>
      </c>
      <c r="BR55" s="448" t="s">
        <v>514</v>
      </c>
      <c r="BS55" s="333">
        <v>1207616.58822451</v>
      </c>
      <c r="BU55" s="441" t="s">
        <v>514</v>
      </c>
      <c r="BV55" s="701">
        <v>27.437424069270399</v>
      </c>
      <c r="BW55" s="701">
        <v>0.44038733839988697</v>
      </c>
      <c r="BX55" s="701">
        <v>18.626917731948101</v>
      </c>
      <c r="BY55" s="701">
        <v>117.033316052518</v>
      </c>
      <c r="BZ55" s="701">
        <v>392.99269589036697</v>
      </c>
      <c r="CA55" s="701"/>
      <c r="CB55" s="701">
        <v>0</v>
      </c>
      <c r="CC55" s="701">
        <v>556.53074108250337</v>
      </c>
    </row>
    <row r="56" spans="12:81" x14ac:dyDescent="0.15">
      <c r="L56" s="448" t="s">
        <v>515</v>
      </c>
      <c r="M56" s="166">
        <v>78863.694324829601</v>
      </c>
      <c r="N56" s="166">
        <v>23.131020119413702</v>
      </c>
      <c r="O56" s="166">
        <v>107.317055485211</v>
      </c>
      <c r="P56" s="166">
        <v>1525185.1937593799</v>
      </c>
      <c r="Q56" s="166">
        <v>6.7250861916690905</v>
      </c>
      <c r="R56" s="166">
        <v>1604186.0612460058</v>
      </c>
      <c r="T56" s="448" t="s">
        <v>515</v>
      </c>
      <c r="U56" s="166">
        <v>1272.96923040878</v>
      </c>
      <c r="V56" s="166">
        <v>496.10635707434199</v>
      </c>
      <c r="W56" s="166">
        <v>59294.892841852197</v>
      </c>
      <c r="X56" s="166">
        <v>578848.46309843601</v>
      </c>
      <c r="Y56" s="166">
        <v>622.99839707929596</v>
      </c>
      <c r="Z56" s="166">
        <v>8.4876272883266122</v>
      </c>
      <c r="AA56" s="166">
        <v>640543.91755213891</v>
      </c>
      <c r="AC56" s="448" t="s">
        <v>515</v>
      </c>
      <c r="AD56" s="333">
        <v>0.36696551553904999</v>
      </c>
      <c r="AE56" s="333">
        <v>5212.5186020517704</v>
      </c>
      <c r="AF56" s="333">
        <v>11257.2690333398</v>
      </c>
      <c r="AG56" s="333">
        <v>6.9963489659130504E-2</v>
      </c>
      <c r="AH56" s="333">
        <v>3.8086622953414901E-4</v>
      </c>
      <c r="AI56" s="166">
        <v>16470.224945262999</v>
      </c>
      <c r="AK56" s="448" t="s">
        <v>515</v>
      </c>
      <c r="AL56" s="336"/>
      <c r="AM56" s="336">
        <v>4070.1735321832798</v>
      </c>
      <c r="AN56" s="336">
        <v>6249.8215153990304</v>
      </c>
      <c r="AO56" s="336">
        <v>213.302728641778</v>
      </c>
      <c r="AP56" s="336">
        <v>5865.5886138733404</v>
      </c>
      <c r="AQ56" s="336">
        <v>5506.5552326971601</v>
      </c>
      <c r="AR56" s="336">
        <v>2440.4210968986099</v>
      </c>
      <c r="AS56" s="336">
        <v>9144.9556316286307</v>
      </c>
      <c r="AT56" s="336"/>
      <c r="AU56" s="336"/>
      <c r="AV56" s="336">
        <v>216.48156864382301</v>
      </c>
      <c r="AW56" s="336"/>
      <c r="AX56" s="336">
        <v>1.8928637728095E-3</v>
      </c>
      <c r="AY56" s="336">
        <v>20124.085609951901</v>
      </c>
      <c r="AZ56" s="336">
        <v>0.26251783873885798</v>
      </c>
      <c r="BA56" s="336"/>
      <c r="BB56" s="336">
        <v>53831.649940620067</v>
      </c>
      <c r="BD56" s="448" t="s">
        <v>515</v>
      </c>
      <c r="BE56" s="336">
        <v>11.6576271019876</v>
      </c>
      <c r="BG56" s="448" t="s">
        <v>515</v>
      </c>
      <c r="BH56" s="334">
        <v>15224848.897398274</v>
      </c>
      <c r="BI56" s="321"/>
      <c r="BJ56" s="448" t="s">
        <v>515</v>
      </c>
      <c r="BK56" s="333">
        <v>39213.010154052608</v>
      </c>
      <c r="BL56" s="333">
        <v>480.63254410121567</v>
      </c>
      <c r="BM56" s="333">
        <v>39693.642698153824</v>
      </c>
      <c r="BN56" s="321"/>
      <c r="BO56" s="448" t="s">
        <v>515</v>
      </c>
      <c r="BP56" s="333">
        <v>354738.44271067</v>
      </c>
      <c r="BR56" s="448" t="s">
        <v>515</v>
      </c>
      <c r="BS56" s="333">
        <v>190195.689161113</v>
      </c>
      <c r="BU56" s="441" t="s">
        <v>515</v>
      </c>
      <c r="BV56" s="701">
        <v>49.119635026901904</v>
      </c>
      <c r="BW56" s="701"/>
      <c r="BX56" s="701">
        <v>0.11804802715778299</v>
      </c>
      <c r="BY56" s="701">
        <v>0.87402250804006998</v>
      </c>
      <c r="BZ56" s="701">
        <v>131381.246510189</v>
      </c>
      <c r="CA56" s="701">
        <v>4.2095184326171799E-2</v>
      </c>
      <c r="CB56" s="701">
        <v>0</v>
      </c>
      <c r="CC56" s="701">
        <v>131431.40031093542</v>
      </c>
    </row>
    <row r="57" spans="12:81" x14ac:dyDescent="0.15">
      <c r="L57" s="448" t="s">
        <v>516</v>
      </c>
      <c r="M57" s="166">
        <v>754.914231800474</v>
      </c>
      <c r="N57" s="166">
        <v>24.813488214276699</v>
      </c>
      <c r="O57" s="166">
        <v>1.4549848791211799</v>
      </c>
      <c r="P57" s="166">
        <v>79136.715399632201</v>
      </c>
      <c r="Q57" s="166">
        <v>0</v>
      </c>
      <c r="R57" s="166">
        <v>79917.898104526073</v>
      </c>
      <c r="T57" s="448" t="s">
        <v>516</v>
      </c>
      <c r="U57" s="166">
        <v>221.235487527213</v>
      </c>
      <c r="V57" s="166">
        <v>6.1589201465248999</v>
      </c>
      <c r="W57" s="166">
        <v>0.55862645059823901</v>
      </c>
      <c r="X57" s="166">
        <v>13954.880132153599</v>
      </c>
      <c r="Y57" s="166">
        <v>0.84742021840065695</v>
      </c>
      <c r="Z57" s="166">
        <v>3.12989130616188</v>
      </c>
      <c r="AA57" s="166">
        <v>14186.810477802497</v>
      </c>
      <c r="AC57" s="448" t="s">
        <v>516</v>
      </c>
      <c r="AD57" s="333"/>
      <c r="AE57" s="333">
        <v>1636.58804350066</v>
      </c>
      <c r="AF57" s="333">
        <v>149.58902404364099</v>
      </c>
      <c r="AG57" s="333">
        <v>0</v>
      </c>
      <c r="AH57" s="333"/>
      <c r="AI57" s="166">
        <v>1786.1770675443011</v>
      </c>
      <c r="AK57" s="448" t="s">
        <v>516</v>
      </c>
      <c r="AL57" s="336">
        <v>1.8492247359827101</v>
      </c>
      <c r="AM57" s="336">
        <v>1303.7826305972401</v>
      </c>
      <c r="AN57" s="336">
        <v>53.021328322589298</v>
      </c>
      <c r="AO57" s="336">
        <v>72.432549731805906</v>
      </c>
      <c r="AP57" s="336">
        <v>42.058747132308703</v>
      </c>
      <c r="AQ57" s="336">
        <v>1029.09388859104</v>
      </c>
      <c r="AR57" s="336">
        <v>2452.2313425419802</v>
      </c>
      <c r="AS57" s="336">
        <v>3381.1116623664202</v>
      </c>
      <c r="AT57" s="336">
        <v>14.2377616427838</v>
      </c>
      <c r="AU57" s="336">
        <v>18.682630722410899</v>
      </c>
      <c r="AV57" s="336">
        <v>25.096984658390198</v>
      </c>
      <c r="AW57" s="336"/>
      <c r="AX57" s="336">
        <v>3.2142655877396402</v>
      </c>
      <c r="AY57" s="336">
        <v>178.741768100298</v>
      </c>
      <c r="AZ57" s="336"/>
      <c r="BA57" s="336"/>
      <c r="BB57" s="336">
        <v>8575.5547847309899</v>
      </c>
      <c r="BD57" s="448" t="s">
        <v>516</v>
      </c>
      <c r="BE57" s="336">
        <v>6.3286963850259703E-3</v>
      </c>
      <c r="BG57" s="448" t="s">
        <v>516</v>
      </c>
      <c r="BH57" s="334">
        <v>223864.87689894094</v>
      </c>
      <c r="BI57" s="321"/>
      <c r="BJ57" s="448" t="s">
        <v>516</v>
      </c>
      <c r="BK57" s="333">
        <v>76.375705022364784</v>
      </c>
      <c r="BL57" s="333">
        <v>0.43535051401704511</v>
      </c>
      <c r="BM57" s="333">
        <v>76.811055536381829</v>
      </c>
      <c r="BN57" s="321"/>
      <c r="BO57" s="448" t="s">
        <v>516</v>
      </c>
      <c r="BP57" s="333">
        <v>52229.948809671201</v>
      </c>
      <c r="BR57" s="448" t="s">
        <v>516</v>
      </c>
      <c r="BS57" s="333">
        <v>4595.98754214774</v>
      </c>
      <c r="BU57" s="441" t="s">
        <v>516</v>
      </c>
      <c r="BV57" s="701"/>
      <c r="BW57" s="701">
        <v>2.8118882328271801E-3</v>
      </c>
      <c r="BX57" s="701"/>
      <c r="BY57" s="701"/>
      <c r="BZ57" s="701">
        <v>2747.2934266310099</v>
      </c>
      <c r="CA57" s="701"/>
      <c r="CB57" s="701">
        <v>0</v>
      </c>
      <c r="CC57" s="701">
        <v>2747.2962385192427</v>
      </c>
    </row>
    <row r="58" spans="12:81" x14ac:dyDescent="0.15">
      <c r="L58" s="448" t="s">
        <v>104</v>
      </c>
      <c r="M58" s="166">
        <v>4679.6731315907</v>
      </c>
      <c r="N58" s="166">
        <v>4.01353370398283E-3</v>
      </c>
      <c r="O58" s="166">
        <v>145.79644590336801</v>
      </c>
      <c r="P58" s="166">
        <v>3727.8188121532999</v>
      </c>
      <c r="Q58" s="166">
        <v>0</v>
      </c>
      <c r="R58" s="166">
        <v>8553.2924031810726</v>
      </c>
      <c r="T58" s="448" t="s">
        <v>104</v>
      </c>
      <c r="U58" s="166">
        <v>210.04932708199999</v>
      </c>
      <c r="V58" s="166">
        <v>245.20725875347799</v>
      </c>
      <c r="W58" s="166">
        <v>0.34962814208120102</v>
      </c>
      <c r="X58" s="166">
        <v>6494.44482124969</v>
      </c>
      <c r="Y58" s="166">
        <v>1.4446528973057799</v>
      </c>
      <c r="Z58" s="166">
        <v>0.61097601521760203</v>
      </c>
      <c r="AA58" s="166">
        <v>6952.1066641397729</v>
      </c>
      <c r="AC58" s="448" t="s">
        <v>104</v>
      </c>
      <c r="AD58" s="333"/>
      <c r="AE58" s="333">
        <v>17.461985234171099</v>
      </c>
      <c r="AF58" s="333">
        <v>17.5344152981415</v>
      </c>
      <c r="AG58" s="333">
        <v>0</v>
      </c>
      <c r="AH58" s="333"/>
      <c r="AI58" s="166">
        <v>34.996400532312599</v>
      </c>
      <c r="AK58" s="448" t="s">
        <v>104</v>
      </c>
      <c r="AL58" s="336"/>
      <c r="AM58" s="336">
        <v>1149.63120799232</v>
      </c>
      <c r="AN58" s="336">
        <v>1.0662761023268099</v>
      </c>
      <c r="AO58" s="336">
        <v>0.43631896749138799</v>
      </c>
      <c r="AP58" s="336">
        <v>335.40206374786698</v>
      </c>
      <c r="AQ58" s="336">
        <v>69.671265780925694</v>
      </c>
      <c r="AR58" s="336">
        <v>7.6903228648006902E-2</v>
      </c>
      <c r="AS58" s="336">
        <v>4093.8187991818399</v>
      </c>
      <c r="AT58" s="336"/>
      <c r="AU58" s="336"/>
      <c r="AV58" s="336">
        <v>0.255615269765257</v>
      </c>
      <c r="AW58" s="336"/>
      <c r="AX58" s="336"/>
      <c r="AY58" s="336">
        <v>0.44244409631937698</v>
      </c>
      <c r="AZ58" s="336">
        <v>0.34653998818248499</v>
      </c>
      <c r="BA58" s="336">
        <v>0.66414409503340699</v>
      </c>
      <c r="BB58" s="336">
        <v>5651.811578450719</v>
      </c>
      <c r="BD58" s="448" t="s">
        <v>104</v>
      </c>
      <c r="BE58" s="336">
        <v>5.6053484892472598</v>
      </c>
      <c r="BG58" s="448" t="s">
        <v>104</v>
      </c>
      <c r="BH58" s="334">
        <v>32440.294844875025</v>
      </c>
      <c r="BI58" s="321"/>
      <c r="BJ58" s="448" t="s">
        <v>104</v>
      </c>
      <c r="BK58" s="333">
        <v>0</v>
      </c>
      <c r="BL58" s="333"/>
      <c r="BM58" s="333"/>
      <c r="BN58" s="321"/>
      <c r="BO58" s="448" t="s">
        <v>104</v>
      </c>
      <c r="BP58" s="333">
        <v>157.830282128416</v>
      </c>
      <c r="BR58" s="448" t="s">
        <v>104</v>
      </c>
      <c r="BS58" s="333">
        <v>149.09827886056101</v>
      </c>
      <c r="BU58" s="441" t="s">
        <v>776</v>
      </c>
      <c r="BV58" s="701"/>
      <c r="BW58" s="701"/>
      <c r="BX58" s="701"/>
      <c r="BY58" s="701"/>
      <c r="BZ58" s="701">
        <v>135.69896397925899</v>
      </c>
      <c r="CA58" s="701"/>
      <c r="CB58" s="701">
        <v>0</v>
      </c>
      <c r="CC58" s="701">
        <v>135.69896397925899</v>
      </c>
    </row>
    <row r="59" spans="12:81" x14ac:dyDescent="0.15">
      <c r="L59" s="448" t="s">
        <v>105</v>
      </c>
      <c r="M59" s="166">
        <v>61393.001676104002</v>
      </c>
      <c r="N59" s="166">
        <v>8.4150250619277305</v>
      </c>
      <c r="O59" s="166">
        <v>88689.490035176204</v>
      </c>
      <c r="P59" s="166">
        <v>682775.75896728702</v>
      </c>
      <c r="Q59" s="166">
        <v>28.620551289990491</v>
      </c>
      <c r="R59" s="166">
        <v>832895.28625491913</v>
      </c>
      <c r="T59" s="448" t="s">
        <v>105</v>
      </c>
      <c r="U59" s="166">
        <v>122.906567327678</v>
      </c>
      <c r="V59" s="166">
        <v>618825.38145207905</v>
      </c>
      <c r="W59" s="166"/>
      <c r="X59" s="166">
        <v>297488.017933494</v>
      </c>
      <c r="Y59" s="166">
        <v>39.5096612349152</v>
      </c>
      <c r="Z59" s="166">
        <v>45.717163018882204</v>
      </c>
      <c r="AA59" s="166">
        <v>916521.53277715459</v>
      </c>
      <c r="AC59" s="448" t="s">
        <v>105</v>
      </c>
      <c r="AD59" s="333">
        <v>247.53623114060599</v>
      </c>
      <c r="AE59" s="333">
        <v>752.04674327000896</v>
      </c>
      <c r="AF59" s="333">
        <v>2594.9248739639202</v>
      </c>
      <c r="AG59" s="333">
        <v>10.267969805747271</v>
      </c>
      <c r="AH59" s="333"/>
      <c r="AI59" s="166">
        <v>3604.7758181802824</v>
      </c>
      <c r="AK59" s="448" t="s">
        <v>105</v>
      </c>
      <c r="AL59" s="336">
        <v>7.19304988440126</v>
      </c>
      <c r="AM59" s="336">
        <v>3.1112157423049198</v>
      </c>
      <c r="AN59" s="336">
        <v>3.8855099407956</v>
      </c>
      <c r="AO59" s="336">
        <v>16.760482857935099</v>
      </c>
      <c r="AP59" s="336">
        <v>20.5727029908448</v>
      </c>
      <c r="AQ59" s="336">
        <v>9.9910416984930599</v>
      </c>
      <c r="AR59" s="336">
        <v>0.126386543735861</v>
      </c>
      <c r="AS59" s="336">
        <v>3373.0321350200102</v>
      </c>
      <c r="AT59" s="336">
        <v>4.8686991445720099E-2</v>
      </c>
      <c r="AU59" s="336">
        <v>3.2648762688040699E-2</v>
      </c>
      <c r="AV59" s="336">
        <v>12.364265361800699</v>
      </c>
      <c r="AW59" s="336">
        <v>0.468847416341304</v>
      </c>
      <c r="AX59" s="336">
        <v>0.17274462524801401</v>
      </c>
      <c r="AY59" s="336">
        <v>21.9128152607008</v>
      </c>
      <c r="AZ59" s="336">
        <v>5.0416790349408904</v>
      </c>
      <c r="BA59" s="336">
        <v>8.6495637893676702E-2</v>
      </c>
      <c r="BB59" s="336">
        <v>3474.8007077695802</v>
      </c>
      <c r="BD59" s="448" t="s">
        <v>105</v>
      </c>
      <c r="BE59" s="336">
        <v>60.643857165239694</v>
      </c>
      <c r="BG59" s="448" t="s">
        <v>105</v>
      </c>
      <c r="BH59" s="334">
        <v>319.54399491753321</v>
      </c>
      <c r="BI59" s="321"/>
      <c r="BJ59" s="448" t="s">
        <v>105</v>
      </c>
      <c r="BK59" s="333">
        <v>13896.526288141493</v>
      </c>
      <c r="BL59" s="333">
        <v>4.8851305618882127E-3</v>
      </c>
      <c r="BM59" s="333">
        <v>13896.531173272055</v>
      </c>
      <c r="BN59" s="321"/>
      <c r="BO59" s="448" t="s">
        <v>105</v>
      </c>
      <c r="BP59" s="333">
        <v>132.09921491332301</v>
      </c>
      <c r="BR59" s="448" t="s">
        <v>105</v>
      </c>
      <c r="BS59" s="333">
        <v>116.61019189283201</v>
      </c>
      <c r="BU59" s="448" t="s">
        <v>105</v>
      </c>
      <c r="BV59" s="701"/>
      <c r="BW59" s="701"/>
      <c r="BX59" s="701"/>
      <c r="BY59" s="701"/>
      <c r="BZ59" s="701">
        <v>3.5242934711277402E-2</v>
      </c>
      <c r="CA59" s="701">
        <v>0.14828860387206</v>
      </c>
      <c r="CB59" s="701">
        <v>0</v>
      </c>
      <c r="CC59" s="701">
        <v>0.1835315385833374</v>
      </c>
    </row>
    <row r="60" spans="12:81" x14ac:dyDescent="0.15">
      <c r="L60" s="78" t="s">
        <v>55</v>
      </c>
      <c r="M60" s="454">
        <v>622724.59981869429</v>
      </c>
      <c r="N60" s="454">
        <v>24038.924231127785</v>
      </c>
      <c r="O60" s="454">
        <v>364935.45138820028</v>
      </c>
      <c r="P60" s="454">
        <v>8651359.7779997326</v>
      </c>
      <c r="Q60" s="454">
        <v>35.589769622310925</v>
      </c>
      <c r="R60" s="454">
        <v>9663094.3432073742</v>
      </c>
      <c r="S60" s="222"/>
      <c r="T60" s="78" t="s">
        <v>55</v>
      </c>
      <c r="U60" s="454">
        <v>182974.67074163779</v>
      </c>
      <c r="V60" s="454">
        <v>2016632.1574350814</v>
      </c>
      <c r="W60" s="454">
        <v>79845.393863808276</v>
      </c>
      <c r="X60" s="454">
        <v>10258733.525051653</v>
      </c>
      <c r="Y60" s="454">
        <v>23138.440616058106</v>
      </c>
      <c r="Z60" s="454">
        <v>58.094754696823578</v>
      </c>
      <c r="AA60" s="454">
        <v>12561382.282462936</v>
      </c>
      <c r="AC60" s="78" t="s">
        <v>55</v>
      </c>
      <c r="AD60" s="454">
        <v>335.62298168148823</v>
      </c>
      <c r="AE60" s="454">
        <v>33226.033345243777</v>
      </c>
      <c r="AF60" s="454">
        <v>399034.35385044641</v>
      </c>
      <c r="AG60" s="454">
        <v>21.061385110020623</v>
      </c>
      <c r="AH60" s="454">
        <v>10.225477224215854</v>
      </c>
      <c r="AI60" s="454">
        <v>432627.29703970591</v>
      </c>
      <c r="AK60" s="442" t="s">
        <v>55</v>
      </c>
      <c r="AL60" s="339">
        <v>14.000377687625569</v>
      </c>
      <c r="AM60" s="339">
        <v>89839.086541206518</v>
      </c>
      <c r="AN60" s="339">
        <v>15499.314654880196</v>
      </c>
      <c r="AO60" s="339">
        <v>2037.1155744967932</v>
      </c>
      <c r="AP60" s="339">
        <v>840876.2345442652</v>
      </c>
      <c r="AQ60" s="339">
        <v>44440.873414834845</v>
      </c>
      <c r="AR60" s="339">
        <v>87810.667252040381</v>
      </c>
      <c r="AS60" s="339">
        <v>252422.13879151669</v>
      </c>
      <c r="AT60" s="339">
        <v>759.13030282873649</v>
      </c>
      <c r="AU60" s="339">
        <v>794.38043129723485</v>
      </c>
      <c r="AV60" s="339">
        <v>782.2115407884113</v>
      </c>
      <c r="AW60" s="339">
        <v>66.658348591998205</v>
      </c>
      <c r="AX60" s="339">
        <v>7.7595210261642729</v>
      </c>
      <c r="AY60" s="339">
        <v>28681.419896457246</v>
      </c>
      <c r="AZ60" s="339">
        <v>226.45197646692392</v>
      </c>
      <c r="BA60" s="339">
        <v>98.651141144335242</v>
      </c>
      <c r="BB60" s="339">
        <v>1364356.0943095298</v>
      </c>
      <c r="BD60" s="442" t="s">
        <v>55</v>
      </c>
      <c r="BE60" s="339">
        <v>121.28771433047939</v>
      </c>
      <c r="BG60" s="737" t="s">
        <v>55</v>
      </c>
      <c r="BH60" s="744">
        <v>63730351.695391171</v>
      </c>
      <c r="BJ60" s="737" t="s">
        <v>55</v>
      </c>
      <c r="BK60" s="449">
        <v>691846.43352389301</v>
      </c>
      <c r="BL60" s="449">
        <v>140522.86011778685</v>
      </c>
      <c r="BM60" s="449">
        <f>SUM(BK60:BL60)</f>
        <v>832369.29364167992</v>
      </c>
      <c r="BO60" s="737" t="s">
        <v>55</v>
      </c>
      <c r="BP60" s="449">
        <v>2452035.6805730057</v>
      </c>
      <c r="BR60" s="737" t="s">
        <v>55</v>
      </c>
      <c r="BS60" s="449">
        <v>2175386.7141805394</v>
      </c>
      <c r="BU60" s="78" t="s">
        <v>55</v>
      </c>
      <c r="BV60" s="750">
        <v>125.29321627784503</v>
      </c>
      <c r="BW60" s="750">
        <v>0.44319922663271416</v>
      </c>
      <c r="BX60" s="750">
        <v>28.067082190886033</v>
      </c>
      <c r="BY60" s="750">
        <v>223.16171254589989</v>
      </c>
      <c r="BZ60" s="750">
        <v>159104.00474694269</v>
      </c>
      <c r="CA60" s="750">
        <v>0.19038378819823179</v>
      </c>
      <c r="CB60" s="750">
        <v>0</v>
      </c>
      <c r="CC60" s="750">
        <v>159481.16034097216</v>
      </c>
    </row>
    <row r="61" spans="12:81" x14ac:dyDescent="0.15">
      <c r="M61" s="423"/>
      <c r="N61" s="423"/>
      <c r="O61" s="423"/>
      <c r="P61" s="423"/>
      <c r="Q61" s="423"/>
      <c r="R61" s="423"/>
      <c r="U61" s="423"/>
      <c r="V61" s="423"/>
      <c r="W61" s="423"/>
      <c r="X61" s="423"/>
      <c r="Y61" s="423"/>
      <c r="Z61" s="423"/>
      <c r="AA61" s="423"/>
      <c r="AD61" s="423"/>
      <c r="AE61" s="423"/>
      <c r="AF61" s="423"/>
      <c r="AG61" s="423"/>
      <c r="AH61" s="423"/>
      <c r="AI61" s="423"/>
    </row>
    <row r="62" spans="12:81" x14ac:dyDescent="0.15">
      <c r="M62" s="423"/>
      <c r="N62" s="423"/>
      <c r="O62" s="423"/>
      <c r="P62" s="423"/>
      <c r="Q62" s="423"/>
      <c r="R62" s="423"/>
      <c r="U62" s="423"/>
      <c r="V62" s="423"/>
      <c r="W62" s="423"/>
      <c r="X62" s="423"/>
      <c r="Y62" s="423"/>
      <c r="Z62" s="423"/>
      <c r="AA62" s="423"/>
      <c r="AD62" s="423"/>
      <c r="AE62" s="423"/>
      <c r="AF62" s="423"/>
      <c r="AG62" s="423"/>
      <c r="AH62" s="423"/>
      <c r="AI62" s="423"/>
    </row>
    <row r="63" spans="12:81" ht="16" x14ac:dyDescent="0.2">
      <c r="M63" s="431" t="s">
        <v>118</v>
      </c>
      <c r="U63" s="431" t="s">
        <v>119</v>
      </c>
      <c r="AD63" s="431" t="s">
        <v>120</v>
      </c>
      <c r="AL63" s="431" t="s">
        <v>670</v>
      </c>
      <c r="BE63" s="431" t="s">
        <v>682</v>
      </c>
      <c r="BH63" s="766" t="s">
        <v>892</v>
      </c>
      <c r="BK63" s="766" t="s">
        <v>893</v>
      </c>
      <c r="BN63" s="79"/>
      <c r="BO63" s="79"/>
      <c r="BP63" s="766" t="s">
        <v>894</v>
      </c>
      <c r="BR63" s="432" t="s">
        <v>924</v>
      </c>
      <c r="BU63" s="766" t="s">
        <v>920</v>
      </c>
    </row>
    <row r="64" spans="12:81" x14ac:dyDescent="0.15">
      <c r="M64" s="432" t="s">
        <v>149</v>
      </c>
      <c r="T64" s="432" t="s">
        <v>149</v>
      </c>
      <c r="U64" s="432"/>
      <c r="AC64" s="432" t="s">
        <v>149</v>
      </c>
      <c r="AJ64" s="456"/>
      <c r="AK64" s="432" t="s">
        <v>149</v>
      </c>
      <c r="AL64" s="456"/>
      <c r="AM64" s="456"/>
      <c r="AN64" s="456"/>
      <c r="BD64" s="432" t="s">
        <v>761</v>
      </c>
      <c r="BE64" s="767"/>
      <c r="BG64" s="432" t="s">
        <v>149</v>
      </c>
      <c r="BI64" s="432"/>
      <c r="BJ64" s="432" t="s">
        <v>149</v>
      </c>
      <c r="BL64" s="79"/>
      <c r="BM64" s="79"/>
      <c r="BN64" s="79"/>
      <c r="BO64" s="432" t="s">
        <v>149</v>
      </c>
      <c r="BR64" s="78" t="s">
        <v>149</v>
      </c>
      <c r="BU64" s="78" t="s">
        <v>149</v>
      </c>
    </row>
    <row r="65" spans="12:81" ht="42" x14ac:dyDescent="0.15">
      <c r="L65" s="437" t="s">
        <v>621</v>
      </c>
      <c r="M65" s="451" t="s">
        <v>148</v>
      </c>
      <c r="N65" s="451" t="s">
        <v>136</v>
      </c>
      <c r="O65" s="451" t="s">
        <v>137</v>
      </c>
      <c r="P65" s="451" t="s">
        <v>138</v>
      </c>
      <c r="Q65" s="435" t="s">
        <v>234</v>
      </c>
      <c r="R65" s="451" t="s">
        <v>55</v>
      </c>
      <c r="S65" s="436"/>
      <c r="T65" s="437" t="s">
        <v>596</v>
      </c>
      <c r="U65" s="435" t="s">
        <v>139</v>
      </c>
      <c r="V65" s="435" t="s">
        <v>137</v>
      </c>
      <c r="W65" s="435" t="s">
        <v>140</v>
      </c>
      <c r="X65" s="435" t="s">
        <v>138</v>
      </c>
      <c r="Y65" s="435" t="s">
        <v>141</v>
      </c>
      <c r="Z65" s="435" t="s">
        <v>234</v>
      </c>
      <c r="AA65" s="435" t="s">
        <v>55</v>
      </c>
      <c r="AB65" s="436"/>
      <c r="AC65" s="437" t="s">
        <v>621</v>
      </c>
      <c r="AD65" s="435" t="s">
        <v>142</v>
      </c>
      <c r="AE65" s="435" t="s">
        <v>143</v>
      </c>
      <c r="AF65" s="435" t="s">
        <v>144</v>
      </c>
      <c r="AG65" s="435" t="s">
        <v>234</v>
      </c>
      <c r="AH65" s="435" t="s">
        <v>145</v>
      </c>
      <c r="AI65" s="435" t="s">
        <v>55</v>
      </c>
      <c r="AJ65" s="436"/>
      <c r="AK65" s="437" t="s">
        <v>621</v>
      </c>
      <c r="AL65" s="435" t="str">
        <f>AL52</f>
        <v>AIRS</v>
      </c>
      <c r="AM65" s="435" t="str">
        <f t="shared" ref="AM65:BA65" si="72">AM52</f>
        <v>AMSR-E</v>
      </c>
      <c r="AN65" s="435" t="str">
        <f t="shared" si="72"/>
        <v>AMSR2</v>
      </c>
      <c r="AO65" s="435" t="str">
        <f t="shared" si="72"/>
        <v>ATMS</v>
      </c>
      <c r="AP65" s="435" t="str">
        <f t="shared" si="72"/>
        <v>DPR</v>
      </c>
      <c r="AQ65" s="435" t="str">
        <f t="shared" si="72"/>
        <v>GMI</v>
      </c>
      <c r="AR65" s="435" t="str">
        <f t="shared" si="72"/>
        <v>GOES-8/10</v>
      </c>
      <c r="AS65" s="435" t="str">
        <f t="shared" si="72"/>
        <v>IMERG</v>
      </c>
      <c r="AT65" s="435" t="str">
        <f t="shared" si="72"/>
        <v>KAPR</v>
      </c>
      <c r="AU65" s="435" t="str">
        <f t="shared" si="72"/>
        <v>KUPR</v>
      </c>
      <c r="AV65" s="435" t="str">
        <f t="shared" si="72"/>
        <v>MHS</v>
      </c>
      <c r="AW65" s="435" t="str">
        <f t="shared" si="72"/>
        <v>MT1</v>
      </c>
      <c r="AX65" s="435" t="str">
        <f t="shared" si="72"/>
        <v>SAPHIR</v>
      </c>
      <c r="AY65" s="435" t="str">
        <f t="shared" si="72"/>
        <v>SSM/I</v>
      </c>
      <c r="AZ65" s="435" t="str">
        <f t="shared" si="72"/>
        <v>SSMIS</v>
      </c>
      <c r="BA65" s="435" t="str">
        <f t="shared" si="72"/>
        <v>TMI</v>
      </c>
      <c r="BB65" s="435" t="s">
        <v>55</v>
      </c>
      <c r="BC65" s="436"/>
      <c r="BD65" s="437" t="s">
        <v>621</v>
      </c>
      <c r="BE65" s="435" t="s">
        <v>682</v>
      </c>
      <c r="BG65" s="437" t="s">
        <v>621</v>
      </c>
      <c r="BH65" s="445" t="s">
        <v>889</v>
      </c>
      <c r="BI65" s="737"/>
      <c r="BJ65" s="437" t="s">
        <v>621</v>
      </c>
      <c r="BK65" s="445" t="s">
        <v>890</v>
      </c>
      <c r="BL65" s="445" t="s">
        <v>891</v>
      </c>
      <c r="BM65" s="445" t="s">
        <v>55</v>
      </c>
      <c r="BN65" s="737"/>
      <c r="BO65" s="437" t="s">
        <v>621</v>
      </c>
      <c r="BP65" s="445" t="s">
        <v>895</v>
      </c>
      <c r="BR65" s="447" t="s">
        <v>621</v>
      </c>
      <c r="BS65" s="445" t="s">
        <v>913</v>
      </c>
      <c r="BU65" s="446" t="s">
        <v>621</v>
      </c>
      <c r="BV65" s="446" t="s">
        <v>915</v>
      </c>
      <c r="BW65" s="446" t="s">
        <v>916</v>
      </c>
      <c r="BX65" s="446" t="s">
        <v>917</v>
      </c>
      <c r="BY65" s="446" t="s">
        <v>918</v>
      </c>
      <c r="BZ65" s="446" t="s">
        <v>921</v>
      </c>
      <c r="CA65" s="446" t="s">
        <v>922</v>
      </c>
      <c r="CB65" s="446" t="s">
        <v>923</v>
      </c>
      <c r="CC65" s="445" t="s">
        <v>55</v>
      </c>
    </row>
    <row r="66" spans="12:81" x14ac:dyDescent="0.15">
      <c r="L66" s="448" t="s">
        <v>99</v>
      </c>
      <c r="M66" s="448">
        <v>16473</v>
      </c>
      <c r="N66" s="448">
        <v>3567</v>
      </c>
      <c r="O66" s="448">
        <v>80</v>
      </c>
      <c r="P66" s="448">
        <v>284520</v>
      </c>
      <c r="Q66" s="448">
        <v>136</v>
      </c>
      <c r="R66" s="448">
        <f>SUM(M66:Q66)</f>
        <v>304776</v>
      </c>
      <c r="T66" s="448" t="s">
        <v>99</v>
      </c>
      <c r="U66" s="448">
        <v>39707</v>
      </c>
      <c r="V66" s="448">
        <v>828</v>
      </c>
      <c r="W66" s="448">
        <v>139</v>
      </c>
      <c r="X66" s="448">
        <v>85267</v>
      </c>
      <c r="Y66" s="448">
        <v>171</v>
      </c>
      <c r="Z66" s="448">
        <v>50</v>
      </c>
      <c r="AA66" s="448">
        <v>126162</v>
      </c>
      <c r="AC66" s="448" t="s">
        <v>99</v>
      </c>
      <c r="AD66" s="330">
        <v>950</v>
      </c>
      <c r="AE66" s="330">
        <v>4097</v>
      </c>
      <c r="AF66" s="330">
        <v>326966.48911971302</v>
      </c>
      <c r="AG66" s="330">
        <v>8</v>
      </c>
      <c r="AH66" s="330">
        <v>13</v>
      </c>
      <c r="AI66" s="330">
        <v>20583</v>
      </c>
      <c r="AK66" s="448" t="s">
        <v>99</v>
      </c>
      <c r="AL66" s="330">
        <v>304</v>
      </c>
      <c r="AM66" s="330">
        <v>10749</v>
      </c>
      <c r="AN66" s="330">
        <v>87</v>
      </c>
      <c r="AO66" s="330">
        <v>2371</v>
      </c>
      <c r="AP66" s="330">
        <v>1680</v>
      </c>
      <c r="AQ66" s="330">
        <v>1059</v>
      </c>
      <c r="AR66" s="330">
        <v>794</v>
      </c>
      <c r="AS66" s="330">
        <v>15589</v>
      </c>
      <c r="AT66" s="330">
        <v>56</v>
      </c>
      <c r="AU66" s="330">
        <v>62</v>
      </c>
      <c r="AV66" s="330">
        <v>662</v>
      </c>
      <c r="AW66" s="330">
        <v>261</v>
      </c>
      <c r="AX66" s="330">
        <v>61</v>
      </c>
      <c r="AY66" s="330">
        <v>2711</v>
      </c>
      <c r="AZ66" s="330">
        <v>209</v>
      </c>
      <c r="BA66" s="330">
        <v>234</v>
      </c>
      <c r="BB66" s="330">
        <v>36889</v>
      </c>
      <c r="BD66" s="448" t="s">
        <v>99</v>
      </c>
      <c r="BE66" s="330">
        <v>196</v>
      </c>
      <c r="BG66" s="448" t="s">
        <v>99</v>
      </c>
      <c r="BH66" s="334">
        <v>289521</v>
      </c>
      <c r="BI66" s="321"/>
      <c r="BJ66" s="448" t="s">
        <v>99</v>
      </c>
      <c r="BK66" s="334">
        <v>1900</v>
      </c>
      <c r="BL66" s="333">
        <v>209</v>
      </c>
      <c r="BM66" s="334">
        <f>SUM(BK66:BL66)</f>
        <v>2109</v>
      </c>
      <c r="BN66" s="321"/>
      <c r="BO66" s="448" t="s">
        <v>99</v>
      </c>
      <c r="BP66" s="334">
        <v>2975</v>
      </c>
      <c r="BR66" s="441" t="s">
        <v>99</v>
      </c>
      <c r="BS66" s="441">
        <v>3782</v>
      </c>
      <c r="BU66" s="441" t="s">
        <v>775</v>
      </c>
      <c r="BV66" s="341">
        <v>15</v>
      </c>
      <c r="BW66" s="341"/>
      <c r="BX66" s="341">
        <v>8</v>
      </c>
      <c r="BY66" s="341">
        <v>31</v>
      </c>
      <c r="BZ66" s="341">
        <v>184</v>
      </c>
      <c r="CA66" s="341"/>
      <c r="CB66" s="341">
        <v>0</v>
      </c>
      <c r="CC66" s="341">
        <v>238</v>
      </c>
    </row>
    <row r="67" spans="12:81" x14ac:dyDescent="0.15">
      <c r="L67" s="448" t="s">
        <v>100</v>
      </c>
      <c r="M67" s="448">
        <v>983</v>
      </c>
      <c r="N67" s="448">
        <v>419</v>
      </c>
      <c r="O67" s="448">
        <v>6</v>
      </c>
      <c r="P67" s="448">
        <v>110396</v>
      </c>
      <c r="Q67" s="448">
        <v>0</v>
      </c>
      <c r="R67" s="448">
        <f t="shared" ref="R67:R72" si="73">SUM(M67:Q67)</f>
        <v>111804</v>
      </c>
      <c r="T67" s="448" t="s">
        <v>100</v>
      </c>
      <c r="U67" s="448">
        <v>336</v>
      </c>
      <c r="V67" s="448">
        <v>4</v>
      </c>
      <c r="W67" s="448">
        <v>6</v>
      </c>
      <c r="X67" s="448">
        <v>298</v>
      </c>
      <c r="Y67" s="448">
        <v>2</v>
      </c>
      <c r="Z67" s="448">
        <v>0</v>
      </c>
      <c r="AA67" s="448">
        <v>646</v>
      </c>
      <c r="AC67" s="448" t="s">
        <v>100</v>
      </c>
      <c r="AD67" s="330"/>
      <c r="AE67" s="330">
        <v>8</v>
      </c>
      <c r="AF67" s="330">
        <v>663.13554887194095</v>
      </c>
      <c r="AG67" s="330">
        <v>1</v>
      </c>
      <c r="AH67" s="330"/>
      <c r="AI67" s="330">
        <v>30</v>
      </c>
      <c r="AK67" s="448" t="s">
        <v>100</v>
      </c>
      <c r="AL67" s="330"/>
      <c r="AM67" s="330">
        <v>42</v>
      </c>
      <c r="AN67" s="330">
        <v>2</v>
      </c>
      <c r="AO67" s="330">
        <v>2</v>
      </c>
      <c r="AP67" s="330">
        <v>10</v>
      </c>
      <c r="AQ67" s="330">
        <v>10</v>
      </c>
      <c r="AR67" s="330"/>
      <c r="AS67" s="330">
        <v>54</v>
      </c>
      <c r="AT67" s="330"/>
      <c r="AU67" s="330"/>
      <c r="AV67" s="330">
        <v>2</v>
      </c>
      <c r="AW67" s="330"/>
      <c r="AX67" s="330">
        <v>1</v>
      </c>
      <c r="AY67" s="330">
        <v>2</v>
      </c>
      <c r="AZ67" s="330"/>
      <c r="BA67" s="330"/>
      <c r="BB67" s="330">
        <v>125</v>
      </c>
      <c r="BD67" s="448" t="s">
        <v>100</v>
      </c>
      <c r="BE67" s="330">
        <v>2</v>
      </c>
      <c r="BG67" s="448" t="s">
        <v>100</v>
      </c>
      <c r="BH67" s="334">
        <v>384</v>
      </c>
      <c r="BI67" s="321"/>
      <c r="BJ67" s="448" t="s">
        <v>100</v>
      </c>
      <c r="BK67" s="334">
        <v>6</v>
      </c>
      <c r="BL67" s="333">
        <v>5</v>
      </c>
      <c r="BM67" s="334">
        <f t="shared" ref="BM67:BM70" si="74">SUM(BK67:BL67)</f>
        <v>11</v>
      </c>
      <c r="BN67" s="321"/>
      <c r="BO67" s="448" t="s">
        <v>100</v>
      </c>
      <c r="BP67" s="334">
        <v>20</v>
      </c>
      <c r="BR67" s="441" t="s">
        <v>100</v>
      </c>
      <c r="BS67" s="441">
        <v>64</v>
      </c>
      <c r="BU67" s="441" t="s">
        <v>100</v>
      </c>
      <c r="BV67" s="341">
        <v>1</v>
      </c>
      <c r="BW67" s="341"/>
      <c r="BX67" s="341"/>
      <c r="BY67" s="341">
        <v>1</v>
      </c>
      <c r="BZ67" s="341">
        <v>6</v>
      </c>
      <c r="CA67" s="341"/>
      <c r="CB67" s="341">
        <v>0</v>
      </c>
      <c r="CC67" s="341">
        <v>8</v>
      </c>
    </row>
    <row r="68" spans="12:81" x14ac:dyDescent="0.15">
      <c r="L68" s="448" t="s">
        <v>514</v>
      </c>
      <c r="M68" s="448">
        <v>912</v>
      </c>
      <c r="N68" s="448">
        <v>80</v>
      </c>
      <c r="O68" s="448">
        <v>41</v>
      </c>
      <c r="P68" s="448">
        <v>3455</v>
      </c>
      <c r="Q68" s="448">
        <v>1</v>
      </c>
      <c r="R68" s="448">
        <f t="shared" si="73"/>
        <v>4489</v>
      </c>
      <c r="T68" s="448" t="s">
        <v>514</v>
      </c>
      <c r="U68" s="448">
        <v>1310</v>
      </c>
      <c r="V68" s="448">
        <v>28</v>
      </c>
      <c r="W68" s="448">
        <v>42</v>
      </c>
      <c r="X68" s="448">
        <v>2953</v>
      </c>
      <c r="Y68" s="448">
        <v>40</v>
      </c>
      <c r="Z68" s="448">
        <v>0</v>
      </c>
      <c r="AA68" s="448">
        <v>4373</v>
      </c>
      <c r="AC68" s="448" t="s">
        <v>514</v>
      </c>
      <c r="AD68" s="330">
        <v>3</v>
      </c>
      <c r="AE68" s="330">
        <v>105</v>
      </c>
      <c r="AF68" s="330">
        <v>57385.411835215898</v>
      </c>
      <c r="AG68" s="330">
        <v>1</v>
      </c>
      <c r="AH68" s="330">
        <v>1</v>
      </c>
      <c r="AI68" s="330">
        <v>388</v>
      </c>
      <c r="AK68" s="448" t="s">
        <v>514</v>
      </c>
      <c r="AL68" s="330"/>
      <c r="AM68" s="330">
        <v>329</v>
      </c>
      <c r="AN68" s="330">
        <v>4</v>
      </c>
      <c r="AO68" s="330">
        <v>1</v>
      </c>
      <c r="AP68" s="330">
        <v>91</v>
      </c>
      <c r="AQ68" s="330">
        <v>56</v>
      </c>
      <c r="AR68" s="330">
        <v>44</v>
      </c>
      <c r="AS68" s="330">
        <v>414</v>
      </c>
      <c r="AT68" s="330"/>
      <c r="AU68" s="330"/>
      <c r="AV68" s="330">
        <v>5</v>
      </c>
      <c r="AW68" s="330"/>
      <c r="AX68" s="330">
        <v>2</v>
      </c>
      <c r="AY68" s="330">
        <v>10</v>
      </c>
      <c r="AZ68" s="330">
        <v>1</v>
      </c>
      <c r="BA68" s="330">
        <v>3</v>
      </c>
      <c r="BB68" s="330">
        <v>960</v>
      </c>
      <c r="BD68" s="448" t="s">
        <v>514</v>
      </c>
      <c r="BE68" s="330">
        <v>34</v>
      </c>
      <c r="BG68" s="448" t="s">
        <v>514</v>
      </c>
      <c r="BH68" s="334">
        <v>2237</v>
      </c>
      <c r="BI68" s="321"/>
      <c r="BJ68" s="448" t="s">
        <v>514</v>
      </c>
      <c r="BK68" s="334">
        <v>61</v>
      </c>
      <c r="BL68" s="333">
        <v>32</v>
      </c>
      <c r="BM68" s="334">
        <f t="shared" si="74"/>
        <v>93</v>
      </c>
      <c r="BN68" s="321"/>
      <c r="BO68" s="448" t="s">
        <v>514</v>
      </c>
      <c r="BP68" s="334">
        <v>229</v>
      </c>
      <c r="BR68" s="441" t="s">
        <v>514</v>
      </c>
      <c r="BS68" s="441">
        <v>325</v>
      </c>
      <c r="BU68" s="441" t="s">
        <v>514</v>
      </c>
      <c r="BV68" s="341">
        <v>3</v>
      </c>
      <c r="BW68" s="341">
        <v>1</v>
      </c>
      <c r="BX68" s="341">
        <v>1</v>
      </c>
      <c r="BY68" s="341">
        <v>4</v>
      </c>
      <c r="BZ68" s="341">
        <v>28</v>
      </c>
      <c r="CA68" s="341"/>
      <c r="CB68" s="341">
        <v>0</v>
      </c>
      <c r="CC68" s="341">
        <v>37</v>
      </c>
    </row>
    <row r="69" spans="12:81" x14ac:dyDescent="0.15">
      <c r="L69" s="448" t="s">
        <v>515</v>
      </c>
      <c r="M69" s="448">
        <v>330</v>
      </c>
      <c r="N69" s="448">
        <v>34</v>
      </c>
      <c r="O69" s="448">
        <v>28</v>
      </c>
      <c r="P69" s="448">
        <v>1479</v>
      </c>
      <c r="Q69" s="448">
        <v>5</v>
      </c>
      <c r="R69" s="448">
        <f t="shared" si="73"/>
        <v>1876</v>
      </c>
      <c r="T69" s="448" t="s">
        <v>515</v>
      </c>
      <c r="U69" s="448">
        <v>198</v>
      </c>
      <c r="V69" s="448">
        <v>34</v>
      </c>
      <c r="W69" s="448">
        <v>27</v>
      </c>
      <c r="X69" s="448">
        <v>515</v>
      </c>
      <c r="Y69" s="448">
        <v>19</v>
      </c>
      <c r="Z69" s="448">
        <v>5</v>
      </c>
      <c r="AA69" s="448">
        <v>798</v>
      </c>
      <c r="AC69" s="448" t="s">
        <v>515</v>
      </c>
      <c r="AD69" s="330">
        <v>3</v>
      </c>
      <c r="AE69" s="330">
        <v>44</v>
      </c>
      <c r="AF69" s="330">
        <v>11257.2690333398</v>
      </c>
      <c r="AG69" s="330">
        <v>1</v>
      </c>
      <c r="AH69" s="330">
        <v>2</v>
      </c>
      <c r="AI69" s="330">
        <v>148</v>
      </c>
      <c r="AK69" s="448" t="s">
        <v>515</v>
      </c>
      <c r="AL69" s="330"/>
      <c r="AM69" s="330">
        <v>82</v>
      </c>
      <c r="AN69" s="330">
        <v>3</v>
      </c>
      <c r="AO69" s="330">
        <v>4</v>
      </c>
      <c r="AP69" s="330">
        <v>29</v>
      </c>
      <c r="AQ69" s="330">
        <v>23</v>
      </c>
      <c r="AR69" s="330">
        <v>13</v>
      </c>
      <c r="AS69" s="330">
        <v>81</v>
      </c>
      <c r="AT69" s="330"/>
      <c r="AU69" s="330"/>
      <c r="AV69" s="330">
        <v>5</v>
      </c>
      <c r="AW69" s="330"/>
      <c r="AX69" s="330">
        <v>1</v>
      </c>
      <c r="AY69" s="330">
        <v>6</v>
      </c>
      <c r="AZ69" s="330">
        <v>1</v>
      </c>
      <c r="BA69" s="330"/>
      <c r="BB69" s="330">
        <v>248</v>
      </c>
      <c r="BD69" s="448" t="s">
        <v>515</v>
      </c>
      <c r="BE69" s="330">
        <v>8</v>
      </c>
      <c r="BG69" s="448" t="s">
        <v>515</v>
      </c>
      <c r="BH69" s="334">
        <v>413</v>
      </c>
      <c r="BI69" s="321"/>
      <c r="BJ69" s="448" t="s">
        <v>515</v>
      </c>
      <c r="BK69" s="334">
        <v>25</v>
      </c>
      <c r="BL69" s="333">
        <v>14</v>
      </c>
      <c r="BM69" s="334">
        <f t="shared" si="74"/>
        <v>39</v>
      </c>
      <c r="BN69" s="321"/>
      <c r="BO69" s="448" t="s">
        <v>515</v>
      </c>
      <c r="BP69" s="334">
        <v>98</v>
      </c>
      <c r="BR69" s="441" t="s">
        <v>515</v>
      </c>
      <c r="BS69" s="441">
        <v>102</v>
      </c>
      <c r="BU69" s="441" t="s">
        <v>515</v>
      </c>
      <c r="BV69" s="341">
        <v>11</v>
      </c>
      <c r="BW69" s="341"/>
      <c r="BX69" s="341">
        <v>4</v>
      </c>
      <c r="BY69" s="341">
        <v>4</v>
      </c>
      <c r="BZ69" s="341">
        <v>40</v>
      </c>
      <c r="CA69" s="341">
        <v>1</v>
      </c>
      <c r="CB69" s="341">
        <v>0</v>
      </c>
      <c r="CC69" s="341">
        <v>60</v>
      </c>
    </row>
    <row r="70" spans="12:81" x14ac:dyDescent="0.15">
      <c r="L70" s="448" t="s">
        <v>516</v>
      </c>
      <c r="M70" s="448">
        <v>51</v>
      </c>
      <c r="N70" s="448">
        <v>12</v>
      </c>
      <c r="O70" s="448">
        <v>2</v>
      </c>
      <c r="P70" s="448">
        <v>334</v>
      </c>
      <c r="Q70" s="448">
        <v>0</v>
      </c>
      <c r="R70" s="448">
        <f t="shared" si="73"/>
        <v>399</v>
      </c>
      <c r="T70" s="448" t="s">
        <v>516</v>
      </c>
      <c r="U70" s="448">
        <v>121</v>
      </c>
      <c r="V70" s="448">
        <v>3</v>
      </c>
      <c r="W70" s="448">
        <v>4</v>
      </c>
      <c r="X70" s="448">
        <v>191</v>
      </c>
      <c r="Y70" s="448">
        <v>3</v>
      </c>
      <c r="Z70" s="448">
        <v>1</v>
      </c>
      <c r="AA70" s="448">
        <v>323</v>
      </c>
      <c r="AC70" s="448" t="s">
        <v>516</v>
      </c>
      <c r="AD70" s="330"/>
      <c r="AE70" s="330">
        <v>11</v>
      </c>
      <c r="AF70" s="330">
        <v>149.58902404364099</v>
      </c>
      <c r="AG70" s="330">
        <v>0</v>
      </c>
      <c r="AH70" s="330"/>
      <c r="AI70" s="330">
        <v>35</v>
      </c>
      <c r="AK70" s="448" t="s">
        <v>516</v>
      </c>
      <c r="AL70" s="330">
        <v>1</v>
      </c>
      <c r="AM70" s="330">
        <v>28</v>
      </c>
      <c r="AN70" s="330">
        <v>2</v>
      </c>
      <c r="AO70" s="330">
        <v>3</v>
      </c>
      <c r="AP70" s="330">
        <v>4</v>
      </c>
      <c r="AQ70" s="330">
        <v>5</v>
      </c>
      <c r="AR70" s="330">
        <v>2</v>
      </c>
      <c r="AS70" s="330">
        <v>23</v>
      </c>
      <c r="AT70" s="330">
        <v>1</v>
      </c>
      <c r="AU70" s="330">
        <v>1</v>
      </c>
      <c r="AV70" s="330">
        <v>3</v>
      </c>
      <c r="AW70" s="330"/>
      <c r="AX70" s="330">
        <v>1</v>
      </c>
      <c r="AY70" s="330">
        <v>3</v>
      </c>
      <c r="AZ70" s="330"/>
      <c r="BA70" s="330"/>
      <c r="BB70" s="330">
        <v>77</v>
      </c>
      <c r="BD70" s="448" t="s">
        <v>516</v>
      </c>
      <c r="BE70" s="330">
        <v>1</v>
      </c>
      <c r="BG70" s="448" t="s">
        <v>516</v>
      </c>
      <c r="BH70" s="334">
        <v>188</v>
      </c>
      <c r="BI70" s="321"/>
      <c r="BJ70" s="448" t="s">
        <v>516</v>
      </c>
      <c r="BK70" s="334">
        <v>7</v>
      </c>
      <c r="BL70" s="333">
        <v>5</v>
      </c>
      <c r="BM70" s="334">
        <f t="shared" si="74"/>
        <v>12</v>
      </c>
      <c r="BN70" s="321"/>
      <c r="BO70" s="448" t="s">
        <v>516</v>
      </c>
      <c r="BP70" s="334">
        <v>18</v>
      </c>
      <c r="BR70" s="441" t="s">
        <v>516</v>
      </c>
      <c r="BS70" s="441">
        <v>32</v>
      </c>
      <c r="BU70" s="441" t="s">
        <v>516</v>
      </c>
      <c r="BV70" s="341"/>
      <c r="BW70" s="341">
        <v>1</v>
      </c>
      <c r="BX70" s="341"/>
      <c r="BY70" s="341"/>
      <c r="BZ70" s="341">
        <v>5</v>
      </c>
      <c r="CA70" s="341"/>
      <c r="CB70" s="341">
        <v>0</v>
      </c>
      <c r="CC70" s="341">
        <v>6</v>
      </c>
    </row>
    <row r="71" spans="12:81" x14ac:dyDescent="0.15">
      <c r="L71" s="448" t="s">
        <v>104</v>
      </c>
      <c r="M71" s="448">
        <v>1414</v>
      </c>
      <c r="N71" s="448">
        <v>78</v>
      </c>
      <c r="O71" s="448"/>
      <c r="P71" s="448">
        <v>92124</v>
      </c>
      <c r="Q71" s="448">
        <v>0</v>
      </c>
      <c r="R71" s="448">
        <f t="shared" si="73"/>
        <v>93616</v>
      </c>
      <c r="T71" s="448" t="s">
        <v>104</v>
      </c>
      <c r="U71" s="448">
        <v>158</v>
      </c>
      <c r="V71" s="448">
        <v>4</v>
      </c>
      <c r="W71" s="448">
        <v>1</v>
      </c>
      <c r="X71" s="448">
        <v>106</v>
      </c>
      <c r="Y71" s="448">
        <v>5</v>
      </c>
      <c r="Z71" s="448">
        <v>1</v>
      </c>
      <c r="AA71" s="448">
        <v>275</v>
      </c>
      <c r="AC71" s="448" t="s">
        <v>104</v>
      </c>
      <c r="AD71" s="330"/>
      <c r="AE71" s="330">
        <v>4</v>
      </c>
      <c r="AF71" s="330">
        <v>17.5344152981415</v>
      </c>
      <c r="AG71" s="330">
        <v>0</v>
      </c>
      <c r="AH71" s="330"/>
      <c r="AI71" s="330">
        <v>9</v>
      </c>
      <c r="AK71" s="448" t="s">
        <v>104</v>
      </c>
      <c r="AL71" s="330"/>
      <c r="AM71" s="330">
        <v>13</v>
      </c>
      <c r="AN71" s="330">
        <v>1</v>
      </c>
      <c r="AO71" s="330">
        <v>1</v>
      </c>
      <c r="AP71" s="330">
        <v>2</v>
      </c>
      <c r="AQ71" s="330">
        <v>3</v>
      </c>
      <c r="AR71" s="330">
        <v>1</v>
      </c>
      <c r="AS71" s="330">
        <v>14</v>
      </c>
      <c r="AT71" s="330"/>
      <c r="AU71" s="330"/>
      <c r="AV71" s="330">
        <v>1</v>
      </c>
      <c r="AW71" s="330"/>
      <c r="AX71" s="330"/>
      <c r="AY71" s="330">
        <v>1</v>
      </c>
      <c r="AZ71" s="330">
        <v>1</v>
      </c>
      <c r="BA71" s="330">
        <v>1</v>
      </c>
      <c r="BB71" s="330">
        <v>39</v>
      </c>
      <c r="BD71" s="448" t="s">
        <v>104</v>
      </c>
      <c r="BE71" s="330">
        <v>0</v>
      </c>
      <c r="BG71" s="448" t="s">
        <v>104</v>
      </c>
      <c r="BH71" s="334">
        <v>160</v>
      </c>
      <c r="BI71" s="321"/>
      <c r="BJ71" s="448" t="s">
        <v>104</v>
      </c>
      <c r="BK71" s="441"/>
      <c r="BL71" s="441"/>
      <c r="BM71" s="441"/>
      <c r="BN71" s="321"/>
      <c r="BO71" s="448" t="s">
        <v>104</v>
      </c>
      <c r="BP71" s="334">
        <v>5</v>
      </c>
      <c r="BR71" s="441" t="s">
        <v>104</v>
      </c>
      <c r="BS71" s="441">
        <v>22</v>
      </c>
      <c r="BU71" s="441" t="s">
        <v>776</v>
      </c>
      <c r="BV71" s="341"/>
      <c r="BW71" s="341"/>
      <c r="BX71" s="341"/>
      <c r="BY71" s="341"/>
      <c r="BZ71" s="341">
        <v>2</v>
      </c>
      <c r="CA71" s="341"/>
      <c r="CB71" s="341">
        <v>0</v>
      </c>
      <c r="CC71" s="341">
        <v>2</v>
      </c>
    </row>
    <row r="72" spans="12:81" x14ac:dyDescent="0.15">
      <c r="L72" s="448" t="s">
        <v>105</v>
      </c>
      <c r="M72" s="448">
        <v>248</v>
      </c>
      <c r="N72" s="448">
        <v>19</v>
      </c>
      <c r="O72" s="448"/>
      <c r="P72" s="448">
        <v>327</v>
      </c>
      <c r="Q72" s="448">
        <v>462</v>
      </c>
      <c r="R72" s="448">
        <f t="shared" si="73"/>
        <v>1056</v>
      </c>
      <c r="T72" s="448" t="s">
        <v>105</v>
      </c>
      <c r="U72" s="448">
        <v>9321</v>
      </c>
      <c r="V72" s="448">
        <v>563</v>
      </c>
      <c r="W72" s="448"/>
      <c r="X72" s="448">
        <v>25978</v>
      </c>
      <c r="Y72" s="448">
        <v>1</v>
      </c>
      <c r="Z72" s="448">
        <v>119</v>
      </c>
      <c r="AA72" s="448">
        <v>35982</v>
      </c>
      <c r="AC72" s="448" t="s">
        <v>105</v>
      </c>
      <c r="AD72" s="330">
        <v>133</v>
      </c>
      <c r="AE72" s="330">
        <v>10208</v>
      </c>
      <c r="AF72" s="330">
        <v>2594.9248739639202</v>
      </c>
      <c r="AG72" s="330">
        <v>6</v>
      </c>
      <c r="AH72" s="330"/>
      <c r="AI72" s="330">
        <v>23286</v>
      </c>
      <c r="AK72" s="448" t="s">
        <v>105</v>
      </c>
      <c r="AL72" s="330">
        <v>9270</v>
      </c>
      <c r="AM72" s="330">
        <v>3002</v>
      </c>
      <c r="AN72" s="330">
        <v>4510</v>
      </c>
      <c r="AO72" s="330">
        <v>3847</v>
      </c>
      <c r="AP72" s="330">
        <v>4048</v>
      </c>
      <c r="AQ72" s="330">
        <v>1166</v>
      </c>
      <c r="AR72" s="330">
        <v>208</v>
      </c>
      <c r="AS72" s="330">
        <v>10732</v>
      </c>
      <c r="AT72" s="330">
        <v>35</v>
      </c>
      <c r="AU72" s="330">
        <v>26</v>
      </c>
      <c r="AV72" s="330">
        <v>7361</v>
      </c>
      <c r="AW72" s="330">
        <v>119</v>
      </c>
      <c r="AX72" s="330">
        <v>101</v>
      </c>
      <c r="AY72" s="330">
        <v>10594</v>
      </c>
      <c r="AZ72" s="330">
        <v>9454</v>
      </c>
      <c r="BA72" s="330">
        <v>169</v>
      </c>
      <c r="BB72" s="330">
        <v>64642</v>
      </c>
      <c r="BD72" s="448" t="s">
        <v>105</v>
      </c>
      <c r="BE72" s="330">
        <v>615</v>
      </c>
      <c r="BG72" s="448" t="s">
        <v>105</v>
      </c>
      <c r="BH72" s="334">
        <v>164678</v>
      </c>
      <c r="BI72" s="321"/>
      <c r="BJ72" s="448" t="s">
        <v>105</v>
      </c>
      <c r="BK72" s="334">
        <v>486</v>
      </c>
      <c r="BL72" s="333">
        <v>13</v>
      </c>
      <c r="BM72" s="334">
        <f>SUM(BK72:BL72)</f>
        <v>499</v>
      </c>
      <c r="BN72" s="321"/>
      <c r="BO72" s="448" t="s">
        <v>105</v>
      </c>
      <c r="BP72" s="334">
        <v>508</v>
      </c>
      <c r="BR72" s="441" t="s">
        <v>105</v>
      </c>
      <c r="BS72" s="441">
        <v>10452</v>
      </c>
      <c r="BU72" s="448" t="s">
        <v>105</v>
      </c>
      <c r="BV72" s="341"/>
      <c r="BW72" s="341"/>
      <c r="BX72" s="341"/>
      <c r="BY72" s="341"/>
      <c r="BZ72" s="341">
        <v>6</v>
      </c>
      <c r="CA72" s="341">
        <v>7</v>
      </c>
      <c r="CB72" s="341">
        <v>0</v>
      </c>
      <c r="CC72" s="341">
        <v>13</v>
      </c>
    </row>
    <row r="73" spans="12:81" x14ac:dyDescent="0.15">
      <c r="L73" s="78" t="s">
        <v>55</v>
      </c>
      <c r="M73" s="424">
        <f>SUM(M66:M72)</f>
        <v>20411</v>
      </c>
      <c r="N73" s="424">
        <f>SUM(N66:N72)</f>
        <v>4209</v>
      </c>
      <c r="O73" s="424">
        <f>SUM(O66:O72)</f>
        <v>157</v>
      </c>
      <c r="P73" s="424">
        <f>SUM(P66:P72)</f>
        <v>492635</v>
      </c>
      <c r="Q73" s="424">
        <v>604</v>
      </c>
      <c r="R73" s="424">
        <f>SUM(R66:R72)</f>
        <v>518016</v>
      </c>
      <c r="T73" s="78" t="s">
        <v>55</v>
      </c>
      <c r="U73" s="424">
        <v>51151</v>
      </c>
      <c r="V73" s="424">
        <v>1464</v>
      </c>
      <c r="W73" s="424">
        <v>219</v>
      </c>
      <c r="X73" s="424">
        <v>115308</v>
      </c>
      <c r="Y73" s="424">
        <v>241</v>
      </c>
      <c r="Z73" s="424">
        <v>176</v>
      </c>
      <c r="AA73" s="424">
        <v>168559</v>
      </c>
      <c r="AC73" s="78" t="s">
        <v>55</v>
      </c>
      <c r="AD73" s="332">
        <v>1089</v>
      </c>
      <c r="AE73" s="332">
        <v>14477</v>
      </c>
      <c r="AF73" s="332">
        <v>399034.35385044641</v>
      </c>
      <c r="AG73" s="332">
        <v>17</v>
      </c>
      <c r="AH73" s="332">
        <v>16</v>
      </c>
      <c r="AI73" s="332">
        <v>44479</v>
      </c>
      <c r="AK73" s="78" t="s">
        <v>55</v>
      </c>
      <c r="AL73" s="332">
        <v>9575</v>
      </c>
      <c r="AM73" s="332">
        <v>14245</v>
      </c>
      <c r="AN73" s="332">
        <v>4609</v>
      </c>
      <c r="AO73" s="332">
        <v>6229</v>
      </c>
      <c r="AP73" s="332">
        <v>5864</v>
      </c>
      <c r="AQ73" s="332">
        <v>2322</v>
      </c>
      <c r="AR73" s="332">
        <v>1062</v>
      </c>
      <c r="AS73" s="332">
        <v>26907</v>
      </c>
      <c r="AT73" s="332">
        <v>92</v>
      </c>
      <c r="AU73" s="332">
        <v>89</v>
      </c>
      <c r="AV73" s="332">
        <v>8039</v>
      </c>
      <c r="AW73" s="332">
        <v>380</v>
      </c>
      <c r="AX73" s="332">
        <v>167</v>
      </c>
      <c r="AY73" s="332">
        <v>13327</v>
      </c>
      <c r="AZ73" s="332">
        <v>9666</v>
      </c>
      <c r="BA73" s="332">
        <v>407</v>
      </c>
      <c r="BB73" s="332">
        <v>102980</v>
      </c>
      <c r="BD73" s="78" t="s">
        <v>55</v>
      </c>
      <c r="BE73" s="348">
        <v>856</v>
      </c>
      <c r="BG73" s="737" t="s">
        <v>55</v>
      </c>
      <c r="BH73" s="744">
        <v>457581</v>
      </c>
      <c r="BJ73" s="737" t="s">
        <v>55</v>
      </c>
      <c r="BK73" s="334">
        <v>2485</v>
      </c>
      <c r="BL73" s="333">
        <v>278</v>
      </c>
      <c r="BM73" s="334">
        <f>SUM(BK73:BL73)</f>
        <v>2763</v>
      </c>
      <c r="BO73" s="737" t="s">
        <v>55</v>
      </c>
      <c r="BP73" s="744">
        <v>3853</v>
      </c>
      <c r="BR73" s="78" t="s">
        <v>55</v>
      </c>
      <c r="BS73" s="78">
        <v>14779</v>
      </c>
      <c r="BU73" s="78" t="s">
        <v>55</v>
      </c>
      <c r="BV73" s="340">
        <v>30</v>
      </c>
      <c r="BW73" s="340">
        <v>2</v>
      </c>
      <c r="BX73" s="340">
        <v>13</v>
      </c>
      <c r="BY73" s="340">
        <v>40</v>
      </c>
      <c r="BZ73" s="340">
        <v>271</v>
      </c>
      <c r="CA73" s="340">
        <v>8</v>
      </c>
      <c r="CB73" s="340">
        <v>0</v>
      </c>
      <c r="CC73" s="340">
        <v>364</v>
      </c>
    </row>
    <row r="74" spans="12:81" x14ac:dyDescent="0.15">
      <c r="BE74" s="349"/>
    </row>
    <row r="75" spans="12:81" x14ac:dyDescent="0.15">
      <c r="L75"/>
      <c r="M75"/>
      <c r="N75"/>
      <c r="O75"/>
      <c r="P75"/>
      <c r="Q75"/>
      <c r="R75"/>
      <c r="S75"/>
      <c r="T75"/>
      <c r="U75"/>
      <c r="V75"/>
      <c r="W75"/>
      <c r="X75"/>
      <c r="Y75"/>
      <c r="Z75"/>
      <c r="AA75"/>
      <c r="AB75"/>
      <c r="AC75"/>
      <c r="AD75"/>
      <c r="AE75"/>
      <c r="AF75"/>
      <c r="AG75"/>
      <c r="AH75"/>
      <c r="AI75"/>
    </row>
    <row r="76" spans="12:81" x14ac:dyDescent="0.15">
      <c r="L76"/>
      <c r="M76"/>
      <c r="N76"/>
      <c r="O76"/>
      <c r="P76"/>
      <c r="Q76"/>
      <c r="R76"/>
      <c r="S76"/>
      <c r="T76"/>
      <c r="U76"/>
      <c r="V76"/>
      <c r="W76"/>
      <c r="X76"/>
      <c r="Y76"/>
      <c r="Z76"/>
      <c r="AA76"/>
      <c r="AB76"/>
      <c r="AC76"/>
      <c r="AD76"/>
      <c r="AE76"/>
      <c r="AF76"/>
      <c r="AG76"/>
      <c r="AH76"/>
      <c r="AI76"/>
      <c r="AK76" s="466"/>
      <c r="AL76" s="369"/>
      <c r="AM76" s="369"/>
      <c r="AN76" s="369"/>
      <c r="AO76" s="369"/>
    </row>
    <row r="77" spans="12:81" x14ac:dyDescent="0.15">
      <c r="L77"/>
      <c r="M77"/>
      <c r="N77"/>
      <c r="O77"/>
      <c r="P77"/>
      <c r="Q77"/>
      <c r="R77"/>
      <c r="S77"/>
      <c r="T77"/>
      <c r="U77"/>
      <c r="V77"/>
      <c r="W77"/>
      <c r="X77"/>
      <c r="Y77"/>
      <c r="Z77"/>
      <c r="AA77"/>
      <c r="AB77"/>
      <c r="AC77"/>
      <c r="AD77"/>
      <c r="AE77"/>
      <c r="AF77"/>
      <c r="AG77"/>
      <c r="AH77"/>
      <c r="AI77"/>
      <c r="AK77" s="369"/>
      <c r="AL77" s="369"/>
      <c r="AM77" s="369"/>
      <c r="AN77" s="369"/>
      <c r="AO77" s="369"/>
    </row>
    <row r="78" spans="12:81" x14ac:dyDescent="0.15">
      <c r="L78"/>
      <c r="M78"/>
      <c r="N78"/>
      <c r="O78"/>
      <c r="P78"/>
      <c r="Q78"/>
      <c r="R78"/>
      <c r="S78"/>
      <c r="T78"/>
      <c r="U78"/>
      <c r="V78"/>
      <c r="W78"/>
      <c r="X78"/>
      <c r="Y78"/>
      <c r="Z78"/>
      <c r="AA78"/>
      <c r="AB78"/>
      <c r="AC78"/>
      <c r="AD78"/>
      <c r="AE78"/>
      <c r="AF78"/>
      <c r="AG78"/>
      <c r="AH78"/>
      <c r="AI78"/>
      <c r="AK78" s="369"/>
      <c r="AL78" s="369"/>
      <c r="AM78" s="369"/>
      <c r="AN78" s="369"/>
      <c r="AO78" s="369"/>
    </row>
    <row r="79" spans="12:81" x14ac:dyDescent="0.15">
      <c r="L79"/>
      <c r="M79"/>
      <c r="N79"/>
      <c r="O79"/>
      <c r="P79"/>
      <c r="Q79"/>
      <c r="R79"/>
      <c r="S79"/>
      <c r="T79"/>
      <c r="U79"/>
      <c r="V79"/>
      <c r="W79"/>
      <c r="X79"/>
      <c r="Y79"/>
      <c r="Z79"/>
      <c r="AA79"/>
      <c r="AB79"/>
      <c r="AC79"/>
      <c r="AD79"/>
      <c r="AE79"/>
      <c r="AF79"/>
      <c r="AG79"/>
      <c r="AH79"/>
      <c r="AI79"/>
    </row>
    <row r="80" spans="12:81" x14ac:dyDescent="0.15">
      <c r="L80"/>
      <c r="M80"/>
      <c r="N80"/>
      <c r="O80"/>
      <c r="P80"/>
      <c r="Q80"/>
      <c r="R80"/>
      <c r="S80"/>
      <c r="T80"/>
      <c r="U80"/>
      <c r="V80"/>
      <c r="W80"/>
      <c r="X80"/>
      <c r="Y80"/>
      <c r="Z80"/>
      <c r="AA80"/>
      <c r="AB80"/>
      <c r="AC80"/>
      <c r="AD80"/>
      <c r="AE80"/>
      <c r="AF80"/>
      <c r="AG80"/>
      <c r="AH80"/>
      <c r="AI80"/>
      <c r="AJ80"/>
      <c r="AK80"/>
      <c r="AL80"/>
    </row>
    <row r="81" spans="12:38" x14ac:dyDescent="0.15">
      <c r="L81"/>
      <c r="M81"/>
      <c r="N81"/>
      <c r="O81"/>
      <c r="P81"/>
      <c r="Q81"/>
      <c r="R81"/>
      <c r="S81"/>
      <c r="T81"/>
      <c r="U81"/>
      <c r="V81"/>
      <c r="W81"/>
      <c r="X81"/>
      <c r="Y81"/>
      <c r="Z81"/>
      <c r="AA81"/>
      <c r="AB81"/>
      <c r="AC81"/>
      <c r="AD81"/>
      <c r="AE81"/>
      <c r="AF81"/>
      <c r="AG81"/>
      <c r="AH81"/>
      <c r="AI81"/>
      <c r="AJ81"/>
      <c r="AK81"/>
      <c r="AL81"/>
    </row>
    <row r="82" spans="12:38" x14ac:dyDescent="0.15">
      <c r="L82"/>
      <c r="M82"/>
      <c r="N82"/>
      <c r="O82"/>
      <c r="P82"/>
      <c r="Q82"/>
      <c r="R82"/>
      <c r="S82"/>
      <c r="T82"/>
      <c r="U82"/>
      <c r="V82"/>
      <c r="W82"/>
      <c r="X82"/>
      <c r="Y82"/>
      <c r="Z82"/>
      <c r="AA82"/>
      <c r="AB82"/>
      <c r="AC82"/>
      <c r="AD82"/>
      <c r="AE82"/>
      <c r="AF82"/>
      <c r="AG82"/>
      <c r="AH82"/>
      <c r="AI82"/>
      <c r="AJ82"/>
      <c r="AK82"/>
      <c r="AL82"/>
    </row>
    <row r="83" spans="12:38" x14ac:dyDescent="0.15">
      <c r="L83"/>
      <c r="M83"/>
      <c r="N83"/>
      <c r="O83"/>
      <c r="P83"/>
      <c r="Q83"/>
      <c r="R83"/>
      <c r="S83"/>
      <c r="T83"/>
      <c r="U83"/>
      <c r="V83"/>
      <c r="W83"/>
      <c r="X83"/>
      <c r="Y83"/>
      <c r="Z83"/>
      <c r="AA83"/>
      <c r="AB83"/>
      <c r="AC83"/>
      <c r="AD83"/>
      <c r="AE83"/>
      <c r="AF83"/>
      <c r="AG83"/>
      <c r="AH83"/>
      <c r="AI83"/>
      <c r="AJ83"/>
      <c r="AK83"/>
      <c r="AL83"/>
    </row>
    <row r="84" spans="12:38" x14ac:dyDescent="0.15">
      <c r="L84"/>
      <c r="M84"/>
      <c r="N84"/>
      <c r="O84"/>
      <c r="P84"/>
      <c r="Q84"/>
      <c r="R84"/>
      <c r="S84"/>
      <c r="T84"/>
      <c r="U84"/>
      <c r="V84"/>
      <c r="W84"/>
      <c r="X84"/>
      <c r="Y84"/>
      <c r="Z84"/>
      <c r="AA84"/>
      <c r="AB84"/>
      <c r="AC84"/>
      <c r="AD84"/>
      <c r="AE84"/>
      <c r="AF84"/>
      <c r="AG84"/>
      <c r="AH84"/>
      <c r="AI84"/>
      <c r="AJ84"/>
      <c r="AK84"/>
      <c r="AL84"/>
    </row>
    <row r="85" spans="12:38" x14ac:dyDescent="0.15">
      <c r="L85"/>
      <c r="M85"/>
      <c r="N85"/>
      <c r="O85"/>
      <c r="P85"/>
      <c r="Q85"/>
      <c r="R85"/>
      <c r="S85"/>
      <c r="T85"/>
      <c r="U85"/>
      <c r="V85"/>
      <c r="W85"/>
      <c r="X85"/>
      <c r="Y85"/>
      <c r="Z85"/>
      <c r="AA85"/>
      <c r="AB85"/>
      <c r="AC85"/>
      <c r="AD85"/>
      <c r="AE85"/>
      <c r="AF85"/>
      <c r="AG85"/>
      <c r="AH85"/>
      <c r="AI85"/>
      <c r="AJ85"/>
      <c r="AK85"/>
      <c r="AL85"/>
    </row>
    <row r="86" spans="12:38" x14ac:dyDescent="0.15">
      <c r="L86"/>
      <c r="M86"/>
      <c r="N86"/>
      <c r="O86"/>
      <c r="P86"/>
      <c r="Q86"/>
      <c r="R86"/>
      <c r="S86"/>
      <c r="T86"/>
      <c r="U86"/>
      <c r="V86"/>
      <c r="W86"/>
      <c r="X86"/>
      <c r="Y86"/>
      <c r="Z86"/>
      <c r="AA86"/>
      <c r="AB86"/>
      <c r="AC86"/>
      <c r="AD86"/>
      <c r="AE86"/>
      <c r="AF86"/>
      <c r="AG86"/>
      <c r="AH86"/>
      <c r="AI86"/>
      <c r="AJ86"/>
      <c r="AK86"/>
      <c r="AL86"/>
    </row>
  </sheetData>
  <mergeCells count="5">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6498-37AB-0A40-9A37-087B3CDB7F29}">
  <sheetPr>
    <tabColor theme="0"/>
  </sheetPr>
  <dimension ref="B1:CE80"/>
  <sheetViews>
    <sheetView zoomScale="90" zoomScaleNormal="90" zoomScaleSheetLayoutView="90" workbookViewId="0">
      <selection activeCell="J68" sqref="J68"/>
    </sheetView>
  </sheetViews>
  <sheetFormatPr baseColWidth="10" defaultColWidth="8.83203125" defaultRowHeight="13" x14ac:dyDescent="0.15"/>
  <cols>
    <col min="1" max="1" width="2.83203125" style="78" customWidth="1"/>
    <col min="2" max="2" width="11.33203125" style="78" customWidth="1"/>
    <col min="3" max="3" width="15.5" style="78" customWidth="1"/>
    <col min="4" max="4" width="15.1640625" style="78" customWidth="1"/>
    <col min="5" max="8" width="14" style="78" customWidth="1"/>
    <col min="9" max="9" width="11.5" style="78" customWidth="1"/>
    <col min="10" max="10" width="13" style="78" customWidth="1"/>
    <col min="11" max="11" width="11.83203125" style="78" customWidth="1"/>
    <col min="12" max="16" width="12.5" style="78" customWidth="1"/>
    <col min="17" max="17" width="12" style="78" customWidth="1"/>
    <col min="18" max="18" width="12.6640625" style="78" customWidth="1"/>
    <col min="19" max="19" width="11.6640625" style="78" customWidth="1"/>
    <col min="20" max="20" width="12.6640625" style="78" customWidth="1"/>
    <col min="21" max="21" width="9" style="78" customWidth="1"/>
    <col min="22" max="22" width="8.33203125" style="78" customWidth="1"/>
    <col min="23" max="23" width="13.1640625" style="78" bestFit="1" customWidth="1"/>
    <col min="24" max="24" width="12.5" style="78" bestFit="1" customWidth="1"/>
    <col min="25" max="25" width="11.33203125" style="78" customWidth="1"/>
    <col min="26" max="26" width="12.83203125" style="78" customWidth="1"/>
    <col min="27" max="27" width="11.6640625" style="78" customWidth="1"/>
    <col min="28" max="28" width="11.1640625" style="78" customWidth="1"/>
    <col min="29" max="29" width="13.5" style="78" customWidth="1"/>
    <col min="30" max="30" width="10.5" style="78" customWidth="1"/>
    <col min="31" max="31" width="12.6640625" style="78" customWidth="1"/>
    <col min="32" max="32" width="11.1640625" style="78" bestFit="1" customWidth="1"/>
    <col min="33" max="33" width="11.1640625" style="78" customWidth="1"/>
    <col min="34" max="34" width="12.1640625" style="78" customWidth="1"/>
    <col min="35" max="36" width="13.6640625" style="78" customWidth="1"/>
    <col min="37" max="37" width="10.1640625" style="78" customWidth="1"/>
    <col min="38" max="38" width="12" style="78" customWidth="1"/>
    <col min="39" max="39" width="6.5" style="78" customWidth="1"/>
    <col min="40" max="40" width="10.6640625" style="78" customWidth="1"/>
    <col min="41" max="41" width="10.5" style="78" customWidth="1"/>
    <col min="42" max="42" width="15" style="78" bestFit="1" customWidth="1"/>
    <col min="43" max="43" width="10.83203125" style="78" customWidth="1"/>
    <col min="44" max="44" width="10.5" style="78" bestFit="1" customWidth="1"/>
    <col min="45" max="45" width="11.5" style="78" bestFit="1" customWidth="1"/>
    <col min="46" max="46" width="9" style="78" bestFit="1" customWidth="1"/>
    <col min="47" max="47" width="9.5" style="78" customWidth="1"/>
    <col min="48" max="49" width="11.5" style="78" bestFit="1" customWidth="1"/>
    <col min="50" max="50" width="10.5" style="78" bestFit="1" customWidth="1"/>
    <col min="51" max="55" width="9.5" style="78" customWidth="1"/>
    <col min="56" max="56" width="9.5" style="78" bestFit="1" customWidth="1"/>
    <col min="57" max="57" width="15" style="78" bestFit="1" customWidth="1"/>
    <col min="58" max="58" width="9.33203125" style="78" bestFit="1" customWidth="1"/>
    <col min="59" max="59" width="10.1640625" style="78" bestFit="1" customWidth="1"/>
    <col min="60" max="60" width="11.1640625" style="78" bestFit="1" customWidth="1"/>
    <col min="61" max="64" width="8.83203125" style="78"/>
    <col min="65" max="65" width="11.83203125" style="78" bestFit="1" customWidth="1"/>
    <col min="66" max="67" width="8.83203125" style="78"/>
    <col min="68" max="68" width="10.5" style="78" bestFit="1" customWidth="1"/>
    <col min="69" max="70" width="8.83203125" style="78"/>
    <col min="71" max="77" width="9" style="78" bestFit="1" customWidth="1"/>
    <col min="78" max="78" width="10.5" style="78" bestFit="1" customWidth="1"/>
    <col min="79" max="79" width="9" style="78" bestFit="1" customWidth="1"/>
    <col min="80" max="80" width="10.1640625" style="78" bestFit="1" customWidth="1"/>
    <col min="81" max="274" width="8.83203125" style="78"/>
    <col min="275" max="275" width="3.33203125" style="78" customWidth="1"/>
    <col min="276" max="276" width="11.5" style="78" customWidth="1"/>
    <col min="277" max="277" width="15.5" style="78" customWidth="1"/>
    <col min="278" max="281" width="12.6640625" style="78" customWidth="1"/>
    <col min="282" max="282" width="2.6640625" style="78" customWidth="1"/>
    <col min="283" max="530" width="8.83203125" style="78"/>
    <col min="531" max="531" width="3.33203125" style="78" customWidth="1"/>
    <col min="532" max="532" width="11.5" style="78" customWidth="1"/>
    <col min="533" max="533" width="15.5" style="78" customWidth="1"/>
    <col min="534" max="537" width="12.6640625" style="78" customWidth="1"/>
    <col min="538" max="538" width="2.6640625" style="78" customWidth="1"/>
    <col min="539" max="786" width="8.83203125" style="78"/>
    <col min="787" max="787" width="3.33203125" style="78" customWidth="1"/>
    <col min="788" max="788" width="11.5" style="78" customWidth="1"/>
    <col min="789" max="789" width="15.5" style="78" customWidth="1"/>
    <col min="790" max="793" width="12.6640625" style="78" customWidth="1"/>
    <col min="794" max="794" width="2.6640625" style="78" customWidth="1"/>
    <col min="795" max="1042" width="8.83203125" style="78"/>
    <col min="1043" max="1043" width="3.33203125" style="78" customWidth="1"/>
    <col min="1044" max="1044" width="11.5" style="78" customWidth="1"/>
    <col min="1045" max="1045" width="15.5" style="78" customWidth="1"/>
    <col min="1046" max="1049" width="12.6640625" style="78" customWidth="1"/>
    <col min="1050" max="1050" width="2.6640625" style="78" customWidth="1"/>
    <col min="1051" max="1298" width="8.83203125" style="78"/>
    <col min="1299" max="1299" width="3.33203125" style="78" customWidth="1"/>
    <col min="1300" max="1300" width="11.5" style="78" customWidth="1"/>
    <col min="1301" max="1301" width="15.5" style="78" customWidth="1"/>
    <col min="1302" max="1305" width="12.6640625" style="78" customWidth="1"/>
    <col min="1306" max="1306" width="2.6640625" style="78" customWidth="1"/>
    <col min="1307" max="1554" width="8.83203125" style="78"/>
    <col min="1555" max="1555" width="3.33203125" style="78" customWidth="1"/>
    <col min="1556" max="1556" width="11.5" style="78" customWidth="1"/>
    <col min="1557" max="1557" width="15.5" style="78" customWidth="1"/>
    <col min="1558" max="1561" width="12.6640625" style="78" customWidth="1"/>
    <col min="1562" max="1562" width="2.6640625" style="78" customWidth="1"/>
    <col min="1563" max="1810" width="8.83203125" style="78"/>
    <col min="1811" max="1811" width="3.33203125" style="78" customWidth="1"/>
    <col min="1812" max="1812" width="11.5" style="78" customWidth="1"/>
    <col min="1813" max="1813" width="15.5" style="78" customWidth="1"/>
    <col min="1814" max="1817" width="12.6640625" style="78" customWidth="1"/>
    <col min="1818" max="1818" width="2.6640625" style="78" customWidth="1"/>
    <col min="1819" max="2066" width="8.83203125" style="78"/>
    <col min="2067" max="2067" width="3.33203125" style="78" customWidth="1"/>
    <col min="2068" max="2068" width="11.5" style="78" customWidth="1"/>
    <col min="2069" max="2069" width="15.5" style="78" customWidth="1"/>
    <col min="2070" max="2073" width="12.6640625" style="78" customWidth="1"/>
    <col min="2074" max="2074" width="2.6640625" style="78" customWidth="1"/>
    <col min="2075" max="2322" width="8.83203125" style="78"/>
    <col min="2323" max="2323" width="3.33203125" style="78" customWidth="1"/>
    <col min="2324" max="2324" width="11.5" style="78" customWidth="1"/>
    <col min="2325" max="2325" width="15.5" style="78" customWidth="1"/>
    <col min="2326" max="2329" width="12.6640625" style="78" customWidth="1"/>
    <col min="2330" max="2330" width="2.6640625" style="78" customWidth="1"/>
    <col min="2331" max="2578" width="8.83203125" style="78"/>
    <col min="2579" max="2579" width="3.33203125" style="78" customWidth="1"/>
    <col min="2580" max="2580" width="11.5" style="78" customWidth="1"/>
    <col min="2581" max="2581" width="15.5" style="78" customWidth="1"/>
    <col min="2582" max="2585" width="12.6640625" style="78" customWidth="1"/>
    <col min="2586" max="2586" width="2.6640625" style="78" customWidth="1"/>
    <col min="2587" max="2834" width="8.83203125" style="78"/>
    <col min="2835" max="2835" width="3.33203125" style="78" customWidth="1"/>
    <col min="2836" max="2836" width="11.5" style="78" customWidth="1"/>
    <col min="2837" max="2837" width="15.5" style="78" customWidth="1"/>
    <col min="2838" max="2841" width="12.6640625" style="78" customWidth="1"/>
    <col min="2842" max="2842" width="2.6640625" style="78" customWidth="1"/>
    <col min="2843" max="3090" width="8.83203125" style="78"/>
    <col min="3091" max="3091" width="3.33203125" style="78" customWidth="1"/>
    <col min="3092" max="3092" width="11.5" style="78" customWidth="1"/>
    <col min="3093" max="3093" width="15.5" style="78" customWidth="1"/>
    <col min="3094" max="3097" width="12.6640625" style="78" customWidth="1"/>
    <col min="3098" max="3098" width="2.6640625" style="78" customWidth="1"/>
    <col min="3099" max="3346" width="8.83203125" style="78"/>
    <col min="3347" max="3347" width="3.33203125" style="78" customWidth="1"/>
    <col min="3348" max="3348" width="11.5" style="78" customWidth="1"/>
    <col min="3349" max="3349" width="15.5" style="78" customWidth="1"/>
    <col min="3350" max="3353" width="12.6640625" style="78" customWidth="1"/>
    <col min="3354" max="3354" width="2.6640625" style="78" customWidth="1"/>
    <col min="3355" max="3602" width="8.83203125" style="78"/>
    <col min="3603" max="3603" width="3.33203125" style="78" customWidth="1"/>
    <col min="3604" max="3604" width="11.5" style="78" customWidth="1"/>
    <col min="3605" max="3605" width="15.5" style="78" customWidth="1"/>
    <col min="3606" max="3609" width="12.6640625" style="78" customWidth="1"/>
    <col min="3610" max="3610" width="2.6640625" style="78" customWidth="1"/>
    <col min="3611" max="3858" width="8.83203125" style="78"/>
    <col min="3859" max="3859" width="3.33203125" style="78" customWidth="1"/>
    <col min="3860" max="3860" width="11.5" style="78" customWidth="1"/>
    <col min="3861" max="3861" width="15.5" style="78" customWidth="1"/>
    <col min="3862" max="3865" width="12.6640625" style="78" customWidth="1"/>
    <col min="3866" max="3866" width="2.6640625" style="78" customWidth="1"/>
    <col min="3867" max="4114" width="8.83203125" style="78"/>
    <col min="4115" max="4115" width="3.33203125" style="78" customWidth="1"/>
    <col min="4116" max="4116" width="11.5" style="78" customWidth="1"/>
    <col min="4117" max="4117" width="15.5" style="78" customWidth="1"/>
    <col min="4118" max="4121" width="12.6640625" style="78" customWidth="1"/>
    <col min="4122" max="4122" width="2.6640625" style="78" customWidth="1"/>
    <col min="4123" max="4370" width="8.83203125" style="78"/>
    <col min="4371" max="4371" width="3.33203125" style="78" customWidth="1"/>
    <col min="4372" max="4372" width="11.5" style="78" customWidth="1"/>
    <col min="4373" max="4373" width="15.5" style="78" customWidth="1"/>
    <col min="4374" max="4377" width="12.6640625" style="78" customWidth="1"/>
    <col min="4378" max="4378" width="2.6640625" style="78" customWidth="1"/>
    <col min="4379" max="4626" width="8.83203125" style="78"/>
    <col min="4627" max="4627" width="3.33203125" style="78" customWidth="1"/>
    <col min="4628" max="4628" width="11.5" style="78" customWidth="1"/>
    <col min="4629" max="4629" width="15.5" style="78" customWidth="1"/>
    <col min="4630" max="4633" width="12.6640625" style="78" customWidth="1"/>
    <col min="4634" max="4634" width="2.6640625" style="78" customWidth="1"/>
    <col min="4635" max="4882" width="8.83203125" style="78"/>
    <col min="4883" max="4883" width="3.33203125" style="78" customWidth="1"/>
    <col min="4884" max="4884" width="11.5" style="78" customWidth="1"/>
    <col min="4885" max="4885" width="15.5" style="78" customWidth="1"/>
    <col min="4886" max="4889" width="12.6640625" style="78" customWidth="1"/>
    <col min="4890" max="4890" width="2.6640625" style="78" customWidth="1"/>
    <col min="4891" max="5138" width="8.83203125" style="78"/>
    <col min="5139" max="5139" width="3.33203125" style="78" customWidth="1"/>
    <col min="5140" max="5140" width="11.5" style="78" customWidth="1"/>
    <col min="5141" max="5141" width="15.5" style="78" customWidth="1"/>
    <col min="5142" max="5145" width="12.6640625" style="78" customWidth="1"/>
    <col min="5146" max="5146" width="2.6640625" style="78" customWidth="1"/>
    <col min="5147" max="5394" width="8.83203125" style="78"/>
    <col min="5395" max="5395" width="3.33203125" style="78" customWidth="1"/>
    <col min="5396" max="5396" width="11.5" style="78" customWidth="1"/>
    <col min="5397" max="5397" width="15.5" style="78" customWidth="1"/>
    <col min="5398" max="5401" width="12.6640625" style="78" customWidth="1"/>
    <col min="5402" max="5402" width="2.6640625" style="78" customWidth="1"/>
    <col min="5403" max="5650" width="8.83203125" style="78"/>
    <col min="5651" max="5651" width="3.33203125" style="78" customWidth="1"/>
    <col min="5652" max="5652" width="11.5" style="78" customWidth="1"/>
    <col min="5653" max="5653" width="15.5" style="78" customWidth="1"/>
    <col min="5654" max="5657" width="12.6640625" style="78" customWidth="1"/>
    <col min="5658" max="5658" width="2.6640625" style="78" customWidth="1"/>
    <col min="5659" max="5906" width="8.83203125" style="78"/>
    <col min="5907" max="5907" width="3.33203125" style="78" customWidth="1"/>
    <col min="5908" max="5908" width="11.5" style="78" customWidth="1"/>
    <col min="5909" max="5909" width="15.5" style="78" customWidth="1"/>
    <col min="5910" max="5913" width="12.6640625" style="78" customWidth="1"/>
    <col min="5914" max="5914" width="2.6640625" style="78" customWidth="1"/>
    <col min="5915" max="6162" width="8.83203125" style="78"/>
    <col min="6163" max="6163" width="3.33203125" style="78" customWidth="1"/>
    <col min="6164" max="6164" width="11.5" style="78" customWidth="1"/>
    <col min="6165" max="6165" width="15.5" style="78" customWidth="1"/>
    <col min="6166" max="6169" width="12.6640625" style="78" customWidth="1"/>
    <col min="6170" max="6170" width="2.6640625" style="78" customWidth="1"/>
    <col min="6171" max="6418" width="8.83203125" style="78"/>
    <col min="6419" max="6419" width="3.33203125" style="78" customWidth="1"/>
    <col min="6420" max="6420" width="11.5" style="78" customWidth="1"/>
    <col min="6421" max="6421" width="15.5" style="78" customWidth="1"/>
    <col min="6422" max="6425" width="12.6640625" style="78" customWidth="1"/>
    <col min="6426" max="6426" width="2.6640625" style="78" customWidth="1"/>
    <col min="6427" max="6674" width="8.83203125" style="78"/>
    <col min="6675" max="6675" width="3.33203125" style="78" customWidth="1"/>
    <col min="6676" max="6676" width="11.5" style="78" customWidth="1"/>
    <col min="6677" max="6677" width="15.5" style="78" customWidth="1"/>
    <col min="6678" max="6681" width="12.6640625" style="78" customWidth="1"/>
    <col min="6682" max="6682" width="2.6640625" style="78" customWidth="1"/>
    <col min="6683" max="6930" width="8.83203125" style="78"/>
    <col min="6931" max="6931" width="3.33203125" style="78" customWidth="1"/>
    <col min="6932" max="6932" width="11.5" style="78" customWidth="1"/>
    <col min="6933" max="6933" width="15.5" style="78" customWidth="1"/>
    <col min="6934" max="6937" width="12.6640625" style="78" customWidth="1"/>
    <col min="6938" max="6938" width="2.6640625" style="78" customWidth="1"/>
    <col min="6939" max="7186" width="8.83203125" style="78"/>
    <col min="7187" max="7187" width="3.33203125" style="78" customWidth="1"/>
    <col min="7188" max="7188" width="11.5" style="78" customWidth="1"/>
    <col min="7189" max="7189" width="15.5" style="78" customWidth="1"/>
    <col min="7190" max="7193" width="12.6640625" style="78" customWidth="1"/>
    <col min="7194" max="7194" width="2.6640625" style="78" customWidth="1"/>
    <col min="7195" max="7442" width="8.83203125" style="78"/>
    <col min="7443" max="7443" width="3.33203125" style="78" customWidth="1"/>
    <col min="7444" max="7444" width="11.5" style="78" customWidth="1"/>
    <col min="7445" max="7445" width="15.5" style="78" customWidth="1"/>
    <col min="7446" max="7449" width="12.6640625" style="78" customWidth="1"/>
    <col min="7450" max="7450" width="2.6640625" style="78" customWidth="1"/>
    <col min="7451" max="7698" width="8.83203125" style="78"/>
    <col min="7699" max="7699" width="3.33203125" style="78" customWidth="1"/>
    <col min="7700" max="7700" width="11.5" style="78" customWidth="1"/>
    <col min="7701" max="7701" width="15.5" style="78" customWidth="1"/>
    <col min="7702" max="7705" width="12.6640625" style="78" customWidth="1"/>
    <col min="7706" max="7706" width="2.6640625" style="78" customWidth="1"/>
    <col min="7707" max="7954" width="8.83203125" style="78"/>
    <col min="7955" max="7955" width="3.33203125" style="78" customWidth="1"/>
    <col min="7956" max="7956" width="11.5" style="78" customWidth="1"/>
    <col min="7957" max="7957" width="15.5" style="78" customWidth="1"/>
    <col min="7958" max="7961" width="12.6640625" style="78" customWidth="1"/>
    <col min="7962" max="7962" width="2.6640625" style="78" customWidth="1"/>
    <col min="7963" max="8210" width="8.83203125" style="78"/>
    <col min="8211" max="8211" width="3.33203125" style="78" customWidth="1"/>
    <col min="8212" max="8212" width="11.5" style="78" customWidth="1"/>
    <col min="8213" max="8213" width="15.5" style="78" customWidth="1"/>
    <col min="8214" max="8217" width="12.6640625" style="78" customWidth="1"/>
    <col min="8218" max="8218" width="2.6640625" style="78" customWidth="1"/>
    <col min="8219" max="8466" width="8.83203125" style="78"/>
    <col min="8467" max="8467" width="3.33203125" style="78" customWidth="1"/>
    <col min="8468" max="8468" width="11.5" style="78" customWidth="1"/>
    <col min="8469" max="8469" width="15.5" style="78" customWidth="1"/>
    <col min="8470" max="8473" width="12.6640625" style="78" customWidth="1"/>
    <col min="8474" max="8474" width="2.6640625" style="78" customWidth="1"/>
    <col min="8475" max="8722" width="8.83203125" style="78"/>
    <col min="8723" max="8723" width="3.33203125" style="78" customWidth="1"/>
    <col min="8724" max="8724" width="11.5" style="78" customWidth="1"/>
    <col min="8725" max="8725" width="15.5" style="78" customWidth="1"/>
    <col min="8726" max="8729" width="12.6640625" style="78" customWidth="1"/>
    <col min="8730" max="8730" width="2.6640625" style="78" customWidth="1"/>
    <col min="8731" max="8978" width="8.83203125" style="78"/>
    <col min="8979" max="8979" width="3.33203125" style="78" customWidth="1"/>
    <col min="8980" max="8980" width="11.5" style="78" customWidth="1"/>
    <col min="8981" max="8981" width="15.5" style="78" customWidth="1"/>
    <col min="8982" max="8985" width="12.6640625" style="78" customWidth="1"/>
    <col min="8986" max="8986" width="2.6640625" style="78" customWidth="1"/>
    <col min="8987" max="9234" width="8.83203125" style="78"/>
    <col min="9235" max="9235" width="3.33203125" style="78" customWidth="1"/>
    <col min="9236" max="9236" width="11.5" style="78" customWidth="1"/>
    <col min="9237" max="9237" width="15.5" style="78" customWidth="1"/>
    <col min="9238" max="9241" width="12.6640625" style="78" customWidth="1"/>
    <col min="9242" max="9242" width="2.6640625" style="78" customWidth="1"/>
    <col min="9243" max="9490" width="8.83203125" style="78"/>
    <col min="9491" max="9491" width="3.33203125" style="78" customWidth="1"/>
    <col min="9492" max="9492" width="11.5" style="78" customWidth="1"/>
    <col min="9493" max="9493" width="15.5" style="78" customWidth="1"/>
    <col min="9494" max="9497" width="12.6640625" style="78" customWidth="1"/>
    <col min="9498" max="9498" width="2.6640625" style="78" customWidth="1"/>
    <col min="9499" max="9746" width="8.83203125" style="78"/>
    <col min="9747" max="9747" width="3.33203125" style="78" customWidth="1"/>
    <col min="9748" max="9748" width="11.5" style="78" customWidth="1"/>
    <col min="9749" max="9749" width="15.5" style="78" customWidth="1"/>
    <col min="9750" max="9753" width="12.6640625" style="78" customWidth="1"/>
    <col min="9754" max="9754" width="2.6640625" style="78" customWidth="1"/>
    <col min="9755" max="10002" width="8.83203125" style="78"/>
    <col min="10003" max="10003" width="3.33203125" style="78" customWidth="1"/>
    <col min="10004" max="10004" width="11.5" style="78" customWidth="1"/>
    <col min="10005" max="10005" width="15.5" style="78" customWidth="1"/>
    <col min="10006" max="10009" width="12.6640625" style="78" customWidth="1"/>
    <col min="10010" max="10010" width="2.6640625" style="78" customWidth="1"/>
    <col min="10011" max="10258" width="8.83203125" style="78"/>
    <col min="10259" max="10259" width="3.33203125" style="78" customWidth="1"/>
    <col min="10260" max="10260" width="11.5" style="78" customWidth="1"/>
    <col min="10261" max="10261" width="15.5" style="78" customWidth="1"/>
    <col min="10262" max="10265" width="12.6640625" style="78" customWidth="1"/>
    <col min="10266" max="10266" width="2.6640625" style="78" customWidth="1"/>
    <col min="10267" max="10514" width="8.83203125" style="78"/>
    <col min="10515" max="10515" width="3.33203125" style="78" customWidth="1"/>
    <col min="10516" max="10516" width="11.5" style="78" customWidth="1"/>
    <col min="10517" max="10517" width="15.5" style="78" customWidth="1"/>
    <col min="10518" max="10521" width="12.6640625" style="78" customWidth="1"/>
    <col min="10522" max="10522" width="2.6640625" style="78" customWidth="1"/>
    <col min="10523" max="10770" width="8.83203125" style="78"/>
    <col min="10771" max="10771" width="3.33203125" style="78" customWidth="1"/>
    <col min="10772" max="10772" width="11.5" style="78" customWidth="1"/>
    <col min="10773" max="10773" width="15.5" style="78" customWidth="1"/>
    <col min="10774" max="10777" width="12.6640625" style="78" customWidth="1"/>
    <col min="10778" max="10778" width="2.6640625" style="78" customWidth="1"/>
    <col min="10779" max="11026" width="8.83203125" style="78"/>
    <col min="11027" max="11027" width="3.33203125" style="78" customWidth="1"/>
    <col min="11028" max="11028" width="11.5" style="78" customWidth="1"/>
    <col min="11029" max="11029" width="15.5" style="78" customWidth="1"/>
    <col min="11030" max="11033" width="12.6640625" style="78" customWidth="1"/>
    <col min="11034" max="11034" width="2.6640625" style="78" customWidth="1"/>
    <col min="11035" max="11282" width="8.83203125" style="78"/>
    <col min="11283" max="11283" width="3.33203125" style="78" customWidth="1"/>
    <col min="11284" max="11284" width="11.5" style="78" customWidth="1"/>
    <col min="11285" max="11285" width="15.5" style="78" customWidth="1"/>
    <col min="11286" max="11289" width="12.6640625" style="78" customWidth="1"/>
    <col min="11290" max="11290" width="2.6640625" style="78" customWidth="1"/>
    <col min="11291" max="11538" width="8.83203125" style="78"/>
    <col min="11539" max="11539" width="3.33203125" style="78" customWidth="1"/>
    <col min="11540" max="11540" width="11.5" style="78" customWidth="1"/>
    <col min="11541" max="11541" width="15.5" style="78" customWidth="1"/>
    <col min="11542" max="11545" width="12.6640625" style="78" customWidth="1"/>
    <col min="11546" max="11546" width="2.6640625" style="78" customWidth="1"/>
    <col min="11547" max="11794" width="8.83203125" style="78"/>
    <col min="11795" max="11795" width="3.33203125" style="78" customWidth="1"/>
    <col min="11796" max="11796" width="11.5" style="78" customWidth="1"/>
    <col min="11797" max="11797" width="15.5" style="78" customWidth="1"/>
    <col min="11798" max="11801" width="12.6640625" style="78" customWidth="1"/>
    <col min="11802" max="11802" width="2.6640625" style="78" customWidth="1"/>
    <col min="11803" max="12050" width="8.83203125" style="78"/>
    <col min="12051" max="12051" width="3.33203125" style="78" customWidth="1"/>
    <col min="12052" max="12052" width="11.5" style="78" customWidth="1"/>
    <col min="12053" max="12053" width="15.5" style="78" customWidth="1"/>
    <col min="12054" max="12057" width="12.6640625" style="78" customWidth="1"/>
    <col min="12058" max="12058" width="2.6640625" style="78" customWidth="1"/>
    <col min="12059" max="12306" width="8.83203125" style="78"/>
    <col min="12307" max="12307" width="3.33203125" style="78" customWidth="1"/>
    <col min="12308" max="12308" width="11.5" style="78" customWidth="1"/>
    <col min="12309" max="12309" width="15.5" style="78" customWidth="1"/>
    <col min="12310" max="12313" width="12.6640625" style="78" customWidth="1"/>
    <col min="12314" max="12314" width="2.6640625" style="78" customWidth="1"/>
    <col min="12315" max="12562" width="8.83203125" style="78"/>
    <col min="12563" max="12563" width="3.33203125" style="78" customWidth="1"/>
    <col min="12564" max="12564" width="11.5" style="78" customWidth="1"/>
    <col min="12565" max="12565" width="15.5" style="78" customWidth="1"/>
    <col min="12566" max="12569" width="12.6640625" style="78" customWidth="1"/>
    <col min="12570" max="12570" width="2.6640625" style="78" customWidth="1"/>
    <col min="12571" max="12818" width="8.83203125" style="78"/>
    <col min="12819" max="12819" width="3.33203125" style="78" customWidth="1"/>
    <col min="12820" max="12820" width="11.5" style="78" customWidth="1"/>
    <col min="12821" max="12821" width="15.5" style="78" customWidth="1"/>
    <col min="12822" max="12825" width="12.6640625" style="78" customWidth="1"/>
    <col min="12826" max="12826" width="2.6640625" style="78" customWidth="1"/>
    <col min="12827" max="13074" width="8.83203125" style="78"/>
    <col min="13075" max="13075" width="3.33203125" style="78" customWidth="1"/>
    <col min="13076" max="13076" width="11.5" style="78" customWidth="1"/>
    <col min="13077" max="13077" width="15.5" style="78" customWidth="1"/>
    <col min="13078" max="13081" width="12.6640625" style="78" customWidth="1"/>
    <col min="13082" max="13082" width="2.6640625" style="78" customWidth="1"/>
    <col min="13083" max="13330" width="8.83203125" style="78"/>
    <col min="13331" max="13331" width="3.33203125" style="78" customWidth="1"/>
    <col min="13332" max="13332" width="11.5" style="78" customWidth="1"/>
    <col min="13333" max="13333" width="15.5" style="78" customWidth="1"/>
    <col min="13334" max="13337" width="12.6640625" style="78" customWidth="1"/>
    <col min="13338" max="13338" width="2.6640625" style="78" customWidth="1"/>
    <col min="13339" max="13586" width="8.83203125" style="78"/>
    <col min="13587" max="13587" width="3.33203125" style="78" customWidth="1"/>
    <col min="13588" max="13588" width="11.5" style="78" customWidth="1"/>
    <col min="13589" max="13589" width="15.5" style="78" customWidth="1"/>
    <col min="13590" max="13593" width="12.6640625" style="78" customWidth="1"/>
    <col min="13594" max="13594" width="2.6640625" style="78" customWidth="1"/>
    <col min="13595" max="13842" width="8.83203125" style="78"/>
    <col min="13843" max="13843" width="3.33203125" style="78" customWidth="1"/>
    <col min="13844" max="13844" width="11.5" style="78" customWidth="1"/>
    <col min="13845" max="13845" width="15.5" style="78" customWidth="1"/>
    <col min="13846" max="13849" width="12.6640625" style="78" customWidth="1"/>
    <col min="13850" max="13850" width="2.6640625" style="78" customWidth="1"/>
    <col min="13851" max="14098" width="8.83203125" style="78"/>
    <col min="14099" max="14099" width="3.33203125" style="78" customWidth="1"/>
    <col min="14100" max="14100" width="11.5" style="78" customWidth="1"/>
    <col min="14101" max="14101" width="15.5" style="78" customWidth="1"/>
    <col min="14102" max="14105" width="12.6640625" style="78" customWidth="1"/>
    <col min="14106" max="14106" width="2.6640625" style="78" customWidth="1"/>
    <col min="14107" max="14354" width="8.83203125" style="78"/>
    <col min="14355" max="14355" width="3.33203125" style="78" customWidth="1"/>
    <col min="14356" max="14356" width="11.5" style="78" customWidth="1"/>
    <col min="14357" max="14357" width="15.5" style="78" customWidth="1"/>
    <col min="14358" max="14361" width="12.6640625" style="78" customWidth="1"/>
    <col min="14362" max="14362" width="2.6640625" style="78" customWidth="1"/>
    <col min="14363" max="14610" width="8.83203125" style="78"/>
    <col min="14611" max="14611" width="3.33203125" style="78" customWidth="1"/>
    <col min="14612" max="14612" width="11.5" style="78" customWidth="1"/>
    <col min="14613" max="14613" width="15.5" style="78" customWidth="1"/>
    <col min="14614" max="14617" width="12.6640625" style="78" customWidth="1"/>
    <col min="14618" max="14618" width="2.6640625" style="78" customWidth="1"/>
    <col min="14619" max="14866" width="8.83203125" style="78"/>
    <col min="14867" max="14867" width="3.33203125" style="78" customWidth="1"/>
    <col min="14868" max="14868" width="11.5" style="78" customWidth="1"/>
    <col min="14869" max="14869" width="15.5" style="78" customWidth="1"/>
    <col min="14870" max="14873" width="12.6640625" style="78" customWidth="1"/>
    <col min="14874" max="14874" width="2.6640625" style="78" customWidth="1"/>
    <col min="14875" max="15122" width="8.83203125" style="78"/>
    <col min="15123" max="15123" width="3.33203125" style="78" customWidth="1"/>
    <col min="15124" max="15124" width="11.5" style="78" customWidth="1"/>
    <col min="15125" max="15125" width="15.5" style="78" customWidth="1"/>
    <col min="15126" max="15129" width="12.6640625" style="78" customWidth="1"/>
    <col min="15130" max="15130" width="2.6640625" style="78" customWidth="1"/>
    <col min="15131" max="15378" width="8.83203125" style="78"/>
    <col min="15379" max="15379" width="3.33203125" style="78" customWidth="1"/>
    <col min="15380" max="15380" width="11.5" style="78" customWidth="1"/>
    <col min="15381" max="15381" width="15.5" style="78" customWidth="1"/>
    <col min="15382" max="15385" width="12.6640625" style="78" customWidth="1"/>
    <col min="15386" max="15386" width="2.6640625" style="78" customWidth="1"/>
    <col min="15387" max="15634" width="8.83203125" style="78"/>
    <col min="15635" max="15635" width="3.33203125" style="78" customWidth="1"/>
    <col min="15636" max="15636" width="11.5" style="78" customWidth="1"/>
    <col min="15637" max="15637" width="15.5" style="78" customWidth="1"/>
    <col min="15638" max="15641" width="12.6640625" style="78" customWidth="1"/>
    <col min="15642" max="15642" width="2.6640625" style="78" customWidth="1"/>
    <col min="15643" max="15890" width="8.83203125" style="78"/>
    <col min="15891" max="15891" width="3.33203125" style="78" customWidth="1"/>
    <col min="15892" max="15892" width="11.5" style="78" customWidth="1"/>
    <col min="15893" max="15893" width="15.5" style="78" customWidth="1"/>
    <col min="15894" max="15897" width="12.6640625" style="78" customWidth="1"/>
    <col min="15898" max="15898" width="2.6640625" style="78" customWidth="1"/>
    <col min="15899" max="16146" width="8.83203125" style="78"/>
    <col min="16147" max="16147" width="3.33203125" style="78" customWidth="1"/>
    <col min="16148" max="16148" width="11.5" style="78" customWidth="1"/>
    <col min="16149" max="16149" width="15.5" style="78" customWidth="1"/>
    <col min="16150" max="16153" width="12.6640625" style="78" customWidth="1"/>
    <col min="16154" max="16154" width="2.6640625" style="78" customWidth="1"/>
    <col min="16155" max="16384" width="8.83203125" style="78"/>
  </cols>
  <sheetData>
    <row r="1" spans="2:83" ht="41.25" customHeight="1" x14ac:dyDescent="0.15">
      <c r="B1" s="852" t="s">
        <v>1230</v>
      </c>
      <c r="C1" s="853"/>
      <c r="D1" s="853"/>
      <c r="E1" s="853"/>
      <c r="F1" s="853"/>
      <c r="G1" s="853"/>
      <c r="H1" s="853"/>
      <c r="I1" s="853"/>
      <c r="J1" s="853"/>
      <c r="K1" s="853"/>
    </row>
    <row r="2" spans="2:83" ht="14.25" customHeight="1" x14ac:dyDescent="0.15">
      <c r="B2" s="461"/>
      <c r="C2" s="461"/>
      <c r="D2" s="461"/>
      <c r="E2" s="461"/>
      <c r="F2" s="461"/>
      <c r="G2" s="461"/>
      <c r="H2" s="461"/>
      <c r="I2" s="461"/>
      <c r="J2" s="461"/>
      <c r="K2" s="461"/>
    </row>
    <row r="3" spans="2:83" ht="13" customHeight="1" x14ac:dyDescent="0.15">
      <c r="B3" s="860" t="s">
        <v>925</v>
      </c>
      <c r="C3" s="862" t="s">
        <v>684</v>
      </c>
      <c r="D3" s="863"/>
      <c r="E3" s="863"/>
      <c r="F3" s="863"/>
      <c r="G3" s="863"/>
      <c r="H3" s="863"/>
      <c r="I3" s="863"/>
      <c r="J3" s="863"/>
      <c r="K3" s="863"/>
      <c r="L3" s="864"/>
      <c r="M3" s="865" t="s">
        <v>597</v>
      </c>
      <c r="N3" s="865"/>
      <c r="O3" s="865"/>
      <c r="P3" s="865"/>
      <c r="Q3" s="865"/>
      <c r="R3" s="865"/>
      <c r="S3" s="865"/>
      <c r="T3" s="865"/>
      <c r="U3" s="865"/>
      <c r="V3" s="865"/>
      <c r="W3" s="859" t="s">
        <v>598</v>
      </c>
      <c r="X3" s="859"/>
      <c r="Y3" s="859"/>
      <c r="Z3" s="859"/>
      <c r="AA3" s="859"/>
      <c r="AB3" s="859"/>
      <c r="AC3" s="859"/>
      <c r="AD3" s="859"/>
      <c r="AE3" s="859"/>
      <c r="AF3" s="859"/>
    </row>
    <row r="4" spans="2:83" x14ac:dyDescent="0.15">
      <c r="B4" s="861"/>
      <c r="C4" s="420" t="s">
        <v>118</v>
      </c>
      <c r="D4" s="420" t="s">
        <v>119</v>
      </c>
      <c r="E4" s="420" t="s">
        <v>120</v>
      </c>
      <c r="F4" s="420" t="s">
        <v>897</v>
      </c>
      <c r="G4" s="420" t="s">
        <v>898</v>
      </c>
      <c r="H4" s="420" t="s">
        <v>899</v>
      </c>
      <c r="I4" s="420" t="s">
        <v>912</v>
      </c>
      <c r="J4" s="420" t="s">
        <v>914</v>
      </c>
      <c r="K4" s="420" t="s">
        <v>670</v>
      </c>
      <c r="L4" s="420" t="s">
        <v>682</v>
      </c>
      <c r="M4" s="463" t="s">
        <v>118</v>
      </c>
      <c r="N4" s="463" t="s">
        <v>119</v>
      </c>
      <c r="O4" s="463" t="s">
        <v>120</v>
      </c>
      <c r="P4" s="463" t="s">
        <v>897</v>
      </c>
      <c r="Q4" s="463" t="s">
        <v>898</v>
      </c>
      <c r="R4" s="463" t="s">
        <v>899</v>
      </c>
      <c r="S4" s="420" t="s">
        <v>912</v>
      </c>
      <c r="T4" s="420" t="s">
        <v>914</v>
      </c>
      <c r="U4" s="463" t="s">
        <v>670</v>
      </c>
      <c r="V4" s="463" t="s">
        <v>682</v>
      </c>
      <c r="W4" s="463" t="s">
        <v>118</v>
      </c>
      <c r="X4" s="463" t="s">
        <v>119</v>
      </c>
      <c r="Y4" s="463" t="s">
        <v>120</v>
      </c>
      <c r="Z4" s="463" t="s">
        <v>897</v>
      </c>
      <c r="AA4" s="463" t="s">
        <v>898</v>
      </c>
      <c r="AB4" s="463" t="s">
        <v>899</v>
      </c>
      <c r="AC4" s="420" t="s">
        <v>912</v>
      </c>
      <c r="AD4" s="420" t="s">
        <v>914</v>
      </c>
      <c r="AE4" s="463" t="s">
        <v>670</v>
      </c>
      <c r="AF4" s="463" t="s">
        <v>682</v>
      </c>
    </row>
    <row r="5" spans="2:83" x14ac:dyDescent="0.15">
      <c r="B5" s="770" t="s">
        <v>110</v>
      </c>
      <c r="C5" s="342">
        <f t="shared" ref="C5:C10" si="0">R17</f>
        <v>0.19373299999999999</v>
      </c>
      <c r="D5" s="342">
        <f t="shared" ref="D5:D10" si="1">AA17</f>
        <v>0.21488399999999999</v>
      </c>
      <c r="E5" s="342">
        <f t="shared" ref="E5:E10" si="2">AI17</f>
        <v>5.3694000000000006E-2</v>
      </c>
      <c r="F5" s="342">
        <f t="shared" ref="F5:F10" si="3">BH17</f>
        <v>6.966E-2</v>
      </c>
      <c r="G5" s="342">
        <f t="shared" ref="G5:G10" si="4">BM17</f>
        <v>0</v>
      </c>
      <c r="H5" s="342">
        <f t="shared" ref="H5:H10" si="5">BP17</f>
        <v>0</v>
      </c>
      <c r="I5" s="342">
        <f t="shared" ref="I5:I10" si="6">BS17</f>
        <v>0</v>
      </c>
      <c r="J5" s="342">
        <f t="shared" ref="J5:J10" si="7">CE17</f>
        <v>1.1001E-2</v>
      </c>
      <c r="K5" s="342">
        <f t="shared" ref="K5:K10" si="8">BB17</f>
        <v>0</v>
      </c>
      <c r="L5" s="342">
        <f t="shared" ref="L5:L10" si="9">BE17</f>
        <v>2.5999999999999998E-5</v>
      </c>
      <c r="M5" s="329">
        <f t="shared" ref="M5:M10" si="10">R39</f>
        <v>16.495073531042109</v>
      </c>
      <c r="N5" s="329">
        <f t="shared" ref="N5:N10" si="11">AA39</f>
        <v>29.495978649550942</v>
      </c>
      <c r="O5" s="329">
        <f t="shared" ref="O5:O10" si="12">AI39</f>
        <v>1.6635667214732139</v>
      </c>
      <c r="P5" s="329">
        <f t="shared" ref="P5:P10" si="13">BH39</f>
        <v>35.60966545608143</v>
      </c>
      <c r="Q5" s="329">
        <f t="shared" ref="Q5:Q10" si="14">BM39</f>
        <v>0</v>
      </c>
      <c r="R5" s="329">
        <f t="shared" ref="R5:R10" si="15">BP39</f>
        <v>0</v>
      </c>
      <c r="S5" s="329">
        <f t="shared" ref="S5:S10" si="16">BS39</f>
        <v>0</v>
      </c>
      <c r="T5" s="329">
        <f t="shared" ref="T5:T10" si="17">CE39</f>
        <v>4.1945719608520365E-2</v>
      </c>
      <c r="U5" s="329">
        <f t="shared" ref="U5:U10" si="18">BB39</f>
        <v>0</v>
      </c>
      <c r="V5" s="329">
        <f t="shared" ref="V5:V10" si="19">BE39</f>
        <v>1.3893650248064649E-6</v>
      </c>
      <c r="W5" s="343">
        <f t="shared" ref="W5:W10" si="20">R61</f>
        <v>256</v>
      </c>
      <c r="X5" s="330">
        <f t="shared" ref="X5:X10" si="21">AA61</f>
        <v>440</v>
      </c>
      <c r="Y5" s="330">
        <f t="shared" ref="Y5:Y10" si="22">AI61</f>
        <v>11</v>
      </c>
      <c r="Z5" s="330">
        <f t="shared" ref="Z5:Z10" si="23">BH61</f>
        <v>2464</v>
      </c>
      <c r="AA5" s="330">
        <f t="shared" ref="AA5:AA10" si="24">BM61</f>
        <v>0</v>
      </c>
      <c r="AB5" s="330">
        <f t="shared" ref="AB5:AB10" si="25">BP61</f>
        <v>0</v>
      </c>
      <c r="AC5" s="330">
        <f t="shared" ref="AC5:AC10" si="26">BS61</f>
        <v>0</v>
      </c>
      <c r="AD5" s="330">
        <f t="shared" ref="AD5:AD10" si="27">CE61</f>
        <v>11</v>
      </c>
      <c r="AE5" s="330">
        <f t="shared" ref="AE5:AE10" si="28">BB61</f>
        <v>0</v>
      </c>
      <c r="AF5" s="330">
        <f t="shared" ref="AF5:AF10" si="29">BE61</f>
        <v>5</v>
      </c>
    </row>
    <row r="6" spans="2:83" x14ac:dyDescent="0.15">
      <c r="B6" s="770" t="s">
        <v>111</v>
      </c>
      <c r="C6" s="342">
        <f t="shared" si="0"/>
        <v>118.45519</v>
      </c>
      <c r="D6" s="342">
        <f t="shared" si="1"/>
        <v>68.999807000000004</v>
      </c>
      <c r="E6" s="342">
        <f t="shared" si="2"/>
        <v>1.1126619999999998</v>
      </c>
      <c r="F6" s="342">
        <f t="shared" si="3"/>
        <v>24.096298000000001</v>
      </c>
      <c r="G6" s="342">
        <f t="shared" si="4"/>
        <v>1.491757</v>
      </c>
      <c r="H6" s="342">
        <f t="shared" si="5"/>
        <v>0.205598</v>
      </c>
      <c r="I6" s="342">
        <f t="shared" si="6"/>
        <v>0</v>
      </c>
      <c r="J6" s="342">
        <f t="shared" si="7"/>
        <v>7.4895000000000003E-2</v>
      </c>
      <c r="K6" s="342">
        <f t="shared" si="8"/>
        <v>2.5372180000000002</v>
      </c>
      <c r="L6" s="342">
        <f t="shared" si="9"/>
        <v>3.3000000000000003E-5</v>
      </c>
      <c r="M6" s="329">
        <f t="shared" si="10"/>
        <v>3416.5527080558963</v>
      </c>
      <c r="N6" s="329">
        <f t="shared" si="11"/>
        <v>3072.785018892791</v>
      </c>
      <c r="O6" s="329">
        <f t="shared" si="12"/>
        <v>225.04129163929173</v>
      </c>
      <c r="P6" s="329">
        <f t="shared" si="13"/>
        <v>62048.6361404708</v>
      </c>
      <c r="Q6" s="329">
        <f t="shared" si="14"/>
        <v>667.38735079247181</v>
      </c>
      <c r="R6" s="329">
        <f t="shared" si="15"/>
        <v>630.15448430142965</v>
      </c>
      <c r="S6" s="329">
        <f t="shared" si="16"/>
        <v>0</v>
      </c>
      <c r="T6" s="329">
        <f t="shared" si="17"/>
        <v>135.32081209699604</v>
      </c>
      <c r="U6" s="329">
        <f t="shared" si="18"/>
        <v>80.662896759127563</v>
      </c>
      <c r="V6" s="329">
        <f t="shared" si="19"/>
        <v>6.4521082094870406E-6</v>
      </c>
      <c r="W6" s="343">
        <f t="shared" si="20"/>
        <v>51293</v>
      </c>
      <c r="X6" s="330">
        <f t="shared" si="21"/>
        <v>52365</v>
      </c>
      <c r="Y6" s="330">
        <f t="shared" si="22"/>
        <v>8903</v>
      </c>
      <c r="Z6" s="330">
        <f t="shared" si="23"/>
        <v>36192</v>
      </c>
      <c r="AA6" s="330">
        <f t="shared" si="24"/>
        <v>1310</v>
      </c>
      <c r="AB6" s="330">
        <f t="shared" si="25"/>
        <v>1134</v>
      </c>
      <c r="AC6" s="330">
        <f t="shared" si="26"/>
        <v>0</v>
      </c>
      <c r="AD6" s="330">
        <f t="shared" si="27"/>
        <v>108</v>
      </c>
      <c r="AE6" s="330">
        <f t="shared" si="28"/>
        <v>28428</v>
      </c>
      <c r="AF6" s="330">
        <f t="shared" si="29"/>
        <v>6</v>
      </c>
    </row>
    <row r="7" spans="2:83" x14ac:dyDescent="0.15">
      <c r="B7" s="770" t="s">
        <v>112</v>
      </c>
      <c r="C7" s="342">
        <f t="shared" si="0"/>
        <v>204.66466599999998</v>
      </c>
      <c r="D7" s="342">
        <f t="shared" si="1"/>
        <v>208.55871600000003</v>
      </c>
      <c r="E7" s="342">
        <f t="shared" si="2"/>
        <v>13.396149999999999</v>
      </c>
      <c r="F7" s="342">
        <f t="shared" si="3"/>
        <v>12.298259</v>
      </c>
      <c r="G7" s="342">
        <f t="shared" si="4"/>
        <v>0.73785999999999996</v>
      </c>
      <c r="H7" s="342">
        <f t="shared" si="5"/>
        <v>7.06426</v>
      </c>
      <c r="I7" s="342">
        <f t="shared" si="6"/>
        <v>0</v>
      </c>
      <c r="J7" s="342">
        <f t="shared" si="7"/>
        <v>1.621761</v>
      </c>
      <c r="K7" s="342">
        <f t="shared" si="8"/>
        <v>3.5942609999999995</v>
      </c>
      <c r="L7" s="342">
        <f t="shared" si="9"/>
        <v>3.4870000000000001E-3</v>
      </c>
      <c r="M7" s="329">
        <f t="shared" si="10"/>
        <v>3039.0626256860796</v>
      </c>
      <c r="N7" s="329">
        <f t="shared" si="11"/>
        <v>4837.1110193351042</v>
      </c>
      <c r="O7" s="329">
        <f t="shared" si="12"/>
        <v>156.89404931224337</v>
      </c>
      <c r="P7" s="329">
        <f t="shared" si="13"/>
        <v>86.711012929435014</v>
      </c>
      <c r="Q7" s="329">
        <f t="shared" si="14"/>
        <v>144.47790120342421</v>
      </c>
      <c r="R7" s="329">
        <f t="shared" si="15"/>
        <v>1760.2917110351466</v>
      </c>
      <c r="S7" s="329">
        <f t="shared" si="16"/>
        <v>0</v>
      </c>
      <c r="T7" s="329">
        <f t="shared" si="17"/>
        <v>20.265618375743465</v>
      </c>
      <c r="U7" s="329">
        <f t="shared" si="18"/>
        <v>815.514409953886</v>
      </c>
      <c r="V7" s="329">
        <f t="shared" si="19"/>
        <v>4.3676128754668753E-2</v>
      </c>
      <c r="W7" s="343">
        <f t="shared" si="20"/>
        <v>895087</v>
      </c>
      <c r="X7" s="330">
        <f t="shared" si="21"/>
        <v>27748</v>
      </c>
      <c r="Y7" s="330">
        <f t="shared" si="22"/>
        <v>30752</v>
      </c>
      <c r="Z7" s="330">
        <f t="shared" si="23"/>
        <v>438870</v>
      </c>
      <c r="AA7" s="330">
        <f t="shared" si="24"/>
        <v>641</v>
      </c>
      <c r="AB7" s="330">
        <f t="shared" si="25"/>
        <v>2943</v>
      </c>
      <c r="AC7" s="330">
        <f t="shared" si="26"/>
        <v>0</v>
      </c>
      <c r="AD7" s="330">
        <f t="shared" si="27"/>
        <v>270</v>
      </c>
      <c r="AE7" s="330">
        <f t="shared" si="28"/>
        <v>43662</v>
      </c>
      <c r="AF7" s="330">
        <f t="shared" si="29"/>
        <v>46</v>
      </c>
    </row>
    <row r="8" spans="2:83" x14ac:dyDescent="0.15">
      <c r="B8" s="770" t="s">
        <v>113</v>
      </c>
      <c r="C8" s="342">
        <f t="shared" si="0"/>
        <v>145.28914</v>
      </c>
      <c r="D8" s="342">
        <f t="shared" si="1"/>
        <v>125.47442700000001</v>
      </c>
      <c r="E8" s="342">
        <f t="shared" si="2"/>
        <v>5.1035730000000008</v>
      </c>
      <c r="F8" s="342">
        <f t="shared" si="3"/>
        <v>2.6879999999999999E-3</v>
      </c>
      <c r="G8" s="342">
        <f t="shared" si="4"/>
        <v>0.31023699999999999</v>
      </c>
      <c r="H8" s="342">
        <f t="shared" si="5"/>
        <v>0</v>
      </c>
      <c r="I8" s="342">
        <f t="shared" si="6"/>
        <v>165.539074</v>
      </c>
      <c r="J8" s="342">
        <f t="shared" si="7"/>
        <v>3.0000000000000001E-6</v>
      </c>
      <c r="K8" s="342">
        <f t="shared" si="8"/>
        <v>158.81826000000001</v>
      </c>
      <c r="L8" s="342">
        <f t="shared" si="9"/>
        <v>4.7155000000000002E-2</v>
      </c>
      <c r="M8" s="329">
        <f t="shared" si="10"/>
        <v>2717.8250797875148</v>
      </c>
      <c r="N8" s="329">
        <f t="shared" si="11"/>
        <v>4097.9391651678989</v>
      </c>
      <c r="O8" s="329">
        <f t="shared" si="12"/>
        <v>37.160878684009674</v>
      </c>
      <c r="P8" s="329">
        <f t="shared" si="13"/>
        <v>6.169824437347407E-2</v>
      </c>
      <c r="Q8" s="329">
        <f t="shared" si="14"/>
        <v>0.9953348579383583</v>
      </c>
      <c r="R8" s="329">
        <f t="shared" si="15"/>
        <v>0</v>
      </c>
      <c r="S8" s="329">
        <f t="shared" si="16"/>
        <v>2124.3695319127537</v>
      </c>
      <c r="T8" s="329">
        <f t="shared" si="17"/>
        <v>4.8691254050936529E-7</v>
      </c>
      <c r="U8" s="329">
        <f t="shared" si="18"/>
        <v>436.19947264009966</v>
      </c>
      <c r="V8" s="329">
        <f t="shared" si="19"/>
        <v>1.5529177011558204E-2</v>
      </c>
      <c r="W8" s="343">
        <f t="shared" si="20"/>
        <v>114338</v>
      </c>
      <c r="X8" s="330">
        <f t="shared" si="21"/>
        <v>92216</v>
      </c>
      <c r="Y8" s="330">
        <f t="shared" si="22"/>
        <v>26489</v>
      </c>
      <c r="Z8" s="330">
        <f t="shared" si="23"/>
        <v>119</v>
      </c>
      <c r="AA8" s="330">
        <f t="shared" si="24"/>
        <v>939</v>
      </c>
      <c r="AB8" s="330">
        <f t="shared" si="25"/>
        <v>0</v>
      </c>
      <c r="AC8" s="330">
        <f t="shared" si="26"/>
        <v>14764</v>
      </c>
      <c r="AD8" s="330">
        <f t="shared" si="27"/>
        <v>2</v>
      </c>
      <c r="AE8" s="330">
        <f t="shared" si="28"/>
        <v>46930</v>
      </c>
      <c r="AF8" s="330">
        <f t="shared" si="29"/>
        <v>788</v>
      </c>
    </row>
    <row r="9" spans="2:83" x14ac:dyDescent="0.15">
      <c r="B9" s="770" t="s">
        <v>114</v>
      </c>
      <c r="C9" s="342">
        <f t="shared" si="0"/>
        <v>20.657139000000001</v>
      </c>
      <c r="D9" s="342">
        <f t="shared" si="1"/>
        <v>33.112563999999999</v>
      </c>
      <c r="E9" s="342">
        <f t="shared" si="2"/>
        <v>0</v>
      </c>
      <c r="F9" s="342">
        <f t="shared" si="3"/>
        <v>0</v>
      </c>
      <c r="G9" s="342">
        <f t="shared" si="4"/>
        <v>0</v>
      </c>
      <c r="H9" s="342">
        <f t="shared" si="5"/>
        <v>8.9949999999999995E-3</v>
      </c>
      <c r="I9" s="342">
        <f t="shared" si="6"/>
        <v>4.3000000000000002E-5</v>
      </c>
      <c r="J9" s="342">
        <f t="shared" si="7"/>
        <v>0</v>
      </c>
      <c r="K9" s="342">
        <f t="shared" si="8"/>
        <v>1.5629999999999999E-3</v>
      </c>
      <c r="L9" s="342">
        <f t="shared" si="9"/>
        <v>2.34E-4</v>
      </c>
      <c r="M9" s="329">
        <f t="shared" si="10"/>
        <v>225.66167694450843</v>
      </c>
      <c r="N9" s="329">
        <f t="shared" si="11"/>
        <v>206.18824084610284</v>
      </c>
      <c r="O9" s="329">
        <f t="shared" si="12"/>
        <v>0</v>
      </c>
      <c r="P9" s="329">
        <f t="shared" si="13"/>
        <v>0</v>
      </c>
      <c r="Q9" s="329">
        <f t="shared" si="14"/>
        <v>0</v>
      </c>
      <c r="R9" s="329">
        <f t="shared" si="15"/>
        <v>4.1198989729937203</v>
      </c>
      <c r="S9" s="329">
        <f t="shared" si="16"/>
        <v>3.1522065409262695E-2</v>
      </c>
      <c r="T9" s="329">
        <f t="shared" si="17"/>
        <v>0</v>
      </c>
      <c r="U9" s="329">
        <f t="shared" si="18"/>
        <v>2.2189960382092934E-3</v>
      </c>
      <c r="V9" s="329">
        <f t="shared" si="19"/>
        <v>9.3695234681945209E-6</v>
      </c>
      <c r="W9" s="343">
        <f t="shared" si="20"/>
        <v>9173</v>
      </c>
      <c r="X9" s="330">
        <f t="shared" si="21"/>
        <v>14487</v>
      </c>
      <c r="Y9" s="330">
        <f t="shared" si="22"/>
        <v>0</v>
      </c>
      <c r="Z9" s="330">
        <f t="shared" si="23"/>
        <v>0</v>
      </c>
      <c r="AA9" s="330">
        <f t="shared" si="24"/>
        <v>0</v>
      </c>
      <c r="AB9" s="330">
        <f t="shared" si="25"/>
        <v>37</v>
      </c>
      <c r="AC9" s="330">
        <f t="shared" si="26"/>
        <v>11</v>
      </c>
      <c r="AD9" s="330">
        <f t="shared" si="27"/>
        <v>0</v>
      </c>
      <c r="AE9" s="330">
        <f t="shared" si="28"/>
        <v>39</v>
      </c>
      <c r="AF9" s="330">
        <f t="shared" si="29"/>
        <v>50</v>
      </c>
    </row>
    <row r="10" spans="2:83" x14ac:dyDescent="0.15">
      <c r="B10" s="457" t="s">
        <v>926</v>
      </c>
      <c r="C10" s="342">
        <f t="shared" si="0"/>
        <v>1.019417</v>
      </c>
      <c r="D10" s="342">
        <f t="shared" si="1"/>
        <v>0.49230099999999999</v>
      </c>
      <c r="E10" s="342">
        <f t="shared" si="2"/>
        <v>0.18277600000000002</v>
      </c>
      <c r="F10" s="342">
        <f t="shared" si="3"/>
        <v>6.5141000000000004E-2</v>
      </c>
      <c r="G10" s="342">
        <f t="shared" si="4"/>
        <v>9.9999999999999995E-7</v>
      </c>
      <c r="H10" s="342">
        <f t="shared" si="5"/>
        <v>0</v>
      </c>
      <c r="I10" s="342">
        <f t="shared" si="6"/>
        <v>3.0000000000000001E-6</v>
      </c>
      <c r="J10" s="342">
        <f t="shared" si="7"/>
        <v>2.0439000000000002E-2</v>
      </c>
      <c r="K10" s="342">
        <f t="shared" si="8"/>
        <v>0</v>
      </c>
      <c r="L10" s="342">
        <f t="shared" si="9"/>
        <v>0</v>
      </c>
      <c r="M10" s="329">
        <f t="shared" si="10"/>
        <v>21.018405533419337</v>
      </c>
      <c r="N10" s="329">
        <f t="shared" si="11"/>
        <v>23.45546232627564</v>
      </c>
      <c r="O10" s="329">
        <f t="shared" si="12"/>
        <v>1.7278084083191012</v>
      </c>
      <c r="P10" s="329">
        <f t="shared" si="13"/>
        <v>65.653060429734026</v>
      </c>
      <c r="Q10" s="329">
        <f t="shared" si="14"/>
        <v>4.8828125000000003E-5</v>
      </c>
      <c r="R10" s="329">
        <f t="shared" si="15"/>
        <v>0</v>
      </c>
      <c r="S10" s="329">
        <f t="shared" si="16"/>
        <v>3.408876909816172E-5</v>
      </c>
      <c r="T10" s="329">
        <f t="shared" si="17"/>
        <v>0.11494396621947078</v>
      </c>
      <c r="U10" s="329">
        <f t="shared" si="18"/>
        <v>0</v>
      </c>
      <c r="V10" s="329">
        <f t="shared" si="19"/>
        <v>0</v>
      </c>
      <c r="W10" s="343">
        <f t="shared" si="20"/>
        <v>1669</v>
      </c>
      <c r="X10" s="330">
        <f t="shared" si="21"/>
        <v>1446</v>
      </c>
      <c r="Y10" s="330">
        <f t="shared" si="22"/>
        <v>12</v>
      </c>
      <c r="Z10" s="330">
        <f t="shared" si="23"/>
        <v>3016</v>
      </c>
      <c r="AA10" s="330">
        <f t="shared" si="24"/>
        <v>1</v>
      </c>
      <c r="AB10" s="330">
        <f t="shared" si="25"/>
        <v>0</v>
      </c>
      <c r="AC10" s="330">
        <f t="shared" si="26"/>
        <v>3</v>
      </c>
      <c r="AD10" s="330">
        <f t="shared" si="27"/>
        <v>12</v>
      </c>
      <c r="AE10" s="330">
        <f t="shared" si="28"/>
        <v>0</v>
      </c>
      <c r="AF10" s="330">
        <f t="shared" si="29"/>
        <v>0</v>
      </c>
    </row>
    <row r="11" spans="2:83" x14ac:dyDescent="0.15">
      <c r="B11" s="464" t="s">
        <v>55</v>
      </c>
      <c r="C11" s="344">
        <f t="shared" ref="C11:AF11" si="30">SUM(C5:C10)</f>
        <v>490.27928499999996</v>
      </c>
      <c r="D11" s="345">
        <f t="shared" si="30"/>
        <v>436.85269900000003</v>
      </c>
      <c r="E11" s="345">
        <f t="shared" si="30"/>
        <v>19.848855</v>
      </c>
      <c r="F11" s="345">
        <f>SUM(F5:F10)</f>
        <v>36.532045999999994</v>
      </c>
      <c r="G11" s="345">
        <f>SUM(G5:G10)</f>
        <v>2.5398550000000002</v>
      </c>
      <c r="H11" s="345">
        <f>SUM(H5:H10)</f>
        <v>7.2788529999999998</v>
      </c>
      <c r="I11" s="345">
        <f>SUM(I5:I10)</f>
        <v>165.53912</v>
      </c>
      <c r="J11" s="345">
        <f>SUM(J5:J10)</f>
        <v>1.7280990000000001</v>
      </c>
      <c r="K11" s="345">
        <f t="shared" si="30"/>
        <v>164.95130200000003</v>
      </c>
      <c r="L11" s="345">
        <f t="shared" si="30"/>
        <v>5.0935000000000001E-2</v>
      </c>
      <c r="M11" s="331">
        <f t="shared" si="30"/>
        <v>9436.6155695384605</v>
      </c>
      <c r="N11" s="331">
        <f t="shared" si="30"/>
        <v>12266.974885217724</v>
      </c>
      <c r="O11" s="331">
        <f t="shared" si="30"/>
        <v>422.48759476533706</v>
      </c>
      <c r="P11" s="331">
        <f t="shared" si="30"/>
        <v>62236.671577530433</v>
      </c>
      <c r="Q11" s="331">
        <f t="shared" si="30"/>
        <v>812.86063568195937</v>
      </c>
      <c r="R11" s="331">
        <f t="shared" si="30"/>
        <v>2394.56609430957</v>
      </c>
      <c r="S11" s="331">
        <f t="shared" si="30"/>
        <v>2124.4010880669321</v>
      </c>
      <c r="T11" s="331">
        <f t="shared" si="30"/>
        <v>155.74332064548003</v>
      </c>
      <c r="U11" s="331">
        <f t="shared" si="30"/>
        <v>1332.3789983491515</v>
      </c>
      <c r="V11" s="331">
        <f t="shared" si="30"/>
        <v>5.9222516762929445E-2</v>
      </c>
      <c r="W11" s="332">
        <f t="shared" si="30"/>
        <v>1071816</v>
      </c>
      <c r="X11" s="332">
        <f t="shared" si="30"/>
        <v>188702</v>
      </c>
      <c r="Y11" s="332">
        <f t="shared" si="30"/>
        <v>66167</v>
      </c>
      <c r="Z11" s="332">
        <f t="shared" si="30"/>
        <v>480661</v>
      </c>
      <c r="AA11" s="332">
        <f t="shared" si="30"/>
        <v>2891</v>
      </c>
      <c r="AB11" s="332">
        <f t="shared" si="30"/>
        <v>4114</v>
      </c>
      <c r="AC11" s="332">
        <f t="shared" si="30"/>
        <v>14778</v>
      </c>
      <c r="AD11" s="332">
        <f t="shared" si="30"/>
        <v>403</v>
      </c>
      <c r="AE11" s="332">
        <f t="shared" si="30"/>
        <v>119059</v>
      </c>
      <c r="AF11" s="332">
        <f t="shared" si="30"/>
        <v>895</v>
      </c>
    </row>
    <row r="12" spans="2:83" x14ac:dyDescent="0.15">
      <c r="B12" s="422"/>
      <c r="C12" s="423"/>
      <c r="D12" s="423"/>
      <c r="E12" s="423"/>
      <c r="F12" s="423"/>
      <c r="G12" s="423"/>
      <c r="H12" s="423"/>
      <c r="I12" s="423"/>
      <c r="J12" s="423"/>
      <c r="K12" s="423"/>
      <c r="L12" s="423"/>
      <c r="M12" s="423"/>
      <c r="N12" s="423"/>
      <c r="O12" s="423"/>
      <c r="P12" s="424"/>
      <c r="Q12" s="424"/>
      <c r="R12" s="424"/>
      <c r="S12" s="424"/>
      <c r="T12" s="424"/>
    </row>
    <row r="13" spans="2:83" x14ac:dyDescent="0.15">
      <c r="B13" s="222" t="s">
        <v>927</v>
      </c>
    </row>
    <row r="14" spans="2:83" ht="16" x14ac:dyDescent="0.2">
      <c r="M14" s="431" t="s">
        <v>118</v>
      </c>
      <c r="T14" s="431" t="s">
        <v>119</v>
      </c>
      <c r="AB14" s="432"/>
      <c r="AC14" s="431" t="s">
        <v>120</v>
      </c>
      <c r="AJ14" s="432"/>
      <c r="AK14" s="431" t="s">
        <v>670</v>
      </c>
      <c r="BC14" s="431"/>
      <c r="BD14" s="431" t="s">
        <v>682</v>
      </c>
      <c r="BG14" s="766" t="s">
        <v>892</v>
      </c>
      <c r="BJ14" s="766" t="s">
        <v>893</v>
      </c>
      <c r="BM14" s="79"/>
      <c r="BN14" s="79"/>
      <c r="BO14" s="766" t="s">
        <v>894</v>
      </c>
      <c r="BR14" s="768" t="s">
        <v>919</v>
      </c>
      <c r="BS14" s="766"/>
      <c r="BU14" s="768" t="s">
        <v>920</v>
      </c>
    </row>
    <row r="15" spans="2:83" x14ac:dyDescent="0.15">
      <c r="L15" s="79"/>
      <c r="M15" s="432" t="s">
        <v>121</v>
      </c>
      <c r="T15" s="432" t="s">
        <v>121</v>
      </c>
      <c r="U15" s="432"/>
      <c r="AC15" s="432" t="s">
        <v>121</v>
      </c>
      <c r="AK15" s="432" t="s">
        <v>121</v>
      </c>
      <c r="BD15" s="432" t="s">
        <v>121</v>
      </c>
      <c r="BG15" s="432" t="s">
        <v>121</v>
      </c>
      <c r="BI15" s="432"/>
      <c r="BJ15" s="432" t="s">
        <v>121</v>
      </c>
      <c r="BL15" s="79"/>
      <c r="BM15" s="79"/>
      <c r="BN15" s="79"/>
      <c r="BO15" s="432" t="s">
        <v>121</v>
      </c>
      <c r="BR15" s="432" t="s">
        <v>121</v>
      </c>
      <c r="BU15" s="432" t="s">
        <v>121</v>
      </c>
    </row>
    <row r="16" spans="2:83" ht="70" x14ac:dyDescent="0.15">
      <c r="L16" s="437" t="s">
        <v>928</v>
      </c>
      <c r="M16" s="435" t="s">
        <v>122</v>
      </c>
      <c r="N16" s="435" t="s">
        <v>123</v>
      </c>
      <c r="O16" s="435" t="s">
        <v>124</v>
      </c>
      <c r="P16" s="435" t="s">
        <v>125</v>
      </c>
      <c r="Q16" s="435" t="s">
        <v>234</v>
      </c>
      <c r="R16" s="435" t="s">
        <v>55</v>
      </c>
      <c r="S16" s="724"/>
      <c r="T16" s="437" t="s">
        <v>928</v>
      </c>
      <c r="U16" s="435" t="s">
        <v>126</v>
      </c>
      <c r="V16" s="435" t="s">
        <v>127</v>
      </c>
      <c r="W16" s="435" t="s">
        <v>128</v>
      </c>
      <c r="X16" s="435" t="s">
        <v>129</v>
      </c>
      <c r="Y16" s="435" t="s">
        <v>130</v>
      </c>
      <c r="Z16" s="435" t="s">
        <v>234</v>
      </c>
      <c r="AA16" s="435" t="s">
        <v>55</v>
      </c>
      <c r="AB16" s="724"/>
      <c r="AC16" s="437" t="s">
        <v>928</v>
      </c>
      <c r="AD16" s="435" t="s">
        <v>131</v>
      </c>
      <c r="AE16" s="435" t="s">
        <v>132</v>
      </c>
      <c r="AF16" s="435" t="s">
        <v>133</v>
      </c>
      <c r="AG16" s="435" t="s">
        <v>134</v>
      </c>
      <c r="AH16" s="435" t="s">
        <v>234</v>
      </c>
      <c r="AI16" s="435" t="s">
        <v>55</v>
      </c>
      <c r="AJ16" s="724"/>
      <c r="AK16" s="437" t="s">
        <v>928</v>
      </c>
      <c r="AL16" s="435" t="str">
        <f>AL26</f>
        <v>AIRS</v>
      </c>
      <c r="AM16" s="435" t="str">
        <f t="shared" ref="AM16:BA16" si="31">AM26</f>
        <v>AMSR-E</v>
      </c>
      <c r="AN16" s="435" t="str">
        <f t="shared" si="31"/>
        <v>AMSR2</v>
      </c>
      <c r="AO16" s="435" t="str">
        <f t="shared" si="31"/>
        <v>ATMS</v>
      </c>
      <c r="AP16" s="435" t="str">
        <f t="shared" si="31"/>
        <v>DPR</v>
      </c>
      <c r="AQ16" s="435" t="str">
        <f t="shared" si="31"/>
        <v>GMI</v>
      </c>
      <c r="AR16" s="435" t="str">
        <f t="shared" si="31"/>
        <v>GOES-8/10</v>
      </c>
      <c r="AS16" s="435" t="str">
        <f t="shared" si="31"/>
        <v>IMERG</v>
      </c>
      <c r="AT16" s="435" t="str">
        <f t="shared" si="31"/>
        <v>KAPR</v>
      </c>
      <c r="AU16" s="435" t="str">
        <f t="shared" si="31"/>
        <v>KUPR</v>
      </c>
      <c r="AV16" s="435" t="str">
        <f t="shared" si="31"/>
        <v>MHS</v>
      </c>
      <c r="AW16" s="435" t="str">
        <f t="shared" si="31"/>
        <v>MT1</v>
      </c>
      <c r="AX16" s="435" t="str">
        <f t="shared" si="31"/>
        <v>SAPHIR</v>
      </c>
      <c r="AY16" s="435" t="str">
        <f t="shared" si="31"/>
        <v>SSM/I</v>
      </c>
      <c r="AZ16" s="435" t="str">
        <f t="shared" si="31"/>
        <v>SSMIS</v>
      </c>
      <c r="BA16" s="435" t="str">
        <f t="shared" si="31"/>
        <v>TMI</v>
      </c>
      <c r="BB16" s="435" t="s">
        <v>55</v>
      </c>
      <c r="BC16" s="724"/>
      <c r="BD16" s="437" t="s">
        <v>928</v>
      </c>
      <c r="BE16" s="435" t="s">
        <v>682</v>
      </c>
      <c r="BF16" s="79"/>
      <c r="BG16" s="769" t="s">
        <v>929</v>
      </c>
      <c r="BH16" s="445" t="s">
        <v>889</v>
      </c>
      <c r="BI16" s="737"/>
      <c r="BJ16" s="769" t="s">
        <v>621</v>
      </c>
      <c r="BK16" s="445" t="s">
        <v>890</v>
      </c>
      <c r="BL16" s="445" t="s">
        <v>891</v>
      </c>
      <c r="BM16" s="445" t="s">
        <v>55</v>
      </c>
      <c r="BN16" s="737"/>
      <c r="BO16" s="769" t="s">
        <v>621</v>
      </c>
      <c r="BP16" s="445" t="s">
        <v>895</v>
      </c>
      <c r="BQ16" s="79"/>
      <c r="BR16" s="769" t="s">
        <v>621</v>
      </c>
      <c r="BS16" s="445" t="s">
        <v>913</v>
      </c>
      <c r="BT16" s="79"/>
      <c r="BU16" s="437" t="s">
        <v>621</v>
      </c>
      <c r="BV16" s="437" t="s">
        <v>915</v>
      </c>
      <c r="BW16" s="437" t="s">
        <v>916</v>
      </c>
      <c r="BX16" s="437" t="s">
        <v>917</v>
      </c>
      <c r="BY16" s="437" t="s">
        <v>918</v>
      </c>
      <c r="BZ16" s="437" t="s">
        <v>913</v>
      </c>
      <c r="CA16" s="437" t="s">
        <v>921</v>
      </c>
      <c r="CB16" s="437" t="s">
        <v>922</v>
      </c>
      <c r="CC16" s="437" t="s">
        <v>930</v>
      </c>
      <c r="CD16" s="437" t="s">
        <v>923</v>
      </c>
      <c r="CE16" s="465" t="s">
        <v>55</v>
      </c>
    </row>
    <row r="17" spans="12:83" x14ac:dyDescent="0.15">
      <c r="L17" s="770" t="s">
        <v>110</v>
      </c>
      <c r="M17" s="440">
        <f t="shared" ref="M17:Q22" si="32">M27/1000000</f>
        <v>2.3909E-2</v>
      </c>
      <c r="N17" s="440">
        <f t="shared" si="32"/>
        <v>1.8100000000000001E-4</v>
      </c>
      <c r="O17" s="440">
        <f t="shared" si="32"/>
        <v>0</v>
      </c>
      <c r="P17" s="440">
        <f t="shared" si="32"/>
        <v>8.1006999999999996E-2</v>
      </c>
      <c r="Q17" s="440">
        <f t="shared" si="32"/>
        <v>8.8636000000000006E-2</v>
      </c>
      <c r="R17" s="440">
        <f>SUM(M17:Q17)</f>
        <v>0.19373299999999999</v>
      </c>
      <c r="T17" s="770" t="s">
        <v>110</v>
      </c>
      <c r="U17" s="440">
        <f t="shared" ref="U17:Z22" si="33">U27/1000000</f>
        <v>0</v>
      </c>
      <c r="V17" s="440">
        <f t="shared" si="33"/>
        <v>0</v>
      </c>
      <c r="W17" s="440">
        <f t="shared" si="33"/>
        <v>9.9999999999999995E-7</v>
      </c>
      <c r="X17" s="440">
        <f t="shared" si="33"/>
        <v>0.157495</v>
      </c>
      <c r="Y17" s="440">
        <f t="shared" si="33"/>
        <v>1.1039999999999999E-2</v>
      </c>
      <c r="Z17" s="440">
        <f t="shared" si="33"/>
        <v>4.6348E-2</v>
      </c>
      <c r="AA17" s="440">
        <f>SUM(U17:Z17)</f>
        <v>0.21488399999999999</v>
      </c>
      <c r="AC17" s="770" t="s">
        <v>110</v>
      </c>
      <c r="AD17" s="440">
        <f t="shared" ref="AD17:AH22" si="34">AD27/1000000</f>
        <v>4.2599999999999999E-3</v>
      </c>
      <c r="AE17" s="440">
        <f t="shared" si="34"/>
        <v>3.4144000000000001E-2</v>
      </c>
      <c r="AF17" s="440">
        <f t="shared" si="34"/>
        <v>1.0848E-2</v>
      </c>
      <c r="AG17" s="440">
        <f t="shared" si="34"/>
        <v>0</v>
      </c>
      <c r="AH17" s="440">
        <f t="shared" si="34"/>
        <v>4.4419999999999998E-3</v>
      </c>
      <c r="AI17" s="329">
        <f>SUM(AD17:AH17)</f>
        <v>5.3694000000000006E-2</v>
      </c>
      <c r="AK17" s="770" t="s">
        <v>110</v>
      </c>
      <c r="AL17" s="440">
        <f t="shared" ref="AL17:BA22" si="35">AL27/1000000</f>
        <v>0</v>
      </c>
      <c r="AM17" s="440">
        <f t="shared" si="35"/>
        <v>0</v>
      </c>
      <c r="AN17" s="440">
        <f t="shared" si="35"/>
        <v>0</v>
      </c>
      <c r="AO17" s="440">
        <f t="shared" si="35"/>
        <v>0</v>
      </c>
      <c r="AP17" s="440">
        <f t="shared" si="35"/>
        <v>0</v>
      </c>
      <c r="AQ17" s="440">
        <f t="shared" si="35"/>
        <v>0</v>
      </c>
      <c r="AR17" s="440">
        <f t="shared" si="35"/>
        <v>0</v>
      </c>
      <c r="AS17" s="440">
        <f t="shared" si="35"/>
        <v>0</v>
      </c>
      <c r="AT17" s="440">
        <f t="shared" si="35"/>
        <v>0</v>
      </c>
      <c r="AU17" s="440">
        <f t="shared" si="35"/>
        <v>0</v>
      </c>
      <c r="AV17" s="440">
        <f t="shared" si="35"/>
        <v>0</v>
      </c>
      <c r="AW17" s="440">
        <f t="shared" si="35"/>
        <v>0</v>
      </c>
      <c r="AX17" s="440">
        <f t="shared" si="35"/>
        <v>0</v>
      </c>
      <c r="AY17" s="440">
        <f t="shared" si="35"/>
        <v>0</v>
      </c>
      <c r="AZ17" s="440">
        <f t="shared" si="35"/>
        <v>0</v>
      </c>
      <c r="BA17" s="440">
        <f t="shared" si="35"/>
        <v>0</v>
      </c>
      <c r="BB17" s="329">
        <f t="shared" ref="BB17:BB22" si="36">SUM(AL17:BA17)</f>
        <v>0</v>
      </c>
      <c r="BD17" s="770" t="s">
        <v>110</v>
      </c>
      <c r="BE17" s="440">
        <f t="shared" ref="BE17:BE22" si="37">BE27/1000000</f>
        <v>2.5999999999999998E-5</v>
      </c>
      <c r="BG17" s="771" t="s">
        <v>110</v>
      </c>
      <c r="BH17" s="333">
        <f t="shared" ref="BH17:BH22" si="38">BH27/1000000</f>
        <v>6.966E-2</v>
      </c>
      <c r="BI17" s="321"/>
      <c r="BJ17" s="771" t="s">
        <v>110</v>
      </c>
      <c r="BK17" s="333">
        <f t="shared" ref="BK17:BL22" si="39">BK27/1000000</f>
        <v>0</v>
      </c>
      <c r="BL17" s="333">
        <f t="shared" si="39"/>
        <v>0</v>
      </c>
      <c r="BM17" s="334">
        <f t="shared" ref="BM17:BM22" si="40">SUM(BK17:BL17)</f>
        <v>0</v>
      </c>
      <c r="BN17" s="321"/>
      <c r="BO17" s="771" t="s">
        <v>110</v>
      </c>
      <c r="BP17" s="333">
        <f t="shared" ref="BP17:BP22" si="41">BP27/1000000</f>
        <v>0</v>
      </c>
      <c r="BR17" s="771" t="s">
        <v>110</v>
      </c>
      <c r="BS17" s="333">
        <f t="shared" ref="BS17:BS22" si="42">BS27/1000000</f>
        <v>0</v>
      </c>
      <c r="BU17" s="770" t="s">
        <v>110</v>
      </c>
      <c r="BV17" s="772">
        <f>BV27/1000000</f>
        <v>3.1489999999999999E-3</v>
      </c>
      <c r="BW17" s="772">
        <f t="shared" ref="BW17:CD17" si="43">BW27/1000000</f>
        <v>1.774E-3</v>
      </c>
      <c r="BX17" s="772">
        <f t="shared" si="43"/>
        <v>4.0889999999999998E-3</v>
      </c>
      <c r="BY17" s="772">
        <f t="shared" si="43"/>
        <v>1.9849999999999998E-3</v>
      </c>
      <c r="BZ17" s="772">
        <f t="shared" si="43"/>
        <v>0</v>
      </c>
      <c r="CA17" s="772">
        <f t="shared" si="43"/>
        <v>0</v>
      </c>
      <c r="CB17" s="772">
        <f t="shared" si="43"/>
        <v>3.9999999999999998E-6</v>
      </c>
      <c r="CC17" s="772">
        <f t="shared" si="43"/>
        <v>0</v>
      </c>
      <c r="CD17" s="772">
        <f t="shared" si="43"/>
        <v>0</v>
      </c>
      <c r="CE17" s="735">
        <f t="shared" ref="CE17:CE22" si="44">SUM(BV17:CD17)</f>
        <v>1.1001E-2</v>
      </c>
    </row>
    <row r="18" spans="12:83" x14ac:dyDescent="0.15">
      <c r="L18" s="770" t="s">
        <v>111</v>
      </c>
      <c r="M18" s="440">
        <f t="shared" si="32"/>
        <v>23.397938</v>
      </c>
      <c r="N18" s="440">
        <f t="shared" si="32"/>
        <v>9.5919000000000004E-2</v>
      </c>
      <c r="O18" s="440">
        <f t="shared" si="32"/>
        <v>1.9999999999999999E-6</v>
      </c>
      <c r="P18" s="440">
        <f t="shared" si="32"/>
        <v>94.961331000000001</v>
      </c>
      <c r="Q18" s="440">
        <f t="shared" si="32"/>
        <v>0</v>
      </c>
      <c r="R18" s="440">
        <f t="shared" ref="R18:R22" si="45">SUM(M18:Q18)</f>
        <v>118.45519</v>
      </c>
      <c r="T18" s="770" t="s">
        <v>111</v>
      </c>
      <c r="U18" s="440">
        <f t="shared" si="33"/>
        <v>2.352144</v>
      </c>
      <c r="V18" s="440">
        <f t="shared" si="33"/>
        <v>1.2999999999999999E-5</v>
      </c>
      <c r="W18" s="440">
        <f t="shared" si="33"/>
        <v>0.47143800000000002</v>
      </c>
      <c r="X18" s="440">
        <f t="shared" si="33"/>
        <v>66.176201000000006</v>
      </c>
      <c r="Y18" s="440">
        <f t="shared" si="33"/>
        <v>0</v>
      </c>
      <c r="Z18" s="440">
        <f t="shared" si="33"/>
        <v>1.1E-5</v>
      </c>
      <c r="AA18" s="440">
        <f t="shared" ref="AA18:AA22" si="46">SUM(U18:Z18)</f>
        <v>68.999807000000004</v>
      </c>
      <c r="AC18" s="770" t="s">
        <v>111</v>
      </c>
      <c r="AD18" s="440">
        <f t="shared" si="34"/>
        <v>9.9999999999999995E-7</v>
      </c>
      <c r="AE18" s="440">
        <f t="shared" si="34"/>
        <v>3.7239999999999999E-3</v>
      </c>
      <c r="AF18" s="440">
        <f t="shared" si="34"/>
        <v>1.1089279999999999</v>
      </c>
      <c r="AG18" s="440">
        <f t="shared" si="34"/>
        <v>9.0000000000000002E-6</v>
      </c>
      <c r="AH18" s="440">
        <f t="shared" si="34"/>
        <v>0</v>
      </c>
      <c r="AI18" s="329">
        <f t="shared" ref="AI18:AI22" si="47">SUM(AD18:AH18)</f>
        <v>1.1126619999999998</v>
      </c>
      <c r="AK18" s="770" t="s">
        <v>111</v>
      </c>
      <c r="AL18" s="440">
        <f t="shared" si="35"/>
        <v>1.176E-3</v>
      </c>
      <c r="AM18" s="440">
        <f t="shared" si="35"/>
        <v>2.2630000000000001E-2</v>
      </c>
      <c r="AN18" s="440">
        <f t="shared" si="35"/>
        <v>0.128077</v>
      </c>
      <c r="AO18" s="440">
        <f t="shared" si="35"/>
        <v>0.110665</v>
      </c>
      <c r="AP18" s="440">
        <f t="shared" si="35"/>
        <v>0</v>
      </c>
      <c r="AQ18" s="440">
        <f t="shared" si="35"/>
        <v>0.85016800000000003</v>
      </c>
      <c r="AR18" s="440">
        <f t="shared" si="35"/>
        <v>0</v>
      </c>
      <c r="AS18" s="440">
        <f t="shared" si="35"/>
        <v>0</v>
      </c>
      <c r="AT18" s="440">
        <f t="shared" si="35"/>
        <v>2.4312E-2</v>
      </c>
      <c r="AU18" s="440">
        <f t="shared" si="35"/>
        <v>2.3174E-2</v>
      </c>
      <c r="AV18" s="440">
        <f t="shared" si="35"/>
        <v>0.100759</v>
      </c>
      <c r="AW18" s="440">
        <f t="shared" si="35"/>
        <v>0</v>
      </c>
      <c r="AX18" s="440">
        <f t="shared" si="35"/>
        <v>2.6519999999999998E-3</v>
      </c>
      <c r="AY18" s="440">
        <f t="shared" si="35"/>
        <v>1.2736050000000001</v>
      </c>
      <c r="AZ18" s="440">
        <f t="shared" si="35"/>
        <v>0</v>
      </c>
      <c r="BA18" s="440">
        <f t="shared" si="35"/>
        <v>0</v>
      </c>
      <c r="BB18" s="329">
        <f t="shared" si="36"/>
        <v>2.5372180000000002</v>
      </c>
      <c r="BD18" s="770" t="s">
        <v>111</v>
      </c>
      <c r="BE18" s="440">
        <f t="shared" si="37"/>
        <v>3.3000000000000003E-5</v>
      </c>
      <c r="BG18" s="771" t="s">
        <v>111</v>
      </c>
      <c r="BH18" s="333">
        <f t="shared" si="38"/>
        <v>24.096298000000001</v>
      </c>
      <c r="BI18" s="321"/>
      <c r="BJ18" s="771" t="s">
        <v>111</v>
      </c>
      <c r="BK18" s="333">
        <f t="shared" si="39"/>
        <v>1.120649</v>
      </c>
      <c r="BL18" s="333">
        <f t="shared" si="39"/>
        <v>0.37110799999999999</v>
      </c>
      <c r="BM18" s="333">
        <f t="shared" si="40"/>
        <v>1.491757</v>
      </c>
      <c r="BN18" s="321"/>
      <c r="BO18" s="771" t="s">
        <v>111</v>
      </c>
      <c r="BP18" s="333">
        <f t="shared" si="41"/>
        <v>0.205598</v>
      </c>
      <c r="BR18" s="771" t="s">
        <v>111</v>
      </c>
      <c r="BS18" s="333">
        <f t="shared" si="42"/>
        <v>0</v>
      </c>
      <c r="BU18" s="770" t="s">
        <v>111</v>
      </c>
      <c r="BV18" s="772">
        <f t="shared" ref="BV18:CD22" si="48">BV28/1000000</f>
        <v>0</v>
      </c>
      <c r="BW18" s="772">
        <f t="shared" si="48"/>
        <v>0</v>
      </c>
      <c r="BX18" s="772">
        <f t="shared" si="48"/>
        <v>2.539E-3</v>
      </c>
      <c r="BY18" s="772">
        <f t="shared" si="48"/>
        <v>8.3250000000000008E-3</v>
      </c>
      <c r="BZ18" s="772">
        <f t="shared" si="48"/>
        <v>0</v>
      </c>
      <c r="CA18" s="772">
        <f t="shared" si="48"/>
        <v>6.4031000000000005E-2</v>
      </c>
      <c r="CB18" s="772">
        <f t="shared" si="48"/>
        <v>0</v>
      </c>
      <c r="CC18" s="772">
        <f t="shared" si="48"/>
        <v>0</v>
      </c>
      <c r="CD18" s="772">
        <f t="shared" si="48"/>
        <v>0</v>
      </c>
      <c r="CE18" s="735">
        <f t="shared" si="44"/>
        <v>7.4895000000000003E-2</v>
      </c>
    </row>
    <row r="19" spans="12:83" x14ac:dyDescent="0.15">
      <c r="L19" s="770" t="s">
        <v>112</v>
      </c>
      <c r="M19" s="440">
        <f t="shared" si="32"/>
        <v>22.812435000000001</v>
      </c>
      <c r="N19" s="440">
        <f t="shared" si="32"/>
        <v>0.31619799999999998</v>
      </c>
      <c r="O19" s="440">
        <f t="shared" si="32"/>
        <v>5.4335110000000002</v>
      </c>
      <c r="P19" s="440">
        <f t="shared" si="32"/>
        <v>176.10252</v>
      </c>
      <c r="Q19" s="440">
        <f t="shared" si="32"/>
        <v>1.9999999999999999E-6</v>
      </c>
      <c r="R19" s="440">
        <f t="shared" si="45"/>
        <v>204.66466599999998</v>
      </c>
      <c r="T19" s="770" t="s">
        <v>112</v>
      </c>
      <c r="U19" s="440">
        <f t="shared" si="33"/>
        <v>0</v>
      </c>
      <c r="V19" s="440">
        <f t="shared" si="33"/>
        <v>4.6901200000000003</v>
      </c>
      <c r="W19" s="440">
        <f t="shared" si="33"/>
        <v>0.391264</v>
      </c>
      <c r="X19" s="440">
        <f t="shared" si="33"/>
        <v>203.36506700000001</v>
      </c>
      <c r="Y19" s="440">
        <f t="shared" si="33"/>
        <v>0.112265</v>
      </c>
      <c r="Z19" s="440">
        <f t="shared" si="33"/>
        <v>0</v>
      </c>
      <c r="AA19" s="440">
        <f t="shared" si="46"/>
        <v>208.55871600000003</v>
      </c>
      <c r="AC19" s="770" t="s">
        <v>112</v>
      </c>
      <c r="AD19" s="440">
        <f t="shared" si="34"/>
        <v>1.467E-3</v>
      </c>
      <c r="AE19" s="440">
        <f t="shared" si="34"/>
        <v>6.4985569999999999</v>
      </c>
      <c r="AF19" s="440">
        <f t="shared" si="34"/>
        <v>6.8955419999999998</v>
      </c>
      <c r="AG19" s="440">
        <f t="shared" si="34"/>
        <v>5.8399999999999999E-4</v>
      </c>
      <c r="AH19" s="440">
        <f t="shared" si="34"/>
        <v>0</v>
      </c>
      <c r="AI19" s="329">
        <f t="shared" si="47"/>
        <v>13.396149999999999</v>
      </c>
      <c r="AK19" s="770" t="s">
        <v>112</v>
      </c>
      <c r="AL19" s="440">
        <f t="shared" si="35"/>
        <v>1.3200000000000001E-4</v>
      </c>
      <c r="AM19" s="440">
        <f t="shared" si="35"/>
        <v>1.5999999999999999E-5</v>
      </c>
      <c r="AN19" s="440">
        <f t="shared" si="35"/>
        <v>1.4566000000000001E-2</v>
      </c>
      <c r="AO19" s="440">
        <f t="shared" si="35"/>
        <v>5.6364999999999998E-2</v>
      </c>
      <c r="AP19" s="440">
        <f t="shared" si="35"/>
        <v>3.1135570000000001</v>
      </c>
      <c r="AQ19" s="440">
        <f t="shared" si="35"/>
        <v>0.27763399999999999</v>
      </c>
      <c r="AR19" s="440">
        <f t="shared" si="35"/>
        <v>0</v>
      </c>
      <c r="AS19" s="440">
        <f t="shared" si="35"/>
        <v>0</v>
      </c>
      <c r="AT19" s="440">
        <f t="shared" si="35"/>
        <v>0</v>
      </c>
      <c r="AU19" s="440">
        <f t="shared" si="35"/>
        <v>0</v>
      </c>
      <c r="AV19" s="440">
        <f t="shared" si="35"/>
        <v>3.1509000000000002E-2</v>
      </c>
      <c r="AW19" s="440">
        <f t="shared" si="35"/>
        <v>7.8250000000000004E-3</v>
      </c>
      <c r="AX19" s="440">
        <f t="shared" si="35"/>
        <v>0</v>
      </c>
      <c r="AY19" s="440">
        <f t="shared" si="35"/>
        <v>8.9968000000000006E-2</v>
      </c>
      <c r="AZ19" s="440">
        <f t="shared" si="35"/>
        <v>5.6800000000000004E-4</v>
      </c>
      <c r="BA19" s="440">
        <f t="shared" si="35"/>
        <v>2.1210000000000001E-3</v>
      </c>
      <c r="BB19" s="329">
        <f t="shared" si="36"/>
        <v>3.5942609999999995</v>
      </c>
      <c r="BD19" s="770" t="s">
        <v>112</v>
      </c>
      <c r="BE19" s="440">
        <f t="shared" si="37"/>
        <v>3.4870000000000001E-3</v>
      </c>
      <c r="BG19" s="771" t="s">
        <v>112</v>
      </c>
      <c r="BH19" s="333">
        <f t="shared" si="38"/>
        <v>12.298259</v>
      </c>
      <c r="BI19" s="321"/>
      <c r="BJ19" s="771" t="s">
        <v>112</v>
      </c>
      <c r="BK19" s="333">
        <f t="shared" si="39"/>
        <v>0.73785999999999996</v>
      </c>
      <c r="BL19" s="333">
        <f t="shared" si="39"/>
        <v>0</v>
      </c>
      <c r="BM19" s="333">
        <f t="shared" si="40"/>
        <v>0.73785999999999996</v>
      </c>
      <c r="BN19" s="321"/>
      <c r="BO19" s="771" t="s">
        <v>112</v>
      </c>
      <c r="BP19" s="333">
        <f t="shared" si="41"/>
        <v>7.06426</v>
      </c>
      <c r="BR19" s="771" t="s">
        <v>112</v>
      </c>
      <c r="BS19" s="333">
        <f t="shared" si="42"/>
        <v>0</v>
      </c>
      <c r="BU19" s="770" t="s">
        <v>112</v>
      </c>
      <c r="BV19" s="772">
        <f t="shared" si="48"/>
        <v>4.1256000000000001E-2</v>
      </c>
      <c r="BW19" s="772">
        <f t="shared" si="48"/>
        <v>0</v>
      </c>
      <c r="BX19" s="772">
        <f t="shared" si="48"/>
        <v>0</v>
      </c>
      <c r="BY19" s="772">
        <f t="shared" si="48"/>
        <v>0</v>
      </c>
      <c r="BZ19" s="772">
        <f t="shared" si="48"/>
        <v>0</v>
      </c>
      <c r="CA19" s="772">
        <f t="shared" si="48"/>
        <v>1.580505</v>
      </c>
      <c r="CB19" s="772">
        <f t="shared" si="48"/>
        <v>0</v>
      </c>
      <c r="CC19" s="772">
        <f t="shared" si="48"/>
        <v>0</v>
      </c>
      <c r="CD19" s="772">
        <f t="shared" si="48"/>
        <v>0</v>
      </c>
      <c r="CE19" s="735">
        <f t="shared" si="44"/>
        <v>1.621761</v>
      </c>
    </row>
    <row r="20" spans="12:83" x14ac:dyDescent="0.15">
      <c r="L20" s="770" t="s">
        <v>113</v>
      </c>
      <c r="M20" s="440">
        <f t="shared" si="32"/>
        <v>1.708418</v>
      </c>
      <c r="N20" s="440">
        <f t="shared" si="32"/>
        <v>0.38634299999999999</v>
      </c>
      <c r="O20" s="440">
        <f t="shared" si="32"/>
        <v>4.7225999999999997E-2</v>
      </c>
      <c r="P20" s="440">
        <f t="shared" si="32"/>
        <v>143.14693600000001</v>
      </c>
      <c r="Q20" s="440">
        <f t="shared" si="32"/>
        <v>2.1699999999999999E-4</v>
      </c>
      <c r="R20" s="440">
        <f t="shared" si="45"/>
        <v>145.28914</v>
      </c>
      <c r="T20" s="770" t="s">
        <v>113</v>
      </c>
      <c r="U20" s="440">
        <f t="shared" si="33"/>
        <v>9.6237809999999993</v>
      </c>
      <c r="V20" s="440">
        <f t="shared" si="33"/>
        <v>5.7867709999999999</v>
      </c>
      <c r="W20" s="440">
        <f t="shared" si="33"/>
        <v>5.4833E-2</v>
      </c>
      <c r="X20" s="440">
        <f t="shared" si="33"/>
        <v>109.933255</v>
      </c>
      <c r="Y20" s="440">
        <f t="shared" si="33"/>
        <v>7.5786999999999993E-2</v>
      </c>
      <c r="Z20" s="440">
        <f t="shared" si="33"/>
        <v>0</v>
      </c>
      <c r="AA20" s="440">
        <f t="shared" si="46"/>
        <v>125.47442700000001</v>
      </c>
      <c r="AC20" s="770" t="s">
        <v>113</v>
      </c>
      <c r="AD20" s="440">
        <f t="shared" si="34"/>
        <v>3.0600000000000001E-4</v>
      </c>
      <c r="AE20" s="440">
        <f t="shared" si="34"/>
        <v>0.69915000000000005</v>
      </c>
      <c r="AF20" s="440">
        <f t="shared" si="34"/>
        <v>4.4040840000000001</v>
      </c>
      <c r="AG20" s="440">
        <f t="shared" si="34"/>
        <v>1.9999999999999999E-6</v>
      </c>
      <c r="AH20" s="440">
        <f t="shared" si="34"/>
        <v>3.1000000000000001E-5</v>
      </c>
      <c r="AI20" s="329">
        <f t="shared" si="47"/>
        <v>5.1035730000000008</v>
      </c>
      <c r="AK20" s="770" t="s">
        <v>113</v>
      </c>
      <c r="AL20" s="440">
        <f t="shared" si="35"/>
        <v>1.65E-4</v>
      </c>
      <c r="AM20" s="440">
        <f t="shared" si="35"/>
        <v>10.239838000000001</v>
      </c>
      <c r="AN20" s="440">
        <f t="shared" si="35"/>
        <v>2.0999999999999999E-5</v>
      </c>
      <c r="AO20" s="440">
        <f t="shared" si="35"/>
        <v>9.1600000000000004E-4</v>
      </c>
      <c r="AP20" s="440">
        <f t="shared" si="35"/>
        <v>0.24487900000000001</v>
      </c>
      <c r="AQ20" s="440">
        <f t="shared" si="35"/>
        <v>2.8528000000000001E-2</v>
      </c>
      <c r="AR20" s="440">
        <f t="shared" si="35"/>
        <v>4.7685089999999999</v>
      </c>
      <c r="AS20" s="440">
        <f t="shared" si="35"/>
        <v>143.51418699999999</v>
      </c>
      <c r="AT20" s="440">
        <f t="shared" si="35"/>
        <v>0</v>
      </c>
      <c r="AU20" s="440">
        <f t="shared" si="35"/>
        <v>0</v>
      </c>
      <c r="AV20" s="440">
        <f t="shared" si="35"/>
        <v>1.1258000000000001E-2</v>
      </c>
      <c r="AW20" s="440">
        <f t="shared" si="35"/>
        <v>2.0999999999999999E-5</v>
      </c>
      <c r="AX20" s="440">
        <f t="shared" si="35"/>
        <v>1.4E-5</v>
      </c>
      <c r="AY20" s="440">
        <f t="shared" si="35"/>
        <v>3.2499999999999999E-4</v>
      </c>
      <c r="AZ20" s="440">
        <f t="shared" si="35"/>
        <v>6.5180000000000004E-3</v>
      </c>
      <c r="BA20" s="440">
        <f t="shared" si="35"/>
        <v>3.081E-3</v>
      </c>
      <c r="BB20" s="329">
        <f t="shared" si="36"/>
        <v>158.81826000000001</v>
      </c>
      <c r="BD20" s="770" t="s">
        <v>113</v>
      </c>
      <c r="BE20" s="440">
        <f t="shared" si="37"/>
        <v>4.7155000000000002E-2</v>
      </c>
      <c r="BG20" s="771" t="s">
        <v>113</v>
      </c>
      <c r="BH20" s="333">
        <f t="shared" si="38"/>
        <v>2.6879999999999999E-3</v>
      </c>
      <c r="BI20" s="321"/>
      <c r="BJ20" s="771" t="s">
        <v>113</v>
      </c>
      <c r="BK20" s="333">
        <f t="shared" si="39"/>
        <v>0.31023699999999999</v>
      </c>
      <c r="BL20" s="333">
        <f t="shared" si="39"/>
        <v>0</v>
      </c>
      <c r="BM20" s="333">
        <f t="shared" si="40"/>
        <v>0.31023699999999999</v>
      </c>
      <c r="BN20" s="321"/>
      <c r="BO20" s="771" t="s">
        <v>113</v>
      </c>
      <c r="BP20" s="333">
        <f t="shared" si="41"/>
        <v>0</v>
      </c>
      <c r="BR20" s="771" t="s">
        <v>113</v>
      </c>
      <c r="BS20" s="333">
        <f t="shared" si="42"/>
        <v>165.539074</v>
      </c>
      <c r="BU20" s="770" t="s">
        <v>113</v>
      </c>
      <c r="BV20" s="772">
        <f t="shared" si="48"/>
        <v>0</v>
      </c>
      <c r="BW20" s="772">
        <f t="shared" si="48"/>
        <v>0</v>
      </c>
      <c r="BX20" s="772">
        <f t="shared" si="48"/>
        <v>0</v>
      </c>
      <c r="BY20" s="772">
        <f t="shared" si="48"/>
        <v>0</v>
      </c>
      <c r="BZ20" s="772">
        <f t="shared" si="48"/>
        <v>0</v>
      </c>
      <c r="CA20" s="772">
        <f t="shared" si="48"/>
        <v>3.0000000000000001E-6</v>
      </c>
      <c r="CB20" s="772">
        <f t="shared" si="48"/>
        <v>0</v>
      </c>
      <c r="CC20" s="772">
        <f t="shared" si="48"/>
        <v>0</v>
      </c>
      <c r="CD20" s="772">
        <f t="shared" si="48"/>
        <v>0</v>
      </c>
      <c r="CE20" s="735">
        <f t="shared" si="44"/>
        <v>3.0000000000000001E-6</v>
      </c>
    </row>
    <row r="21" spans="12:83" x14ac:dyDescent="0.15">
      <c r="L21" s="770" t="s">
        <v>114</v>
      </c>
      <c r="M21" s="440">
        <f t="shared" si="32"/>
        <v>0</v>
      </c>
      <c r="N21" s="440">
        <f t="shared" si="32"/>
        <v>9.9999999999999995E-7</v>
      </c>
      <c r="O21" s="440">
        <f t="shared" si="32"/>
        <v>0</v>
      </c>
      <c r="P21" s="440">
        <f t="shared" si="32"/>
        <v>20.657088999999999</v>
      </c>
      <c r="Q21" s="440">
        <f t="shared" si="32"/>
        <v>4.8999999999999998E-5</v>
      </c>
      <c r="R21" s="440">
        <f t="shared" si="45"/>
        <v>20.657139000000001</v>
      </c>
      <c r="T21" s="770" t="s">
        <v>114</v>
      </c>
      <c r="U21" s="440">
        <f t="shared" si="33"/>
        <v>0</v>
      </c>
      <c r="V21" s="440">
        <f t="shared" si="33"/>
        <v>3.2200000000000002E-4</v>
      </c>
      <c r="W21" s="440">
        <f t="shared" si="33"/>
        <v>5.0000000000000002E-5</v>
      </c>
      <c r="X21" s="440">
        <f t="shared" si="33"/>
        <v>33.112192</v>
      </c>
      <c r="Y21" s="440">
        <f t="shared" si="33"/>
        <v>0</v>
      </c>
      <c r="Z21" s="440">
        <f t="shared" si="33"/>
        <v>0</v>
      </c>
      <c r="AA21" s="440">
        <f t="shared" si="46"/>
        <v>33.112563999999999</v>
      </c>
      <c r="AC21" s="770" t="s">
        <v>114</v>
      </c>
      <c r="AD21" s="440">
        <f t="shared" si="34"/>
        <v>0</v>
      </c>
      <c r="AE21" s="440">
        <f t="shared" si="34"/>
        <v>0</v>
      </c>
      <c r="AF21" s="440">
        <f t="shared" si="34"/>
        <v>0</v>
      </c>
      <c r="AG21" s="440">
        <f t="shared" si="34"/>
        <v>0</v>
      </c>
      <c r="AH21" s="440">
        <f t="shared" si="34"/>
        <v>0</v>
      </c>
      <c r="AI21" s="329">
        <f t="shared" si="47"/>
        <v>0</v>
      </c>
      <c r="AK21" s="770" t="s">
        <v>114</v>
      </c>
      <c r="AL21" s="440">
        <f t="shared" si="35"/>
        <v>0</v>
      </c>
      <c r="AM21" s="440">
        <f t="shared" si="35"/>
        <v>0</v>
      </c>
      <c r="AN21" s="440">
        <f t="shared" si="35"/>
        <v>0</v>
      </c>
      <c r="AO21" s="440">
        <f t="shared" si="35"/>
        <v>0</v>
      </c>
      <c r="AP21" s="440">
        <f t="shared" si="35"/>
        <v>0</v>
      </c>
      <c r="AQ21" s="440">
        <f t="shared" si="35"/>
        <v>8.1000000000000004E-5</v>
      </c>
      <c r="AR21" s="440">
        <f t="shared" si="35"/>
        <v>0</v>
      </c>
      <c r="AS21" s="440">
        <f t="shared" si="35"/>
        <v>1.482E-3</v>
      </c>
      <c r="AT21" s="440">
        <f t="shared" si="35"/>
        <v>0</v>
      </c>
      <c r="AU21" s="440">
        <f t="shared" si="35"/>
        <v>0</v>
      </c>
      <c r="AV21" s="440">
        <f t="shared" si="35"/>
        <v>0</v>
      </c>
      <c r="AW21" s="440">
        <f t="shared" si="35"/>
        <v>0</v>
      </c>
      <c r="AX21" s="440">
        <f t="shared" si="35"/>
        <v>0</v>
      </c>
      <c r="AY21" s="440">
        <f t="shared" si="35"/>
        <v>0</v>
      </c>
      <c r="AZ21" s="440">
        <f t="shared" si="35"/>
        <v>0</v>
      </c>
      <c r="BA21" s="440">
        <f t="shared" si="35"/>
        <v>0</v>
      </c>
      <c r="BB21" s="329">
        <f t="shared" si="36"/>
        <v>1.5629999999999999E-3</v>
      </c>
      <c r="BD21" s="770" t="s">
        <v>114</v>
      </c>
      <c r="BE21" s="440">
        <f t="shared" si="37"/>
        <v>2.34E-4</v>
      </c>
      <c r="BG21" s="771" t="s">
        <v>114</v>
      </c>
      <c r="BH21" s="333">
        <f t="shared" si="38"/>
        <v>0</v>
      </c>
      <c r="BI21" s="321"/>
      <c r="BJ21" s="771" t="s">
        <v>114</v>
      </c>
      <c r="BK21" s="333">
        <f t="shared" si="39"/>
        <v>0</v>
      </c>
      <c r="BL21" s="333">
        <f t="shared" si="39"/>
        <v>0</v>
      </c>
      <c r="BM21" s="334">
        <f t="shared" si="40"/>
        <v>0</v>
      </c>
      <c r="BN21" s="321"/>
      <c r="BO21" s="771" t="s">
        <v>114</v>
      </c>
      <c r="BP21" s="333">
        <f t="shared" si="41"/>
        <v>8.9949999999999995E-3</v>
      </c>
      <c r="BR21" s="771" t="s">
        <v>114</v>
      </c>
      <c r="BS21" s="333">
        <f t="shared" si="42"/>
        <v>4.3000000000000002E-5</v>
      </c>
      <c r="BU21" s="770" t="s">
        <v>114</v>
      </c>
      <c r="BV21" s="772">
        <f t="shared" si="48"/>
        <v>0</v>
      </c>
      <c r="BW21" s="772">
        <f t="shared" si="48"/>
        <v>0</v>
      </c>
      <c r="BX21" s="772">
        <f t="shared" si="48"/>
        <v>0</v>
      </c>
      <c r="BY21" s="772">
        <f t="shared" si="48"/>
        <v>0</v>
      </c>
      <c r="BZ21" s="772">
        <f t="shared" si="48"/>
        <v>0</v>
      </c>
      <c r="CA21" s="772">
        <f t="shared" si="48"/>
        <v>0</v>
      </c>
      <c r="CB21" s="772">
        <f t="shared" si="48"/>
        <v>0</v>
      </c>
      <c r="CC21" s="772">
        <f t="shared" si="48"/>
        <v>0</v>
      </c>
      <c r="CD21" s="772">
        <f t="shared" si="48"/>
        <v>0</v>
      </c>
      <c r="CE21" s="735">
        <f t="shared" si="44"/>
        <v>0</v>
      </c>
    </row>
    <row r="22" spans="12:83" x14ac:dyDescent="0.15">
      <c r="L22" s="770" t="s">
        <v>926</v>
      </c>
      <c r="M22" s="440">
        <f t="shared" si="32"/>
        <v>2.2883000000000001E-2</v>
      </c>
      <c r="N22" s="440">
        <f t="shared" si="32"/>
        <v>5.4699999999999996E-4</v>
      </c>
      <c r="O22" s="440">
        <f t="shared" si="32"/>
        <v>0</v>
      </c>
      <c r="P22" s="440">
        <f t="shared" si="32"/>
        <v>0.87200200000000005</v>
      </c>
      <c r="Q22" s="440">
        <f t="shared" si="32"/>
        <v>0.123985</v>
      </c>
      <c r="R22" s="440">
        <f t="shared" si="45"/>
        <v>1.019417</v>
      </c>
      <c r="T22" s="770" t="s">
        <v>926</v>
      </c>
      <c r="U22" s="440">
        <f t="shared" si="33"/>
        <v>4.4123000000000002E-2</v>
      </c>
      <c r="V22" s="440">
        <f t="shared" si="33"/>
        <v>0</v>
      </c>
      <c r="W22" s="440">
        <f t="shared" si="33"/>
        <v>7.7899999999999996E-4</v>
      </c>
      <c r="X22" s="440">
        <f t="shared" si="33"/>
        <v>0.400474</v>
      </c>
      <c r="Y22" s="440">
        <f t="shared" si="33"/>
        <v>0</v>
      </c>
      <c r="Z22" s="440">
        <f t="shared" si="33"/>
        <v>4.6925000000000001E-2</v>
      </c>
      <c r="AA22" s="440">
        <f t="shared" si="46"/>
        <v>0.49230099999999999</v>
      </c>
      <c r="AC22" s="770" t="s">
        <v>926</v>
      </c>
      <c r="AD22" s="440">
        <f t="shared" si="34"/>
        <v>4.4320000000000002E-3</v>
      </c>
      <c r="AE22" s="440">
        <f t="shared" si="34"/>
        <v>3.5364E-2</v>
      </c>
      <c r="AF22" s="440">
        <f t="shared" si="34"/>
        <v>0.13838800000000001</v>
      </c>
      <c r="AG22" s="440">
        <f t="shared" si="34"/>
        <v>0</v>
      </c>
      <c r="AH22" s="440">
        <f t="shared" si="34"/>
        <v>4.5919999999999997E-3</v>
      </c>
      <c r="AI22" s="329">
        <f t="shared" si="47"/>
        <v>0.18277600000000002</v>
      </c>
      <c r="AK22" s="770" t="s">
        <v>926</v>
      </c>
      <c r="AL22" s="440">
        <f t="shared" si="35"/>
        <v>0</v>
      </c>
      <c r="AM22" s="440">
        <f t="shared" si="35"/>
        <v>0</v>
      </c>
      <c r="AN22" s="440">
        <f t="shared" si="35"/>
        <v>0</v>
      </c>
      <c r="AO22" s="440">
        <f t="shared" si="35"/>
        <v>0</v>
      </c>
      <c r="AP22" s="440">
        <f t="shared" si="35"/>
        <v>0</v>
      </c>
      <c r="AQ22" s="440">
        <f t="shared" si="35"/>
        <v>0</v>
      </c>
      <c r="AR22" s="440">
        <f t="shared" si="35"/>
        <v>0</v>
      </c>
      <c r="AS22" s="440">
        <f t="shared" si="35"/>
        <v>0</v>
      </c>
      <c r="AT22" s="440">
        <f t="shared" si="35"/>
        <v>0</v>
      </c>
      <c r="AU22" s="440">
        <f t="shared" si="35"/>
        <v>0</v>
      </c>
      <c r="AV22" s="440">
        <f t="shared" si="35"/>
        <v>0</v>
      </c>
      <c r="AW22" s="440">
        <f t="shared" si="35"/>
        <v>0</v>
      </c>
      <c r="AX22" s="440">
        <f t="shared" si="35"/>
        <v>0</v>
      </c>
      <c r="AY22" s="440">
        <f t="shared" si="35"/>
        <v>0</v>
      </c>
      <c r="AZ22" s="440">
        <f t="shared" si="35"/>
        <v>0</v>
      </c>
      <c r="BA22" s="440">
        <f t="shared" si="35"/>
        <v>0</v>
      </c>
      <c r="BB22" s="329">
        <f t="shared" si="36"/>
        <v>0</v>
      </c>
      <c r="BD22" s="770" t="s">
        <v>926</v>
      </c>
      <c r="BE22" s="440">
        <f t="shared" si="37"/>
        <v>0</v>
      </c>
      <c r="BG22" s="771" t="s">
        <v>926</v>
      </c>
      <c r="BH22" s="333">
        <f t="shared" si="38"/>
        <v>6.5141000000000004E-2</v>
      </c>
      <c r="BI22" s="321"/>
      <c r="BJ22" s="771" t="s">
        <v>926</v>
      </c>
      <c r="BK22" s="333">
        <f t="shared" si="39"/>
        <v>9.9999999999999995E-7</v>
      </c>
      <c r="BL22" s="333">
        <f t="shared" si="39"/>
        <v>0</v>
      </c>
      <c r="BM22" s="334">
        <f t="shared" si="40"/>
        <v>9.9999999999999995E-7</v>
      </c>
      <c r="BN22" s="321"/>
      <c r="BO22" s="771" t="s">
        <v>926</v>
      </c>
      <c r="BP22" s="333">
        <f t="shared" si="41"/>
        <v>0</v>
      </c>
      <c r="BR22" s="771" t="s">
        <v>926</v>
      </c>
      <c r="BS22" s="333">
        <f t="shared" si="42"/>
        <v>3.0000000000000001E-6</v>
      </c>
      <c r="BU22" s="770" t="s">
        <v>926</v>
      </c>
      <c r="BV22" s="772">
        <f t="shared" si="48"/>
        <v>5.4310000000000001E-3</v>
      </c>
      <c r="BW22" s="772">
        <f t="shared" si="48"/>
        <v>1.5999999999999999E-5</v>
      </c>
      <c r="BX22" s="772">
        <f t="shared" si="48"/>
        <v>8.7539999999999996E-3</v>
      </c>
      <c r="BY22" s="772">
        <f t="shared" si="48"/>
        <v>6.2329999999999998E-3</v>
      </c>
      <c r="BZ22" s="772">
        <f t="shared" si="48"/>
        <v>0</v>
      </c>
      <c r="CA22" s="772">
        <f t="shared" si="48"/>
        <v>9.9999999999999995E-7</v>
      </c>
      <c r="CB22" s="772">
        <f t="shared" si="48"/>
        <v>3.9999999999999998E-6</v>
      </c>
      <c r="CC22" s="772">
        <f t="shared" si="48"/>
        <v>0</v>
      </c>
      <c r="CD22" s="772">
        <f t="shared" si="48"/>
        <v>0</v>
      </c>
      <c r="CE22" s="735">
        <f t="shared" si="44"/>
        <v>2.0439000000000002E-2</v>
      </c>
    </row>
    <row r="23" spans="12:83" x14ac:dyDescent="0.15">
      <c r="L23" s="442" t="s">
        <v>55</v>
      </c>
      <c r="M23" s="443">
        <f t="shared" ref="M23:R23" si="49">SUM(M17:M22)</f>
        <v>47.965583000000002</v>
      </c>
      <c r="N23" s="443">
        <f t="shared" si="49"/>
        <v>0.79918899999999993</v>
      </c>
      <c r="O23" s="443">
        <f t="shared" si="49"/>
        <v>5.4807390000000007</v>
      </c>
      <c r="P23" s="443">
        <f t="shared" si="49"/>
        <v>435.82088499999998</v>
      </c>
      <c r="Q23" s="443">
        <f t="shared" si="49"/>
        <v>0.21288899999999999</v>
      </c>
      <c r="R23" s="443">
        <f t="shared" si="49"/>
        <v>490.27928499999996</v>
      </c>
      <c r="T23" s="442" t="s">
        <v>55</v>
      </c>
      <c r="U23" s="443">
        <f t="shared" ref="U23:AA23" si="50">SUM(U17:U22)</f>
        <v>12.020048000000001</v>
      </c>
      <c r="V23" s="443">
        <f t="shared" si="50"/>
        <v>10.477226000000002</v>
      </c>
      <c r="W23" s="443">
        <f t="shared" si="50"/>
        <v>0.91836499999999999</v>
      </c>
      <c r="X23" s="443">
        <f t="shared" si="50"/>
        <v>413.14468399999998</v>
      </c>
      <c r="Y23" s="443">
        <f t="shared" si="50"/>
        <v>0.19909199999999999</v>
      </c>
      <c r="Z23" s="443">
        <f t="shared" si="50"/>
        <v>9.3284000000000006E-2</v>
      </c>
      <c r="AA23" s="443">
        <f t="shared" si="50"/>
        <v>436.85269900000003</v>
      </c>
      <c r="AC23" s="442" t="s">
        <v>55</v>
      </c>
      <c r="AD23" s="443">
        <f t="shared" ref="AD23:AI23" si="51">SUM(AD17:AD22)</f>
        <v>1.0466E-2</v>
      </c>
      <c r="AE23" s="443">
        <f t="shared" si="51"/>
        <v>7.2709390000000003</v>
      </c>
      <c r="AF23" s="443">
        <f t="shared" si="51"/>
        <v>12.557790000000002</v>
      </c>
      <c r="AG23" s="443">
        <f t="shared" si="51"/>
        <v>5.9500000000000004E-4</v>
      </c>
      <c r="AH23" s="443">
        <f t="shared" si="51"/>
        <v>9.0650000000000001E-3</v>
      </c>
      <c r="AI23" s="443">
        <f t="shared" si="51"/>
        <v>19.848855</v>
      </c>
      <c r="AK23" s="442" t="s">
        <v>55</v>
      </c>
      <c r="AL23" s="443">
        <f t="shared" ref="AL23:BB23" si="52">SUM(AL17:AL22)</f>
        <v>1.4729999999999999E-3</v>
      </c>
      <c r="AM23" s="443">
        <f t="shared" si="52"/>
        <v>10.262484000000001</v>
      </c>
      <c r="AN23" s="443">
        <f t="shared" si="52"/>
        <v>0.14266399999999999</v>
      </c>
      <c r="AO23" s="443">
        <f t="shared" si="52"/>
        <v>0.16794600000000001</v>
      </c>
      <c r="AP23" s="443">
        <f t="shared" si="52"/>
        <v>3.3584360000000002</v>
      </c>
      <c r="AQ23" s="443">
        <f t="shared" si="52"/>
        <v>1.1564110000000001</v>
      </c>
      <c r="AR23" s="443">
        <f t="shared" si="52"/>
        <v>4.7685089999999999</v>
      </c>
      <c r="AS23" s="443">
        <f t="shared" si="52"/>
        <v>143.515669</v>
      </c>
      <c r="AT23" s="443">
        <f t="shared" si="52"/>
        <v>2.4312E-2</v>
      </c>
      <c r="AU23" s="443">
        <f t="shared" si="52"/>
        <v>2.3174E-2</v>
      </c>
      <c r="AV23" s="443">
        <f t="shared" si="52"/>
        <v>0.14352599999999999</v>
      </c>
      <c r="AW23" s="443">
        <f t="shared" si="52"/>
        <v>7.8460000000000005E-3</v>
      </c>
      <c r="AX23" s="443">
        <f t="shared" si="52"/>
        <v>2.666E-3</v>
      </c>
      <c r="AY23" s="443">
        <f t="shared" si="52"/>
        <v>1.3638980000000001</v>
      </c>
      <c r="AZ23" s="443">
        <f t="shared" si="52"/>
        <v>7.0860000000000003E-3</v>
      </c>
      <c r="BA23" s="443">
        <f t="shared" si="52"/>
        <v>5.202E-3</v>
      </c>
      <c r="BB23" s="443">
        <f t="shared" si="52"/>
        <v>164.95130200000003</v>
      </c>
      <c r="BD23" s="442" t="s">
        <v>55</v>
      </c>
      <c r="BE23" s="443">
        <f>SUM(BE17:BE22)</f>
        <v>5.0935000000000001E-2</v>
      </c>
      <c r="BG23" s="737" t="s">
        <v>55</v>
      </c>
      <c r="BH23" s="449">
        <f>SUM(BH17:BH22)</f>
        <v>36.532045999999994</v>
      </c>
      <c r="BJ23" s="737" t="s">
        <v>55</v>
      </c>
      <c r="BK23" s="449">
        <f>SUM(BK17:BK22)</f>
        <v>2.1687470000000002</v>
      </c>
      <c r="BL23" s="449">
        <f>SUM(BL17:BL22)</f>
        <v>0.37110799999999999</v>
      </c>
      <c r="BM23" s="449">
        <f>SUM(BM17:BM22)</f>
        <v>2.5398550000000002</v>
      </c>
      <c r="BO23" s="737" t="s">
        <v>55</v>
      </c>
      <c r="BP23" s="449">
        <f>SUM(BP17:BP22)</f>
        <v>7.2788529999999998</v>
      </c>
      <c r="BR23" s="737" t="s">
        <v>55</v>
      </c>
      <c r="BS23" s="449">
        <f>SUM(BS17:BS22)</f>
        <v>165.53912</v>
      </c>
      <c r="BU23" s="737" t="s">
        <v>55</v>
      </c>
      <c r="BV23" s="738">
        <f t="shared" ref="BV23:CE23" si="53">SUM(BV17:BV22)</f>
        <v>4.9835999999999998E-2</v>
      </c>
      <c r="BW23" s="738">
        <f t="shared" si="53"/>
        <v>1.7899999999999999E-3</v>
      </c>
      <c r="BX23" s="738">
        <f t="shared" si="53"/>
        <v>1.5382E-2</v>
      </c>
      <c r="BY23" s="738">
        <f t="shared" si="53"/>
        <v>1.6542999999999999E-2</v>
      </c>
      <c r="BZ23" s="738">
        <f t="shared" si="53"/>
        <v>0</v>
      </c>
      <c r="CA23" s="738">
        <f t="shared" si="53"/>
        <v>1.6445399999999999</v>
      </c>
      <c r="CB23" s="738">
        <f t="shared" si="53"/>
        <v>7.9999999999999996E-6</v>
      </c>
      <c r="CC23" s="738">
        <f t="shared" si="53"/>
        <v>0</v>
      </c>
      <c r="CD23" s="738">
        <f t="shared" si="53"/>
        <v>0</v>
      </c>
      <c r="CE23" s="738">
        <f t="shared" si="53"/>
        <v>1.7280990000000001</v>
      </c>
    </row>
    <row r="24" spans="12:83" x14ac:dyDescent="0.15">
      <c r="M24" s="432"/>
      <c r="U24" s="432"/>
      <c r="AC24" s="432"/>
    </row>
    <row r="25" spans="12:83" x14ac:dyDescent="0.15">
      <c r="M25" s="432" t="s">
        <v>135</v>
      </c>
      <c r="T25" s="432" t="s">
        <v>135</v>
      </c>
      <c r="U25" s="432"/>
      <c r="AC25" s="432" t="s">
        <v>135</v>
      </c>
      <c r="AK25" s="432" t="s">
        <v>135</v>
      </c>
      <c r="BD25" s="432" t="s">
        <v>135</v>
      </c>
      <c r="BG25" s="432" t="s">
        <v>135</v>
      </c>
      <c r="BI25" s="432"/>
      <c r="BJ25" s="432" t="s">
        <v>135</v>
      </c>
      <c r="BL25" s="79"/>
      <c r="BM25" s="79"/>
      <c r="BN25" s="79"/>
      <c r="BO25" s="432" t="s">
        <v>135</v>
      </c>
      <c r="BR25" s="432" t="s">
        <v>135</v>
      </c>
      <c r="BU25" s="432" t="s">
        <v>135</v>
      </c>
    </row>
    <row r="26" spans="12:83" ht="70" x14ac:dyDescent="0.15">
      <c r="L26" s="437" t="s">
        <v>928</v>
      </c>
      <c r="M26" s="435" t="s">
        <v>148</v>
      </c>
      <c r="N26" s="435" t="s">
        <v>136</v>
      </c>
      <c r="O26" s="435" t="s">
        <v>137</v>
      </c>
      <c r="P26" s="435" t="s">
        <v>138</v>
      </c>
      <c r="Q26" s="435" t="s">
        <v>234</v>
      </c>
      <c r="R26" s="435" t="s">
        <v>55</v>
      </c>
      <c r="S26" s="724"/>
      <c r="T26" s="437" t="s">
        <v>928</v>
      </c>
      <c r="U26" s="435" t="s">
        <v>139</v>
      </c>
      <c r="V26" s="435" t="s">
        <v>137</v>
      </c>
      <c r="W26" s="435" t="s">
        <v>140</v>
      </c>
      <c r="X26" s="435" t="s">
        <v>138</v>
      </c>
      <c r="Y26" s="435" t="s">
        <v>141</v>
      </c>
      <c r="Z26" s="435" t="s">
        <v>234</v>
      </c>
      <c r="AA26" s="435" t="s">
        <v>55</v>
      </c>
      <c r="AB26" s="724"/>
      <c r="AC26" s="437" t="s">
        <v>928</v>
      </c>
      <c r="AD26" s="435" t="s">
        <v>142</v>
      </c>
      <c r="AE26" s="435" t="s">
        <v>143</v>
      </c>
      <c r="AF26" s="435" t="s">
        <v>144</v>
      </c>
      <c r="AG26" s="435" t="s">
        <v>145</v>
      </c>
      <c r="AH26" s="435" t="s">
        <v>234</v>
      </c>
      <c r="AI26" s="435" t="s">
        <v>55</v>
      </c>
      <c r="AJ26" s="724"/>
      <c r="AK26" s="437" t="s">
        <v>928</v>
      </c>
      <c r="AL26" s="435" t="s">
        <v>600</v>
      </c>
      <c r="AM26" s="435" t="s">
        <v>601</v>
      </c>
      <c r="AN26" s="435" t="s">
        <v>639</v>
      </c>
      <c r="AO26" s="435" t="s">
        <v>671</v>
      </c>
      <c r="AP26" s="435" t="s">
        <v>672</v>
      </c>
      <c r="AQ26" s="435" t="s">
        <v>673</v>
      </c>
      <c r="AR26" s="435" t="s">
        <v>746</v>
      </c>
      <c r="AS26" s="435" t="s">
        <v>674</v>
      </c>
      <c r="AT26" s="435" t="s">
        <v>675</v>
      </c>
      <c r="AU26" s="435" t="s">
        <v>676</v>
      </c>
      <c r="AV26" s="435" t="s">
        <v>677</v>
      </c>
      <c r="AW26" s="435" t="s">
        <v>747</v>
      </c>
      <c r="AX26" s="435" t="s">
        <v>678</v>
      </c>
      <c r="AY26" s="435" t="s">
        <v>679</v>
      </c>
      <c r="AZ26" s="435" t="s">
        <v>680</v>
      </c>
      <c r="BA26" s="435" t="s">
        <v>681</v>
      </c>
      <c r="BB26" s="435" t="s">
        <v>55</v>
      </c>
      <c r="BC26" s="724"/>
      <c r="BD26" s="437" t="s">
        <v>928</v>
      </c>
      <c r="BE26" s="435" t="s">
        <v>682</v>
      </c>
      <c r="BF26" s="724"/>
      <c r="BG26" s="769" t="s">
        <v>929</v>
      </c>
      <c r="BH26" s="465" t="s">
        <v>889</v>
      </c>
      <c r="BI26" s="724"/>
      <c r="BJ26" s="769" t="s">
        <v>621</v>
      </c>
      <c r="BK26" s="465" t="s">
        <v>890</v>
      </c>
      <c r="BL26" s="465" t="s">
        <v>891</v>
      </c>
      <c r="BM26" s="465" t="s">
        <v>55</v>
      </c>
      <c r="BN26" s="724"/>
      <c r="BO26" s="769" t="s">
        <v>621</v>
      </c>
      <c r="BP26" s="465" t="s">
        <v>895</v>
      </c>
      <c r="BQ26" s="724"/>
      <c r="BR26" s="769" t="s">
        <v>621</v>
      </c>
      <c r="BS26" s="465" t="s">
        <v>913</v>
      </c>
      <c r="BT26" s="724"/>
      <c r="BU26" s="437" t="s">
        <v>621</v>
      </c>
      <c r="BV26" s="437" t="s">
        <v>915</v>
      </c>
      <c r="BW26" s="437" t="s">
        <v>916</v>
      </c>
      <c r="BX26" s="437" t="s">
        <v>917</v>
      </c>
      <c r="BY26" s="437" t="s">
        <v>918</v>
      </c>
      <c r="BZ26" s="437" t="s">
        <v>913</v>
      </c>
      <c r="CA26" s="437" t="s">
        <v>921</v>
      </c>
      <c r="CB26" s="437" t="s">
        <v>922</v>
      </c>
      <c r="CC26" s="437" t="s">
        <v>930</v>
      </c>
      <c r="CD26" s="437" t="s">
        <v>923</v>
      </c>
      <c r="CE26" s="465" t="s">
        <v>55</v>
      </c>
    </row>
    <row r="27" spans="12:83" x14ac:dyDescent="0.15">
      <c r="L27" s="770" t="s">
        <v>110</v>
      </c>
      <c r="M27" s="448">
        <v>23909</v>
      </c>
      <c r="N27" s="448">
        <v>181</v>
      </c>
      <c r="O27" s="448"/>
      <c r="P27" s="448">
        <v>81007</v>
      </c>
      <c r="Q27" s="448">
        <v>88636</v>
      </c>
      <c r="R27" s="448">
        <f>SUM(M27:Q27)</f>
        <v>193733</v>
      </c>
      <c r="T27" s="770" t="s">
        <v>110</v>
      </c>
      <c r="U27" s="448"/>
      <c r="V27" s="448"/>
      <c r="W27" s="448">
        <v>1</v>
      </c>
      <c r="X27" s="448">
        <v>157495</v>
      </c>
      <c r="Y27" s="448">
        <v>11040</v>
      </c>
      <c r="Z27" s="448">
        <v>46348</v>
      </c>
      <c r="AA27" s="440">
        <f>SUM(U27:Z27)</f>
        <v>214884</v>
      </c>
      <c r="AC27" s="770" t="s">
        <v>110</v>
      </c>
      <c r="AD27" s="330">
        <v>4260</v>
      </c>
      <c r="AE27" s="330">
        <v>34144</v>
      </c>
      <c r="AF27" s="330">
        <v>10848</v>
      </c>
      <c r="AG27" s="330"/>
      <c r="AH27" s="330">
        <v>4442</v>
      </c>
      <c r="AI27" s="330">
        <f>SUM(AD27:AH27)</f>
        <v>53694</v>
      </c>
      <c r="AK27" s="770" t="s">
        <v>110</v>
      </c>
      <c r="AL27" s="448"/>
      <c r="AM27" s="448"/>
      <c r="AN27" s="448"/>
      <c r="AO27" s="448"/>
      <c r="AP27" s="448"/>
      <c r="AQ27" s="448"/>
      <c r="AR27" s="448"/>
      <c r="AS27" s="448"/>
      <c r="AT27" s="448"/>
      <c r="AU27" s="448"/>
      <c r="AV27" s="448"/>
      <c r="AW27" s="448"/>
      <c r="AX27" s="448"/>
      <c r="AY27" s="448"/>
      <c r="AZ27" s="448"/>
      <c r="BA27" s="448"/>
      <c r="BB27" s="448">
        <f t="shared" ref="BB27:BB32" si="54">SUM(AL27:BA27)</f>
        <v>0</v>
      </c>
      <c r="BD27" s="770" t="s">
        <v>110</v>
      </c>
      <c r="BE27" s="448">
        <v>26</v>
      </c>
      <c r="BG27" s="771" t="s">
        <v>110</v>
      </c>
      <c r="BH27" s="334">
        <v>69660</v>
      </c>
      <c r="BI27" s="321"/>
      <c r="BJ27" s="771" t="s">
        <v>110</v>
      </c>
      <c r="BK27" s="334"/>
      <c r="BL27" s="334">
        <v>0</v>
      </c>
      <c r="BM27" s="334">
        <f t="shared" ref="BM27:BM32" si="55">SUM(BK27:BL27)</f>
        <v>0</v>
      </c>
      <c r="BN27" s="321"/>
      <c r="BO27" s="771" t="s">
        <v>110</v>
      </c>
      <c r="BP27" s="334"/>
      <c r="BR27" s="771" t="s">
        <v>110</v>
      </c>
      <c r="BS27" s="334"/>
      <c r="BU27" s="770" t="s">
        <v>110</v>
      </c>
      <c r="BV27" s="334">
        <v>3149</v>
      </c>
      <c r="BW27" s="334">
        <v>1774</v>
      </c>
      <c r="BX27" s="334">
        <v>4089</v>
      </c>
      <c r="BY27" s="334">
        <v>1985</v>
      </c>
      <c r="BZ27" s="334">
        <v>0</v>
      </c>
      <c r="CA27" s="334"/>
      <c r="CB27" s="334">
        <v>4</v>
      </c>
      <c r="CC27" s="334">
        <v>0</v>
      </c>
      <c r="CD27" s="334">
        <v>0</v>
      </c>
      <c r="CE27" s="341">
        <f t="shared" ref="CE27:CE32" si="56">SUM(BV27:CD27)</f>
        <v>11001</v>
      </c>
    </row>
    <row r="28" spans="12:83" x14ac:dyDescent="0.15">
      <c r="L28" s="770" t="s">
        <v>111</v>
      </c>
      <c r="M28" s="448">
        <v>23397938</v>
      </c>
      <c r="N28" s="448">
        <v>95919</v>
      </c>
      <c r="O28" s="448">
        <v>2</v>
      </c>
      <c r="P28" s="448">
        <v>94961331</v>
      </c>
      <c r="Q28" s="448">
        <v>0</v>
      </c>
      <c r="R28" s="448">
        <f t="shared" ref="R28:R33" si="57">SUM(M28:Q28)</f>
        <v>118455190</v>
      </c>
      <c r="T28" s="770" t="s">
        <v>111</v>
      </c>
      <c r="U28" s="448">
        <v>2352144</v>
      </c>
      <c r="V28" s="448">
        <v>13</v>
      </c>
      <c r="W28" s="448">
        <v>471438</v>
      </c>
      <c r="X28" s="448">
        <v>66176201</v>
      </c>
      <c r="Y28" s="448"/>
      <c r="Z28" s="448">
        <v>11</v>
      </c>
      <c r="AA28" s="440">
        <f t="shared" ref="AA28:AA32" si="58">SUM(U28:Z28)</f>
        <v>68999807</v>
      </c>
      <c r="AC28" s="770" t="s">
        <v>111</v>
      </c>
      <c r="AD28" s="330">
        <v>1</v>
      </c>
      <c r="AE28" s="330">
        <v>3724</v>
      </c>
      <c r="AF28" s="330">
        <v>1108928</v>
      </c>
      <c r="AG28" s="330">
        <v>9</v>
      </c>
      <c r="AH28" s="330">
        <v>0</v>
      </c>
      <c r="AI28" s="330">
        <f t="shared" ref="AI28:AI31" si="59">SUM(AD28:AH28)</f>
        <v>1112662</v>
      </c>
      <c r="AK28" s="770" t="s">
        <v>111</v>
      </c>
      <c r="AL28" s="334">
        <v>1176</v>
      </c>
      <c r="AM28" s="334">
        <v>22630</v>
      </c>
      <c r="AN28" s="334">
        <v>128077</v>
      </c>
      <c r="AO28" s="334">
        <v>110665</v>
      </c>
      <c r="AP28" s="334"/>
      <c r="AQ28" s="334">
        <v>850168</v>
      </c>
      <c r="AR28" s="334"/>
      <c r="AS28" s="334"/>
      <c r="AT28" s="334">
        <v>24312</v>
      </c>
      <c r="AU28" s="334">
        <v>23174</v>
      </c>
      <c r="AV28" s="334">
        <v>100759</v>
      </c>
      <c r="AW28" s="334"/>
      <c r="AX28" s="334">
        <v>2652</v>
      </c>
      <c r="AY28" s="334">
        <v>1273605</v>
      </c>
      <c r="AZ28" s="334"/>
      <c r="BA28" s="334"/>
      <c r="BB28" s="448">
        <f t="shared" si="54"/>
        <v>2537218</v>
      </c>
      <c r="BD28" s="770" t="s">
        <v>111</v>
      </c>
      <c r="BE28" s="448">
        <v>33</v>
      </c>
      <c r="BG28" s="771" t="s">
        <v>111</v>
      </c>
      <c r="BH28" s="334">
        <v>24096298</v>
      </c>
      <c r="BI28" s="321"/>
      <c r="BJ28" s="771" t="s">
        <v>111</v>
      </c>
      <c r="BK28" s="334">
        <v>1120649</v>
      </c>
      <c r="BL28" s="334">
        <v>371108</v>
      </c>
      <c r="BM28" s="334">
        <f t="shared" si="55"/>
        <v>1491757</v>
      </c>
      <c r="BN28" s="321"/>
      <c r="BO28" s="771" t="s">
        <v>111</v>
      </c>
      <c r="BP28" s="334">
        <v>205598</v>
      </c>
      <c r="BR28" s="771" t="s">
        <v>111</v>
      </c>
      <c r="BS28" s="334"/>
      <c r="BU28" s="770" t="s">
        <v>111</v>
      </c>
      <c r="BV28" s="334"/>
      <c r="BW28" s="334"/>
      <c r="BX28" s="334">
        <v>2539</v>
      </c>
      <c r="BY28" s="334">
        <v>8325</v>
      </c>
      <c r="BZ28" s="334">
        <v>0</v>
      </c>
      <c r="CA28" s="334">
        <v>64031</v>
      </c>
      <c r="CB28" s="334">
        <v>0</v>
      </c>
      <c r="CC28" s="334">
        <v>0</v>
      </c>
      <c r="CD28" s="334">
        <v>0</v>
      </c>
      <c r="CE28" s="341">
        <f t="shared" si="56"/>
        <v>74895</v>
      </c>
    </row>
    <row r="29" spans="12:83" x14ac:dyDescent="0.15">
      <c r="L29" s="770" t="s">
        <v>112</v>
      </c>
      <c r="M29" s="448">
        <v>22812435</v>
      </c>
      <c r="N29" s="448">
        <v>316198</v>
      </c>
      <c r="O29" s="448">
        <v>5433511</v>
      </c>
      <c r="P29" s="448">
        <v>176102520</v>
      </c>
      <c r="Q29" s="448">
        <v>2</v>
      </c>
      <c r="R29" s="448">
        <f t="shared" si="57"/>
        <v>204664666</v>
      </c>
      <c r="T29" s="770" t="s">
        <v>112</v>
      </c>
      <c r="U29" s="448"/>
      <c r="V29" s="448">
        <v>4690120</v>
      </c>
      <c r="W29" s="448">
        <v>391264</v>
      </c>
      <c r="X29" s="448">
        <v>203365067</v>
      </c>
      <c r="Y29" s="448">
        <v>112265</v>
      </c>
      <c r="Z29" s="448">
        <v>0</v>
      </c>
      <c r="AA29" s="440">
        <f t="shared" si="58"/>
        <v>208558716</v>
      </c>
      <c r="AC29" s="770" t="s">
        <v>112</v>
      </c>
      <c r="AD29" s="330">
        <v>1467</v>
      </c>
      <c r="AE29" s="330">
        <v>6498557</v>
      </c>
      <c r="AF29" s="330">
        <v>6895542</v>
      </c>
      <c r="AG29" s="330">
        <v>584</v>
      </c>
      <c r="AH29" s="330">
        <v>0</v>
      </c>
      <c r="AI29" s="330">
        <f t="shared" si="59"/>
        <v>13396150</v>
      </c>
      <c r="AK29" s="770" t="s">
        <v>112</v>
      </c>
      <c r="AL29" s="334">
        <v>132</v>
      </c>
      <c r="AM29" s="334">
        <v>16</v>
      </c>
      <c r="AN29" s="334">
        <v>14566</v>
      </c>
      <c r="AO29" s="334">
        <v>56365</v>
      </c>
      <c r="AP29" s="334">
        <v>3113557</v>
      </c>
      <c r="AQ29" s="334">
        <v>277634</v>
      </c>
      <c r="AR29" s="334"/>
      <c r="AS29" s="334"/>
      <c r="AT29" s="334"/>
      <c r="AU29" s="334"/>
      <c r="AV29" s="334">
        <v>31509</v>
      </c>
      <c r="AW29" s="334">
        <v>7825</v>
      </c>
      <c r="AX29" s="334"/>
      <c r="AY29" s="334">
        <v>89968</v>
      </c>
      <c r="AZ29" s="334">
        <v>568</v>
      </c>
      <c r="BA29" s="334">
        <v>2121</v>
      </c>
      <c r="BB29" s="448">
        <f t="shared" si="54"/>
        <v>3594261</v>
      </c>
      <c r="BD29" s="770" t="s">
        <v>112</v>
      </c>
      <c r="BE29" s="448">
        <v>3487</v>
      </c>
      <c r="BG29" s="771" t="s">
        <v>112</v>
      </c>
      <c r="BH29" s="334">
        <v>12298259</v>
      </c>
      <c r="BI29" s="321"/>
      <c r="BJ29" s="771" t="s">
        <v>112</v>
      </c>
      <c r="BK29" s="334">
        <v>737860</v>
      </c>
      <c r="BL29" s="334"/>
      <c r="BM29" s="334">
        <f t="shared" si="55"/>
        <v>737860</v>
      </c>
      <c r="BN29" s="321"/>
      <c r="BO29" s="771" t="s">
        <v>112</v>
      </c>
      <c r="BP29" s="334">
        <v>7064260</v>
      </c>
      <c r="BR29" s="771" t="s">
        <v>112</v>
      </c>
      <c r="BS29" s="334"/>
      <c r="BU29" s="770" t="s">
        <v>112</v>
      </c>
      <c r="BV29" s="334">
        <v>41256</v>
      </c>
      <c r="BW29" s="334"/>
      <c r="BX29" s="334"/>
      <c r="BY29" s="334"/>
      <c r="BZ29" s="334">
        <v>0</v>
      </c>
      <c r="CA29" s="334">
        <v>1580505</v>
      </c>
      <c r="CB29" s="334"/>
      <c r="CC29" s="334">
        <v>0</v>
      </c>
      <c r="CD29" s="334">
        <v>0</v>
      </c>
      <c r="CE29" s="341">
        <f t="shared" si="56"/>
        <v>1621761</v>
      </c>
    </row>
    <row r="30" spans="12:83" x14ac:dyDescent="0.15">
      <c r="L30" s="770" t="s">
        <v>113</v>
      </c>
      <c r="M30" s="448">
        <v>1708418</v>
      </c>
      <c r="N30" s="448">
        <v>386343</v>
      </c>
      <c r="O30" s="448">
        <v>47226</v>
      </c>
      <c r="P30" s="448">
        <v>143146936</v>
      </c>
      <c r="Q30" s="448">
        <v>217</v>
      </c>
      <c r="R30" s="448">
        <f t="shared" si="57"/>
        <v>145289140</v>
      </c>
      <c r="T30" s="770" t="s">
        <v>113</v>
      </c>
      <c r="U30" s="448">
        <v>9623781</v>
      </c>
      <c r="V30" s="448">
        <v>5786771</v>
      </c>
      <c r="W30" s="448">
        <v>54833</v>
      </c>
      <c r="X30" s="448">
        <v>109933255</v>
      </c>
      <c r="Y30" s="448">
        <v>75787</v>
      </c>
      <c r="Z30" s="448">
        <v>0</v>
      </c>
      <c r="AA30" s="440">
        <f t="shared" si="58"/>
        <v>125474427</v>
      </c>
      <c r="AC30" s="770" t="s">
        <v>113</v>
      </c>
      <c r="AD30" s="330">
        <v>306</v>
      </c>
      <c r="AE30" s="330">
        <v>699150</v>
      </c>
      <c r="AF30" s="330">
        <v>4404084</v>
      </c>
      <c r="AG30" s="330">
        <v>2</v>
      </c>
      <c r="AH30" s="330">
        <v>31</v>
      </c>
      <c r="AI30" s="330">
        <f t="shared" si="59"/>
        <v>5103573</v>
      </c>
      <c r="AK30" s="770" t="s">
        <v>113</v>
      </c>
      <c r="AL30" s="334">
        <v>165</v>
      </c>
      <c r="AM30" s="334">
        <v>10239838</v>
      </c>
      <c r="AN30" s="334">
        <v>21</v>
      </c>
      <c r="AO30" s="334">
        <v>916</v>
      </c>
      <c r="AP30" s="334">
        <v>244879</v>
      </c>
      <c r="AQ30" s="334">
        <v>28528</v>
      </c>
      <c r="AR30" s="334">
        <v>4768509</v>
      </c>
      <c r="AS30" s="334">
        <v>143514187</v>
      </c>
      <c r="AT30" s="334"/>
      <c r="AU30" s="334"/>
      <c r="AV30" s="334">
        <v>11258</v>
      </c>
      <c r="AW30" s="334">
        <v>21</v>
      </c>
      <c r="AX30" s="334">
        <v>14</v>
      </c>
      <c r="AY30" s="334">
        <v>325</v>
      </c>
      <c r="AZ30" s="334">
        <v>6518</v>
      </c>
      <c r="BA30" s="334">
        <v>3081</v>
      </c>
      <c r="BB30" s="448">
        <f t="shared" si="54"/>
        <v>158818260</v>
      </c>
      <c r="BD30" s="770" t="s">
        <v>113</v>
      </c>
      <c r="BE30" s="448">
        <v>47155</v>
      </c>
      <c r="BG30" s="771" t="s">
        <v>113</v>
      </c>
      <c r="BH30" s="334">
        <v>2688</v>
      </c>
      <c r="BI30" s="321"/>
      <c r="BJ30" s="771" t="s">
        <v>113</v>
      </c>
      <c r="BK30" s="334">
        <v>310237</v>
      </c>
      <c r="BL30" s="334">
        <v>0</v>
      </c>
      <c r="BM30" s="334">
        <f t="shared" si="55"/>
        <v>310237</v>
      </c>
      <c r="BN30" s="321"/>
      <c r="BO30" s="771" t="s">
        <v>113</v>
      </c>
      <c r="BP30" s="334"/>
      <c r="BR30" s="771" t="s">
        <v>113</v>
      </c>
      <c r="BS30" s="334">
        <v>165539074</v>
      </c>
      <c r="BU30" s="770" t="s">
        <v>113</v>
      </c>
      <c r="BV30" s="334"/>
      <c r="BW30" s="334"/>
      <c r="BX30" s="334"/>
      <c r="BY30" s="334"/>
      <c r="BZ30" s="334">
        <v>0</v>
      </c>
      <c r="CA30" s="334">
        <v>3</v>
      </c>
      <c r="CB30" s="334"/>
      <c r="CC30" s="334">
        <v>0</v>
      </c>
      <c r="CD30" s="334">
        <v>0</v>
      </c>
      <c r="CE30" s="341">
        <f t="shared" si="56"/>
        <v>3</v>
      </c>
    </row>
    <row r="31" spans="12:83" x14ac:dyDescent="0.15">
      <c r="L31" s="770" t="s">
        <v>114</v>
      </c>
      <c r="M31" s="448"/>
      <c r="N31" s="448">
        <v>1</v>
      </c>
      <c r="O31" s="448"/>
      <c r="P31" s="448">
        <v>20657089</v>
      </c>
      <c r="Q31" s="448">
        <v>49</v>
      </c>
      <c r="R31" s="448">
        <f t="shared" si="57"/>
        <v>20657139</v>
      </c>
      <c r="T31" s="770" t="s">
        <v>114</v>
      </c>
      <c r="U31" s="448"/>
      <c r="V31" s="448">
        <v>322</v>
      </c>
      <c r="W31" s="448">
        <v>50</v>
      </c>
      <c r="X31" s="448">
        <v>33112192</v>
      </c>
      <c r="Y31" s="448"/>
      <c r="Z31" s="448">
        <v>0</v>
      </c>
      <c r="AA31" s="440">
        <f t="shared" si="58"/>
        <v>33112564</v>
      </c>
      <c r="AC31" s="770" t="s">
        <v>114</v>
      </c>
      <c r="AG31" s="330"/>
      <c r="AI31" s="330">
        <f t="shared" si="59"/>
        <v>0</v>
      </c>
      <c r="AK31" s="770" t="s">
        <v>114</v>
      </c>
      <c r="AL31" s="448"/>
      <c r="AM31" s="448"/>
      <c r="AN31" s="448"/>
      <c r="AO31" s="448"/>
      <c r="AP31" s="448"/>
      <c r="AQ31" s="448">
        <v>81</v>
      </c>
      <c r="AR31" s="448"/>
      <c r="AS31" s="448">
        <v>1482</v>
      </c>
      <c r="AT31" s="448"/>
      <c r="AU31" s="448"/>
      <c r="AV31" s="448"/>
      <c r="AW31" s="448"/>
      <c r="AX31" s="448"/>
      <c r="AY31" s="448"/>
      <c r="AZ31" s="448"/>
      <c r="BA31" s="448"/>
      <c r="BB31" s="448">
        <f t="shared" si="54"/>
        <v>1563</v>
      </c>
      <c r="BD31" s="770" t="s">
        <v>114</v>
      </c>
      <c r="BE31" s="448">
        <v>234</v>
      </c>
      <c r="BG31" s="771" t="s">
        <v>114</v>
      </c>
      <c r="BH31" s="334">
        <v>0</v>
      </c>
      <c r="BI31" s="321"/>
      <c r="BJ31" s="771" t="s">
        <v>114</v>
      </c>
      <c r="BK31" s="334"/>
      <c r="BL31" s="334">
        <v>0</v>
      </c>
      <c r="BM31" s="334">
        <f t="shared" si="55"/>
        <v>0</v>
      </c>
      <c r="BN31" s="321"/>
      <c r="BO31" s="771" t="s">
        <v>114</v>
      </c>
      <c r="BP31" s="334">
        <v>8995</v>
      </c>
      <c r="BR31" s="771" t="s">
        <v>114</v>
      </c>
      <c r="BS31" s="334">
        <v>43</v>
      </c>
      <c r="BU31" s="770" t="s">
        <v>114</v>
      </c>
      <c r="BV31" s="341"/>
      <c r="BW31" s="341"/>
      <c r="BX31" s="341"/>
      <c r="BY31" s="341"/>
      <c r="BZ31" s="334">
        <v>0</v>
      </c>
      <c r="CA31" s="341"/>
      <c r="CB31" s="341"/>
      <c r="CC31" s="334">
        <v>0</v>
      </c>
      <c r="CD31" s="334">
        <v>0</v>
      </c>
      <c r="CE31" s="341">
        <f t="shared" si="56"/>
        <v>0</v>
      </c>
    </row>
    <row r="32" spans="12:83" x14ac:dyDescent="0.15">
      <c r="L32" s="770" t="s">
        <v>926</v>
      </c>
      <c r="M32" s="448">
        <v>22883</v>
      </c>
      <c r="N32" s="448">
        <v>547</v>
      </c>
      <c r="O32" s="448"/>
      <c r="P32" s="448">
        <v>872002</v>
      </c>
      <c r="Q32" s="448">
        <v>123985</v>
      </c>
      <c r="R32" s="448">
        <f t="shared" si="57"/>
        <v>1019417</v>
      </c>
      <c r="T32" s="770" t="s">
        <v>926</v>
      </c>
      <c r="U32" s="448">
        <v>44123</v>
      </c>
      <c r="V32" s="448"/>
      <c r="W32" s="448">
        <v>779</v>
      </c>
      <c r="X32" s="448">
        <v>400474</v>
      </c>
      <c r="Y32" s="448"/>
      <c r="Z32" s="448">
        <v>46925</v>
      </c>
      <c r="AA32" s="440">
        <f t="shared" si="58"/>
        <v>492301</v>
      </c>
      <c r="AC32" s="770" t="s">
        <v>926</v>
      </c>
      <c r="AD32" s="330">
        <v>4432</v>
      </c>
      <c r="AE32" s="330">
        <v>35364</v>
      </c>
      <c r="AF32" s="330">
        <v>138388</v>
      </c>
      <c r="AG32" s="330"/>
      <c r="AH32" s="330">
        <v>4592</v>
      </c>
      <c r="AI32" s="330">
        <f>SUM(AD32:AH32)</f>
        <v>182776</v>
      </c>
      <c r="AK32" s="770" t="s">
        <v>926</v>
      </c>
      <c r="AL32" s="448"/>
      <c r="AM32" s="448"/>
      <c r="AN32" s="448"/>
      <c r="AO32" s="448"/>
      <c r="AP32" s="448"/>
      <c r="AQ32" s="448">
        <v>0</v>
      </c>
      <c r="AR32" s="448"/>
      <c r="AS32" s="448"/>
      <c r="AT32" s="448"/>
      <c r="AU32" s="448"/>
      <c r="AV32" s="448"/>
      <c r="AW32" s="448"/>
      <c r="AX32" s="448"/>
      <c r="AY32" s="448"/>
      <c r="AZ32" s="448"/>
      <c r="BA32" s="448"/>
      <c r="BB32" s="448">
        <f t="shared" si="54"/>
        <v>0</v>
      </c>
      <c r="BD32" s="770" t="s">
        <v>926</v>
      </c>
      <c r="BE32" s="448"/>
      <c r="BG32" s="771" t="s">
        <v>926</v>
      </c>
      <c r="BH32" s="334">
        <v>65141</v>
      </c>
      <c r="BI32" s="321"/>
      <c r="BJ32" s="771" t="s">
        <v>926</v>
      </c>
      <c r="BK32" s="334">
        <v>1</v>
      </c>
      <c r="BL32" s="334">
        <v>0</v>
      </c>
      <c r="BM32" s="334">
        <f t="shared" si="55"/>
        <v>1</v>
      </c>
      <c r="BN32" s="321"/>
      <c r="BO32" s="771" t="s">
        <v>926</v>
      </c>
      <c r="BP32" s="334"/>
      <c r="BR32" s="771" t="s">
        <v>926</v>
      </c>
      <c r="BS32" s="334">
        <v>3</v>
      </c>
      <c r="BU32" s="770" t="s">
        <v>926</v>
      </c>
      <c r="BV32" s="341">
        <v>5431</v>
      </c>
      <c r="BW32" s="341">
        <v>16</v>
      </c>
      <c r="BX32" s="341">
        <v>8754</v>
      </c>
      <c r="BY32" s="341">
        <v>6233</v>
      </c>
      <c r="BZ32" s="334">
        <v>0</v>
      </c>
      <c r="CA32" s="341">
        <v>1</v>
      </c>
      <c r="CB32" s="341">
        <v>4</v>
      </c>
      <c r="CC32" s="334">
        <v>0</v>
      </c>
      <c r="CD32" s="334">
        <v>0</v>
      </c>
      <c r="CE32" s="341">
        <f t="shared" si="56"/>
        <v>20439</v>
      </c>
    </row>
    <row r="33" spans="12:83" x14ac:dyDescent="0.15">
      <c r="L33" s="442" t="s">
        <v>55</v>
      </c>
      <c r="M33" s="450">
        <v>47965583</v>
      </c>
      <c r="N33" s="450">
        <v>799189</v>
      </c>
      <c r="O33" s="450">
        <v>5480739</v>
      </c>
      <c r="P33" s="450">
        <v>435820885</v>
      </c>
      <c r="Q33" s="450">
        <v>212889</v>
      </c>
      <c r="R33" s="448">
        <f t="shared" si="57"/>
        <v>490279285</v>
      </c>
      <c r="T33" s="442" t="s">
        <v>55</v>
      </c>
      <c r="U33" s="450">
        <f t="shared" ref="U33:AA33" si="60">SUM(U27:U32)</f>
        <v>12020048</v>
      </c>
      <c r="V33" s="450">
        <f t="shared" si="60"/>
        <v>10477226</v>
      </c>
      <c r="W33" s="450">
        <f t="shared" si="60"/>
        <v>918365</v>
      </c>
      <c r="X33" s="450">
        <f t="shared" si="60"/>
        <v>413144684</v>
      </c>
      <c r="Y33" s="450">
        <f t="shared" si="60"/>
        <v>199092</v>
      </c>
      <c r="Z33" s="450">
        <f t="shared" si="60"/>
        <v>93284</v>
      </c>
      <c r="AA33" s="450">
        <f t="shared" si="60"/>
        <v>436852699</v>
      </c>
      <c r="AC33" s="442" t="s">
        <v>55</v>
      </c>
      <c r="AD33" s="350">
        <f t="shared" ref="AD33:AI33" si="61">SUM(AD27:AD32)</f>
        <v>10466</v>
      </c>
      <c r="AE33" s="350">
        <f t="shared" si="61"/>
        <v>7270939</v>
      </c>
      <c r="AF33" s="350">
        <f t="shared" si="61"/>
        <v>12557790</v>
      </c>
      <c r="AG33" s="350">
        <f t="shared" si="61"/>
        <v>595</v>
      </c>
      <c r="AH33" s="350">
        <f t="shared" si="61"/>
        <v>9065</v>
      </c>
      <c r="AI33" s="350">
        <f t="shared" si="61"/>
        <v>19848855</v>
      </c>
      <c r="AK33" s="442" t="s">
        <v>55</v>
      </c>
      <c r="AL33" s="450">
        <f t="shared" ref="AL33:BB33" si="62">SUM(AL27:AL32)</f>
        <v>1473</v>
      </c>
      <c r="AM33" s="450">
        <f t="shared" si="62"/>
        <v>10262484</v>
      </c>
      <c r="AN33" s="450">
        <f t="shared" si="62"/>
        <v>142664</v>
      </c>
      <c r="AO33" s="450">
        <f t="shared" si="62"/>
        <v>167946</v>
      </c>
      <c r="AP33" s="450">
        <f t="shared" si="62"/>
        <v>3358436</v>
      </c>
      <c r="AQ33" s="450">
        <f t="shared" si="62"/>
        <v>1156411</v>
      </c>
      <c r="AR33" s="450">
        <f t="shared" si="62"/>
        <v>4768509</v>
      </c>
      <c r="AS33" s="450">
        <f t="shared" si="62"/>
        <v>143515669</v>
      </c>
      <c r="AT33" s="450">
        <f t="shared" si="62"/>
        <v>24312</v>
      </c>
      <c r="AU33" s="450">
        <f t="shared" si="62"/>
        <v>23174</v>
      </c>
      <c r="AV33" s="450">
        <f t="shared" si="62"/>
        <v>143526</v>
      </c>
      <c r="AW33" s="450">
        <f t="shared" si="62"/>
        <v>7846</v>
      </c>
      <c r="AX33" s="450">
        <f t="shared" si="62"/>
        <v>2666</v>
      </c>
      <c r="AY33" s="450">
        <f t="shared" si="62"/>
        <v>1363898</v>
      </c>
      <c r="AZ33" s="450">
        <f t="shared" si="62"/>
        <v>7086</v>
      </c>
      <c r="BA33" s="450">
        <f t="shared" si="62"/>
        <v>5202</v>
      </c>
      <c r="BB33" s="450">
        <f t="shared" si="62"/>
        <v>164951302</v>
      </c>
      <c r="BD33" s="442" t="s">
        <v>55</v>
      </c>
      <c r="BE33" s="450">
        <f>SUM(BE27:BE32)</f>
        <v>50935</v>
      </c>
      <c r="BG33" s="737" t="s">
        <v>55</v>
      </c>
      <c r="BH33" s="744">
        <f>SUM(BH27:BH32)</f>
        <v>36532046</v>
      </c>
      <c r="BJ33" s="737" t="s">
        <v>55</v>
      </c>
      <c r="BK33" s="744">
        <f>SUM(BK27:BK32)</f>
        <v>2168747</v>
      </c>
      <c r="BL33" s="744">
        <f>SUM(BL27:BL32)</f>
        <v>371108</v>
      </c>
      <c r="BM33" s="744">
        <f>SUM(BM27:BM32)</f>
        <v>2539855</v>
      </c>
      <c r="BO33" s="737" t="s">
        <v>55</v>
      </c>
      <c r="BP33" s="744">
        <f>SUM(BP27:BP32)</f>
        <v>7278853</v>
      </c>
      <c r="BR33" s="737" t="s">
        <v>55</v>
      </c>
      <c r="BS33" s="744">
        <f>SUM(BS27:BS32)</f>
        <v>165539120</v>
      </c>
      <c r="BU33" s="737" t="s">
        <v>55</v>
      </c>
      <c r="BV33" s="340">
        <f t="shared" ref="BV33:CE33" si="63">SUM(BV27:BV32)</f>
        <v>49836</v>
      </c>
      <c r="BW33" s="340">
        <f t="shared" si="63"/>
        <v>1790</v>
      </c>
      <c r="BX33" s="340">
        <f t="shared" si="63"/>
        <v>15382</v>
      </c>
      <c r="BY33" s="340">
        <f t="shared" si="63"/>
        <v>16543</v>
      </c>
      <c r="BZ33" s="340">
        <f t="shared" si="63"/>
        <v>0</v>
      </c>
      <c r="CA33" s="340">
        <f t="shared" si="63"/>
        <v>1644540</v>
      </c>
      <c r="CB33" s="340">
        <f t="shared" si="63"/>
        <v>8</v>
      </c>
      <c r="CC33" s="340">
        <f t="shared" si="63"/>
        <v>0</v>
      </c>
      <c r="CD33" s="340">
        <f t="shared" si="63"/>
        <v>0</v>
      </c>
      <c r="CE33" s="340">
        <f t="shared" si="63"/>
        <v>1728099</v>
      </c>
    </row>
    <row r="34" spans="12:83" x14ac:dyDescent="0.15">
      <c r="L34" s="79"/>
      <c r="M34" s="424"/>
      <c r="N34" s="424"/>
      <c r="O34" s="424"/>
      <c r="P34" s="424"/>
      <c r="Q34" s="424"/>
      <c r="R34" s="424"/>
    </row>
    <row r="35" spans="12:83" x14ac:dyDescent="0.15">
      <c r="L35" s="79"/>
      <c r="M35" s="424"/>
      <c r="N35" s="424"/>
      <c r="O35" s="424"/>
      <c r="P35" s="424"/>
      <c r="Q35" s="424"/>
      <c r="R35" s="424"/>
    </row>
    <row r="36" spans="12:83" ht="16" x14ac:dyDescent="0.2">
      <c r="L36" s="79"/>
      <c r="M36" s="431" t="s">
        <v>118</v>
      </c>
      <c r="U36" s="431" t="s">
        <v>119</v>
      </c>
      <c r="AD36" s="431" t="s">
        <v>120</v>
      </c>
      <c r="AL36" s="431" t="s">
        <v>670</v>
      </c>
      <c r="BE36" s="431" t="s">
        <v>682</v>
      </c>
      <c r="BH36" s="766" t="s">
        <v>892</v>
      </c>
      <c r="BK36" s="766" t="s">
        <v>893</v>
      </c>
      <c r="BN36" s="79"/>
      <c r="BO36" s="79"/>
      <c r="BP36" s="766" t="s">
        <v>894</v>
      </c>
      <c r="BR36" s="768" t="s">
        <v>919</v>
      </c>
      <c r="BS36" s="766"/>
      <c r="BU36" s="768" t="s">
        <v>920</v>
      </c>
    </row>
    <row r="37" spans="12:83" x14ac:dyDescent="0.15">
      <c r="M37" s="432" t="s">
        <v>146</v>
      </c>
      <c r="T37" s="432" t="s">
        <v>146</v>
      </c>
      <c r="U37" s="432"/>
      <c r="AC37" s="432" t="s">
        <v>146</v>
      </c>
      <c r="AK37" s="432" t="s">
        <v>146</v>
      </c>
      <c r="BD37" s="432" t="s">
        <v>146</v>
      </c>
      <c r="BG37" s="432" t="s">
        <v>146</v>
      </c>
      <c r="BJ37" s="432" t="s">
        <v>146</v>
      </c>
      <c r="BO37" s="432" t="s">
        <v>146</v>
      </c>
      <c r="BR37" s="432" t="s">
        <v>146</v>
      </c>
      <c r="BU37" s="432" t="s">
        <v>146</v>
      </c>
    </row>
    <row r="38" spans="12:83" ht="70" x14ac:dyDescent="0.15">
      <c r="L38" s="437" t="s">
        <v>931</v>
      </c>
      <c r="M38" s="435" t="s">
        <v>122</v>
      </c>
      <c r="N38" s="435" t="s">
        <v>123</v>
      </c>
      <c r="O38" s="435" t="s">
        <v>124</v>
      </c>
      <c r="P38" s="435" t="s">
        <v>125</v>
      </c>
      <c r="Q38" s="435" t="s">
        <v>234</v>
      </c>
      <c r="R38" s="435" t="s">
        <v>55</v>
      </c>
      <c r="S38" s="724"/>
      <c r="T38" s="437" t="s">
        <v>931</v>
      </c>
      <c r="U38" s="435" t="s">
        <v>126</v>
      </c>
      <c r="V38" s="435" t="s">
        <v>127</v>
      </c>
      <c r="W38" s="435" t="s">
        <v>128</v>
      </c>
      <c r="X38" s="435" t="s">
        <v>129</v>
      </c>
      <c r="Y38" s="435" t="s">
        <v>130</v>
      </c>
      <c r="Z38" s="435" t="s">
        <v>234</v>
      </c>
      <c r="AA38" s="435" t="s">
        <v>55</v>
      </c>
      <c r="AB38" s="724"/>
      <c r="AC38" s="437" t="s">
        <v>931</v>
      </c>
      <c r="AD38" s="435" t="s">
        <v>131</v>
      </c>
      <c r="AE38" s="435" t="s">
        <v>132</v>
      </c>
      <c r="AF38" s="435" t="s">
        <v>133</v>
      </c>
      <c r="AG38" s="435" t="s">
        <v>134</v>
      </c>
      <c r="AH38" s="435" t="s">
        <v>234</v>
      </c>
      <c r="AI38" s="435" t="s">
        <v>55</v>
      </c>
      <c r="AJ38" s="724"/>
      <c r="AK38" s="437" t="s">
        <v>931</v>
      </c>
      <c r="AL38" s="435" t="str">
        <f>AL26</f>
        <v>AIRS</v>
      </c>
      <c r="AM38" s="435" t="str">
        <f t="shared" ref="AM38:BA38" si="64">AM26</f>
        <v>AMSR-E</v>
      </c>
      <c r="AN38" s="435" t="str">
        <f t="shared" si="64"/>
        <v>AMSR2</v>
      </c>
      <c r="AO38" s="435" t="str">
        <f t="shared" si="64"/>
        <v>ATMS</v>
      </c>
      <c r="AP38" s="435" t="str">
        <f t="shared" si="64"/>
        <v>DPR</v>
      </c>
      <c r="AQ38" s="435" t="str">
        <f t="shared" si="64"/>
        <v>GMI</v>
      </c>
      <c r="AR38" s="435" t="str">
        <f t="shared" si="64"/>
        <v>GOES-8/10</v>
      </c>
      <c r="AS38" s="435" t="str">
        <f t="shared" si="64"/>
        <v>IMERG</v>
      </c>
      <c r="AT38" s="435" t="str">
        <f t="shared" si="64"/>
        <v>KAPR</v>
      </c>
      <c r="AU38" s="435" t="str">
        <f t="shared" si="64"/>
        <v>KUPR</v>
      </c>
      <c r="AV38" s="435" t="str">
        <f t="shared" si="64"/>
        <v>MHS</v>
      </c>
      <c r="AW38" s="435" t="str">
        <f t="shared" si="64"/>
        <v>MT1</v>
      </c>
      <c r="AX38" s="435" t="str">
        <f t="shared" si="64"/>
        <v>SAPHIR</v>
      </c>
      <c r="AY38" s="435" t="str">
        <f t="shared" si="64"/>
        <v>SSM/I</v>
      </c>
      <c r="AZ38" s="435" t="str">
        <f t="shared" si="64"/>
        <v>SSMIS</v>
      </c>
      <c r="BA38" s="435" t="str">
        <f t="shared" si="64"/>
        <v>TMI</v>
      </c>
      <c r="BB38" s="435" t="s">
        <v>55</v>
      </c>
      <c r="BC38" s="724"/>
      <c r="BD38" s="437" t="s">
        <v>620</v>
      </c>
      <c r="BE38" s="435" t="s">
        <v>682</v>
      </c>
      <c r="BF38" s="79"/>
      <c r="BG38" s="769" t="s">
        <v>929</v>
      </c>
      <c r="BH38" s="445" t="s">
        <v>889</v>
      </c>
      <c r="BI38" s="737"/>
      <c r="BJ38" s="769" t="s">
        <v>621</v>
      </c>
      <c r="BK38" s="445" t="s">
        <v>890</v>
      </c>
      <c r="BL38" s="445" t="s">
        <v>891</v>
      </c>
      <c r="BM38" s="445" t="s">
        <v>55</v>
      </c>
      <c r="BN38" s="737"/>
      <c r="BO38" s="769" t="s">
        <v>621</v>
      </c>
      <c r="BP38" s="445" t="s">
        <v>895</v>
      </c>
      <c r="BQ38" s="79"/>
      <c r="BR38" s="769" t="s">
        <v>621</v>
      </c>
      <c r="BS38" s="445" t="s">
        <v>913</v>
      </c>
      <c r="BT38" s="79"/>
      <c r="BU38" s="437" t="s">
        <v>621</v>
      </c>
      <c r="BV38" s="437" t="s">
        <v>915</v>
      </c>
      <c r="BW38" s="437" t="s">
        <v>916</v>
      </c>
      <c r="BX38" s="437" t="s">
        <v>917</v>
      </c>
      <c r="BY38" s="437" t="s">
        <v>918</v>
      </c>
      <c r="BZ38" s="437" t="s">
        <v>913</v>
      </c>
      <c r="CA38" s="437" t="s">
        <v>921</v>
      </c>
      <c r="CB38" s="437" t="s">
        <v>922</v>
      </c>
      <c r="CC38" s="437" t="s">
        <v>930</v>
      </c>
      <c r="CD38" s="437" t="s">
        <v>923</v>
      </c>
      <c r="CE38" s="465" t="s">
        <v>55</v>
      </c>
    </row>
    <row r="39" spans="12:83" x14ac:dyDescent="0.15">
      <c r="L39" s="770" t="s">
        <v>110</v>
      </c>
      <c r="M39" s="440">
        <f t="shared" ref="M39:Q44" si="65">M49/1024</f>
        <v>3.348584945219951</v>
      </c>
      <c r="N39" s="440">
        <f t="shared" si="65"/>
        <v>1.4360744899022362E-5</v>
      </c>
      <c r="O39" s="440">
        <f t="shared" si="65"/>
        <v>0</v>
      </c>
      <c r="P39" s="440">
        <f t="shared" si="65"/>
        <v>13.129792954058692</v>
      </c>
      <c r="Q39" s="440">
        <f t="shared" si="65"/>
        <v>1.6681271018569522E-2</v>
      </c>
      <c r="R39" s="448">
        <f>SUM(M39:Q39)</f>
        <v>16.495073531042109</v>
      </c>
      <c r="T39" s="770" t="s">
        <v>110</v>
      </c>
      <c r="U39" s="440">
        <f t="shared" ref="U39:Z44" si="66">U49/1024</f>
        <v>0</v>
      </c>
      <c r="V39" s="440">
        <f t="shared" si="66"/>
        <v>0</v>
      </c>
      <c r="W39" s="440">
        <f t="shared" si="66"/>
        <v>9.651429172663477E-5</v>
      </c>
      <c r="X39" s="440">
        <f t="shared" si="66"/>
        <v>29.428336979991307</v>
      </c>
      <c r="Y39" s="440">
        <f t="shared" si="66"/>
        <v>3.8583653549721875E-2</v>
      </c>
      <c r="Z39" s="440">
        <f t="shared" si="66"/>
        <v>2.8961501718185841E-2</v>
      </c>
      <c r="AA39" s="440">
        <f>SUM(U39:Z39)</f>
        <v>29.495978649550942</v>
      </c>
      <c r="AC39" s="770" t="s">
        <v>110</v>
      </c>
      <c r="AD39" s="440">
        <f>AD49/1024</f>
        <v>0.1185669469559795</v>
      </c>
      <c r="AE39" s="440">
        <f>AE49/1024</f>
        <v>0.34394338698984861</v>
      </c>
      <c r="AF39" s="440">
        <f>AF49/1024</f>
        <v>1.1962856177633496</v>
      </c>
      <c r="AG39" s="440">
        <f>AG49/1024</f>
        <v>0</v>
      </c>
      <c r="AH39" s="440">
        <f>AH49/1024</f>
        <v>4.7707697640362303E-3</v>
      </c>
      <c r="AI39" s="329">
        <f>SUM(AD39:AH39)</f>
        <v>1.6635667214732139</v>
      </c>
      <c r="AK39" s="770" t="s">
        <v>110</v>
      </c>
      <c r="AL39" s="440">
        <f t="shared" ref="AL39:BA44" si="67">AL49/1024</f>
        <v>0</v>
      </c>
      <c r="AM39" s="440">
        <f t="shared" si="67"/>
        <v>0</v>
      </c>
      <c r="AN39" s="440">
        <f t="shared" si="67"/>
        <v>0</v>
      </c>
      <c r="AO39" s="440">
        <f t="shared" si="67"/>
        <v>0</v>
      </c>
      <c r="AP39" s="440">
        <f t="shared" si="67"/>
        <v>0</v>
      </c>
      <c r="AQ39" s="440">
        <f t="shared" si="67"/>
        <v>0</v>
      </c>
      <c r="AR39" s="440">
        <f t="shared" si="67"/>
        <v>0</v>
      </c>
      <c r="AS39" s="440">
        <f t="shared" si="67"/>
        <v>0</v>
      </c>
      <c r="AT39" s="440">
        <f t="shared" si="67"/>
        <v>0</v>
      </c>
      <c r="AU39" s="440">
        <f t="shared" si="67"/>
        <v>0</v>
      </c>
      <c r="AV39" s="440">
        <f t="shared" si="67"/>
        <v>0</v>
      </c>
      <c r="AW39" s="440">
        <f t="shared" si="67"/>
        <v>0</v>
      </c>
      <c r="AX39" s="440">
        <f t="shared" si="67"/>
        <v>0</v>
      </c>
      <c r="AY39" s="440">
        <f t="shared" si="67"/>
        <v>0</v>
      </c>
      <c r="AZ39" s="440">
        <f t="shared" si="67"/>
        <v>0</v>
      </c>
      <c r="BA39" s="440">
        <f t="shared" si="67"/>
        <v>0</v>
      </c>
      <c r="BB39" s="329">
        <f t="shared" ref="BB39:BB44" si="68">SUM(AL39:BA39)</f>
        <v>0</v>
      </c>
      <c r="BD39" s="770" t="s">
        <v>110</v>
      </c>
      <c r="BE39" s="440">
        <f t="shared" ref="BE39:BE44" si="69">BE49/1024</f>
        <v>1.3893650248064649E-6</v>
      </c>
      <c r="BG39" s="771" t="s">
        <v>110</v>
      </c>
      <c r="BH39" s="333">
        <f t="shared" ref="BH39:BH44" si="70">BH49/1024</f>
        <v>35.60966545608143</v>
      </c>
      <c r="BI39" s="321"/>
      <c r="BJ39" s="771" t="s">
        <v>110</v>
      </c>
      <c r="BK39" s="333">
        <f t="shared" ref="BK39:BL44" si="71">BK49/1024</f>
        <v>0</v>
      </c>
      <c r="BL39" s="333">
        <f t="shared" si="71"/>
        <v>0</v>
      </c>
      <c r="BM39" s="334">
        <f t="shared" ref="BM39:BM44" si="72">SUM(BK39:BL39)</f>
        <v>0</v>
      </c>
      <c r="BN39" s="321"/>
      <c r="BO39" s="771" t="s">
        <v>110</v>
      </c>
      <c r="BP39" s="333">
        <f t="shared" ref="BP39:BP44" si="73">BP49/1024</f>
        <v>0</v>
      </c>
      <c r="BR39" s="771" t="s">
        <v>110</v>
      </c>
      <c r="BS39" s="333">
        <f t="shared" ref="BS39:BS44" si="74">BS49/1024</f>
        <v>0</v>
      </c>
      <c r="BU39" s="770" t="s">
        <v>110</v>
      </c>
      <c r="BV39" s="772">
        <f>BV49/1024</f>
        <v>8.3505263919505471E-3</v>
      </c>
      <c r="BW39" s="772">
        <f t="shared" ref="BW39:CD39" si="75">BW49/1024</f>
        <v>4.3096174704260155E-4</v>
      </c>
      <c r="BX39" s="772">
        <f t="shared" si="75"/>
        <v>5.7185727282558201E-3</v>
      </c>
      <c r="BY39" s="772">
        <f t="shared" si="75"/>
        <v>2.7404531475440235E-2</v>
      </c>
      <c r="BZ39" s="772">
        <f t="shared" si="75"/>
        <v>0</v>
      </c>
      <c r="CA39" s="772">
        <f t="shared" si="75"/>
        <v>0</v>
      </c>
      <c r="CB39" s="772">
        <f t="shared" si="75"/>
        <v>4.1127265831164455E-5</v>
      </c>
      <c r="CC39" s="772">
        <f t="shared" si="75"/>
        <v>0</v>
      </c>
      <c r="CD39" s="772">
        <f t="shared" si="75"/>
        <v>0</v>
      </c>
      <c r="CE39" s="735">
        <f t="shared" ref="CE39:CE44" si="76">SUM(BV39:CD39)</f>
        <v>4.1945719608520365E-2</v>
      </c>
    </row>
    <row r="40" spans="12:83" x14ac:dyDescent="0.15">
      <c r="L40" s="770" t="s">
        <v>111</v>
      </c>
      <c r="M40" s="440">
        <f t="shared" si="65"/>
        <v>402.99055921686329</v>
      </c>
      <c r="N40" s="440">
        <f t="shared" si="65"/>
        <v>8.8918053056104291</v>
      </c>
      <c r="O40" s="440">
        <f t="shared" si="65"/>
        <v>1.6108897507365234E-3</v>
      </c>
      <c r="P40" s="440">
        <f t="shared" si="65"/>
        <v>3004.6687326436718</v>
      </c>
      <c r="Q40" s="440">
        <f t="shared" si="65"/>
        <v>0</v>
      </c>
      <c r="R40" s="448">
        <f t="shared" ref="R40:R44" si="77">SUM(M40:Q40)</f>
        <v>3416.5527080558963</v>
      </c>
      <c r="T40" s="770" t="s">
        <v>111</v>
      </c>
      <c r="U40" s="440">
        <f t="shared" si="66"/>
        <v>80.4584496430206</v>
      </c>
      <c r="V40" s="440">
        <f t="shared" si="66"/>
        <v>7.6526355096575484E-3</v>
      </c>
      <c r="W40" s="440">
        <f t="shared" si="66"/>
        <v>68.306121017179876</v>
      </c>
      <c r="X40" s="440">
        <f t="shared" si="66"/>
        <v>2924.0127914717773</v>
      </c>
      <c r="Y40" s="440">
        <f t="shared" si="66"/>
        <v>0</v>
      </c>
      <c r="Z40" s="440">
        <f t="shared" si="66"/>
        <v>4.1253033487009765E-6</v>
      </c>
      <c r="AA40" s="440">
        <f t="shared" ref="AA40:AA44" si="78">SUM(U40:Z40)</f>
        <v>3072.785018892791</v>
      </c>
      <c r="AC40" s="770" t="s">
        <v>111</v>
      </c>
      <c r="AD40" s="440">
        <f t="shared" ref="AD40:AH44" si="79">AD50/1024</f>
        <v>2.8362075681798143E-5</v>
      </c>
      <c r="AE40" s="440">
        <f t="shared" si="79"/>
        <v>2.3678794757852244</v>
      </c>
      <c r="AF40" s="440">
        <f t="shared" si="79"/>
        <v>222.67281739482422</v>
      </c>
      <c r="AG40" s="440">
        <f t="shared" si="79"/>
        <v>5.6640660659468267E-4</v>
      </c>
      <c r="AH40" s="440">
        <f t="shared" si="79"/>
        <v>0</v>
      </c>
      <c r="AI40" s="329">
        <f t="shared" ref="AI40:AI44" si="80">SUM(AD40:AH40)</f>
        <v>225.04129163929173</v>
      </c>
      <c r="AK40" s="770" t="s">
        <v>111</v>
      </c>
      <c r="AL40" s="440">
        <f t="shared" si="67"/>
        <v>4.7986647650759473E-3</v>
      </c>
      <c r="AM40" s="440">
        <f t="shared" si="67"/>
        <v>2.0431954974046582</v>
      </c>
      <c r="AN40" s="440">
        <f t="shared" si="67"/>
        <v>14.20156235845293</v>
      </c>
      <c r="AO40" s="440">
        <f t="shared" si="67"/>
        <v>1.5005355991133886</v>
      </c>
      <c r="AP40" s="440">
        <f t="shared" si="67"/>
        <v>0</v>
      </c>
      <c r="AQ40" s="440">
        <f t="shared" si="67"/>
        <v>34.444025762385451</v>
      </c>
      <c r="AR40" s="440">
        <f t="shared" si="67"/>
        <v>0</v>
      </c>
      <c r="AS40" s="440">
        <f t="shared" si="67"/>
        <v>0</v>
      </c>
      <c r="AT40" s="440">
        <f t="shared" si="67"/>
        <v>0.74133818635618753</v>
      </c>
      <c r="AU40" s="440">
        <f t="shared" si="67"/>
        <v>0.77576213993870602</v>
      </c>
      <c r="AV40" s="440">
        <f t="shared" si="67"/>
        <v>0.43788868910360157</v>
      </c>
      <c r="AW40" s="440">
        <f t="shared" si="67"/>
        <v>0</v>
      </c>
      <c r="AX40" s="440">
        <f t="shared" si="67"/>
        <v>7.5343281878303909E-3</v>
      </c>
      <c r="AY40" s="440">
        <f t="shared" si="67"/>
        <v>26.506255533419726</v>
      </c>
      <c r="AZ40" s="440">
        <f t="shared" si="67"/>
        <v>0</v>
      </c>
      <c r="BA40" s="440">
        <f t="shared" si="67"/>
        <v>0</v>
      </c>
      <c r="BB40" s="329">
        <f t="shared" si="68"/>
        <v>80.662896759127563</v>
      </c>
      <c r="BD40" s="770" t="s">
        <v>111</v>
      </c>
      <c r="BE40" s="440">
        <f t="shared" si="69"/>
        <v>6.4521082094870406E-6</v>
      </c>
      <c r="BG40" s="771" t="s">
        <v>111</v>
      </c>
      <c r="BH40" s="333">
        <f t="shared" si="70"/>
        <v>62048.6361404708</v>
      </c>
      <c r="BI40" s="321"/>
      <c r="BJ40" s="771" t="s">
        <v>111</v>
      </c>
      <c r="BK40" s="333">
        <f t="shared" si="71"/>
        <v>530.1579952086953</v>
      </c>
      <c r="BL40" s="333">
        <f t="shared" si="71"/>
        <v>137.22935558377645</v>
      </c>
      <c r="BM40" s="333">
        <f t="shared" si="72"/>
        <v>667.38735079247181</v>
      </c>
      <c r="BN40" s="321"/>
      <c r="BO40" s="771" t="s">
        <v>111</v>
      </c>
      <c r="BP40" s="333">
        <f t="shared" si="73"/>
        <v>630.15448430142965</v>
      </c>
      <c r="BR40" s="771" t="s">
        <v>111</v>
      </c>
      <c r="BS40" s="333">
        <f t="shared" si="74"/>
        <v>0</v>
      </c>
      <c r="BU40" s="770" t="s">
        <v>111</v>
      </c>
      <c r="BV40" s="772">
        <f t="shared" ref="BV40:CD44" si="81">BV50/1024</f>
        <v>0</v>
      </c>
      <c r="BW40" s="772">
        <f t="shared" si="81"/>
        <v>0</v>
      </c>
      <c r="BX40" s="772">
        <f t="shared" si="81"/>
        <v>9.2189106044315815E-3</v>
      </c>
      <c r="BY40" s="772">
        <f t="shared" si="81"/>
        <v>0.1036729782908877</v>
      </c>
      <c r="BZ40" s="772">
        <f t="shared" si="81"/>
        <v>0</v>
      </c>
      <c r="CA40" s="772">
        <f t="shared" si="81"/>
        <v>135.20792019142968</v>
      </c>
      <c r="CB40" s="772">
        <f t="shared" si="81"/>
        <v>1.6671037883497755E-8</v>
      </c>
      <c r="CC40" s="772">
        <f t="shared" si="81"/>
        <v>0</v>
      </c>
      <c r="CD40" s="772">
        <f t="shared" si="81"/>
        <v>0</v>
      </c>
      <c r="CE40" s="735">
        <f t="shared" si="76"/>
        <v>135.32081209699604</v>
      </c>
    </row>
    <row r="41" spans="12:83" x14ac:dyDescent="0.15">
      <c r="L41" s="770" t="s">
        <v>112</v>
      </c>
      <c r="M41" s="440">
        <f t="shared" si="65"/>
        <v>124.9900192676416</v>
      </c>
      <c r="N41" s="440">
        <f t="shared" si="65"/>
        <v>10.171267558490332</v>
      </c>
      <c r="O41" s="440">
        <f t="shared" si="65"/>
        <v>349.48300684464743</v>
      </c>
      <c r="P41" s="440">
        <f t="shared" si="65"/>
        <v>2554.4183307840526</v>
      </c>
      <c r="Q41" s="440">
        <f t="shared" si="65"/>
        <v>1.231247551913838E-6</v>
      </c>
      <c r="R41" s="448">
        <f t="shared" si="77"/>
        <v>3039.0626256860796</v>
      </c>
      <c r="T41" s="770" t="s">
        <v>112</v>
      </c>
      <c r="U41" s="440">
        <f t="shared" si="66"/>
        <v>0</v>
      </c>
      <c r="V41" s="440">
        <f t="shared" si="66"/>
        <v>278.13210886828614</v>
      </c>
      <c r="W41" s="440">
        <f t="shared" si="66"/>
        <v>6.623450003549805</v>
      </c>
      <c r="X41" s="440">
        <f t="shared" si="66"/>
        <v>4530.9771383866109</v>
      </c>
      <c r="Y41" s="440">
        <f t="shared" si="66"/>
        <v>21.378322076657227</v>
      </c>
      <c r="Z41" s="440">
        <f t="shared" si="66"/>
        <v>0</v>
      </c>
      <c r="AA41" s="440">
        <f t="shared" si="78"/>
        <v>4837.1110193351042</v>
      </c>
      <c r="AC41" s="770" t="s">
        <v>112</v>
      </c>
      <c r="AD41" s="440">
        <f t="shared" si="79"/>
        <v>7.0759831925897659E-2</v>
      </c>
      <c r="AE41" s="440">
        <f t="shared" si="79"/>
        <v>26.726137214468459</v>
      </c>
      <c r="AF41" s="440">
        <f t="shared" si="79"/>
        <v>130.08773418848048</v>
      </c>
      <c r="AG41" s="440">
        <f t="shared" si="79"/>
        <v>9.4180773685366113E-3</v>
      </c>
      <c r="AH41" s="440">
        <f t="shared" si="79"/>
        <v>0</v>
      </c>
      <c r="AI41" s="329">
        <f t="shared" si="80"/>
        <v>156.89404931224337</v>
      </c>
      <c r="AK41" s="770" t="s">
        <v>112</v>
      </c>
      <c r="AL41" s="440">
        <f t="shared" si="67"/>
        <v>7.0536478660869727E-3</v>
      </c>
      <c r="AM41" s="440">
        <f t="shared" si="67"/>
        <v>1.5130062829484766E-3</v>
      </c>
      <c r="AN41" s="440">
        <f t="shared" si="67"/>
        <v>0.93429660304900586</v>
      </c>
      <c r="AO41" s="440">
        <f t="shared" si="67"/>
        <v>0.36997742438597853</v>
      </c>
      <c r="AP41" s="440">
        <f t="shared" si="67"/>
        <v>806.62911385596487</v>
      </c>
      <c r="AQ41" s="440">
        <f t="shared" si="67"/>
        <v>5.7501678764629105</v>
      </c>
      <c r="AR41" s="440">
        <f t="shared" si="67"/>
        <v>0</v>
      </c>
      <c r="AS41" s="440">
        <f t="shared" si="67"/>
        <v>0</v>
      </c>
      <c r="AT41" s="440">
        <f t="shared" si="67"/>
        <v>0</v>
      </c>
      <c r="AU41" s="440">
        <f t="shared" si="67"/>
        <v>0</v>
      </c>
      <c r="AV41" s="440">
        <f t="shared" si="67"/>
        <v>0.23807925447726952</v>
      </c>
      <c r="AW41" s="440">
        <f t="shared" si="67"/>
        <v>6.5000681665878718E-2</v>
      </c>
      <c r="AX41" s="440">
        <f t="shared" si="67"/>
        <v>0</v>
      </c>
      <c r="AY41" s="440">
        <f t="shared" si="67"/>
        <v>1.4548179651210351</v>
      </c>
      <c r="AZ41" s="440">
        <f t="shared" si="67"/>
        <v>1.8993031355421387E-2</v>
      </c>
      <c r="BA41" s="440">
        <f t="shared" si="67"/>
        <v>4.5396607254588085E-2</v>
      </c>
      <c r="BB41" s="329">
        <f t="shared" si="68"/>
        <v>815.514409953886</v>
      </c>
      <c r="BD41" s="770" t="s">
        <v>112</v>
      </c>
      <c r="BE41" s="440">
        <f t="shared" si="69"/>
        <v>4.3676128754668753E-2</v>
      </c>
      <c r="BG41" s="771" t="s">
        <v>112</v>
      </c>
      <c r="BH41" s="333">
        <f t="shared" si="70"/>
        <v>86.711012929435014</v>
      </c>
      <c r="BI41" s="321"/>
      <c r="BJ41" s="771" t="s">
        <v>112</v>
      </c>
      <c r="BK41" s="333">
        <f t="shared" si="71"/>
        <v>144.47790120342421</v>
      </c>
      <c r="BL41" s="333">
        <f t="shared" si="71"/>
        <v>0</v>
      </c>
      <c r="BM41" s="333">
        <f t="shared" si="72"/>
        <v>144.47790120342421</v>
      </c>
      <c r="BN41" s="321"/>
      <c r="BO41" s="771" t="s">
        <v>112</v>
      </c>
      <c r="BP41" s="333">
        <f t="shared" si="73"/>
        <v>1760.2917110351466</v>
      </c>
      <c r="BR41" s="771" t="s">
        <v>112</v>
      </c>
      <c r="BS41" s="333">
        <f t="shared" si="74"/>
        <v>0</v>
      </c>
      <c r="BU41" s="770" t="s">
        <v>112</v>
      </c>
      <c r="BV41" s="772">
        <f t="shared" si="81"/>
        <v>9.9545431686237307E-2</v>
      </c>
      <c r="BW41" s="772">
        <f t="shared" si="81"/>
        <v>0</v>
      </c>
      <c r="BX41" s="772">
        <f t="shared" si="81"/>
        <v>0</v>
      </c>
      <c r="BY41" s="772">
        <f t="shared" si="81"/>
        <v>0</v>
      </c>
      <c r="BZ41" s="772">
        <f t="shared" si="81"/>
        <v>0</v>
      </c>
      <c r="CA41" s="772">
        <f t="shared" si="81"/>
        <v>20.166072944057227</v>
      </c>
      <c r="CB41" s="772">
        <f t="shared" si="81"/>
        <v>0</v>
      </c>
      <c r="CC41" s="772">
        <f t="shared" si="81"/>
        <v>0</v>
      </c>
      <c r="CD41" s="772">
        <f t="shared" si="81"/>
        <v>0</v>
      </c>
      <c r="CE41" s="735">
        <f t="shared" si="76"/>
        <v>20.265618375743465</v>
      </c>
    </row>
    <row r="42" spans="12:83" x14ac:dyDescent="0.15">
      <c r="L42" s="770" t="s">
        <v>113</v>
      </c>
      <c r="M42" s="440">
        <f t="shared" si="65"/>
        <v>73.744146758482131</v>
      </c>
      <c r="N42" s="440">
        <f t="shared" si="65"/>
        <v>4.4091740140056546</v>
      </c>
      <c r="O42" s="440">
        <f t="shared" si="65"/>
        <v>6.8976590118909273</v>
      </c>
      <c r="P42" s="440">
        <f t="shared" si="65"/>
        <v>2632.7740774827148</v>
      </c>
      <c r="Q42" s="440">
        <f t="shared" si="65"/>
        <v>2.2520421225635743E-5</v>
      </c>
      <c r="R42" s="448">
        <f t="shared" si="77"/>
        <v>2717.8250797875148</v>
      </c>
      <c r="T42" s="770" t="s">
        <v>113</v>
      </c>
      <c r="U42" s="440">
        <f t="shared" si="66"/>
        <v>98.15482778353028</v>
      </c>
      <c r="V42" s="440">
        <f t="shared" si="66"/>
        <v>1690.5821530201856</v>
      </c>
      <c r="W42" s="440">
        <f t="shared" si="66"/>
        <v>2.9950906280437208</v>
      </c>
      <c r="X42" s="440">
        <f t="shared" si="66"/>
        <v>2305.0278660522267</v>
      </c>
      <c r="Y42" s="440">
        <f t="shared" si="66"/>
        <v>1.1792276839123534</v>
      </c>
      <c r="Z42" s="440">
        <f t="shared" si="66"/>
        <v>0</v>
      </c>
      <c r="AA42" s="440">
        <f t="shared" si="78"/>
        <v>4097.9391651678989</v>
      </c>
      <c r="AC42" s="770" t="s">
        <v>113</v>
      </c>
      <c r="AD42" s="440">
        <f t="shared" si="79"/>
        <v>1.5312703676499902E-2</v>
      </c>
      <c r="AE42" s="440">
        <f t="shared" si="79"/>
        <v>2.6535772354463867</v>
      </c>
      <c r="AF42" s="440">
        <f t="shared" si="79"/>
        <v>34.481030491967381</v>
      </c>
      <c r="AG42" s="440">
        <f t="shared" si="79"/>
        <v>1.3336266420083106E-6</v>
      </c>
      <c r="AH42" s="440">
        <f t="shared" si="79"/>
        <v>1.0956919292766504E-2</v>
      </c>
      <c r="AI42" s="329">
        <f t="shared" si="80"/>
        <v>37.160878684009674</v>
      </c>
      <c r="AK42" s="770" t="s">
        <v>113</v>
      </c>
      <c r="AL42" s="440">
        <f t="shared" si="67"/>
        <v>1.8199312044089259E-3</v>
      </c>
      <c r="AM42" s="440">
        <f t="shared" si="67"/>
        <v>85.688774446709374</v>
      </c>
      <c r="AN42" s="440">
        <f t="shared" si="67"/>
        <v>1.90506154467584E-4</v>
      </c>
      <c r="AO42" s="440">
        <f t="shared" si="67"/>
        <v>0.11885765472015918</v>
      </c>
      <c r="AP42" s="440">
        <f t="shared" si="67"/>
        <v>14.539083941170215</v>
      </c>
      <c r="AQ42" s="440">
        <f t="shared" si="67"/>
        <v>3.2050917745091212</v>
      </c>
      <c r="AR42" s="440">
        <f t="shared" si="67"/>
        <v>85.752604738320699</v>
      </c>
      <c r="AS42" s="440">
        <f t="shared" si="67"/>
        <v>246.50378094837012</v>
      </c>
      <c r="AT42" s="440">
        <f t="shared" si="67"/>
        <v>0</v>
      </c>
      <c r="AU42" s="440">
        <f t="shared" si="67"/>
        <v>0</v>
      </c>
      <c r="AV42" s="440">
        <f t="shared" si="67"/>
        <v>8.7910514220311528E-2</v>
      </c>
      <c r="AW42" s="440">
        <f t="shared" si="67"/>
        <v>9.5361880994460053E-5</v>
      </c>
      <c r="AX42" s="440">
        <f t="shared" si="67"/>
        <v>4.3329064283170703E-5</v>
      </c>
      <c r="AY42" s="440">
        <f t="shared" si="67"/>
        <v>4.8125619093298141E-2</v>
      </c>
      <c r="AZ42" s="440">
        <f t="shared" si="67"/>
        <v>0.2021514769130586</v>
      </c>
      <c r="BA42" s="440">
        <f t="shared" si="67"/>
        <v>5.094239776917666E-2</v>
      </c>
      <c r="BB42" s="329">
        <f t="shared" si="68"/>
        <v>436.19947264009966</v>
      </c>
      <c r="BD42" s="770" t="s">
        <v>113</v>
      </c>
      <c r="BE42" s="440">
        <f t="shared" si="69"/>
        <v>1.5529177011558204E-2</v>
      </c>
      <c r="BG42" s="771" t="s">
        <v>113</v>
      </c>
      <c r="BH42" s="333">
        <f t="shared" si="70"/>
        <v>6.169824437347407E-2</v>
      </c>
      <c r="BI42" s="321"/>
      <c r="BJ42" s="771" t="s">
        <v>113</v>
      </c>
      <c r="BK42" s="333">
        <f>BK52/1024</f>
        <v>0.9953348579383583</v>
      </c>
      <c r="BL42" s="333">
        <f t="shared" si="71"/>
        <v>0</v>
      </c>
      <c r="BM42" s="333">
        <f t="shared" si="72"/>
        <v>0.9953348579383583</v>
      </c>
      <c r="BN42" s="321"/>
      <c r="BO42" s="771" t="s">
        <v>113</v>
      </c>
      <c r="BP42" s="333">
        <f t="shared" si="73"/>
        <v>0</v>
      </c>
      <c r="BR42" s="771" t="s">
        <v>113</v>
      </c>
      <c r="BS42" s="333">
        <f t="shared" si="74"/>
        <v>2124.3695319127537</v>
      </c>
      <c r="BU42" s="770" t="s">
        <v>113</v>
      </c>
      <c r="BV42" s="772">
        <f t="shared" si="81"/>
        <v>0</v>
      </c>
      <c r="BW42" s="772">
        <f t="shared" si="81"/>
        <v>0</v>
      </c>
      <c r="BX42" s="772">
        <f t="shared" si="81"/>
        <v>0</v>
      </c>
      <c r="BY42" s="772">
        <f t="shared" si="81"/>
        <v>0</v>
      </c>
      <c r="BZ42" s="772">
        <f t="shared" si="81"/>
        <v>0</v>
      </c>
      <c r="CA42" s="772">
        <f t="shared" si="81"/>
        <v>4.8691254050936529E-7</v>
      </c>
      <c r="CB42" s="772">
        <f t="shared" si="81"/>
        <v>0</v>
      </c>
      <c r="CC42" s="772">
        <f t="shared" si="81"/>
        <v>0</v>
      </c>
      <c r="CD42" s="772">
        <f t="shared" si="81"/>
        <v>0</v>
      </c>
      <c r="CE42" s="735">
        <f t="shared" si="76"/>
        <v>4.8691254050936529E-7</v>
      </c>
    </row>
    <row r="43" spans="12:83" x14ac:dyDescent="0.15">
      <c r="L43" s="770" t="s">
        <v>114</v>
      </c>
      <c r="M43" s="440">
        <f t="shared" si="65"/>
        <v>0</v>
      </c>
      <c r="N43" s="440">
        <f t="shared" si="65"/>
        <v>2.990933990076875E-5</v>
      </c>
      <c r="O43" s="440">
        <f t="shared" si="65"/>
        <v>0</v>
      </c>
      <c r="P43" s="440">
        <f t="shared" si="65"/>
        <v>225.66164700792189</v>
      </c>
      <c r="Q43" s="440">
        <f t="shared" si="65"/>
        <v>2.7246642275713378E-8</v>
      </c>
      <c r="R43" s="448">
        <f t="shared" si="77"/>
        <v>225.66167694450843</v>
      </c>
      <c r="T43" s="770" t="s">
        <v>114</v>
      </c>
      <c r="U43" s="440">
        <f t="shared" si="66"/>
        <v>0</v>
      </c>
      <c r="V43" s="440">
        <f t="shared" si="66"/>
        <v>0.64542672121660838</v>
      </c>
      <c r="W43" s="440">
        <f t="shared" si="66"/>
        <v>6.0068025049986231E-4</v>
      </c>
      <c r="X43" s="440">
        <f t="shared" si="66"/>
        <v>205.54221344463573</v>
      </c>
      <c r="Y43" s="440">
        <f t="shared" si="66"/>
        <v>0</v>
      </c>
      <c r="Z43" s="440">
        <f t="shared" si="66"/>
        <v>0</v>
      </c>
      <c r="AA43" s="440">
        <f t="shared" si="78"/>
        <v>206.18824084610284</v>
      </c>
      <c r="AC43" s="770" t="s">
        <v>114</v>
      </c>
      <c r="AD43" s="440">
        <f t="shared" si="79"/>
        <v>0</v>
      </c>
      <c r="AE43" s="440">
        <f t="shared" si="79"/>
        <v>0</v>
      </c>
      <c r="AF43" s="440">
        <f t="shared" si="79"/>
        <v>0</v>
      </c>
      <c r="AG43" s="440">
        <f t="shared" si="79"/>
        <v>0</v>
      </c>
      <c r="AH43" s="440">
        <f t="shared" si="79"/>
        <v>0</v>
      </c>
      <c r="AI43" s="329">
        <f t="shared" si="80"/>
        <v>0</v>
      </c>
      <c r="AK43" s="770" t="s">
        <v>114</v>
      </c>
      <c r="AL43" s="440">
        <f t="shared" si="67"/>
        <v>0</v>
      </c>
      <c r="AM43" s="440">
        <f t="shared" si="67"/>
        <v>0</v>
      </c>
      <c r="AN43" s="440">
        <f t="shared" si="67"/>
        <v>0</v>
      </c>
      <c r="AO43" s="440">
        <f t="shared" si="67"/>
        <v>0</v>
      </c>
      <c r="AP43" s="440">
        <f t="shared" si="67"/>
        <v>0</v>
      </c>
      <c r="AQ43" s="440">
        <f t="shared" si="67"/>
        <v>5.030817192164248E-6</v>
      </c>
      <c r="AR43" s="440">
        <f t="shared" si="67"/>
        <v>0</v>
      </c>
      <c r="AS43" s="440">
        <f t="shared" si="67"/>
        <v>2.2139652210171291E-3</v>
      </c>
      <c r="AT43" s="440">
        <f t="shared" si="67"/>
        <v>0</v>
      </c>
      <c r="AU43" s="440">
        <f t="shared" si="67"/>
        <v>0</v>
      </c>
      <c r="AV43" s="440">
        <f t="shared" si="67"/>
        <v>0</v>
      </c>
      <c r="AW43" s="440">
        <f t="shared" si="67"/>
        <v>0</v>
      </c>
      <c r="AX43" s="440">
        <f t="shared" si="67"/>
        <v>0</v>
      </c>
      <c r="AY43" s="440">
        <f t="shared" si="67"/>
        <v>0</v>
      </c>
      <c r="AZ43" s="440">
        <f t="shared" si="67"/>
        <v>0</v>
      </c>
      <c r="BA43" s="440">
        <f t="shared" si="67"/>
        <v>0</v>
      </c>
      <c r="BB43" s="329">
        <f t="shared" si="68"/>
        <v>2.2189960382092934E-3</v>
      </c>
      <c r="BD43" s="770" t="s">
        <v>114</v>
      </c>
      <c r="BE43" s="440">
        <f t="shared" si="69"/>
        <v>9.3695234681945209E-6</v>
      </c>
      <c r="BG43" s="771" t="s">
        <v>114</v>
      </c>
      <c r="BH43" s="333">
        <f t="shared" si="70"/>
        <v>0</v>
      </c>
      <c r="BI43" s="321"/>
      <c r="BJ43" s="771" t="s">
        <v>114</v>
      </c>
      <c r="BK43" s="333">
        <f t="shared" si="71"/>
        <v>0</v>
      </c>
      <c r="BL43" s="333">
        <f t="shared" si="71"/>
        <v>0</v>
      </c>
      <c r="BM43" s="333">
        <f t="shared" si="72"/>
        <v>0</v>
      </c>
      <c r="BN43" s="321"/>
      <c r="BO43" s="771" t="s">
        <v>114</v>
      </c>
      <c r="BP43" s="333">
        <f t="shared" si="73"/>
        <v>4.1198989729937203</v>
      </c>
      <c r="BR43" s="771" t="s">
        <v>114</v>
      </c>
      <c r="BS43" s="333">
        <f t="shared" si="74"/>
        <v>3.1522065409262695E-2</v>
      </c>
      <c r="BU43" s="770" t="s">
        <v>114</v>
      </c>
      <c r="BV43" s="772">
        <f t="shared" si="81"/>
        <v>0</v>
      </c>
      <c r="BW43" s="772">
        <f t="shared" si="81"/>
        <v>0</v>
      </c>
      <c r="BX43" s="772">
        <f t="shared" si="81"/>
        <v>0</v>
      </c>
      <c r="BY43" s="772">
        <f t="shared" si="81"/>
        <v>0</v>
      </c>
      <c r="BZ43" s="772">
        <f t="shared" si="81"/>
        <v>0</v>
      </c>
      <c r="CA43" s="772">
        <f t="shared" si="81"/>
        <v>0</v>
      </c>
      <c r="CB43" s="772">
        <f t="shared" si="81"/>
        <v>0</v>
      </c>
      <c r="CC43" s="772">
        <f t="shared" si="81"/>
        <v>0</v>
      </c>
      <c r="CD43" s="772">
        <f t="shared" si="81"/>
        <v>0</v>
      </c>
      <c r="CE43" s="735">
        <f t="shared" si="76"/>
        <v>0</v>
      </c>
    </row>
    <row r="44" spans="12:83" x14ac:dyDescent="0.15">
      <c r="L44" s="770" t="s">
        <v>926</v>
      </c>
      <c r="M44" s="440">
        <f t="shared" si="65"/>
        <v>3.056181822235879</v>
      </c>
      <c r="N44" s="440">
        <f t="shared" si="65"/>
        <v>3.2207962694883398E-3</v>
      </c>
      <c r="O44" s="440">
        <f t="shared" si="65"/>
        <v>0</v>
      </c>
      <c r="P44" s="440">
        <f t="shared" si="65"/>
        <v>17.940952330451172</v>
      </c>
      <c r="Q44" s="440">
        <f t="shared" si="65"/>
        <v>1.8050584462798704E-2</v>
      </c>
      <c r="R44" s="448">
        <f t="shared" si="77"/>
        <v>21.018405533419337</v>
      </c>
      <c r="T44" s="770" t="s">
        <v>926</v>
      </c>
      <c r="U44" s="440">
        <f t="shared" si="66"/>
        <v>7.2924469579447759E-2</v>
      </c>
      <c r="V44" s="440">
        <f t="shared" si="66"/>
        <v>0</v>
      </c>
      <c r="W44" s="440">
        <f t="shared" si="66"/>
        <v>4.8658601809620408E-2</v>
      </c>
      <c r="X44" s="440">
        <f t="shared" si="66"/>
        <v>23.30611172302449</v>
      </c>
      <c r="Y44" s="440">
        <f t="shared" si="66"/>
        <v>0</v>
      </c>
      <c r="Z44" s="440">
        <f t="shared" si="66"/>
        <v>2.7767531862082129E-2</v>
      </c>
      <c r="AA44" s="440">
        <f t="shared" si="78"/>
        <v>23.45546232627564</v>
      </c>
      <c r="AC44" s="770" t="s">
        <v>926</v>
      </c>
      <c r="AD44" s="440">
        <f t="shared" si="79"/>
        <v>0.12308897341426855</v>
      </c>
      <c r="AE44" s="440">
        <f t="shared" si="79"/>
        <v>0.35576087602475975</v>
      </c>
      <c r="AF44" s="440">
        <f t="shared" si="79"/>
        <v>1.2441184890403711</v>
      </c>
      <c r="AG44" s="440">
        <f t="shared" si="79"/>
        <v>0</v>
      </c>
      <c r="AH44" s="440">
        <f t="shared" si="79"/>
        <v>4.840069839701748E-3</v>
      </c>
      <c r="AI44" s="329">
        <f t="shared" si="80"/>
        <v>1.7278084083191012</v>
      </c>
      <c r="AK44" s="770" t="s">
        <v>926</v>
      </c>
      <c r="AL44" s="440">
        <f t="shared" si="67"/>
        <v>0</v>
      </c>
      <c r="AM44" s="440">
        <f t="shared" si="67"/>
        <v>0</v>
      </c>
      <c r="AN44" s="440">
        <f t="shared" si="67"/>
        <v>0</v>
      </c>
      <c r="AO44" s="440">
        <f t="shared" si="67"/>
        <v>0</v>
      </c>
      <c r="AP44" s="440">
        <f t="shared" si="67"/>
        <v>0</v>
      </c>
      <c r="AQ44" s="440">
        <f t="shared" si="67"/>
        <v>0</v>
      </c>
      <c r="AR44" s="440">
        <f t="shared" si="67"/>
        <v>0</v>
      </c>
      <c r="AS44" s="440">
        <f t="shared" si="67"/>
        <v>0</v>
      </c>
      <c r="AT44" s="440">
        <f t="shared" si="67"/>
        <v>0</v>
      </c>
      <c r="AU44" s="440">
        <f t="shared" si="67"/>
        <v>0</v>
      </c>
      <c r="AV44" s="440">
        <f t="shared" si="67"/>
        <v>0</v>
      </c>
      <c r="AW44" s="440">
        <f t="shared" si="67"/>
        <v>0</v>
      </c>
      <c r="AX44" s="440">
        <f t="shared" si="67"/>
        <v>0</v>
      </c>
      <c r="AY44" s="440">
        <f t="shared" si="67"/>
        <v>0</v>
      </c>
      <c r="AZ44" s="440">
        <f t="shared" si="67"/>
        <v>0</v>
      </c>
      <c r="BA44" s="440">
        <f t="shared" si="67"/>
        <v>0</v>
      </c>
      <c r="BB44" s="329">
        <f t="shared" si="68"/>
        <v>0</v>
      </c>
      <c r="BD44" s="770" t="s">
        <v>926</v>
      </c>
      <c r="BE44" s="440">
        <f t="shared" si="69"/>
        <v>0</v>
      </c>
      <c r="BG44" s="771" t="s">
        <v>926</v>
      </c>
      <c r="BH44" s="333">
        <f t="shared" si="70"/>
        <v>65.653060429734026</v>
      </c>
      <c r="BI44" s="321"/>
      <c r="BJ44" s="771" t="s">
        <v>926</v>
      </c>
      <c r="BK44" s="333">
        <f t="shared" si="71"/>
        <v>4.8828125000000003E-5</v>
      </c>
      <c r="BL44" s="333">
        <f t="shared" si="71"/>
        <v>0</v>
      </c>
      <c r="BM44" s="333">
        <f t="shared" si="72"/>
        <v>4.8828125000000003E-5</v>
      </c>
      <c r="BN44" s="321"/>
      <c r="BO44" s="771" t="s">
        <v>926</v>
      </c>
      <c r="BP44" s="333">
        <f t="shared" si="73"/>
        <v>0</v>
      </c>
      <c r="BR44" s="771" t="s">
        <v>926</v>
      </c>
      <c r="BS44" s="333">
        <f t="shared" si="74"/>
        <v>3.408876909816172E-5</v>
      </c>
      <c r="BU44" s="770" t="s">
        <v>926</v>
      </c>
      <c r="BV44" s="772">
        <f t="shared" si="81"/>
        <v>1.4460698443144727E-2</v>
      </c>
      <c r="BW44" s="772">
        <f t="shared" si="81"/>
        <v>1.8499977159080957E-6</v>
      </c>
      <c r="BX44" s="772">
        <f t="shared" si="81"/>
        <v>1.2471776619349804E-2</v>
      </c>
      <c r="BY44" s="772">
        <f t="shared" si="81"/>
        <v>8.6853850141778807E-2</v>
      </c>
      <c r="BZ44" s="772">
        <f t="shared" si="81"/>
        <v>0</v>
      </c>
      <c r="CA44" s="772">
        <f t="shared" si="81"/>
        <v>1.0110132861882422E-3</v>
      </c>
      <c r="CB44" s="772">
        <f t="shared" si="81"/>
        <v>1.4477773129328809E-4</v>
      </c>
      <c r="CC44" s="772">
        <f t="shared" si="81"/>
        <v>0</v>
      </c>
      <c r="CD44" s="772">
        <f t="shared" si="81"/>
        <v>0</v>
      </c>
      <c r="CE44" s="735">
        <f t="shared" si="76"/>
        <v>0.11494396621947078</v>
      </c>
    </row>
    <row r="45" spans="12:83" x14ac:dyDescent="0.15">
      <c r="L45" s="78" t="s">
        <v>55</v>
      </c>
      <c r="M45" s="423">
        <f t="shared" ref="M45:R45" si="82">SUM(M39:M44)</f>
        <v>608.12949201044285</v>
      </c>
      <c r="N45" s="423">
        <f t="shared" si="82"/>
        <v>23.475511944460703</v>
      </c>
      <c r="O45" s="423">
        <f t="shared" si="82"/>
        <v>356.38227674628911</v>
      </c>
      <c r="P45" s="423">
        <f t="shared" si="82"/>
        <v>8448.5935332028712</v>
      </c>
      <c r="Q45" s="423">
        <f t="shared" si="82"/>
        <v>3.4755634396788054E-2</v>
      </c>
      <c r="R45" s="423">
        <f t="shared" si="82"/>
        <v>9436.6155695384605</v>
      </c>
      <c r="T45" s="78" t="s">
        <v>55</v>
      </c>
      <c r="U45" s="423">
        <f t="shared" ref="U45:AA45" si="83">SUM(U39:U44)</f>
        <v>178.68620189613034</v>
      </c>
      <c r="V45" s="423">
        <f t="shared" si="83"/>
        <v>1969.3673412451981</v>
      </c>
      <c r="W45" s="423">
        <f t="shared" si="83"/>
        <v>77.974017445125256</v>
      </c>
      <c r="X45" s="423">
        <f t="shared" si="83"/>
        <v>10018.294458058268</v>
      </c>
      <c r="Y45" s="423">
        <f t="shared" si="83"/>
        <v>22.596133414119301</v>
      </c>
      <c r="Z45" s="423">
        <f t="shared" si="83"/>
        <v>5.6733158883616672E-2</v>
      </c>
      <c r="AA45" s="423">
        <f t="shared" si="83"/>
        <v>12266.974885217724</v>
      </c>
      <c r="AC45" s="78" t="s">
        <v>55</v>
      </c>
      <c r="AD45" s="423">
        <f t="shared" ref="AD45:AI45" si="84">SUM(AD39:AD44)</f>
        <v>0.3277568180483274</v>
      </c>
      <c r="AE45" s="423">
        <f t="shared" si="84"/>
        <v>32.447298188714676</v>
      </c>
      <c r="AF45" s="423">
        <f t="shared" si="84"/>
        <v>389.68198618207583</v>
      </c>
      <c r="AG45" s="423">
        <f t="shared" si="84"/>
        <v>9.9858176017733023E-3</v>
      </c>
      <c r="AH45" s="423">
        <f t="shared" si="84"/>
        <v>2.0567758896504484E-2</v>
      </c>
      <c r="AI45" s="423">
        <f t="shared" si="84"/>
        <v>422.48759476533706</v>
      </c>
      <c r="AK45" s="78" t="s">
        <v>55</v>
      </c>
      <c r="AL45" s="443">
        <f t="shared" ref="AL45:BB45" si="85">SUM(AL39:AL44)</f>
        <v>1.3672243835571847E-2</v>
      </c>
      <c r="AM45" s="443">
        <f t="shared" si="85"/>
        <v>87.733482950396976</v>
      </c>
      <c r="AN45" s="443">
        <f t="shared" si="85"/>
        <v>15.136049467656404</v>
      </c>
      <c r="AO45" s="443">
        <f t="shared" si="85"/>
        <v>1.9893706782195264</v>
      </c>
      <c r="AP45" s="443">
        <f t="shared" si="85"/>
        <v>821.16819779713512</v>
      </c>
      <c r="AQ45" s="443">
        <f t="shared" si="85"/>
        <v>43.399290444174675</v>
      </c>
      <c r="AR45" s="443">
        <f t="shared" si="85"/>
        <v>85.752604738320699</v>
      </c>
      <c r="AS45" s="443">
        <f t="shared" si="85"/>
        <v>246.50599491359114</v>
      </c>
      <c r="AT45" s="443">
        <f t="shared" si="85"/>
        <v>0.74133818635618753</v>
      </c>
      <c r="AU45" s="443">
        <f t="shared" si="85"/>
        <v>0.77576213993870602</v>
      </c>
      <c r="AV45" s="443">
        <f t="shared" si="85"/>
        <v>0.76387845780118258</v>
      </c>
      <c r="AW45" s="443">
        <f t="shared" si="85"/>
        <v>6.5096043546873178E-2</v>
      </c>
      <c r="AX45" s="443">
        <f t="shared" si="85"/>
        <v>7.5776572521135616E-3</v>
      </c>
      <c r="AY45" s="443">
        <f t="shared" si="85"/>
        <v>28.009199117634058</v>
      </c>
      <c r="AZ45" s="443">
        <f t="shared" si="85"/>
        <v>0.22114450826847998</v>
      </c>
      <c r="BA45" s="443">
        <f t="shared" si="85"/>
        <v>9.6339005023764746E-2</v>
      </c>
      <c r="BB45" s="347">
        <f t="shared" si="85"/>
        <v>1332.3789983491515</v>
      </c>
      <c r="BD45" s="442" t="s">
        <v>55</v>
      </c>
      <c r="BE45" s="443">
        <f>SUM(BE39:BE44)</f>
        <v>5.9222516762929445E-2</v>
      </c>
      <c r="BG45" s="737" t="s">
        <v>55</v>
      </c>
      <c r="BH45" s="449">
        <f>SUM(BH39:BH44)</f>
        <v>62236.671577530433</v>
      </c>
      <c r="BJ45" s="737" t="s">
        <v>55</v>
      </c>
      <c r="BK45" s="449">
        <f>SUM(BK39:BK44)</f>
        <v>675.63128009818297</v>
      </c>
      <c r="BL45" s="449">
        <f>SUM(BL39:BL44)</f>
        <v>137.22935558377645</v>
      </c>
      <c r="BM45" s="449">
        <f>SUM(BM39:BM44)</f>
        <v>812.86063568195937</v>
      </c>
      <c r="BO45" s="737" t="s">
        <v>55</v>
      </c>
      <c r="BP45" s="449">
        <f>SUM(BP39:BP44)</f>
        <v>2394.56609430957</v>
      </c>
      <c r="BR45" s="737" t="s">
        <v>55</v>
      </c>
      <c r="BS45" s="449">
        <f>SUM(BS39:BS44)</f>
        <v>2124.4010880669321</v>
      </c>
      <c r="BU45" s="737" t="s">
        <v>55</v>
      </c>
      <c r="BV45" s="738">
        <f t="shared" ref="BV45:CE45" si="86">SUM(BV39:BV44)</f>
        <v>0.12235665652133258</v>
      </c>
      <c r="BW45" s="738">
        <f t="shared" si="86"/>
        <v>4.3281174475850965E-4</v>
      </c>
      <c r="BX45" s="738">
        <f t="shared" si="86"/>
        <v>2.7409259952037204E-2</v>
      </c>
      <c r="BY45" s="738">
        <f t="shared" si="86"/>
        <v>0.21793135990810675</v>
      </c>
      <c r="BZ45" s="738">
        <f t="shared" si="86"/>
        <v>0</v>
      </c>
      <c r="CA45" s="738">
        <f t="shared" si="86"/>
        <v>155.37500463568563</v>
      </c>
      <c r="CB45" s="738">
        <f t="shared" si="86"/>
        <v>1.8592166816233603E-4</v>
      </c>
      <c r="CC45" s="738">
        <f t="shared" si="86"/>
        <v>0</v>
      </c>
      <c r="CD45" s="738">
        <f t="shared" si="86"/>
        <v>0</v>
      </c>
      <c r="CE45" s="738">
        <f t="shared" si="86"/>
        <v>155.74332064548003</v>
      </c>
    </row>
    <row r="47" spans="12:83" x14ac:dyDescent="0.15">
      <c r="M47" s="432" t="s">
        <v>147</v>
      </c>
      <c r="T47" s="432" t="s">
        <v>147</v>
      </c>
      <c r="U47" s="432"/>
      <c r="AC47" s="432" t="s">
        <v>147</v>
      </c>
      <c r="AK47" s="432" t="s">
        <v>147</v>
      </c>
      <c r="BD47" s="432" t="s">
        <v>147</v>
      </c>
      <c r="BG47" s="432" t="s">
        <v>147</v>
      </c>
      <c r="BJ47" s="432" t="s">
        <v>147</v>
      </c>
      <c r="BO47" s="432" t="s">
        <v>147</v>
      </c>
      <c r="BR47" s="432" t="s">
        <v>147</v>
      </c>
      <c r="BU47" s="432" t="s">
        <v>147</v>
      </c>
    </row>
    <row r="48" spans="12:83" ht="70" x14ac:dyDescent="0.15">
      <c r="L48" s="437" t="s">
        <v>931</v>
      </c>
      <c r="M48" s="435" t="s">
        <v>148</v>
      </c>
      <c r="N48" s="435" t="s">
        <v>136</v>
      </c>
      <c r="O48" s="435" t="s">
        <v>137</v>
      </c>
      <c r="P48" s="435" t="s">
        <v>138</v>
      </c>
      <c r="Q48" s="435" t="s">
        <v>234</v>
      </c>
      <c r="R48" s="435" t="s">
        <v>55</v>
      </c>
      <c r="S48" s="724"/>
      <c r="T48" s="437" t="s">
        <v>931</v>
      </c>
      <c r="U48" s="435" t="s">
        <v>139</v>
      </c>
      <c r="V48" s="435" t="s">
        <v>137</v>
      </c>
      <c r="W48" s="435" t="s">
        <v>140</v>
      </c>
      <c r="X48" s="435" t="s">
        <v>138</v>
      </c>
      <c r="Y48" s="435" t="s">
        <v>141</v>
      </c>
      <c r="Z48" s="435" t="s">
        <v>234</v>
      </c>
      <c r="AA48" s="435" t="s">
        <v>55</v>
      </c>
      <c r="AB48" s="724"/>
      <c r="AC48" s="437" t="s">
        <v>931</v>
      </c>
      <c r="AD48" s="435" t="s">
        <v>142</v>
      </c>
      <c r="AE48" s="435" t="s">
        <v>143</v>
      </c>
      <c r="AF48" s="435" t="s">
        <v>144</v>
      </c>
      <c r="AG48" s="435" t="s">
        <v>145</v>
      </c>
      <c r="AH48" s="435" t="s">
        <v>234</v>
      </c>
      <c r="AI48" s="435" t="s">
        <v>55</v>
      </c>
      <c r="AJ48" s="724"/>
      <c r="AK48" s="437" t="s">
        <v>931</v>
      </c>
      <c r="AL48" s="435" t="str">
        <f>AL26</f>
        <v>AIRS</v>
      </c>
      <c r="AM48" s="435" t="str">
        <f t="shared" ref="AM48:BA48" si="87">AM26</f>
        <v>AMSR-E</v>
      </c>
      <c r="AN48" s="435" t="str">
        <f t="shared" si="87"/>
        <v>AMSR2</v>
      </c>
      <c r="AO48" s="435" t="str">
        <f t="shared" si="87"/>
        <v>ATMS</v>
      </c>
      <c r="AP48" s="435" t="str">
        <f t="shared" si="87"/>
        <v>DPR</v>
      </c>
      <c r="AQ48" s="435" t="str">
        <f t="shared" si="87"/>
        <v>GMI</v>
      </c>
      <c r="AR48" s="435" t="str">
        <f t="shared" si="87"/>
        <v>GOES-8/10</v>
      </c>
      <c r="AS48" s="435" t="str">
        <f t="shared" si="87"/>
        <v>IMERG</v>
      </c>
      <c r="AT48" s="435" t="str">
        <f t="shared" si="87"/>
        <v>KAPR</v>
      </c>
      <c r="AU48" s="435" t="str">
        <f t="shared" si="87"/>
        <v>KUPR</v>
      </c>
      <c r="AV48" s="435" t="str">
        <f t="shared" si="87"/>
        <v>MHS</v>
      </c>
      <c r="AW48" s="435" t="str">
        <f t="shared" si="87"/>
        <v>MT1</v>
      </c>
      <c r="AX48" s="435" t="str">
        <f t="shared" si="87"/>
        <v>SAPHIR</v>
      </c>
      <c r="AY48" s="435" t="str">
        <f t="shared" si="87"/>
        <v>SSM/I</v>
      </c>
      <c r="AZ48" s="435" t="str">
        <f t="shared" si="87"/>
        <v>SSMIS</v>
      </c>
      <c r="BA48" s="435" t="str">
        <f t="shared" si="87"/>
        <v>TMI</v>
      </c>
      <c r="BB48" s="435" t="s">
        <v>55</v>
      </c>
      <c r="BC48" s="724"/>
      <c r="BD48" s="437" t="s">
        <v>620</v>
      </c>
      <c r="BE48" s="435" t="s">
        <v>682</v>
      </c>
      <c r="BF48" s="724"/>
      <c r="BG48" s="769" t="s">
        <v>929</v>
      </c>
      <c r="BH48" s="465" t="s">
        <v>889</v>
      </c>
      <c r="BI48" s="724"/>
      <c r="BJ48" s="769" t="s">
        <v>621</v>
      </c>
      <c r="BK48" s="465" t="s">
        <v>890</v>
      </c>
      <c r="BL48" s="465" t="s">
        <v>891</v>
      </c>
      <c r="BM48" s="465" t="s">
        <v>55</v>
      </c>
      <c r="BN48" s="724"/>
      <c r="BO48" s="769" t="s">
        <v>621</v>
      </c>
      <c r="BP48" s="465" t="s">
        <v>895</v>
      </c>
      <c r="BQ48" s="724"/>
      <c r="BR48" s="769" t="s">
        <v>621</v>
      </c>
      <c r="BS48" s="465" t="s">
        <v>913</v>
      </c>
      <c r="BT48" s="724"/>
      <c r="BU48" s="437" t="s">
        <v>621</v>
      </c>
      <c r="BV48" s="437" t="s">
        <v>915</v>
      </c>
      <c r="BW48" s="437" t="s">
        <v>916</v>
      </c>
      <c r="BX48" s="437" t="s">
        <v>917</v>
      </c>
      <c r="BY48" s="437" t="s">
        <v>918</v>
      </c>
      <c r="BZ48" s="437" t="s">
        <v>913</v>
      </c>
      <c r="CA48" s="437" t="s">
        <v>921</v>
      </c>
      <c r="CB48" s="437" t="s">
        <v>922</v>
      </c>
      <c r="CC48" s="437" t="s">
        <v>930</v>
      </c>
      <c r="CD48" s="437" t="s">
        <v>923</v>
      </c>
      <c r="CE48" s="465" t="s">
        <v>55</v>
      </c>
    </row>
    <row r="49" spans="12:83" x14ac:dyDescent="0.15">
      <c r="L49" s="770" t="s">
        <v>110</v>
      </c>
      <c r="M49" s="166">
        <v>3428.9509839052298</v>
      </c>
      <c r="N49" s="166">
        <v>1.4705402776598899E-2</v>
      </c>
      <c r="O49" s="166"/>
      <c r="P49" s="166">
        <v>13444.9079849561</v>
      </c>
      <c r="Q49" s="166">
        <v>17.08162152301519</v>
      </c>
      <c r="R49" s="448">
        <f>SUM(M49:Q49)</f>
        <v>16890.95529578712</v>
      </c>
      <c r="T49" s="770" t="s">
        <v>110</v>
      </c>
      <c r="U49" s="166"/>
      <c r="V49" s="166"/>
      <c r="W49" s="166">
        <v>9.8830634728074004E-2</v>
      </c>
      <c r="X49" s="166">
        <v>30134.617067511099</v>
      </c>
      <c r="Y49" s="166">
        <v>39.5096612349152</v>
      </c>
      <c r="Z49" s="166">
        <v>29.656577759422301</v>
      </c>
      <c r="AA49" s="440">
        <f>SUM(U49:Z49)</f>
        <v>30203.882137140165</v>
      </c>
      <c r="AC49" s="770" t="s">
        <v>110</v>
      </c>
      <c r="AD49" s="166">
        <v>121.412553682923</v>
      </c>
      <c r="AE49" s="166">
        <v>352.19802827760498</v>
      </c>
      <c r="AF49" s="166">
        <v>1224.99647258967</v>
      </c>
      <c r="AG49" s="166"/>
      <c r="AH49" s="166">
        <v>4.8852682383730999</v>
      </c>
      <c r="AI49" s="336">
        <f>SUM(AD49:AH49)</f>
        <v>1703.4923227885711</v>
      </c>
      <c r="AK49" s="770" t="s">
        <v>110</v>
      </c>
      <c r="AL49" s="336"/>
      <c r="AM49" s="457"/>
      <c r="AN49" s="457"/>
      <c r="AO49" s="457"/>
      <c r="AP49" s="457"/>
      <c r="AQ49" s="457"/>
      <c r="AR49" s="457"/>
      <c r="AS49" s="457"/>
      <c r="AT49" s="457"/>
      <c r="AU49" s="457"/>
      <c r="AV49" s="457"/>
      <c r="AW49" s="457"/>
      <c r="AX49" s="457"/>
      <c r="AY49" s="457"/>
      <c r="AZ49" s="457"/>
      <c r="BA49" s="457"/>
      <c r="BB49" s="336">
        <f t="shared" ref="BB49:BB54" si="88">SUM(AL49:BA49)</f>
        <v>0</v>
      </c>
      <c r="BD49" s="770" t="s">
        <v>110</v>
      </c>
      <c r="BE49" s="336">
        <v>1.4227097854018201E-3</v>
      </c>
      <c r="BG49" s="771" t="s">
        <v>110</v>
      </c>
      <c r="BH49" s="334">
        <v>36464.297427027384</v>
      </c>
      <c r="BI49" s="321"/>
      <c r="BJ49" s="771" t="s">
        <v>110</v>
      </c>
      <c r="BK49" s="334"/>
      <c r="BL49" s="334">
        <v>0</v>
      </c>
      <c r="BM49" s="334">
        <f t="shared" ref="BM49:BM54" si="89">SUM(BK49:BL49)</f>
        <v>0</v>
      </c>
      <c r="BN49" s="321"/>
      <c r="BO49" s="771" t="s">
        <v>110</v>
      </c>
      <c r="BP49" s="334"/>
      <c r="BR49" s="771" t="s">
        <v>110</v>
      </c>
      <c r="BS49" s="334"/>
      <c r="BU49" s="770" t="s">
        <v>110</v>
      </c>
      <c r="BV49" s="334">
        <v>8.5509390253573603</v>
      </c>
      <c r="BW49" s="334">
        <v>0.44130482897162399</v>
      </c>
      <c r="BX49" s="334">
        <v>5.8558184737339598</v>
      </c>
      <c r="BY49" s="334">
        <v>28.062240230850801</v>
      </c>
      <c r="BZ49" s="334">
        <v>0</v>
      </c>
      <c r="CA49" s="334"/>
      <c r="CB49" s="334">
        <v>4.2114320211112402E-2</v>
      </c>
      <c r="CC49" s="334">
        <v>0</v>
      </c>
      <c r="CD49" s="334">
        <v>0</v>
      </c>
      <c r="CE49" s="341">
        <f t="shared" ref="CE49:CE54" si="90">SUM(BV49:CD49)</f>
        <v>42.952416879124854</v>
      </c>
    </row>
    <row r="50" spans="12:83" x14ac:dyDescent="0.15">
      <c r="L50" s="770" t="s">
        <v>111</v>
      </c>
      <c r="M50" s="166">
        <v>412662.33263806801</v>
      </c>
      <c r="N50" s="166">
        <v>9105.2086329450794</v>
      </c>
      <c r="O50" s="166">
        <v>1.6495511047542</v>
      </c>
      <c r="P50" s="166">
        <v>3076780.7822271199</v>
      </c>
      <c r="Q50" s="166">
        <v>0</v>
      </c>
      <c r="R50" s="448">
        <f t="shared" ref="R50:R54" si="91">SUM(M50:Q50)</f>
        <v>3498549.9730492379</v>
      </c>
      <c r="T50" s="770" t="s">
        <v>111</v>
      </c>
      <c r="U50" s="166">
        <v>82389.452434453095</v>
      </c>
      <c r="V50" s="166">
        <v>7.8362987618893296</v>
      </c>
      <c r="W50" s="166">
        <v>69945.467921592193</v>
      </c>
      <c r="X50" s="166">
        <v>2994189.0984670999</v>
      </c>
      <c r="Y50" s="166"/>
      <c r="Z50" s="166">
        <v>4.2243106290697999E-3</v>
      </c>
      <c r="AA50" s="440">
        <f t="shared" ref="AA50:AA54" si="92">SUM(U50:Z50)</f>
        <v>3146531.8593462179</v>
      </c>
      <c r="AC50" s="770" t="s">
        <v>111</v>
      </c>
      <c r="AD50" s="166">
        <v>2.9042765498161299E-2</v>
      </c>
      <c r="AE50" s="166">
        <v>2424.7085832040698</v>
      </c>
      <c r="AF50" s="166">
        <v>228016.9650123</v>
      </c>
      <c r="AG50" s="166">
        <v>0.58000036515295506</v>
      </c>
      <c r="AH50" s="166"/>
      <c r="AI50" s="336">
        <f t="shared" ref="AI50:AI54" si="93">SUM(AD50:AH50)</f>
        <v>230442.28263863473</v>
      </c>
      <c r="AK50" s="770" t="s">
        <v>111</v>
      </c>
      <c r="AL50" s="336">
        <v>4.91383271943777</v>
      </c>
      <c r="AM50" s="336">
        <v>2092.23218934237</v>
      </c>
      <c r="AN50" s="336">
        <v>14542.399855055801</v>
      </c>
      <c r="AO50" s="336">
        <v>1536.54845349211</v>
      </c>
      <c r="AP50" s="336"/>
      <c r="AQ50" s="336">
        <v>35270.682380682701</v>
      </c>
      <c r="AR50" s="336"/>
      <c r="AS50" s="336"/>
      <c r="AT50" s="336">
        <v>759.13030282873603</v>
      </c>
      <c r="AU50" s="336">
        <v>794.38043129723496</v>
      </c>
      <c r="AV50" s="336">
        <v>448.39801764208801</v>
      </c>
      <c r="AW50" s="336"/>
      <c r="AX50" s="336">
        <v>7.7151520643383202</v>
      </c>
      <c r="AY50" s="336">
        <v>27142.405666221799</v>
      </c>
      <c r="AZ50" s="336"/>
      <c r="BA50" s="336"/>
      <c r="BB50" s="336">
        <f t="shared" si="88"/>
        <v>82598.806281346624</v>
      </c>
      <c r="BD50" s="770" t="s">
        <v>111</v>
      </c>
      <c r="BE50" s="336">
        <v>6.6069588065147296E-3</v>
      </c>
      <c r="BG50" s="771" t="s">
        <v>111</v>
      </c>
      <c r="BH50" s="334">
        <v>63537803.4078421</v>
      </c>
      <c r="BI50" s="321"/>
      <c r="BJ50" s="771" t="s">
        <v>111</v>
      </c>
      <c r="BK50" s="334">
        <v>542881.78709370398</v>
      </c>
      <c r="BL50" s="334">
        <v>140522.86011778709</v>
      </c>
      <c r="BM50" s="334">
        <f t="shared" si="89"/>
        <v>683404.64721149113</v>
      </c>
      <c r="BN50" s="321"/>
      <c r="BO50" s="771" t="s">
        <v>111</v>
      </c>
      <c r="BP50" s="334">
        <v>645278.19192466396</v>
      </c>
      <c r="BR50" s="771" t="s">
        <v>111</v>
      </c>
      <c r="BS50" s="334"/>
      <c r="BU50" s="770" t="s">
        <v>111</v>
      </c>
      <c r="BV50" s="334"/>
      <c r="BW50" s="334"/>
      <c r="BX50" s="334">
        <v>9.4401644589379394</v>
      </c>
      <c r="BY50" s="334">
        <v>106.16112976986901</v>
      </c>
      <c r="BZ50" s="334">
        <v>0</v>
      </c>
      <c r="CA50" s="334">
        <v>138452.91027602399</v>
      </c>
      <c r="CB50" s="334">
        <v>1.7071142792701701E-5</v>
      </c>
      <c r="CC50" s="334">
        <v>0</v>
      </c>
      <c r="CD50" s="334">
        <v>0</v>
      </c>
      <c r="CE50" s="341">
        <f t="shared" si="90"/>
        <v>138568.51158732394</v>
      </c>
    </row>
    <row r="51" spans="12:83" x14ac:dyDescent="0.15">
      <c r="L51" s="770" t="s">
        <v>112</v>
      </c>
      <c r="M51" s="166">
        <v>127989.779730065</v>
      </c>
      <c r="N51" s="166">
        <v>10415.3779798941</v>
      </c>
      <c r="O51" s="166">
        <v>357870.59900891897</v>
      </c>
      <c r="P51" s="166">
        <v>2615724.3707228699</v>
      </c>
      <c r="Q51" s="166">
        <v>1.2607974931597701E-3</v>
      </c>
      <c r="R51" s="448">
        <f t="shared" si="91"/>
        <v>3112000.1287025455</v>
      </c>
      <c r="T51" s="770" t="s">
        <v>112</v>
      </c>
      <c r="U51" s="166"/>
      <c r="V51" s="166">
        <v>284807.27948112501</v>
      </c>
      <c r="W51" s="166">
        <v>6782.4128036350003</v>
      </c>
      <c r="X51" s="166">
        <v>4639720.5897078896</v>
      </c>
      <c r="Y51" s="166">
        <v>21891.401806497001</v>
      </c>
      <c r="Z51" s="166">
        <v>0</v>
      </c>
      <c r="AA51" s="440">
        <f t="shared" si="92"/>
        <v>4953201.6837991467</v>
      </c>
      <c r="AC51" s="770" t="s">
        <v>112</v>
      </c>
      <c r="AD51" s="166">
        <v>72.458067892119203</v>
      </c>
      <c r="AE51" s="166">
        <v>27367.564507615702</v>
      </c>
      <c r="AF51" s="166">
        <v>133209.83980900401</v>
      </c>
      <c r="AG51" s="166">
        <v>9.64411122538149</v>
      </c>
      <c r="AH51" s="166"/>
      <c r="AI51" s="336">
        <f t="shared" si="93"/>
        <v>160659.50649573721</v>
      </c>
      <c r="AK51" s="770" t="s">
        <v>112</v>
      </c>
      <c r="AL51" s="336">
        <v>7.22293541487306</v>
      </c>
      <c r="AM51" s="336">
        <v>1.5493184337392401</v>
      </c>
      <c r="AN51" s="336">
        <v>956.719721522182</v>
      </c>
      <c r="AO51" s="336">
        <v>378.85688257124201</v>
      </c>
      <c r="AP51" s="336">
        <v>825988.21258850803</v>
      </c>
      <c r="AQ51" s="336">
        <v>5888.1719054980204</v>
      </c>
      <c r="AR51" s="336"/>
      <c r="AS51" s="336"/>
      <c r="AT51" s="336"/>
      <c r="AU51" s="336"/>
      <c r="AV51" s="336">
        <v>243.79315658472399</v>
      </c>
      <c r="AW51" s="336">
        <v>66.560698025859807</v>
      </c>
      <c r="AX51" s="336"/>
      <c r="AY51" s="336">
        <v>1489.73359628394</v>
      </c>
      <c r="AZ51" s="336">
        <v>19.448864107951501</v>
      </c>
      <c r="BA51" s="336">
        <v>46.486125828698199</v>
      </c>
      <c r="BB51" s="336">
        <f t="shared" si="88"/>
        <v>835086.75579277927</v>
      </c>
      <c r="BD51" s="770" t="s">
        <v>112</v>
      </c>
      <c r="BE51" s="336">
        <v>44.724355844780803</v>
      </c>
      <c r="BG51" s="771" t="s">
        <v>112</v>
      </c>
      <c r="BH51" s="334">
        <v>88792.077239741455</v>
      </c>
      <c r="BI51" s="321"/>
      <c r="BJ51" s="771" t="s">
        <v>112</v>
      </c>
      <c r="BK51" s="334">
        <v>147945.37083230639</v>
      </c>
      <c r="BL51" s="334"/>
      <c r="BM51" s="334">
        <f t="shared" si="89"/>
        <v>147945.37083230639</v>
      </c>
      <c r="BN51" s="321"/>
      <c r="BO51" s="771" t="s">
        <v>112</v>
      </c>
      <c r="BP51" s="334">
        <v>1802538.7120999901</v>
      </c>
      <c r="BR51" s="771" t="s">
        <v>112</v>
      </c>
      <c r="BS51" s="334"/>
      <c r="BU51" s="770" t="s">
        <v>112</v>
      </c>
      <c r="BV51" s="334">
        <v>101.934522046707</v>
      </c>
      <c r="BW51" s="334"/>
      <c r="BX51" s="334"/>
      <c r="BY51" s="334"/>
      <c r="BZ51" s="334">
        <v>0</v>
      </c>
      <c r="CA51" s="334">
        <v>20650.0586947146</v>
      </c>
      <c r="CB51" s="334"/>
      <c r="CC51" s="334">
        <v>0</v>
      </c>
      <c r="CD51" s="334">
        <v>0</v>
      </c>
      <c r="CE51" s="341">
        <f t="shared" si="90"/>
        <v>20751.993216761308</v>
      </c>
    </row>
    <row r="52" spans="12:83" x14ac:dyDescent="0.15">
      <c r="L52" s="770" t="s">
        <v>113</v>
      </c>
      <c r="M52" s="166">
        <v>75514.006280685702</v>
      </c>
      <c r="N52" s="166">
        <v>4514.9941903417903</v>
      </c>
      <c r="O52" s="166">
        <v>7063.2028281763096</v>
      </c>
      <c r="P52" s="166">
        <v>2695960.6553423</v>
      </c>
      <c r="Q52" s="166">
        <v>2.3060911335051001E-2</v>
      </c>
      <c r="R52" s="448">
        <f t="shared" si="91"/>
        <v>2783052.8817024152</v>
      </c>
      <c r="T52" s="770" t="s">
        <v>113</v>
      </c>
      <c r="U52" s="166">
        <v>100510.54365033501</v>
      </c>
      <c r="V52" s="166">
        <v>1731156.1246926701</v>
      </c>
      <c r="W52" s="166">
        <v>3066.9728031167701</v>
      </c>
      <c r="X52" s="166">
        <v>2360348.5348374802</v>
      </c>
      <c r="Y52" s="166">
        <v>1207.5291483262499</v>
      </c>
      <c r="Z52" s="166">
        <v>0</v>
      </c>
      <c r="AA52" s="440">
        <f t="shared" si="92"/>
        <v>4196289.7051319284</v>
      </c>
      <c r="AC52" s="770" t="s">
        <v>113</v>
      </c>
      <c r="AD52" s="166">
        <v>15.680208564735899</v>
      </c>
      <c r="AE52" s="166">
        <v>2717.2630890971</v>
      </c>
      <c r="AF52" s="166">
        <v>35308.575223774598</v>
      </c>
      <c r="AG52" s="166">
        <v>1.36563368141651E-3</v>
      </c>
      <c r="AH52" s="166">
        <v>11.219885355792901</v>
      </c>
      <c r="AI52" s="336">
        <f t="shared" si="93"/>
        <v>38052.739772425906</v>
      </c>
      <c r="AK52" s="770" t="s">
        <v>113</v>
      </c>
      <c r="AL52" s="336">
        <v>1.8636095533147401</v>
      </c>
      <c r="AM52" s="336">
        <v>87745.305033430399</v>
      </c>
      <c r="AN52" s="336">
        <v>0.19507830217480601</v>
      </c>
      <c r="AO52" s="336">
        <v>121.710238433443</v>
      </c>
      <c r="AP52" s="336">
        <v>14888.0219557583</v>
      </c>
      <c r="AQ52" s="336">
        <v>3282.0139770973401</v>
      </c>
      <c r="AR52" s="336">
        <v>87810.667252040395</v>
      </c>
      <c r="AS52" s="336">
        <v>252419.871691131</v>
      </c>
      <c r="AT52" s="336"/>
      <c r="AU52" s="336"/>
      <c r="AV52" s="336">
        <v>90.020366561599005</v>
      </c>
      <c r="AW52" s="336">
        <v>9.7650566138327094E-2</v>
      </c>
      <c r="AX52" s="336">
        <v>4.43689618259668E-2</v>
      </c>
      <c r="AY52" s="336">
        <v>49.280633951537297</v>
      </c>
      <c r="AZ52" s="336">
        <v>207.003112358972</v>
      </c>
      <c r="BA52" s="336">
        <v>52.1650153156369</v>
      </c>
      <c r="BB52" s="336">
        <f t="shared" si="88"/>
        <v>446668.25998346205</v>
      </c>
      <c r="BD52" s="770" t="s">
        <v>113</v>
      </c>
      <c r="BE52" s="336">
        <v>15.901877259835601</v>
      </c>
      <c r="BG52" s="771" t="s">
        <v>113</v>
      </c>
      <c r="BH52" s="334">
        <v>63.179002238437448</v>
      </c>
      <c r="BI52" s="321"/>
      <c r="BJ52" s="771" t="s">
        <v>113</v>
      </c>
      <c r="BK52" s="334">
        <v>1019.2228945288789</v>
      </c>
      <c r="BL52" s="334">
        <v>0</v>
      </c>
      <c r="BM52" s="334">
        <f t="shared" si="89"/>
        <v>1019.2228945288789</v>
      </c>
      <c r="BN52" s="321"/>
      <c r="BO52" s="771" t="s">
        <v>113</v>
      </c>
      <c r="BP52" s="334"/>
      <c r="BR52" s="771" t="s">
        <v>113</v>
      </c>
      <c r="BS52" s="334">
        <v>2175354.4006786598</v>
      </c>
      <c r="BU52" s="770" t="s">
        <v>113</v>
      </c>
      <c r="BV52" s="334"/>
      <c r="BW52" s="334"/>
      <c r="BX52" s="334"/>
      <c r="BY52" s="334"/>
      <c r="BZ52" s="334">
        <v>0</v>
      </c>
      <c r="CA52" s="334">
        <v>4.9859844148159005E-4</v>
      </c>
      <c r="CB52" s="334"/>
      <c r="CC52" s="334">
        <v>0</v>
      </c>
      <c r="CD52" s="334">
        <v>0</v>
      </c>
      <c r="CE52" s="341">
        <f t="shared" si="90"/>
        <v>4.9859844148159005E-4</v>
      </c>
    </row>
    <row r="53" spans="12:83" x14ac:dyDescent="0.15">
      <c r="L53" s="770" t="s">
        <v>114</v>
      </c>
      <c r="M53" s="166"/>
      <c r="N53" s="166">
        <v>3.06271640583872E-2</v>
      </c>
      <c r="O53" s="166"/>
      <c r="P53" s="166">
        <v>231077.52653611201</v>
      </c>
      <c r="Q53" s="166">
        <v>2.7900561690330499E-5</v>
      </c>
      <c r="R53" s="448">
        <f t="shared" si="91"/>
        <v>231077.55719117663</v>
      </c>
      <c r="T53" s="770" t="s">
        <v>114</v>
      </c>
      <c r="U53" s="166"/>
      <c r="V53" s="166">
        <v>660.91696252580698</v>
      </c>
      <c r="W53" s="166">
        <v>0.61509657651185901</v>
      </c>
      <c r="X53" s="166">
        <v>210475.22656730699</v>
      </c>
      <c r="Y53" s="166"/>
      <c r="Z53" s="166">
        <v>0</v>
      </c>
      <c r="AA53" s="440">
        <f t="shared" si="92"/>
        <v>211136.75862640931</v>
      </c>
      <c r="AC53" s="770" t="s">
        <v>114</v>
      </c>
      <c r="AD53" s="166"/>
      <c r="AE53" s="166"/>
      <c r="AF53" s="166"/>
      <c r="AG53" s="166"/>
      <c r="AH53" s="166"/>
      <c r="AI53" s="336">
        <f t="shared" si="93"/>
        <v>0</v>
      </c>
      <c r="AK53" s="770" t="s">
        <v>114</v>
      </c>
      <c r="AL53" s="336"/>
      <c r="AM53" s="336"/>
      <c r="AN53" s="336"/>
      <c r="AO53" s="336"/>
      <c r="AP53" s="336"/>
      <c r="AQ53" s="336">
        <v>5.15155680477619E-3</v>
      </c>
      <c r="AR53" s="336"/>
      <c r="AS53" s="336">
        <v>2.2671003863215402</v>
      </c>
      <c r="AT53" s="336"/>
      <c r="AU53" s="336"/>
      <c r="AV53" s="336"/>
      <c r="AW53" s="336"/>
      <c r="AX53" s="336"/>
      <c r="AY53" s="336"/>
      <c r="AZ53" s="336"/>
      <c r="BA53" s="336"/>
      <c r="BB53" s="336">
        <f t="shared" si="88"/>
        <v>2.2722519431263164</v>
      </c>
      <c r="BD53" s="770" t="s">
        <v>114</v>
      </c>
      <c r="BE53" s="336">
        <v>9.5943920314311894E-3</v>
      </c>
      <c r="BG53" s="771" t="s">
        <v>114</v>
      </c>
      <c r="BH53" s="334"/>
      <c r="BI53" s="321"/>
      <c r="BJ53" s="771" t="s">
        <v>114</v>
      </c>
      <c r="BK53" s="334"/>
      <c r="BL53" s="334">
        <v>0</v>
      </c>
      <c r="BM53" s="334">
        <f t="shared" si="89"/>
        <v>0</v>
      </c>
      <c r="BN53" s="321"/>
      <c r="BO53" s="771" t="s">
        <v>114</v>
      </c>
      <c r="BP53" s="334">
        <v>4218.7765483455696</v>
      </c>
      <c r="BR53" s="771" t="s">
        <v>114</v>
      </c>
      <c r="BS53" s="334">
        <v>32.278594979085</v>
      </c>
      <c r="BU53" s="770" t="s">
        <v>114</v>
      </c>
      <c r="BV53" s="341"/>
      <c r="BW53" s="341"/>
      <c r="BX53" s="341"/>
      <c r="BY53" s="341"/>
      <c r="BZ53" s="334">
        <v>0</v>
      </c>
      <c r="CA53" s="341"/>
      <c r="CB53" s="341"/>
      <c r="CC53" s="334">
        <v>0</v>
      </c>
      <c r="CD53" s="334">
        <v>0</v>
      </c>
      <c r="CE53" s="341">
        <f t="shared" si="90"/>
        <v>0</v>
      </c>
    </row>
    <row r="54" spans="12:83" x14ac:dyDescent="0.15">
      <c r="L54" s="770" t="s">
        <v>926</v>
      </c>
      <c r="M54" s="166">
        <v>3129.5301859695401</v>
      </c>
      <c r="N54" s="166">
        <v>3.2980953799560599</v>
      </c>
      <c r="O54" s="166"/>
      <c r="P54" s="166">
        <v>18371.535186382</v>
      </c>
      <c r="Q54" s="166">
        <v>18.483798489905872</v>
      </c>
      <c r="R54" s="448">
        <f t="shared" si="91"/>
        <v>21522.847266221401</v>
      </c>
      <c r="T54" s="770" t="s">
        <v>926</v>
      </c>
      <c r="U54" s="166">
        <v>74.674656849354506</v>
      </c>
      <c r="V54" s="166"/>
      <c r="W54" s="166">
        <v>49.826408253051298</v>
      </c>
      <c r="X54" s="166">
        <v>23865.458404377077</v>
      </c>
      <c r="Y54" s="166"/>
      <c r="Z54" s="166">
        <v>28.433952626772101</v>
      </c>
      <c r="AA54" s="440">
        <f t="shared" si="92"/>
        <v>24018.393422106255</v>
      </c>
      <c r="AC54" s="770" t="s">
        <v>926</v>
      </c>
      <c r="AD54" s="166">
        <v>126.043108776211</v>
      </c>
      <c r="AE54" s="166">
        <v>364.29913704935399</v>
      </c>
      <c r="AF54" s="166">
        <v>1273.9773327773401</v>
      </c>
      <c r="AG54" s="166"/>
      <c r="AH54" s="166">
        <v>4.95623151585459</v>
      </c>
      <c r="AI54" s="336">
        <f t="shared" si="93"/>
        <v>1769.2758101187596</v>
      </c>
      <c r="AK54" s="770" t="s">
        <v>926</v>
      </c>
      <c r="AL54" s="336"/>
      <c r="AM54" s="336"/>
      <c r="AN54" s="336"/>
      <c r="AO54" s="336"/>
      <c r="AP54" s="336"/>
      <c r="AQ54" s="336">
        <v>0</v>
      </c>
      <c r="AR54" s="336"/>
      <c r="AS54" s="336"/>
      <c r="AT54" s="336"/>
      <c r="AU54" s="336"/>
      <c r="AV54" s="336"/>
      <c r="AW54" s="336"/>
      <c r="AX54" s="336"/>
      <c r="AY54" s="336"/>
      <c r="AZ54" s="336"/>
      <c r="BA54" s="336"/>
      <c r="BB54" s="336">
        <f t="shared" si="88"/>
        <v>0</v>
      </c>
      <c r="BD54" s="770" t="s">
        <v>926</v>
      </c>
      <c r="BE54" s="336"/>
      <c r="BG54" s="771" t="s">
        <v>926</v>
      </c>
      <c r="BH54" s="334">
        <v>67228.733880047643</v>
      </c>
      <c r="BI54" s="321"/>
      <c r="BJ54" s="771" t="s">
        <v>926</v>
      </c>
      <c r="BK54" s="334">
        <v>0.05</v>
      </c>
      <c r="BL54" s="334">
        <v>0</v>
      </c>
      <c r="BM54" s="334">
        <f t="shared" si="89"/>
        <v>0.05</v>
      </c>
      <c r="BN54" s="321"/>
      <c r="BO54" s="771" t="s">
        <v>926</v>
      </c>
      <c r="BP54" s="334"/>
      <c r="BR54" s="771" t="s">
        <v>926</v>
      </c>
      <c r="BS54" s="334">
        <v>3.4906899556517601E-2</v>
      </c>
      <c r="BU54" s="770" t="s">
        <v>926</v>
      </c>
      <c r="BV54" s="341">
        <v>14.8077552057802</v>
      </c>
      <c r="BW54" s="341">
        <v>1.89439766108989E-3</v>
      </c>
      <c r="BX54" s="341">
        <v>12.7710992582142</v>
      </c>
      <c r="BY54" s="341">
        <v>88.938342545181499</v>
      </c>
      <c r="BZ54" s="334">
        <v>0</v>
      </c>
      <c r="CA54" s="341">
        <v>1.03527760505676</v>
      </c>
      <c r="CB54" s="341">
        <v>0.14825239684432701</v>
      </c>
      <c r="CC54" s="334">
        <v>0</v>
      </c>
      <c r="CD54" s="334">
        <v>0</v>
      </c>
      <c r="CE54" s="341">
        <f t="shared" si="90"/>
        <v>117.70262140873808</v>
      </c>
    </row>
    <row r="55" spans="12:83" x14ac:dyDescent="0.15">
      <c r="L55" s="78" t="s">
        <v>55</v>
      </c>
      <c r="M55" s="454">
        <f>SUM(M49:M54)</f>
        <v>622724.59981869347</v>
      </c>
      <c r="N55" s="454">
        <f>SUM(N49:N54)</f>
        <v>24038.924231127759</v>
      </c>
      <c r="O55" s="454">
        <f>SUM(O49:O54)</f>
        <v>364935.45138820005</v>
      </c>
      <c r="P55" s="454">
        <f>SUM(P49:P54)</f>
        <v>8651359.7779997401</v>
      </c>
      <c r="Q55" s="454"/>
      <c r="R55" s="454">
        <f>SUM(R49:R54)</f>
        <v>9663094.3432073835</v>
      </c>
      <c r="T55" s="78" t="s">
        <v>55</v>
      </c>
      <c r="U55" s="454">
        <f t="shared" ref="U55:AA55" si="94">SUM(U49:U54)</f>
        <v>182974.67074163747</v>
      </c>
      <c r="V55" s="454">
        <f t="shared" si="94"/>
        <v>2016632.1574350828</v>
      </c>
      <c r="W55" s="454">
        <f t="shared" si="94"/>
        <v>79845.393863808262</v>
      </c>
      <c r="X55" s="454">
        <f t="shared" si="94"/>
        <v>10258733.525051666</v>
      </c>
      <c r="Y55" s="454">
        <f t="shared" si="94"/>
        <v>23138.440616058164</v>
      </c>
      <c r="Z55" s="454"/>
      <c r="AA55" s="454">
        <f t="shared" si="94"/>
        <v>12561382.282462949</v>
      </c>
      <c r="AC55" s="78" t="s">
        <v>55</v>
      </c>
      <c r="AD55" s="454">
        <f>SUM(AD49:AD54)</f>
        <v>335.62298168148726</v>
      </c>
      <c r="AE55" s="454">
        <f>SUM(AE49:AE54)</f>
        <v>33226.033345243828</v>
      </c>
      <c r="AF55" s="454">
        <f>SUM(AF49:AF54)</f>
        <v>399034.35385044565</v>
      </c>
      <c r="AG55" s="454">
        <f>SUM(AG49:AG54)</f>
        <v>10.225477224215862</v>
      </c>
      <c r="AH55" s="454"/>
      <c r="AI55" s="454">
        <f>SUM(AI49:AI54)</f>
        <v>432627.29703970515</v>
      </c>
      <c r="AK55" s="78" t="s">
        <v>55</v>
      </c>
      <c r="AL55" s="339">
        <f t="shared" ref="AL55:BB55" si="95">SUM(AL49:AL54)</f>
        <v>14.000377687625571</v>
      </c>
      <c r="AM55" s="339">
        <f t="shared" si="95"/>
        <v>89839.086541206503</v>
      </c>
      <c r="AN55" s="339">
        <f t="shared" si="95"/>
        <v>15499.314654880158</v>
      </c>
      <c r="AO55" s="339">
        <f t="shared" si="95"/>
        <v>2037.115574496795</v>
      </c>
      <c r="AP55" s="339">
        <f t="shared" si="95"/>
        <v>840876.23454426636</v>
      </c>
      <c r="AQ55" s="339">
        <f t="shared" si="95"/>
        <v>44440.873414834867</v>
      </c>
      <c r="AR55" s="339">
        <f t="shared" si="95"/>
        <v>87810.667252040395</v>
      </c>
      <c r="AS55" s="339">
        <f t="shared" si="95"/>
        <v>252422.13879151733</v>
      </c>
      <c r="AT55" s="339">
        <f t="shared" si="95"/>
        <v>759.13030282873603</v>
      </c>
      <c r="AU55" s="339">
        <f t="shared" si="95"/>
        <v>794.38043129723496</v>
      </c>
      <c r="AV55" s="339">
        <f t="shared" si="95"/>
        <v>782.21154078841096</v>
      </c>
      <c r="AW55" s="339">
        <f t="shared" si="95"/>
        <v>66.658348591998134</v>
      </c>
      <c r="AX55" s="339">
        <f t="shared" si="95"/>
        <v>7.7595210261642871</v>
      </c>
      <c r="AY55" s="339">
        <f t="shared" si="95"/>
        <v>28681.419896457275</v>
      </c>
      <c r="AZ55" s="339">
        <f t="shared" si="95"/>
        <v>226.4519764669235</v>
      </c>
      <c r="BA55" s="339">
        <f t="shared" si="95"/>
        <v>98.651141144335099</v>
      </c>
      <c r="BB55" s="339">
        <f t="shared" si="95"/>
        <v>1364356.0943095312</v>
      </c>
      <c r="BD55" s="442" t="s">
        <v>55</v>
      </c>
      <c r="BE55" s="339">
        <f>SUM(BE49:BE54)</f>
        <v>60.643857165239751</v>
      </c>
      <c r="BG55" s="737" t="s">
        <v>55</v>
      </c>
      <c r="BH55" s="744">
        <f>SUM(BH49:BH54)</f>
        <v>63730351.695391163</v>
      </c>
      <c r="BJ55" s="737" t="s">
        <v>55</v>
      </c>
      <c r="BK55" s="744">
        <f>SUM(BK49:BK54)</f>
        <v>691846.43082053936</v>
      </c>
      <c r="BL55" s="744">
        <f>SUM(BL49:BL54)</f>
        <v>140522.86011778709</v>
      </c>
      <c r="BM55" s="744">
        <f>SUM(BM49:BM54)</f>
        <v>832369.29093832639</v>
      </c>
      <c r="BO55" s="737" t="s">
        <v>55</v>
      </c>
      <c r="BP55" s="744">
        <f>SUM(BP49:BP54)</f>
        <v>2452035.6805729996</v>
      </c>
      <c r="BR55" s="737" t="s">
        <v>55</v>
      </c>
      <c r="BS55" s="744">
        <f>SUM(BS49:BS54)</f>
        <v>2175386.7141805384</v>
      </c>
      <c r="BU55" s="737" t="s">
        <v>55</v>
      </c>
      <c r="BV55" s="340">
        <f t="shared" ref="BV55:CE55" si="96">SUM(BV49:BV54)</f>
        <v>125.29321627784456</v>
      </c>
      <c r="BW55" s="340">
        <f t="shared" si="96"/>
        <v>0.44319922663271388</v>
      </c>
      <c r="BX55" s="340">
        <f t="shared" si="96"/>
        <v>28.067082190886097</v>
      </c>
      <c r="BY55" s="340">
        <f t="shared" si="96"/>
        <v>223.16171254590131</v>
      </c>
      <c r="BZ55" s="340">
        <f t="shared" si="96"/>
        <v>0</v>
      </c>
      <c r="CA55" s="340">
        <f t="shared" si="96"/>
        <v>159104.00474694208</v>
      </c>
      <c r="CB55" s="340">
        <f t="shared" si="96"/>
        <v>0.1903837881982321</v>
      </c>
      <c r="CC55" s="340">
        <f t="shared" si="96"/>
        <v>0</v>
      </c>
      <c r="CD55" s="340">
        <f t="shared" si="96"/>
        <v>0</v>
      </c>
      <c r="CE55" s="340">
        <f t="shared" si="96"/>
        <v>159481.16034097155</v>
      </c>
    </row>
    <row r="56" spans="12:83" x14ac:dyDescent="0.15">
      <c r="M56" s="423"/>
      <c r="N56" s="423"/>
      <c r="O56" s="423"/>
      <c r="P56" s="423"/>
      <c r="Q56" s="423"/>
      <c r="R56" s="423"/>
      <c r="U56" s="423"/>
      <c r="V56" s="423"/>
      <c r="W56" s="423"/>
      <c r="X56" s="423"/>
      <c r="Y56" s="423"/>
      <c r="Z56" s="423"/>
      <c r="AA56" s="423"/>
      <c r="AD56" s="423"/>
      <c r="AE56" s="423"/>
      <c r="AF56" s="423"/>
      <c r="AG56" s="423"/>
      <c r="AH56" s="423"/>
      <c r="AI56" s="423"/>
    </row>
    <row r="57" spans="12:83" x14ac:dyDescent="0.15">
      <c r="M57" s="423"/>
      <c r="N57" s="423"/>
      <c r="O57" s="423"/>
      <c r="P57" s="423"/>
      <c r="Q57" s="423"/>
      <c r="R57" s="423"/>
      <c r="U57" s="423"/>
      <c r="V57" s="423"/>
      <c r="W57" s="423"/>
      <c r="X57" s="423"/>
      <c r="Y57" s="423"/>
      <c r="Z57" s="423"/>
      <c r="AA57" s="423"/>
      <c r="AD57" s="423"/>
      <c r="AE57" s="423"/>
      <c r="AF57" s="423"/>
      <c r="AG57" s="423"/>
      <c r="AH57" s="423"/>
      <c r="AI57" s="423"/>
    </row>
    <row r="58" spans="12:83" ht="16" x14ac:dyDescent="0.2">
      <c r="M58" s="431" t="s">
        <v>118</v>
      </c>
      <c r="U58" s="431" t="s">
        <v>119</v>
      </c>
      <c r="AD58" s="431" t="s">
        <v>120</v>
      </c>
      <c r="AL58" s="431" t="s">
        <v>670</v>
      </c>
      <c r="BE58" s="431" t="s">
        <v>682</v>
      </c>
      <c r="BH58" s="766" t="s">
        <v>892</v>
      </c>
      <c r="BK58" s="766" t="s">
        <v>893</v>
      </c>
      <c r="BN58" s="79"/>
      <c r="BO58" s="79"/>
      <c r="BP58" s="766" t="s">
        <v>894</v>
      </c>
      <c r="BR58" s="768" t="s">
        <v>919</v>
      </c>
      <c r="BU58" s="768" t="s">
        <v>920</v>
      </c>
    </row>
    <row r="59" spans="12:83" x14ac:dyDescent="0.15">
      <c r="M59" s="432" t="s">
        <v>149</v>
      </c>
      <c r="T59" s="432" t="s">
        <v>149</v>
      </c>
      <c r="U59" s="432"/>
      <c r="AC59" s="432" t="s">
        <v>149</v>
      </c>
      <c r="AK59" s="432" t="s">
        <v>149</v>
      </c>
      <c r="AL59" s="456"/>
      <c r="AM59" s="456"/>
      <c r="BD59" s="432" t="s">
        <v>149</v>
      </c>
      <c r="BG59" s="432" t="s">
        <v>149</v>
      </c>
      <c r="BJ59" s="432" t="s">
        <v>149</v>
      </c>
      <c r="BO59" s="432" t="s">
        <v>149</v>
      </c>
      <c r="BR59" s="432" t="s">
        <v>149</v>
      </c>
      <c r="BU59" s="432" t="s">
        <v>149</v>
      </c>
    </row>
    <row r="60" spans="12:83" ht="70" x14ac:dyDescent="0.15">
      <c r="L60" s="437" t="s">
        <v>929</v>
      </c>
      <c r="M60" s="435" t="s">
        <v>148</v>
      </c>
      <c r="N60" s="435" t="s">
        <v>136</v>
      </c>
      <c r="O60" s="435" t="s">
        <v>137</v>
      </c>
      <c r="P60" s="435" t="s">
        <v>138</v>
      </c>
      <c r="Q60" s="435" t="s">
        <v>234</v>
      </c>
      <c r="R60" s="435" t="s">
        <v>55</v>
      </c>
      <c r="S60" s="724"/>
      <c r="T60" s="437" t="s">
        <v>929</v>
      </c>
      <c r="U60" s="435" t="s">
        <v>139</v>
      </c>
      <c r="V60" s="435" t="s">
        <v>137</v>
      </c>
      <c r="W60" s="435" t="s">
        <v>140</v>
      </c>
      <c r="X60" s="435" t="s">
        <v>138</v>
      </c>
      <c r="Y60" s="435" t="s">
        <v>141</v>
      </c>
      <c r="Z60" s="435" t="s">
        <v>234</v>
      </c>
      <c r="AA60" s="435" t="s">
        <v>55</v>
      </c>
      <c r="AB60" s="724"/>
      <c r="AC60" s="437" t="s">
        <v>929</v>
      </c>
      <c r="AD60" s="435" t="s">
        <v>142</v>
      </c>
      <c r="AE60" s="435" t="s">
        <v>143</v>
      </c>
      <c r="AF60" s="435" t="s">
        <v>144</v>
      </c>
      <c r="AG60" s="435" t="s">
        <v>145</v>
      </c>
      <c r="AH60" s="435" t="s">
        <v>234</v>
      </c>
      <c r="AI60" s="435" t="s">
        <v>55</v>
      </c>
      <c r="AJ60" s="724"/>
      <c r="AK60" s="437" t="s">
        <v>929</v>
      </c>
      <c r="AL60" s="435" t="str">
        <f>AL48</f>
        <v>AIRS</v>
      </c>
      <c r="AM60" s="435" t="str">
        <f t="shared" ref="AM60:BA60" si="97">AM48</f>
        <v>AMSR-E</v>
      </c>
      <c r="AN60" s="435" t="str">
        <f t="shared" si="97"/>
        <v>AMSR2</v>
      </c>
      <c r="AO60" s="435" t="str">
        <f t="shared" si="97"/>
        <v>ATMS</v>
      </c>
      <c r="AP60" s="435" t="str">
        <f t="shared" si="97"/>
        <v>DPR</v>
      </c>
      <c r="AQ60" s="435" t="str">
        <f t="shared" si="97"/>
        <v>GMI</v>
      </c>
      <c r="AR60" s="435" t="str">
        <f t="shared" si="97"/>
        <v>GOES-8/10</v>
      </c>
      <c r="AS60" s="435" t="str">
        <f t="shared" si="97"/>
        <v>IMERG</v>
      </c>
      <c r="AT60" s="435" t="str">
        <f t="shared" si="97"/>
        <v>KAPR</v>
      </c>
      <c r="AU60" s="435" t="str">
        <f t="shared" si="97"/>
        <v>KUPR</v>
      </c>
      <c r="AV60" s="435" t="str">
        <f t="shared" si="97"/>
        <v>MHS</v>
      </c>
      <c r="AW60" s="435" t="str">
        <f t="shared" si="97"/>
        <v>MT1</v>
      </c>
      <c r="AX60" s="435" t="str">
        <f t="shared" si="97"/>
        <v>SAPHIR</v>
      </c>
      <c r="AY60" s="435" t="str">
        <f t="shared" si="97"/>
        <v>SSM/I</v>
      </c>
      <c r="AZ60" s="435" t="str">
        <f t="shared" si="97"/>
        <v>SSMIS</v>
      </c>
      <c r="BA60" s="435" t="str">
        <f t="shared" si="97"/>
        <v>TMI</v>
      </c>
      <c r="BB60" s="435" t="s">
        <v>55</v>
      </c>
      <c r="BC60" s="724"/>
      <c r="BD60" s="437" t="s">
        <v>929</v>
      </c>
      <c r="BE60" s="435" t="s">
        <v>682</v>
      </c>
      <c r="BF60" s="724"/>
      <c r="BG60" s="769" t="s">
        <v>929</v>
      </c>
      <c r="BH60" s="465" t="s">
        <v>889</v>
      </c>
      <c r="BI60" s="724"/>
      <c r="BJ60" s="769" t="s">
        <v>621</v>
      </c>
      <c r="BK60" s="465" t="s">
        <v>890</v>
      </c>
      <c r="BL60" s="465" t="s">
        <v>891</v>
      </c>
      <c r="BM60" s="465" t="s">
        <v>55</v>
      </c>
      <c r="BN60" s="724"/>
      <c r="BO60" s="769" t="s">
        <v>621</v>
      </c>
      <c r="BP60" s="465" t="s">
        <v>895</v>
      </c>
      <c r="BQ60" s="724"/>
      <c r="BR60" s="769" t="s">
        <v>621</v>
      </c>
      <c r="BS60" s="465" t="s">
        <v>913</v>
      </c>
      <c r="BT60" s="724"/>
      <c r="BU60" s="437" t="s">
        <v>621</v>
      </c>
      <c r="BV60" s="437" t="s">
        <v>915</v>
      </c>
      <c r="BW60" s="437" t="s">
        <v>916</v>
      </c>
      <c r="BX60" s="437" t="s">
        <v>917</v>
      </c>
      <c r="BY60" s="437" t="s">
        <v>918</v>
      </c>
      <c r="BZ60" s="437" t="s">
        <v>913</v>
      </c>
      <c r="CA60" s="437" t="s">
        <v>921</v>
      </c>
      <c r="CB60" s="437" t="s">
        <v>922</v>
      </c>
      <c r="CC60" s="437" t="s">
        <v>930</v>
      </c>
      <c r="CD60" s="437" t="s">
        <v>923</v>
      </c>
      <c r="CE60" s="465" t="s">
        <v>55</v>
      </c>
    </row>
    <row r="61" spans="12:83" x14ac:dyDescent="0.15">
      <c r="L61" s="770" t="s">
        <v>110</v>
      </c>
      <c r="M61" s="448">
        <v>2</v>
      </c>
      <c r="N61" s="448">
        <v>1</v>
      </c>
      <c r="O61" s="448"/>
      <c r="P61" s="448">
        <v>176</v>
      </c>
      <c r="Q61" s="448">
        <v>77</v>
      </c>
      <c r="R61" s="448">
        <f>SUM(M61:Q61)</f>
        <v>256</v>
      </c>
      <c r="T61" s="770" t="s">
        <v>110</v>
      </c>
      <c r="U61" s="448"/>
      <c r="V61" s="448"/>
      <c r="W61" s="448">
        <v>1</v>
      </c>
      <c r="X61" s="448">
        <v>380</v>
      </c>
      <c r="Y61" s="448">
        <v>1</v>
      </c>
      <c r="Z61" s="448">
        <v>58</v>
      </c>
      <c r="AA61" s="440">
        <f>SUM(U61:Z61)</f>
        <v>440</v>
      </c>
      <c r="AC61" s="770" t="s">
        <v>110</v>
      </c>
      <c r="AD61" s="330">
        <v>1</v>
      </c>
      <c r="AE61" s="330">
        <v>4</v>
      </c>
      <c r="AF61" s="330">
        <v>3</v>
      </c>
      <c r="AG61" s="330"/>
      <c r="AH61" s="330">
        <v>3</v>
      </c>
      <c r="AI61" s="330">
        <f>SUM(AD61:AH61)</f>
        <v>11</v>
      </c>
      <c r="AK61" s="770" t="s">
        <v>110</v>
      </c>
      <c r="AL61" s="330"/>
      <c r="AM61" s="330"/>
      <c r="AN61" s="330"/>
      <c r="AO61" s="330"/>
      <c r="AP61" s="330"/>
      <c r="AQ61" s="330"/>
      <c r="AR61" s="330"/>
      <c r="AS61" s="330"/>
      <c r="AT61" s="330"/>
      <c r="AU61" s="330"/>
      <c r="AV61" s="330"/>
      <c r="AW61" s="330"/>
      <c r="AX61" s="330"/>
      <c r="AY61" s="330"/>
      <c r="AZ61" s="330"/>
      <c r="BA61" s="330"/>
      <c r="BB61" s="330">
        <f t="shared" ref="BB61:BB66" si="98">SUM(AL61:BA61)</f>
        <v>0</v>
      </c>
      <c r="BD61" s="770" t="s">
        <v>110</v>
      </c>
      <c r="BE61" s="330">
        <v>5</v>
      </c>
      <c r="BG61" s="771" t="s">
        <v>110</v>
      </c>
      <c r="BH61" s="334">
        <v>2464</v>
      </c>
      <c r="BI61" s="321"/>
      <c r="BJ61" s="771" t="s">
        <v>110</v>
      </c>
      <c r="BK61" s="334"/>
      <c r="BL61" s="334">
        <v>0</v>
      </c>
      <c r="BM61" s="334">
        <f t="shared" ref="BM61:BM66" si="99">BK61+BL61</f>
        <v>0</v>
      </c>
      <c r="BN61" s="321"/>
      <c r="BO61" s="771" t="s">
        <v>110</v>
      </c>
      <c r="BP61" s="334"/>
      <c r="BR61" s="771" t="s">
        <v>110</v>
      </c>
      <c r="BS61" s="334"/>
      <c r="BU61" s="770" t="s">
        <v>110</v>
      </c>
      <c r="BV61" s="334">
        <v>1</v>
      </c>
      <c r="BW61" s="334">
        <v>2</v>
      </c>
      <c r="BX61" s="334">
        <v>1</v>
      </c>
      <c r="BY61" s="334">
        <v>2</v>
      </c>
      <c r="BZ61" s="334">
        <v>0</v>
      </c>
      <c r="CA61" s="334"/>
      <c r="CB61" s="334">
        <v>5</v>
      </c>
      <c r="CC61" s="334">
        <v>0</v>
      </c>
      <c r="CD61" s="334">
        <v>0</v>
      </c>
      <c r="CE61" s="341">
        <f t="shared" ref="CE61:CE66" si="100">SUM(BV61:CD61)</f>
        <v>11</v>
      </c>
    </row>
    <row r="62" spans="12:83" x14ac:dyDescent="0.15">
      <c r="L62" s="770" t="s">
        <v>111</v>
      </c>
      <c r="M62" s="448">
        <v>18131</v>
      </c>
      <c r="N62" s="448">
        <v>18</v>
      </c>
      <c r="O62" s="448">
        <v>2</v>
      </c>
      <c r="P62" s="448">
        <v>33142</v>
      </c>
      <c r="Q62" s="448">
        <v>0</v>
      </c>
      <c r="R62" s="448">
        <f t="shared" ref="R62:R66" si="101">SUM(M62:Q62)</f>
        <v>51293</v>
      </c>
      <c r="T62" s="770" t="s">
        <v>111</v>
      </c>
      <c r="U62" s="448">
        <v>11999</v>
      </c>
      <c r="V62" s="448">
        <v>3</v>
      </c>
      <c r="W62" s="448">
        <v>74</v>
      </c>
      <c r="X62" s="448">
        <v>40288</v>
      </c>
      <c r="Y62" s="448"/>
      <c r="Z62" s="448">
        <v>1</v>
      </c>
      <c r="AA62" s="440">
        <f t="shared" ref="AA62:AA66" si="102">SUM(U62:Z62)</f>
        <v>52365</v>
      </c>
      <c r="AC62" s="770" t="s">
        <v>111</v>
      </c>
      <c r="AD62" s="330">
        <v>6</v>
      </c>
      <c r="AE62" s="330">
        <v>8321</v>
      </c>
      <c r="AF62" s="330">
        <v>571</v>
      </c>
      <c r="AG62" s="330">
        <v>5</v>
      </c>
      <c r="AH62" s="330">
        <v>0</v>
      </c>
      <c r="AI62" s="330">
        <f t="shared" ref="AI62:AI66" si="103">SUM(AD62:AH62)</f>
        <v>8903</v>
      </c>
      <c r="AK62" s="770" t="s">
        <v>111</v>
      </c>
      <c r="AL62" s="330">
        <v>4839</v>
      </c>
      <c r="AM62" s="330">
        <v>226</v>
      </c>
      <c r="AN62" s="330">
        <v>4468</v>
      </c>
      <c r="AO62" s="330">
        <v>318</v>
      </c>
      <c r="AP62" s="330"/>
      <c r="AQ62" s="330">
        <v>950</v>
      </c>
      <c r="AR62" s="330"/>
      <c r="AS62" s="330"/>
      <c r="AT62" s="330">
        <v>92</v>
      </c>
      <c r="AU62" s="330">
        <v>89</v>
      </c>
      <c r="AV62" s="330">
        <v>6530</v>
      </c>
      <c r="AW62" s="330"/>
      <c r="AX62" s="330">
        <v>100</v>
      </c>
      <c r="AY62" s="330">
        <v>10816</v>
      </c>
      <c r="AZ62" s="330"/>
      <c r="BA62" s="330"/>
      <c r="BB62" s="330">
        <f t="shared" si="98"/>
        <v>28428</v>
      </c>
      <c r="BD62" s="770" t="s">
        <v>111</v>
      </c>
      <c r="BE62" s="330">
        <v>6</v>
      </c>
      <c r="BG62" s="771" t="s">
        <v>111</v>
      </c>
      <c r="BH62" s="334">
        <v>36192</v>
      </c>
      <c r="BI62" s="321"/>
      <c r="BJ62" s="771" t="s">
        <v>111</v>
      </c>
      <c r="BK62" s="334">
        <v>1032</v>
      </c>
      <c r="BL62" s="334">
        <v>278</v>
      </c>
      <c r="BM62" s="334">
        <f t="shared" si="99"/>
        <v>1310</v>
      </c>
      <c r="BN62" s="321"/>
      <c r="BO62" s="771" t="s">
        <v>111</v>
      </c>
      <c r="BP62" s="334">
        <v>1134</v>
      </c>
      <c r="BR62" s="771" t="s">
        <v>111</v>
      </c>
      <c r="BS62" s="334"/>
      <c r="BU62" s="770" t="s">
        <v>111</v>
      </c>
      <c r="BV62" s="334"/>
      <c r="BW62" s="334"/>
      <c r="BX62" s="334">
        <v>12</v>
      </c>
      <c r="BY62" s="334">
        <v>39</v>
      </c>
      <c r="BZ62" s="334">
        <v>0</v>
      </c>
      <c r="CA62" s="334">
        <v>55</v>
      </c>
      <c r="CB62" s="334">
        <v>2</v>
      </c>
      <c r="CC62" s="334">
        <v>0</v>
      </c>
      <c r="CD62" s="334">
        <v>0</v>
      </c>
      <c r="CE62" s="341">
        <f t="shared" si="100"/>
        <v>108</v>
      </c>
    </row>
    <row r="63" spans="12:83" x14ac:dyDescent="0.15">
      <c r="L63" s="770" t="s">
        <v>112</v>
      </c>
      <c r="M63" s="448">
        <v>5741</v>
      </c>
      <c r="N63" s="448">
        <v>587</v>
      </c>
      <c r="O63" s="448">
        <v>166</v>
      </c>
      <c r="P63" s="448">
        <v>888592</v>
      </c>
      <c r="Q63" s="448">
        <v>1</v>
      </c>
      <c r="R63" s="448">
        <f t="shared" si="101"/>
        <v>895087</v>
      </c>
      <c r="T63" s="770" t="s">
        <v>112</v>
      </c>
      <c r="U63" s="448"/>
      <c r="V63" s="448">
        <v>140</v>
      </c>
      <c r="W63" s="448">
        <v>65</v>
      </c>
      <c r="X63" s="448">
        <v>27409</v>
      </c>
      <c r="Y63" s="448">
        <v>134</v>
      </c>
      <c r="Z63" s="448">
        <v>0</v>
      </c>
      <c r="AA63" s="440">
        <f t="shared" si="102"/>
        <v>27748</v>
      </c>
      <c r="AC63" s="770" t="s">
        <v>112</v>
      </c>
      <c r="AD63" s="330">
        <v>969</v>
      </c>
      <c r="AE63" s="330">
        <v>12622</v>
      </c>
      <c r="AF63" s="330">
        <v>17151</v>
      </c>
      <c r="AG63" s="330">
        <v>10</v>
      </c>
      <c r="AH63" s="330">
        <v>0</v>
      </c>
      <c r="AI63" s="330">
        <f t="shared" si="103"/>
        <v>30752</v>
      </c>
      <c r="AJ63" s="456"/>
      <c r="AK63" s="770" t="s">
        <v>112</v>
      </c>
      <c r="AL63" s="330">
        <v>8146</v>
      </c>
      <c r="AM63" s="330">
        <v>120</v>
      </c>
      <c r="AN63" s="330">
        <v>119</v>
      </c>
      <c r="AO63" s="330">
        <v>5753</v>
      </c>
      <c r="AP63" s="330">
        <v>5079</v>
      </c>
      <c r="AQ63" s="330">
        <v>362</v>
      </c>
      <c r="AR63" s="330"/>
      <c r="AS63" s="330"/>
      <c r="AT63" s="330"/>
      <c r="AU63" s="330"/>
      <c r="AV63" s="330">
        <v>3433</v>
      </c>
      <c r="AW63" s="330">
        <v>328</v>
      </c>
      <c r="AX63" s="330"/>
      <c r="AY63" s="330">
        <v>10588</v>
      </c>
      <c r="AZ63" s="330">
        <v>9528</v>
      </c>
      <c r="BA63" s="330">
        <v>206</v>
      </c>
      <c r="BB63" s="330">
        <f t="shared" si="98"/>
        <v>43662</v>
      </c>
      <c r="BD63" s="770" t="s">
        <v>112</v>
      </c>
      <c r="BE63" s="330">
        <v>46</v>
      </c>
      <c r="BG63" s="771" t="s">
        <v>112</v>
      </c>
      <c r="BH63" s="334">
        <v>438870</v>
      </c>
      <c r="BI63" s="321"/>
      <c r="BJ63" s="771" t="s">
        <v>112</v>
      </c>
      <c r="BK63" s="334">
        <v>641</v>
      </c>
      <c r="BL63" s="334"/>
      <c r="BM63" s="334">
        <f t="shared" si="99"/>
        <v>641</v>
      </c>
      <c r="BN63" s="321"/>
      <c r="BO63" s="771" t="s">
        <v>112</v>
      </c>
      <c r="BP63" s="334">
        <v>2943</v>
      </c>
      <c r="BR63" s="771" t="s">
        <v>112</v>
      </c>
      <c r="BS63" s="334"/>
      <c r="BU63" s="770" t="s">
        <v>112</v>
      </c>
      <c r="BV63" s="334">
        <v>29</v>
      </c>
      <c r="BW63" s="334"/>
      <c r="BX63" s="334"/>
      <c r="BY63" s="334"/>
      <c r="BZ63" s="334">
        <v>0</v>
      </c>
      <c r="CA63" s="334">
        <v>241</v>
      </c>
      <c r="CB63" s="334"/>
      <c r="CC63" s="334">
        <v>0</v>
      </c>
      <c r="CD63" s="334">
        <v>0</v>
      </c>
      <c r="CE63" s="341">
        <f t="shared" si="100"/>
        <v>270</v>
      </c>
    </row>
    <row r="64" spans="12:83" x14ac:dyDescent="0.15">
      <c r="L64" s="770" t="s">
        <v>113</v>
      </c>
      <c r="M64" s="448">
        <v>26612</v>
      </c>
      <c r="N64" s="448">
        <v>1616</v>
      </c>
      <c r="O64" s="448">
        <v>83</v>
      </c>
      <c r="P64" s="448">
        <v>85842</v>
      </c>
      <c r="Q64" s="448">
        <v>185</v>
      </c>
      <c r="R64" s="448">
        <f t="shared" si="101"/>
        <v>114338</v>
      </c>
      <c r="T64" s="770" t="s">
        <v>113</v>
      </c>
      <c r="U64" s="448">
        <v>41387</v>
      </c>
      <c r="V64" s="448">
        <v>1219</v>
      </c>
      <c r="W64" s="448">
        <v>92</v>
      </c>
      <c r="X64" s="448">
        <v>49395</v>
      </c>
      <c r="Y64" s="448">
        <v>123</v>
      </c>
      <c r="Z64" s="448">
        <v>0</v>
      </c>
      <c r="AA64" s="440">
        <f t="shared" si="102"/>
        <v>92216</v>
      </c>
      <c r="AC64" s="770" t="s">
        <v>113</v>
      </c>
      <c r="AD64" s="330">
        <v>215</v>
      </c>
      <c r="AE64" s="330">
        <v>3350</v>
      </c>
      <c r="AF64" s="330">
        <v>22912</v>
      </c>
      <c r="AG64" s="330">
        <v>1</v>
      </c>
      <c r="AH64" s="330">
        <v>11</v>
      </c>
      <c r="AI64" s="330">
        <f t="shared" si="103"/>
        <v>26489</v>
      </c>
      <c r="AK64" s="770" t="s">
        <v>113</v>
      </c>
      <c r="AL64" s="330">
        <v>707</v>
      </c>
      <c r="AM64" s="330">
        <v>13939</v>
      </c>
      <c r="AN64" s="330">
        <v>160</v>
      </c>
      <c r="AO64" s="330">
        <v>484</v>
      </c>
      <c r="AP64" s="330">
        <v>1015</v>
      </c>
      <c r="AQ64" s="330">
        <v>1233</v>
      </c>
      <c r="AR64" s="330">
        <v>1058</v>
      </c>
      <c r="AS64" s="330">
        <v>26753</v>
      </c>
      <c r="AT64" s="330"/>
      <c r="AU64" s="330"/>
      <c r="AV64" s="330">
        <v>540</v>
      </c>
      <c r="AW64" s="330">
        <v>125</v>
      </c>
      <c r="AX64" s="330">
        <v>107</v>
      </c>
      <c r="AY64" s="330">
        <v>71</v>
      </c>
      <c r="AZ64" s="330">
        <v>501</v>
      </c>
      <c r="BA64" s="330">
        <v>237</v>
      </c>
      <c r="BB64" s="330">
        <f t="shared" si="98"/>
        <v>46930</v>
      </c>
      <c r="BD64" s="770" t="s">
        <v>113</v>
      </c>
      <c r="BE64" s="330">
        <v>788</v>
      </c>
      <c r="BG64" s="771" t="s">
        <v>113</v>
      </c>
      <c r="BH64" s="334">
        <v>119</v>
      </c>
      <c r="BI64" s="321"/>
      <c r="BJ64" s="771" t="s">
        <v>113</v>
      </c>
      <c r="BK64" s="334">
        <v>939</v>
      </c>
      <c r="BL64" s="334">
        <v>0</v>
      </c>
      <c r="BM64" s="334">
        <f t="shared" si="99"/>
        <v>939</v>
      </c>
      <c r="BN64" s="321"/>
      <c r="BO64" s="771" t="s">
        <v>113</v>
      </c>
      <c r="BP64" s="334"/>
      <c r="BR64" s="771" t="s">
        <v>113</v>
      </c>
      <c r="BS64" s="334">
        <v>14764</v>
      </c>
      <c r="BU64" s="770" t="s">
        <v>113</v>
      </c>
      <c r="BV64" s="334"/>
      <c r="BW64" s="334"/>
      <c r="BX64" s="334"/>
      <c r="BY64" s="334"/>
      <c r="BZ64" s="334">
        <v>0</v>
      </c>
      <c r="CA64" s="334">
        <v>2</v>
      </c>
      <c r="CB64" s="334"/>
      <c r="CC64" s="334">
        <v>0</v>
      </c>
      <c r="CD64" s="334">
        <v>0</v>
      </c>
      <c r="CE64" s="341">
        <f t="shared" si="100"/>
        <v>2</v>
      </c>
    </row>
    <row r="65" spans="12:83" x14ac:dyDescent="0.15">
      <c r="L65" s="770" t="s">
        <v>114</v>
      </c>
      <c r="M65" s="448"/>
      <c r="N65" s="448">
        <v>1</v>
      </c>
      <c r="O65" s="448"/>
      <c r="P65" s="448">
        <v>9170</v>
      </c>
      <c r="Q65" s="448">
        <v>2</v>
      </c>
      <c r="R65" s="448">
        <f t="shared" si="101"/>
        <v>9173</v>
      </c>
      <c r="T65" s="770" t="s">
        <v>114</v>
      </c>
      <c r="U65" s="448"/>
      <c r="V65" s="448">
        <v>160</v>
      </c>
      <c r="W65" s="448">
        <v>28</v>
      </c>
      <c r="X65" s="448">
        <v>14299</v>
      </c>
      <c r="Y65" s="448"/>
      <c r="Z65" s="448">
        <v>0</v>
      </c>
      <c r="AA65" s="440">
        <f t="shared" si="102"/>
        <v>14487</v>
      </c>
      <c r="AC65" s="770" t="s">
        <v>114</v>
      </c>
      <c r="AD65" s="330"/>
      <c r="AE65" s="330"/>
      <c r="AF65" s="330"/>
      <c r="AG65" s="330"/>
      <c r="AH65" s="330">
        <v>0</v>
      </c>
      <c r="AI65" s="330">
        <f t="shared" si="103"/>
        <v>0</v>
      </c>
      <c r="AK65" s="770" t="s">
        <v>114</v>
      </c>
      <c r="AL65" s="330"/>
      <c r="AM65" s="330"/>
      <c r="AN65" s="330"/>
      <c r="AO65" s="330"/>
      <c r="AP65" s="330"/>
      <c r="AQ65" s="330">
        <v>37</v>
      </c>
      <c r="AR65" s="330"/>
      <c r="AS65" s="330">
        <v>2</v>
      </c>
      <c r="AT65" s="330"/>
      <c r="AU65" s="330"/>
      <c r="AV65" s="330"/>
      <c r="AW65" s="330"/>
      <c r="AX65" s="330"/>
      <c r="AY65" s="330"/>
      <c r="AZ65" s="330"/>
      <c r="BA65" s="330"/>
      <c r="BB65" s="330">
        <f t="shared" si="98"/>
        <v>39</v>
      </c>
      <c r="BD65" s="770" t="s">
        <v>114</v>
      </c>
      <c r="BE65" s="330">
        <v>50</v>
      </c>
      <c r="BG65" s="771" t="s">
        <v>114</v>
      </c>
      <c r="BH65" s="334">
        <v>0</v>
      </c>
      <c r="BI65" s="321"/>
      <c r="BJ65" s="771" t="s">
        <v>114</v>
      </c>
      <c r="BK65" s="334"/>
      <c r="BL65" s="334">
        <v>0</v>
      </c>
      <c r="BM65" s="334">
        <f t="shared" si="99"/>
        <v>0</v>
      </c>
      <c r="BN65" s="321"/>
      <c r="BO65" s="771" t="s">
        <v>114</v>
      </c>
      <c r="BP65" s="334">
        <v>37</v>
      </c>
      <c r="BR65" s="771" t="s">
        <v>114</v>
      </c>
      <c r="BS65" s="334">
        <v>11</v>
      </c>
      <c r="BU65" s="770" t="s">
        <v>114</v>
      </c>
      <c r="BV65" s="341"/>
      <c r="BW65" s="341"/>
      <c r="BX65" s="341"/>
      <c r="BY65" s="341"/>
      <c r="BZ65" s="334">
        <v>0</v>
      </c>
      <c r="CA65" s="341"/>
      <c r="CB65" s="341"/>
      <c r="CC65" s="334">
        <v>0</v>
      </c>
      <c r="CD65" s="334">
        <v>0</v>
      </c>
      <c r="CE65" s="341">
        <f t="shared" si="100"/>
        <v>0</v>
      </c>
    </row>
    <row r="66" spans="12:83" x14ac:dyDescent="0.15">
      <c r="L66" s="770" t="s">
        <v>926</v>
      </c>
      <c r="M66" s="448">
        <v>2</v>
      </c>
      <c r="N66" s="448">
        <v>1</v>
      </c>
      <c r="O66" s="448"/>
      <c r="P66" s="448">
        <v>1287</v>
      </c>
      <c r="Q66" s="448">
        <v>379</v>
      </c>
      <c r="R66" s="448">
        <f t="shared" si="101"/>
        <v>1669</v>
      </c>
      <c r="T66" s="770" t="s">
        <v>926</v>
      </c>
      <c r="U66" s="448">
        <v>2</v>
      </c>
      <c r="V66" s="448"/>
      <c r="W66" s="448">
        <v>12</v>
      </c>
      <c r="X66" s="448">
        <v>1275</v>
      </c>
      <c r="Y66" s="448"/>
      <c r="Z66" s="448">
        <v>157</v>
      </c>
      <c r="AA66" s="440">
        <f t="shared" si="102"/>
        <v>1446</v>
      </c>
      <c r="AC66" s="770" t="s">
        <v>926</v>
      </c>
      <c r="AD66" s="330">
        <v>1</v>
      </c>
      <c r="AE66" s="330">
        <v>3</v>
      </c>
      <c r="AF66" s="330">
        <v>3</v>
      </c>
      <c r="AG66" s="330"/>
      <c r="AH66" s="330">
        <v>5</v>
      </c>
      <c r="AI66" s="330">
        <f t="shared" si="103"/>
        <v>12</v>
      </c>
      <c r="AK66" s="770" t="s">
        <v>926</v>
      </c>
      <c r="AL66" s="330"/>
      <c r="AM66" s="330"/>
      <c r="AN66" s="330"/>
      <c r="AO66" s="330"/>
      <c r="AP66" s="330"/>
      <c r="AQ66" s="330">
        <v>0</v>
      </c>
      <c r="AR66" s="330"/>
      <c r="AS66" s="330"/>
      <c r="AT66" s="330"/>
      <c r="AU66" s="330"/>
      <c r="AV66" s="330"/>
      <c r="AW66" s="330"/>
      <c r="AX66" s="330"/>
      <c r="AY66" s="330"/>
      <c r="AZ66" s="330"/>
      <c r="BA66" s="330"/>
      <c r="BB66" s="330">
        <f t="shared" si="98"/>
        <v>0</v>
      </c>
      <c r="BD66" s="770" t="s">
        <v>926</v>
      </c>
      <c r="BE66" s="330"/>
      <c r="BG66" s="771" t="s">
        <v>926</v>
      </c>
      <c r="BH66" s="334">
        <v>3016</v>
      </c>
      <c r="BI66" s="321"/>
      <c r="BJ66" s="771" t="s">
        <v>926</v>
      </c>
      <c r="BK66" s="334">
        <v>1</v>
      </c>
      <c r="BL66" s="334">
        <v>0</v>
      </c>
      <c r="BM66" s="334">
        <f t="shared" si="99"/>
        <v>1</v>
      </c>
      <c r="BN66" s="321"/>
      <c r="BO66" s="771" t="s">
        <v>926</v>
      </c>
      <c r="BP66" s="334"/>
      <c r="BR66" s="771" t="s">
        <v>926</v>
      </c>
      <c r="BS66" s="334">
        <v>3</v>
      </c>
      <c r="BU66" s="770" t="s">
        <v>926</v>
      </c>
      <c r="BV66" s="341">
        <v>2</v>
      </c>
      <c r="BW66" s="341">
        <v>2</v>
      </c>
      <c r="BX66" s="341">
        <v>1</v>
      </c>
      <c r="BY66" s="341">
        <v>1</v>
      </c>
      <c r="BZ66" s="334">
        <v>0</v>
      </c>
      <c r="CA66" s="341">
        <v>1</v>
      </c>
      <c r="CB66" s="341">
        <v>5</v>
      </c>
      <c r="CC66" s="334">
        <v>0</v>
      </c>
      <c r="CD66" s="334">
        <v>0</v>
      </c>
      <c r="CE66" s="341">
        <f t="shared" si="100"/>
        <v>12</v>
      </c>
    </row>
    <row r="67" spans="12:83" x14ac:dyDescent="0.15">
      <c r="L67" s="78" t="s">
        <v>55</v>
      </c>
      <c r="M67" s="424">
        <f>SUM(M61:M66)</f>
        <v>50488</v>
      </c>
      <c r="N67" s="424">
        <f>SUM(N61:N66)</f>
        <v>2224</v>
      </c>
      <c r="O67" s="424">
        <f>SUM(O61:O66)</f>
        <v>251</v>
      </c>
      <c r="P67" s="424">
        <f>SUM(P61:P66)</f>
        <v>1018209</v>
      </c>
      <c r="Q67" s="424"/>
      <c r="R67" s="424">
        <f>SUM(R61:R66)</f>
        <v>1071816</v>
      </c>
      <c r="T67" s="78" t="s">
        <v>55</v>
      </c>
      <c r="U67" s="424">
        <f t="shared" ref="U67:AA67" si="104">SUM(U61:U66)</f>
        <v>53388</v>
      </c>
      <c r="V67" s="424">
        <f t="shared" si="104"/>
        <v>1522</v>
      </c>
      <c r="W67" s="424">
        <f t="shared" si="104"/>
        <v>272</v>
      </c>
      <c r="X67" s="424">
        <f t="shared" si="104"/>
        <v>133046</v>
      </c>
      <c r="Y67" s="424">
        <f t="shared" si="104"/>
        <v>258</v>
      </c>
      <c r="Z67" s="424"/>
      <c r="AA67" s="424">
        <f t="shared" si="104"/>
        <v>188702</v>
      </c>
      <c r="AC67" s="78" t="s">
        <v>55</v>
      </c>
      <c r="AD67" s="332">
        <f>SUM(AD61:AD66)</f>
        <v>1192</v>
      </c>
      <c r="AE67" s="332">
        <f>SUM(AE61:AE66)</f>
        <v>24300</v>
      </c>
      <c r="AF67" s="332">
        <f>SUM(AF61:AF66)</f>
        <v>40640</v>
      </c>
      <c r="AG67" s="332">
        <f>SUM(AG61:AG66)</f>
        <v>16</v>
      </c>
      <c r="AH67" s="332"/>
      <c r="AI67" s="332">
        <f>SUM(AI61:AI66)</f>
        <v>66167</v>
      </c>
      <c r="AK67" s="78" t="s">
        <v>55</v>
      </c>
      <c r="AL67" s="350">
        <f t="shared" ref="AL67:BB67" si="105">SUM(AL61:AL66)</f>
        <v>13692</v>
      </c>
      <c r="AM67" s="350">
        <f t="shared" si="105"/>
        <v>14285</v>
      </c>
      <c r="AN67" s="350">
        <f t="shared" si="105"/>
        <v>4747</v>
      </c>
      <c r="AO67" s="350">
        <f t="shared" si="105"/>
        <v>6555</v>
      </c>
      <c r="AP67" s="350">
        <f t="shared" si="105"/>
        <v>6094</v>
      </c>
      <c r="AQ67" s="350">
        <f t="shared" si="105"/>
        <v>2582</v>
      </c>
      <c r="AR67" s="350">
        <f t="shared" si="105"/>
        <v>1058</v>
      </c>
      <c r="AS67" s="350">
        <f t="shared" si="105"/>
        <v>26755</v>
      </c>
      <c r="AT67" s="350">
        <f t="shared" si="105"/>
        <v>92</v>
      </c>
      <c r="AU67" s="350">
        <f t="shared" si="105"/>
        <v>89</v>
      </c>
      <c r="AV67" s="350">
        <f t="shared" si="105"/>
        <v>10503</v>
      </c>
      <c r="AW67" s="350">
        <f t="shared" si="105"/>
        <v>453</v>
      </c>
      <c r="AX67" s="350">
        <f t="shared" si="105"/>
        <v>207</v>
      </c>
      <c r="AY67" s="350">
        <f t="shared" si="105"/>
        <v>21475</v>
      </c>
      <c r="AZ67" s="350">
        <f t="shared" si="105"/>
        <v>10029</v>
      </c>
      <c r="BA67" s="350">
        <f t="shared" si="105"/>
        <v>443</v>
      </c>
      <c r="BB67" s="350">
        <f t="shared" si="105"/>
        <v>119059</v>
      </c>
      <c r="BD67" s="78" t="s">
        <v>55</v>
      </c>
      <c r="BE67" s="350">
        <f>SUM(BE61:BE66)</f>
        <v>895</v>
      </c>
      <c r="BG67" s="737" t="s">
        <v>55</v>
      </c>
      <c r="BH67" s="744">
        <f>SUM(BH61:BH66)</f>
        <v>480661</v>
      </c>
      <c r="BJ67" s="737" t="s">
        <v>55</v>
      </c>
      <c r="BK67" s="744">
        <f>SUM(BK61:BK66)</f>
        <v>2613</v>
      </c>
      <c r="BL67" s="744">
        <f>SUM(BL61:BL66)</f>
        <v>278</v>
      </c>
      <c r="BM67" s="744">
        <f>SUM(BM61:BM66)</f>
        <v>2891</v>
      </c>
      <c r="BO67" s="737" t="s">
        <v>55</v>
      </c>
      <c r="BP67" s="744">
        <f>SUM(BP61:BP66)</f>
        <v>4114</v>
      </c>
      <c r="BR67" s="737" t="s">
        <v>55</v>
      </c>
      <c r="BS67" s="744">
        <f>SUM(BS61:BS66)</f>
        <v>14778</v>
      </c>
      <c r="BU67" s="737" t="s">
        <v>55</v>
      </c>
      <c r="BV67" s="340">
        <f>SUM(BV61:BV66)</f>
        <v>32</v>
      </c>
      <c r="BW67" s="340">
        <f t="shared" ref="BW67:CE67" si="106">SUM(BW61:BW66)</f>
        <v>4</v>
      </c>
      <c r="BX67" s="340">
        <f t="shared" si="106"/>
        <v>14</v>
      </c>
      <c r="BY67" s="340">
        <f t="shared" si="106"/>
        <v>42</v>
      </c>
      <c r="BZ67" s="340">
        <f t="shared" si="106"/>
        <v>0</v>
      </c>
      <c r="CA67" s="340">
        <f t="shared" si="106"/>
        <v>299</v>
      </c>
      <c r="CB67" s="340">
        <f t="shared" si="106"/>
        <v>12</v>
      </c>
      <c r="CC67" s="340">
        <f t="shared" si="106"/>
        <v>0</v>
      </c>
      <c r="CD67" s="340">
        <f t="shared" si="106"/>
        <v>0</v>
      </c>
      <c r="CE67" s="340">
        <f t="shared" si="106"/>
        <v>403</v>
      </c>
    </row>
    <row r="69" spans="12:83" x14ac:dyDescent="0.15">
      <c r="L69" s="222" t="s">
        <v>927</v>
      </c>
      <c r="M69"/>
      <c r="N69"/>
      <c r="O69"/>
      <c r="P69"/>
      <c r="Q69"/>
      <c r="R69"/>
      <c r="S69"/>
      <c r="T69"/>
      <c r="U69"/>
      <c r="V69"/>
      <c r="W69"/>
      <c r="X69"/>
      <c r="Y69"/>
      <c r="Z69"/>
      <c r="AA69"/>
      <c r="AB69"/>
      <c r="AC69"/>
      <c r="AD69"/>
      <c r="AE69"/>
      <c r="AF69"/>
      <c r="AG69"/>
      <c r="AH69"/>
      <c r="AI69"/>
      <c r="AJ69"/>
      <c r="AK69"/>
      <c r="AL69"/>
    </row>
    <row r="70" spans="12:83" x14ac:dyDescent="0.15">
      <c r="L70"/>
      <c r="M70"/>
      <c r="N70"/>
      <c r="O70"/>
      <c r="P70"/>
      <c r="Q70"/>
      <c r="R70"/>
      <c r="S70"/>
      <c r="T70"/>
      <c r="U70"/>
      <c r="V70"/>
      <c r="W70"/>
      <c r="X70"/>
      <c r="Y70"/>
      <c r="Z70"/>
      <c r="AA70"/>
      <c r="AB70"/>
      <c r="AC70"/>
      <c r="AD70"/>
      <c r="AE70"/>
      <c r="AF70"/>
      <c r="AG70"/>
      <c r="AH70"/>
      <c r="AI70"/>
      <c r="AJ70"/>
      <c r="AK70"/>
      <c r="AL70"/>
    </row>
    <row r="71" spans="12:83" x14ac:dyDescent="0.15">
      <c r="L71"/>
      <c r="M71"/>
      <c r="N71"/>
      <c r="O71"/>
      <c r="P71"/>
      <c r="Q71"/>
      <c r="R71"/>
      <c r="S71"/>
      <c r="T71"/>
      <c r="U71"/>
      <c r="V71"/>
      <c r="W71"/>
      <c r="X71"/>
      <c r="Y71"/>
      <c r="Z71"/>
      <c r="AA71"/>
      <c r="AB71"/>
      <c r="AC71"/>
      <c r="AD71"/>
      <c r="AE71"/>
      <c r="AF71"/>
      <c r="AG71"/>
      <c r="AH71"/>
      <c r="AI71"/>
      <c r="AJ71"/>
      <c r="AK71"/>
      <c r="AL71"/>
      <c r="AO71" s="369"/>
      <c r="AP71" s="369"/>
      <c r="AQ71" s="369"/>
    </row>
    <row r="72" spans="12:83" x14ac:dyDescent="0.15">
      <c r="L72"/>
      <c r="M72"/>
      <c r="N72"/>
      <c r="O72"/>
      <c r="P72"/>
      <c r="Q72"/>
      <c r="R72"/>
      <c r="S72"/>
      <c r="T72"/>
      <c r="U72"/>
      <c r="V72"/>
      <c r="W72"/>
      <c r="X72"/>
      <c r="Y72"/>
      <c r="Z72"/>
      <c r="AA72"/>
      <c r="AB72"/>
      <c r="AC72"/>
      <c r="AD72"/>
      <c r="AE72"/>
      <c r="AF72"/>
      <c r="AG72"/>
      <c r="AH72"/>
      <c r="AI72"/>
      <c r="AJ72"/>
      <c r="AK72"/>
      <c r="AL72"/>
      <c r="AO72" s="369"/>
      <c r="AP72" s="369"/>
      <c r="AQ72" s="369"/>
    </row>
    <row r="73" spans="12:83" x14ac:dyDescent="0.15">
      <c r="L73"/>
      <c r="M73"/>
      <c r="N73"/>
      <c r="O73"/>
      <c r="P73"/>
      <c r="Q73"/>
      <c r="R73"/>
      <c r="S73"/>
      <c r="T73"/>
      <c r="U73"/>
      <c r="V73"/>
      <c r="W73"/>
      <c r="X73"/>
      <c r="Y73"/>
      <c r="Z73"/>
      <c r="AA73"/>
      <c r="AB73"/>
      <c r="AC73"/>
      <c r="AD73"/>
      <c r="AE73"/>
      <c r="AF73"/>
      <c r="AG73"/>
      <c r="AH73"/>
      <c r="AI73"/>
      <c r="AJ73"/>
      <c r="AK73"/>
      <c r="AL73"/>
      <c r="AO73" s="369"/>
      <c r="AP73" s="369"/>
      <c r="AQ73" s="369"/>
    </row>
    <row r="74" spans="12:83" x14ac:dyDescent="0.15">
      <c r="L74"/>
      <c r="M74"/>
      <c r="N74"/>
      <c r="O74"/>
      <c r="P74"/>
      <c r="Q74"/>
      <c r="R74"/>
      <c r="S74"/>
      <c r="T74"/>
      <c r="U74"/>
      <c r="V74"/>
      <c r="W74"/>
      <c r="X74"/>
      <c r="Y74"/>
      <c r="Z74"/>
      <c r="AA74"/>
      <c r="AB74"/>
      <c r="AC74"/>
      <c r="AD74"/>
      <c r="AE74"/>
      <c r="AF74"/>
      <c r="AG74"/>
      <c r="AH74"/>
      <c r="AI74"/>
      <c r="AJ74"/>
      <c r="AK74"/>
      <c r="AL74"/>
    </row>
    <row r="75" spans="12:83" x14ac:dyDescent="0.15">
      <c r="L75"/>
      <c r="M75"/>
      <c r="N75"/>
      <c r="O75"/>
      <c r="P75"/>
      <c r="Q75"/>
      <c r="R75"/>
      <c r="S75"/>
      <c r="T75"/>
      <c r="U75"/>
      <c r="V75"/>
      <c r="W75"/>
      <c r="X75"/>
      <c r="Y75"/>
      <c r="Z75"/>
      <c r="AA75"/>
      <c r="AB75"/>
      <c r="AC75"/>
      <c r="AD75"/>
      <c r="AE75"/>
      <c r="AF75"/>
      <c r="AG75"/>
      <c r="AH75"/>
      <c r="AI75"/>
      <c r="AJ75"/>
      <c r="AK75"/>
      <c r="AL75"/>
      <c r="AN75" s="466"/>
    </row>
    <row r="76" spans="12:83" x14ac:dyDescent="0.15">
      <c r="L76"/>
      <c r="M76"/>
      <c r="N76"/>
      <c r="O76"/>
      <c r="P76"/>
      <c r="Q76"/>
      <c r="R76"/>
      <c r="S76"/>
      <c r="T76"/>
      <c r="U76"/>
      <c r="V76"/>
      <c r="W76"/>
      <c r="X76"/>
      <c r="Y76"/>
      <c r="Z76"/>
      <c r="AA76"/>
      <c r="AB76"/>
      <c r="AC76"/>
      <c r="AD76"/>
      <c r="AE76"/>
      <c r="AF76"/>
      <c r="AG76"/>
      <c r="AH76"/>
      <c r="AI76"/>
      <c r="AJ76"/>
      <c r="AK76"/>
      <c r="AL76"/>
      <c r="AN76" s="369"/>
    </row>
    <row r="77" spans="12:83" x14ac:dyDescent="0.15">
      <c r="L77"/>
      <c r="M77"/>
      <c r="N77"/>
      <c r="O77"/>
      <c r="P77"/>
      <c r="Q77"/>
      <c r="R77"/>
      <c r="S77"/>
      <c r="T77"/>
      <c r="U77"/>
      <c r="V77"/>
      <c r="W77"/>
      <c r="X77"/>
      <c r="Y77"/>
      <c r="Z77"/>
      <c r="AA77"/>
      <c r="AB77"/>
      <c r="AC77"/>
      <c r="AD77"/>
      <c r="AE77"/>
      <c r="AF77"/>
      <c r="AG77"/>
      <c r="AH77"/>
      <c r="AI77"/>
      <c r="AJ77"/>
      <c r="AK77"/>
      <c r="AL77"/>
      <c r="AN77" s="369"/>
    </row>
    <row r="78" spans="12:83" x14ac:dyDescent="0.15">
      <c r="L78"/>
      <c r="M78"/>
      <c r="N78"/>
      <c r="O78"/>
      <c r="P78"/>
      <c r="Q78"/>
      <c r="R78"/>
      <c r="S78"/>
      <c r="T78"/>
      <c r="U78"/>
      <c r="V78"/>
      <c r="W78"/>
      <c r="X78"/>
      <c r="Y78"/>
      <c r="Z78"/>
      <c r="AA78"/>
      <c r="AB78"/>
      <c r="AC78"/>
      <c r="AD78"/>
      <c r="AE78"/>
      <c r="AF78"/>
      <c r="AG78"/>
      <c r="AH78"/>
      <c r="AI78"/>
      <c r="AJ78"/>
      <c r="AK78"/>
      <c r="AL78"/>
    </row>
    <row r="79" spans="12:83" x14ac:dyDescent="0.15">
      <c r="L79"/>
      <c r="M79"/>
      <c r="N79"/>
      <c r="O79"/>
      <c r="P79"/>
      <c r="Q79"/>
      <c r="R79"/>
      <c r="S79"/>
      <c r="T79"/>
      <c r="U79"/>
      <c r="V79"/>
      <c r="W79"/>
      <c r="X79"/>
      <c r="Y79"/>
      <c r="Z79"/>
      <c r="AA79"/>
      <c r="AB79"/>
      <c r="AC79"/>
      <c r="AD79"/>
      <c r="AE79"/>
      <c r="AF79"/>
      <c r="AG79"/>
      <c r="AH79"/>
      <c r="AI79"/>
      <c r="AJ79"/>
      <c r="AK79"/>
      <c r="AL79"/>
    </row>
    <row r="80" spans="12:83" x14ac:dyDescent="0.15">
      <c r="L80"/>
      <c r="M80"/>
      <c r="N80"/>
      <c r="O80"/>
      <c r="P80"/>
      <c r="Q80"/>
      <c r="R80"/>
      <c r="S80"/>
      <c r="T80"/>
      <c r="U80"/>
      <c r="V80"/>
      <c r="W80"/>
      <c r="X80"/>
      <c r="Y80"/>
      <c r="Z80"/>
      <c r="AA80"/>
      <c r="AB80"/>
      <c r="AC80"/>
      <c r="AD80"/>
      <c r="AE80"/>
      <c r="AF80"/>
      <c r="AG80"/>
      <c r="AH80"/>
      <c r="AI80"/>
      <c r="AJ80"/>
      <c r="AK80"/>
      <c r="AL80"/>
    </row>
  </sheetData>
  <mergeCells count="5">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theme="0"/>
  </sheetPr>
  <dimension ref="A1:XFD246"/>
  <sheetViews>
    <sheetView topLeftCell="A30" zoomScaleNormal="100" workbookViewId="0">
      <selection activeCell="D63" sqref="D63"/>
    </sheetView>
  </sheetViews>
  <sheetFormatPr baseColWidth="10" defaultColWidth="9.1640625" defaultRowHeight="13" x14ac:dyDescent="0.15"/>
  <cols>
    <col min="1" max="1" width="24" style="78" customWidth="1"/>
    <col min="2" max="2" width="18.5" style="78" customWidth="1"/>
    <col min="3" max="3" width="16.33203125" style="424" customWidth="1"/>
    <col min="4" max="4" width="16.33203125" style="423" customWidth="1"/>
    <col min="5" max="7" width="14.6640625" style="78" customWidth="1"/>
    <col min="8" max="8" width="15.1640625" style="78" customWidth="1"/>
    <col min="9" max="9" width="18.6640625" style="78" customWidth="1"/>
    <col min="10" max="10" width="12.83203125" style="78" customWidth="1"/>
    <col min="11" max="11" width="13.33203125" style="78" customWidth="1"/>
    <col min="12" max="15" width="14.6640625" style="78" customWidth="1"/>
    <col min="16" max="16" width="12.33203125" style="78" customWidth="1"/>
    <col min="17" max="17" width="13.6640625" style="78" customWidth="1"/>
    <col min="18" max="18" width="12.1640625" style="78" customWidth="1"/>
    <col min="19" max="19" width="14" style="78" bestFit="1" customWidth="1"/>
    <col min="20" max="20" width="12" style="78" customWidth="1"/>
    <col min="21" max="21" width="12.83203125" style="78" customWidth="1"/>
    <col min="22" max="22" width="10.33203125" style="78" bestFit="1" customWidth="1"/>
    <col min="23" max="23" width="13.1640625" style="78" customWidth="1"/>
    <col min="24" max="24" width="12.5" style="78" customWidth="1"/>
    <col min="25" max="25" width="15.5" style="78" customWidth="1"/>
    <col min="26" max="26" width="9" style="78" customWidth="1"/>
    <col min="27" max="27" width="13.6640625" style="78" customWidth="1"/>
    <col min="28" max="28" width="8.83203125" style="78" customWidth="1"/>
    <col min="29" max="29" width="12.83203125" style="78" customWidth="1"/>
    <col min="30" max="30" width="11.83203125" style="78" customWidth="1"/>
    <col min="31" max="33" width="9.1640625" style="78"/>
    <col min="34" max="34" width="12" style="78" customWidth="1"/>
    <col min="35" max="35" width="12.83203125" style="78" customWidth="1"/>
    <col min="36" max="16384" width="9.1640625" style="78"/>
  </cols>
  <sheetData>
    <row r="1" spans="1:18" ht="35.25" customHeight="1" x14ac:dyDescent="0.15">
      <c r="A1" s="854" t="s">
        <v>749</v>
      </c>
      <c r="B1" s="868"/>
      <c r="C1" s="868"/>
      <c r="D1" s="868"/>
      <c r="E1" s="868"/>
      <c r="F1" s="868"/>
      <c r="G1" s="868"/>
      <c r="H1" s="868"/>
      <c r="I1" s="868"/>
      <c r="J1" s="868"/>
      <c r="K1" s="473"/>
      <c r="L1" s="473"/>
      <c r="M1" s="473"/>
      <c r="N1" s="473"/>
      <c r="O1" s="473"/>
    </row>
    <row r="2" spans="1:18" x14ac:dyDescent="0.15">
      <c r="K2"/>
      <c r="L2"/>
      <c r="M2"/>
      <c r="N2"/>
      <c r="O2"/>
      <c r="P2"/>
      <c r="Q2"/>
      <c r="R2"/>
    </row>
    <row r="3" spans="1:18" x14ac:dyDescent="0.15">
      <c r="A3" s="222" t="s">
        <v>1214</v>
      </c>
      <c r="B3" s="474"/>
      <c r="C3" s="474"/>
      <c r="D3" s="474"/>
      <c r="E3" s="474"/>
      <c r="F3" s="474"/>
      <c r="G3" s="474"/>
      <c r="H3" s="474"/>
      <c r="I3" s="474"/>
      <c r="J3" s="474"/>
      <c r="K3"/>
      <c r="L3"/>
      <c r="M3"/>
      <c r="N3"/>
      <c r="O3"/>
      <c r="P3"/>
      <c r="Q3"/>
      <c r="R3"/>
    </row>
    <row r="4" spans="1:18" x14ac:dyDescent="0.15">
      <c r="A4" s="475"/>
      <c r="B4" s="474"/>
      <c r="C4" s="474"/>
      <c r="D4" s="474"/>
      <c r="E4" s="474"/>
      <c r="F4" s="474"/>
      <c r="G4" s="474"/>
      <c r="H4" s="474"/>
      <c r="I4" s="474"/>
      <c r="J4" s="474"/>
      <c r="K4"/>
      <c r="L4"/>
      <c r="M4"/>
      <c r="N4"/>
      <c r="O4"/>
      <c r="P4"/>
      <c r="Q4"/>
      <c r="R4"/>
    </row>
    <row r="5" spans="1:18" x14ac:dyDescent="0.15">
      <c r="C5" s="78"/>
      <c r="D5" s="78" t="s">
        <v>73</v>
      </c>
      <c r="E5" s="476"/>
      <c r="F5" s="476"/>
      <c r="G5" s="474"/>
      <c r="H5" s="474"/>
      <c r="I5" s="474"/>
      <c r="J5" s="474"/>
      <c r="K5"/>
      <c r="L5"/>
      <c r="M5"/>
      <c r="N5"/>
      <c r="O5"/>
      <c r="P5"/>
      <c r="Q5"/>
      <c r="R5"/>
    </row>
    <row r="6" spans="1:18" ht="17" x14ac:dyDescent="0.15">
      <c r="A6" s="477" t="s">
        <v>150</v>
      </c>
      <c r="B6" s="477" t="s">
        <v>151</v>
      </c>
      <c r="C6" s="426" t="s">
        <v>152</v>
      </c>
      <c r="D6" s="426" t="s">
        <v>43</v>
      </c>
      <c r="E6" s="474"/>
      <c r="F6" s="474"/>
      <c r="G6" s="474"/>
      <c r="H6" s="474"/>
      <c r="I6"/>
      <c r="J6" s="474"/>
      <c r="K6"/>
      <c r="L6"/>
      <c r="M6"/>
      <c r="N6"/>
      <c r="O6"/>
      <c r="P6"/>
      <c r="Q6"/>
      <c r="R6"/>
    </row>
    <row r="7" spans="1:18" ht="17" x14ac:dyDescent="0.15">
      <c r="A7" s="478" t="s">
        <v>808</v>
      </c>
      <c r="B7" s="478" t="s">
        <v>809</v>
      </c>
      <c r="C7" s="479">
        <v>19.213565246986008</v>
      </c>
      <c r="D7" s="479">
        <v>1.2178820000000001</v>
      </c>
      <c r="E7" s="474"/>
      <c r="F7" s="474"/>
      <c r="G7" s="474"/>
      <c r="H7" s="474"/>
      <c r="I7"/>
      <c r="J7" s="474"/>
      <c r="K7"/>
      <c r="L7"/>
      <c r="M7"/>
      <c r="N7"/>
      <c r="O7"/>
      <c r="P7"/>
      <c r="Q7"/>
      <c r="R7"/>
    </row>
    <row r="8" spans="1:18" ht="17" x14ac:dyDescent="0.15">
      <c r="A8" s="478" t="s">
        <v>808</v>
      </c>
      <c r="B8" s="480" t="s">
        <v>1098</v>
      </c>
      <c r="C8" s="481">
        <v>14.642936677490066</v>
      </c>
      <c r="D8" s="481">
        <v>0.30001299999999997</v>
      </c>
      <c r="E8" s="474"/>
      <c r="F8" s="82"/>
      <c r="G8"/>
      <c r="H8"/>
      <c r="I8"/>
      <c r="J8" s="474"/>
      <c r="K8"/>
      <c r="L8"/>
      <c r="M8"/>
      <c r="N8"/>
      <c r="O8"/>
      <c r="P8"/>
      <c r="Q8"/>
      <c r="R8"/>
    </row>
    <row r="9" spans="1:18" ht="17" x14ac:dyDescent="0.15">
      <c r="A9" s="478" t="s">
        <v>808</v>
      </c>
      <c r="B9" s="480" t="s">
        <v>731</v>
      </c>
      <c r="C9" s="481">
        <v>2.3779062067660547E-2</v>
      </c>
      <c r="D9" s="481">
        <v>2.7599999999999999E-3</v>
      </c>
      <c r="E9" s="474"/>
      <c r="F9" s="82"/>
      <c r="G9"/>
      <c r="H9"/>
      <c r="I9"/>
      <c r="J9" s="474"/>
      <c r="K9"/>
      <c r="L9"/>
      <c r="M9"/>
      <c r="N9"/>
      <c r="O9"/>
      <c r="P9"/>
      <c r="Q9"/>
      <c r="R9"/>
    </row>
    <row r="10" spans="1:18" ht="17" x14ac:dyDescent="0.15">
      <c r="A10" s="478" t="s">
        <v>153</v>
      </c>
      <c r="B10" s="480" t="s">
        <v>154</v>
      </c>
      <c r="C10" s="481">
        <v>46.04184435604737</v>
      </c>
      <c r="D10" s="481">
        <v>4.9976900000000004</v>
      </c>
      <c r="E10" s="474"/>
      <c r="F10" s="82"/>
      <c r="G10"/>
      <c r="H10"/>
      <c r="I10" s="474"/>
      <c r="J10" s="474"/>
      <c r="K10"/>
      <c r="L10"/>
      <c r="M10"/>
      <c r="N10"/>
      <c r="O10"/>
      <c r="P10"/>
      <c r="Q10"/>
      <c r="R10"/>
    </row>
    <row r="11" spans="1:18" ht="17" x14ac:dyDescent="0.15">
      <c r="A11" s="478" t="s">
        <v>153</v>
      </c>
      <c r="B11" s="480" t="s">
        <v>143</v>
      </c>
      <c r="C11" s="481">
        <v>0.24798537318474642</v>
      </c>
      <c r="D11" s="481">
        <v>0.91388100000000005</v>
      </c>
      <c r="E11" s="474"/>
      <c r="F11" s="474"/>
      <c r="G11" s="474"/>
      <c r="H11" s="474"/>
      <c r="I11" s="474"/>
      <c r="J11" s="474"/>
      <c r="K11"/>
      <c r="L11"/>
      <c r="M11"/>
      <c r="N11"/>
      <c r="O11"/>
      <c r="P11"/>
      <c r="Q11"/>
      <c r="R11"/>
    </row>
    <row r="12" spans="1:18" ht="17" x14ac:dyDescent="0.15">
      <c r="A12" s="478" t="s">
        <v>153</v>
      </c>
      <c r="B12" s="480" t="s">
        <v>731</v>
      </c>
      <c r="C12" s="481">
        <v>1.5406679449370125E-4</v>
      </c>
      <c r="D12" s="481">
        <v>7.0595000000000005E-2</v>
      </c>
      <c r="E12" s="474"/>
      <c r="F12" s="474"/>
      <c r="G12" s="474"/>
      <c r="H12" s="474"/>
      <c r="I12" s="474"/>
      <c r="J12" s="474"/>
      <c r="K12"/>
      <c r="L12"/>
      <c r="M12"/>
      <c r="N12"/>
      <c r="O12"/>
      <c r="P12"/>
      <c r="Q12"/>
      <c r="R12"/>
    </row>
    <row r="13" spans="1:18" ht="17" x14ac:dyDescent="0.2">
      <c r="A13" s="478" t="s">
        <v>643</v>
      </c>
      <c r="B13" s="482" t="s">
        <v>639</v>
      </c>
      <c r="C13" s="481">
        <v>0.82214950883280624</v>
      </c>
      <c r="D13" s="481">
        <v>1.0311619999999999</v>
      </c>
      <c r="E13" s="474"/>
      <c r="F13" s="474"/>
      <c r="G13" s="474"/>
      <c r="H13" s="474"/>
      <c r="I13" s="474"/>
      <c r="J13" s="474"/>
      <c r="K13"/>
      <c r="L13"/>
      <c r="M13"/>
      <c r="N13"/>
      <c r="O13"/>
      <c r="P13"/>
      <c r="Q13"/>
      <c r="R13"/>
    </row>
    <row r="14" spans="1:18" ht="17" x14ac:dyDescent="0.15">
      <c r="A14" s="478" t="s">
        <v>644</v>
      </c>
      <c r="B14" s="480" t="s">
        <v>645</v>
      </c>
      <c r="C14" s="481">
        <v>7.4660595601017094E-5</v>
      </c>
      <c r="D14" s="481">
        <v>3.9000000000000005E-4</v>
      </c>
      <c r="E14" s="474"/>
      <c r="F14" s="474"/>
      <c r="G14" s="474"/>
      <c r="H14" s="474"/>
      <c r="I14" s="474"/>
      <c r="J14" s="474"/>
      <c r="K14"/>
      <c r="L14"/>
      <c r="M14"/>
      <c r="N14"/>
      <c r="O14"/>
      <c r="P14"/>
      <c r="Q14"/>
      <c r="R14"/>
    </row>
    <row r="15" spans="1:18" ht="17" x14ac:dyDescent="0.15">
      <c r="A15" s="478" t="s">
        <v>1118</v>
      </c>
      <c r="B15" s="480" t="s">
        <v>731</v>
      </c>
      <c r="C15" s="481">
        <v>0</v>
      </c>
      <c r="D15" s="481">
        <v>0</v>
      </c>
      <c r="E15" s="474"/>
      <c r="F15" s="474"/>
      <c r="G15" s="474"/>
      <c r="H15" s="474"/>
      <c r="I15" s="474"/>
      <c r="J15" s="474"/>
      <c r="K15"/>
      <c r="L15"/>
      <c r="M15"/>
      <c r="N15"/>
      <c r="O15"/>
      <c r="P15"/>
      <c r="Q15"/>
      <c r="R15"/>
    </row>
    <row r="16" spans="1:18" ht="17" x14ac:dyDescent="0.15">
      <c r="A16" s="478" t="s">
        <v>728</v>
      </c>
      <c r="B16" s="480" t="s">
        <v>155</v>
      </c>
      <c r="C16" s="481">
        <v>1102.1242285263188</v>
      </c>
      <c r="D16" s="481">
        <v>99.408566999999948</v>
      </c>
      <c r="E16" s="474"/>
      <c r="F16" s="474"/>
      <c r="G16" s="474"/>
      <c r="H16" s="474"/>
      <c r="I16" s="474"/>
      <c r="J16" s="474"/>
      <c r="K16"/>
      <c r="L16"/>
      <c r="M16"/>
      <c r="N16"/>
      <c r="O16"/>
      <c r="P16"/>
      <c r="Q16"/>
      <c r="R16"/>
    </row>
    <row r="17" spans="1:16384" ht="17" x14ac:dyDescent="0.15">
      <c r="A17" s="478" t="s">
        <v>728</v>
      </c>
      <c r="B17" s="480" t="s">
        <v>156</v>
      </c>
      <c r="C17" s="481">
        <v>656.52567167564712</v>
      </c>
      <c r="D17" s="481">
        <v>35.405460999999995</v>
      </c>
      <c r="E17" s="474"/>
      <c r="F17" s="474"/>
      <c r="G17" s="474"/>
      <c r="H17" s="474"/>
      <c r="I17" s="474"/>
      <c r="J17" s="474"/>
      <c r="K17"/>
      <c r="L17"/>
      <c r="M17"/>
      <c r="N17"/>
      <c r="O17"/>
      <c r="P17"/>
      <c r="Q17"/>
      <c r="R17"/>
    </row>
    <row r="18" spans="1:16384" ht="17" x14ac:dyDescent="0.15">
      <c r="A18" s="478" t="s">
        <v>686</v>
      </c>
      <c r="B18" s="480" t="s">
        <v>646</v>
      </c>
      <c r="C18" s="481">
        <v>439.83663845051291</v>
      </c>
      <c r="D18" s="481">
        <v>30.83600800000001</v>
      </c>
      <c r="E18" s="474"/>
      <c r="F18" s="474"/>
      <c r="G18" s="474"/>
      <c r="H18" s="474"/>
      <c r="I18" s="474"/>
      <c r="J18" s="474"/>
      <c r="K18"/>
      <c r="L18"/>
      <c r="M18"/>
      <c r="N18"/>
      <c r="O18"/>
      <c r="P18"/>
      <c r="Q18"/>
      <c r="R18"/>
    </row>
    <row r="19" spans="1:16384" ht="17" x14ac:dyDescent="0.15">
      <c r="A19" s="478" t="s">
        <v>686</v>
      </c>
      <c r="B19" s="480" t="s">
        <v>791</v>
      </c>
      <c r="C19" s="481">
        <v>343.01368784662071</v>
      </c>
      <c r="D19" s="481">
        <v>28.117300999999998</v>
      </c>
      <c r="E19" s="474"/>
      <c r="F19" s="474"/>
      <c r="G19" s="474"/>
      <c r="H19" s="474"/>
      <c r="I19" s="474"/>
      <c r="J19" s="474"/>
      <c r="K19"/>
      <c r="L19"/>
      <c r="M19"/>
      <c r="N19"/>
      <c r="O19"/>
      <c r="P19"/>
      <c r="Q19"/>
      <c r="R19"/>
    </row>
    <row r="20" spans="1:16384" ht="17" x14ac:dyDescent="0.15">
      <c r="A20" s="478" t="s">
        <v>686</v>
      </c>
      <c r="B20" s="386" t="s">
        <v>731</v>
      </c>
      <c r="C20" s="481">
        <v>0.1096766982709593</v>
      </c>
      <c r="D20" s="481">
        <v>0.18194699999999997</v>
      </c>
      <c r="E20" s="474"/>
      <c r="F20" s="474"/>
      <c r="G20" s="474"/>
      <c r="H20" s="474"/>
      <c r="I20" s="474"/>
      <c r="J20" s="474"/>
      <c r="K20"/>
      <c r="L20"/>
      <c r="M20"/>
      <c r="N20"/>
      <c r="O20"/>
      <c r="P20"/>
      <c r="Q20"/>
      <c r="R20"/>
    </row>
    <row r="21" spans="1:16384" ht="17" x14ac:dyDescent="0.15">
      <c r="A21" s="478" t="s">
        <v>729</v>
      </c>
      <c r="B21" s="386" t="s">
        <v>141</v>
      </c>
      <c r="C21" s="481">
        <v>0.65954657266229222</v>
      </c>
      <c r="D21" s="481">
        <v>3.4096000000000001E-2</v>
      </c>
      <c r="E21" s="474"/>
      <c r="F21" s="474"/>
      <c r="G21" s="474"/>
      <c r="H21" s="474"/>
      <c r="I21" s="474"/>
      <c r="J21" s="474"/>
      <c r="K21" s="474"/>
      <c r="L21" s="474"/>
      <c r="M21" s="474"/>
      <c r="N21" s="474"/>
      <c r="O21" s="474"/>
    </row>
    <row r="22" spans="1:16384" ht="17" x14ac:dyDescent="0.15">
      <c r="A22" s="478" t="s">
        <v>157</v>
      </c>
      <c r="B22" s="386" t="s">
        <v>144</v>
      </c>
      <c r="C22" s="481">
        <v>4.4103063019456288</v>
      </c>
      <c r="D22" s="481">
        <v>0.78810999999999987</v>
      </c>
      <c r="E22" s="474"/>
      <c r="F22" s="474"/>
      <c r="G22" s="474"/>
      <c r="H22" s="474"/>
      <c r="I22" s="474"/>
      <c r="J22" s="474"/>
      <c r="K22" s="474"/>
      <c r="L22" s="474"/>
      <c r="M22" s="474"/>
      <c r="N22" s="474"/>
      <c r="O22" s="474"/>
    </row>
    <row r="23" spans="1:16384" ht="17" x14ac:dyDescent="0.15">
      <c r="A23" s="478" t="s">
        <v>157</v>
      </c>
      <c r="B23" s="386" t="s">
        <v>730</v>
      </c>
      <c r="C23" s="481">
        <v>7.2853976143960495E-3</v>
      </c>
      <c r="D23" s="481">
        <v>9.1999999999999992E-4</v>
      </c>
      <c r="E23" s="474"/>
      <c r="F23" s="474"/>
      <c r="G23" s="474"/>
      <c r="H23" s="474"/>
      <c r="I23" s="474"/>
      <c r="J23" s="474"/>
      <c r="K23" s="474"/>
      <c r="L23" s="474"/>
      <c r="M23" s="474"/>
      <c r="N23" s="474"/>
      <c r="O23" s="474"/>
    </row>
    <row r="24" spans="1:16384" ht="17" x14ac:dyDescent="0.15">
      <c r="A24" s="478" t="s">
        <v>157</v>
      </c>
      <c r="B24" s="386" t="s">
        <v>731</v>
      </c>
      <c r="C24" s="481">
        <v>6.4588585082674304E-3</v>
      </c>
      <c r="D24" s="481">
        <v>2.6799999999999997E-3</v>
      </c>
      <c r="E24" s="474"/>
      <c r="F24" s="474"/>
      <c r="G24" s="474"/>
      <c r="H24" s="474"/>
      <c r="I24" s="474"/>
      <c r="J24" s="474"/>
      <c r="K24" s="474"/>
      <c r="L24" s="474"/>
      <c r="M24" s="474"/>
      <c r="N24" s="474"/>
      <c r="O24" s="474"/>
    </row>
    <row r="25" spans="1:16384" x14ac:dyDescent="0.15">
      <c r="A25" s="483" t="s">
        <v>55</v>
      </c>
      <c r="B25" s="91"/>
      <c r="C25" s="484">
        <f>SUM(C7:C24)</f>
        <v>2627.6859892800994</v>
      </c>
      <c r="D25" s="484">
        <f>SUM(D7:D24)</f>
        <v>203.30946299999997</v>
      </c>
      <c r="E25" s="485">
        <f t="shared" ref="E25:BL25" si="0">E22/365</f>
        <v>0</v>
      </c>
      <c r="F25" s="485">
        <f t="shared" si="0"/>
        <v>0</v>
      </c>
      <c r="G25" s="485">
        <f t="shared" si="0"/>
        <v>0</v>
      </c>
      <c r="H25" s="485">
        <f t="shared" si="0"/>
        <v>0</v>
      </c>
      <c r="I25" s="485">
        <f t="shared" si="0"/>
        <v>0</v>
      </c>
      <c r="J25" s="485">
        <f t="shared" si="0"/>
        <v>0</v>
      </c>
      <c r="K25" s="485">
        <f t="shared" si="0"/>
        <v>0</v>
      </c>
      <c r="L25" s="485">
        <f t="shared" si="0"/>
        <v>0</v>
      </c>
      <c r="M25" s="485">
        <f t="shared" si="0"/>
        <v>0</v>
      </c>
      <c r="N25" s="485">
        <f t="shared" si="0"/>
        <v>0</v>
      </c>
      <c r="O25" s="485">
        <f t="shared" si="0"/>
        <v>0</v>
      </c>
      <c r="P25" s="485">
        <f t="shared" si="0"/>
        <v>0</v>
      </c>
      <c r="Q25" s="485">
        <f t="shared" si="0"/>
        <v>0</v>
      </c>
      <c r="R25" s="485">
        <f t="shared" si="0"/>
        <v>0</v>
      </c>
      <c r="S25" s="485">
        <f t="shared" si="0"/>
        <v>0</v>
      </c>
      <c r="T25" s="485">
        <f t="shared" si="0"/>
        <v>0</v>
      </c>
      <c r="U25" s="485">
        <f t="shared" si="0"/>
        <v>0</v>
      </c>
      <c r="V25" s="485">
        <f t="shared" si="0"/>
        <v>0</v>
      </c>
      <c r="W25" s="485">
        <f t="shared" si="0"/>
        <v>0</v>
      </c>
      <c r="X25" s="485">
        <f t="shared" si="0"/>
        <v>0</v>
      </c>
      <c r="Y25" s="485">
        <f t="shared" si="0"/>
        <v>0</v>
      </c>
      <c r="Z25" s="485">
        <f t="shared" si="0"/>
        <v>0</v>
      </c>
      <c r="AA25" s="485">
        <f t="shared" si="0"/>
        <v>0</v>
      </c>
      <c r="AB25" s="485">
        <f t="shared" si="0"/>
        <v>0</v>
      </c>
      <c r="AC25" s="485">
        <f t="shared" si="0"/>
        <v>0</v>
      </c>
      <c r="AD25" s="485">
        <f t="shared" si="0"/>
        <v>0</v>
      </c>
      <c r="AE25" s="485">
        <f t="shared" si="0"/>
        <v>0</v>
      </c>
      <c r="AF25" s="485">
        <f t="shared" si="0"/>
        <v>0</v>
      </c>
      <c r="AG25" s="485">
        <f t="shared" si="0"/>
        <v>0</v>
      </c>
      <c r="AH25" s="485">
        <f t="shared" si="0"/>
        <v>0</v>
      </c>
      <c r="AI25" s="485">
        <f t="shared" si="0"/>
        <v>0</v>
      </c>
      <c r="AJ25" s="485">
        <f t="shared" si="0"/>
        <v>0</v>
      </c>
      <c r="AK25" s="485">
        <f t="shared" si="0"/>
        <v>0</v>
      </c>
      <c r="AL25" s="485">
        <f t="shared" si="0"/>
        <v>0</v>
      </c>
      <c r="AM25" s="485">
        <f t="shared" si="0"/>
        <v>0</v>
      </c>
      <c r="AN25" s="485">
        <f t="shared" si="0"/>
        <v>0</v>
      </c>
      <c r="AO25" s="485">
        <f t="shared" si="0"/>
        <v>0</v>
      </c>
      <c r="AP25" s="485">
        <f t="shared" si="0"/>
        <v>0</v>
      </c>
      <c r="AQ25" s="485">
        <f t="shared" si="0"/>
        <v>0</v>
      </c>
      <c r="AR25" s="485">
        <f t="shared" si="0"/>
        <v>0</v>
      </c>
      <c r="AS25" s="485">
        <f t="shared" si="0"/>
        <v>0</v>
      </c>
      <c r="AT25" s="485">
        <f t="shared" si="0"/>
        <v>0</v>
      </c>
      <c r="AU25" s="485">
        <f t="shared" si="0"/>
        <v>0</v>
      </c>
      <c r="AV25" s="485">
        <f t="shared" si="0"/>
        <v>0</v>
      </c>
      <c r="AW25" s="485">
        <f t="shared" si="0"/>
        <v>0</v>
      </c>
      <c r="AX25" s="485">
        <f t="shared" si="0"/>
        <v>0</v>
      </c>
      <c r="AY25" s="485">
        <f t="shared" si="0"/>
        <v>0</v>
      </c>
      <c r="AZ25" s="485">
        <f t="shared" si="0"/>
        <v>0</v>
      </c>
      <c r="BA25" s="485">
        <f t="shared" si="0"/>
        <v>0</v>
      </c>
      <c r="BB25" s="485">
        <f t="shared" si="0"/>
        <v>0</v>
      </c>
      <c r="BC25" s="485">
        <f t="shared" si="0"/>
        <v>0</v>
      </c>
      <c r="BD25" s="485">
        <f t="shared" si="0"/>
        <v>0</v>
      </c>
      <c r="BE25" s="485">
        <f t="shared" si="0"/>
        <v>0</v>
      </c>
      <c r="BF25" s="485">
        <f t="shared" si="0"/>
        <v>0</v>
      </c>
      <c r="BG25" s="485">
        <f t="shared" si="0"/>
        <v>0</v>
      </c>
      <c r="BH25" s="485">
        <f t="shared" si="0"/>
        <v>0</v>
      </c>
      <c r="BI25" s="485">
        <f t="shared" si="0"/>
        <v>0</v>
      </c>
      <c r="BJ25" s="485">
        <f t="shared" si="0"/>
        <v>0</v>
      </c>
      <c r="BK25" s="485">
        <f t="shared" si="0"/>
        <v>0</v>
      </c>
      <c r="BL25" s="485">
        <f t="shared" si="0"/>
        <v>0</v>
      </c>
      <c r="BM25" s="485">
        <f t="shared" ref="BM25:DX25" si="1">BM22/365</f>
        <v>0</v>
      </c>
      <c r="BN25" s="485">
        <f t="shared" si="1"/>
        <v>0</v>
      </c>
      <c r="BO25" s="485">
        <f t="shared" si="1"/>
        <v>0</v>
      </c>
      <c r="BP25" s="485">
        <f t="shared" si="1"/>
        <v>0</v>
      </c>
      <c r="BQ25" s="485">
        <f t="shared" si="1"/>
        <v>0</v>
      </c>
      <c r="BR25" s="485">
        <f t="shared" si="1"/>
        <v>0</v>
      </c>
      <c r="BS25" s="485">
        <f t="shared" si="1"/>
        <v>0</v>
      </c>
      <c r="BT25" s="485">
        <f t="shared" si="1"/>
        <v>0</v>
      </c>
      <c r="BU25" s="485">
        <f t="shared" si="1"/>
        <v>0</v>
      </c>
      <c r="BV25" s="485">
        <f t="shared" si="1"/>
        <v>0</v>
      </c>
      <c r="BW25" s="485">
        <f t="shared" si="1"/>
        <v>0</v>
      </c>
      <c r="BX25" s="485">
        <f t="shared" si="1"/>
        <v>0</v>
      </c>
      <c r="BY25" s="485">
        <f t="shared" si="1"/>
        <v>0</v>
      </c>
      <c r="BZ25" s="485">
        <f t="shared" si="1"/>
        <v>0</v>
      </c>
      <c r="CA25" s="485">
        <f t="shared" si="1"/>
        <v>0</v>
      </c>
      <c r="CB25" s="485">
        <f t="shared" si="1"/>
        <v>0</v>
      </c>
      <c r="CC25" s="485">
        <f t="shared" si="1"/>
        <v>0</v>
      </c>
      <c r="CD25" s="485">
        <f t="shared" si="1"/>
        <v>0</v>
      </c>
      <c r="CE25" s="485">
        <f t="shared" si="1"/>
        <v>0</v>
      </c>
      <c r="CF25" s="485">
        <f t="shared" si="1"/>
        <v>0</v>
      </c>
      <c r="CG25" s="485">
        <f t="shared" si="1"/>
        <v>0</v>
      </c>
      <c r="CH25" s="485">
        <f t="shared" si="1"/>
        <v>0</v>
      </c>
      <c r="CI25" s="485">
        <f t="shared" si="1"/>
        <v>0</v>
      </c>
      <c r="CJ25" s="485">
        <f t="shared" si="1"/>
        <v>0</v>
      </c>
      <c r="CK25" s="485">
        <f t="shared" si="1"/>
        <v>0</v>
      </c>
      <c r="CL25" s="485">
        <f t="shared" si="1"/>
        <v>0</v>
      </c>
      <c r="CM25" s="485">
        <f t="shared" si="1"/>
        <v>0</v>
      </c>
      <c r="CN25" s="485">
        <f t="shared" si="1"/>
        <v>0</v>
      </c>
      <c r="CO25" s="485">
        <f t="shared" si="1"/>
        <v>0</v>
      </c>
      <c r="CP25" s="485">
        <f t="shared" si="1"/>
        <v>0</v>
      </c>
      <c r="CQ25" s="485">
        <f t="shared" si="1"/>
        <v>0</v>
      </c>
      <c r="CR25" s="485">
        <f t="shared" si="1"/>
        <v>0</v>
      </c>
      <c r="CS25" s="485">
        <f t="shared" si="1"/>
        <v>0</v>
      </c>
      <c r="CT25" s="485">
        <f t="shared" si="1"/>
        <v>0</v>
      </c>
      <c r="CU25" s="485">
        <f t="shared" si="1"/>
        <v>0</v>
      </c>
      <c r="CV25" s="485">
        <f t="shared" si="1"/>
        <v>0</v>
      </c>
      <c r="CW25" s="485">
        <f t="shared" si="1"/>
        <v>0</v>
      </c>
      <c r="CX25" s="485">
        <f t="shared" si="1"/>
        <v>0</v>
      </c>
      <c r="CY25" s="485">
        <f t="shared" si="1"/>
        <v>0</v>
      </c>
      <c r="CZ25" s="485">
        <f t="shared" si="1"/>
        <v>0</v>
      </c>
      <c r="DA25" s="485">
        <f t="shared" si="1"/>
        <v>0</v>
      </c>
      <c r="DB25" s="485">
        <f t="shared" si="1"/>
        <v>0</v>
      </c>
      <c r="DC25" s="485">
        <f t="shared" si="1"/>
        <v>0</v>
      </c>
      <c r="DD25" s="485">
        <f t="shared" si="1"/>
        <v>0</v>
      </c>
      <c r="DE25" s="485">
        <f t="shared" si="1"/>
        <v>0</v>
      </c>
      <c r="DF25" s="485">
        <f t="shared" si="1"/>
        <v>0</v>
      </c>
      <c r="DG25" s="485">
        <f t="shared" si="1"/>
        <v>0</v>
      </c>
      <c r="DH25" s="485">
        <f t="shared" si="1"/>
        <v>0</v>
      </c>
      <c r="DI25" s="485">
        <f t="shared" si="1"/>
        <v>0</v>
      </c>
      <c r="DJ25" s="485">
        <f t="shared" si="1"/>
        <v>0</v>
      </c>
      <c r="DK25" s="485">
        <f t="shared" si="1"/>
        <v>0</v>
      </c>
      <c r="DL25" s="485">
        <f t="shared" si="1"/>
        <v>0</v>
      </c>
      <c r="DM25" s="485">
        <f t="shared" si="1"/>
        <v>0</v>
      </c>
      <c r="DN25" s="485">
        <f t="shared" si="1"/>
        <v>0</v>
      </c>
      <c r="DO25" s="485">
        <f t="shared" si="1"/>
        <v>0</v>
      </c>
      <c r="DP25" s="485">
        <f t="shared" si="1"/>
        <v>0</v>
      </c>
      <c r="DQ25" s="485">
        <f t="shared" si="1"/>
        <v>0</v>
      </c>
      <c r="DR25" s="485">
        <f t="shared" si="1"/>
        <v>0</v>
      </c>
      <c r="DS25" s="485">
        <f t="shared" si="1"/>
        <v>0</v>
      </c>
      <c r="DT25" s="485">
        <f t="shared" si="1"/>
        <v>0</v>
      </c>
      <c r="DU25" s="485">
        <f t="shared" si="1"/>
        <v>0</v>
      </c>
      <c r="DV25" s="485">
        <f t="shared" si="1"/>
        <v>0</v>
      </c>
      <c r="DW25" s="485">
        <f t="shared" si="1"/>
        <v>0</v>
      </c>
      <c r="DX25" s="485">
        <f t="shared" si="1"/>
        <v>0</v>
      </c>
      <c r="DY25" s="485">
        <f t="shared" ref="DY25:GJ25" si="2">DY22/365</f>
        <v>0</v>
      </c>
      <c r="DZ25" s="485">
        <f t="shared" si="2"/>
        <v>0</v>
      </c>
      <c r="EA25" s="485">
        <f t="shared" si="2"/>
        <v>0</v>
      </c>
      <c r="EB25" s="485">
        <f t="shared" si="2"/>
        <v>0</v>
      </c>
      <c r="EC25" s="485">
        <f t="shared" si="2"/>
        <v>0</v>
      </c>
      <c r="ED25" s="485">
        <f t="shared" si="2"/>
        <v>0</v>
      </c>
      <c r="EE25" s="485">
        <f t="shared" si="2"/>
        <v>0</v>
      </c>
      <c r="EF25" s="485">
        <f t="shared" si="2"/>
        <v>0</v>
      </c>
      <c r="EG25" s="485">
        <f t="shared" si="2"/>
        <v>0</v>
      </c>
      <c r="EH25" s="485">
        <f t="shared" si="2"/>
        <v>0</v>
      </c>
      <c r="EI25" s="485">
        <f t="shared" si="2"/>
        <v>0</v>
      </c>
      <c r="EJ25" s="485">
        <f t="shared" si="2"/>
        <v>0</v>
      </c>
      <c r="EK25" s="485">
        <f t="shared" si="2"/>
        <v>0</v>
      </c>
      <c r="EL25" s="485">
        <f t="shared" si="2"/>
        <v>0</v>
      </c>
      <c r="EM25" s="485">
        <f t="shared" si="2"/>
        <v>0</v>
      </c>
      <c r="EN25" s="485">
        <f t="shared" si="2"/>
        <v>0</v>
      </c>
      <c r="EO25" s="485">
        <f t="shared" si="2"/>
        <v>0</v>
      </c>
      <c r="EP25" s="485">
        <f t="shared" si="2"/>
        <v>0</v>
      </c>
      <c r="EQ25" s="485">
        <f t="shared" si="2"/>
        <v>0</v>
      </c>
      <c r="ER25" s="485">
        <f t="shared" si="2"/>
        <v>0</v>
      </c>
      <c r="ES25" s="485">
        <f t="shared" si="2"/>
        <v>0</v>
      </c>
      <c r="ET25" s="485">
        <f t="shared" si="2"/>
        <v>0</v>
      </c>
      <c r="EU25" s="485">
        <f t="shared" si="2"/>
        <v>0</v>
      </c>
      <c r="EV25" s="485">
        <f t="shared" si="2"/>
        <v>0</v>
      </c>
      <c r="EW25" s="485">
        <f t="shared" si="2"/>
        <v>0</v>
      </c>
      <c r="EX25" s="485">
        <f t="shared" si="2"/>
        <v>0</v>
      </c>
      <c r="EY25" s="485">
        <f t="shared" si="2"/>
        <v>0</v>
      </c>
      <c r="EZ25" s="485">
        <f t="shared" si="2"/>
        <v>0</v>
      </c>
      <c r="FA25" s="485">
        <f t="shared" si="2"/>
        <v>0</v>
      </c>
      <c r="FB25" s="485">
        <f t="shared" si="2"/>
        <v>0</v>
      </c>
      <c r="FC25" s="485">
        <f t="shared" si="2"/>
        <v>0</v>
      </c>
      <c r="FD25" s="485">
        <f t="shared" si="2"/>
        <v>0</v>
      </c>
      <c r="FE25" s="485">
        <f t="shared" si="2"/>
        <v>0</v>
      </c>
      <c r="FF25" s="485">
        <f t="shared" si="2"/>
        <v>0</v>
      </c>
      <c r="FG25" s="485">
        <f t="shared" si="2"/>
        <v>0</v>
      </c>
      <c r="FH25" s="485">
        <f t="shared" si="2"/>
        <v>0</v>
      </c>
      <c r="FI25" s="485">
        <f t="shared" si="2"/>
        <v>0</v>
      </c>
      <c r="FJ25" s="485">
        <f t="shared" si="2"/>
        <v>0</v>
      </c>
      <c r="FK25" s="485">
        <f t="shared" si="2"/>
        <v>0</v>
      </c>
      <c r="FL25" s="485">
        <f t="shared" si="2"/>
        <v>0</v>
      </c>
      <c r="FM25" s="485">
        <f t="shared" si="2"/>
        <v>0</v>
      </c>
      <c r="FN25" s="485">
        <f t="shared" si="2"/>
        <v>0</v>
      </c>
      <c r="FO25" s="485">
        <f t="shared" si="2"/>
        <v>0</v>
      </c>
      <c r="FP25" s="485">
        <f t="shared" si="2"/>
        <v>0</v>
      </c>
      <c r="FQ25" s="485">
        <f t="shared" si="2"/>
        <v>0</v>
      </c>
      <c r="FR25" s="485">
        <f t="shared" si="2"/>
        <v>0</v>
      </c>
      <c r="FS25" s="485">
        <f t="shared" si="2"/>
        <v>0</v>
      </c>
      <c r="FT25" s="485">
        <f t="shared" si="2"/>
        <v>0</v>
      </c>
      <c r="FU25" s="485">
        <f t="shared" si="2"/>
        <v>0</v>
      </c>
      <c r="FV25" s="485">
        <f t="shared" si="2"/>
        <v>0</v>
      </c>
      <c r="FW25" s="485">
        <f t="shared" si="2"/>
        <v>0</v>
      </c>
      <c r="FX25" s="485">
        <f t="shared" si="2"/>
        <v>0</v>
      </c>
      <c r="FY25" s="485">
        <f t="shared" si="2"/>
        <v>0</v>
      </c>
      <c r="FZ25" s="485">
        <f t="shared" si="2"/>
        <v>0</v>
      </c>
      <c r="GA25" s="485">
        <f t="shared" si="2"/>
        <v>0</v>
      </c>
      <c r="GB25" s="485">
        <f t="shared" si="2"/>
        <v>0</v>
      </c>
      <c r="GC25" s="485">
        <f t="shared" si="2"/>
        <v>0</v>
      </c>
      <c r="GD25" s="485">
        <f t="shared" si="2"/>
        <v>0</v>
      </c>
      <c r="GE25" s="485">
        <f t="shared" si="2"/>
        <v>0</v>
      </c>
      <c r="GF25" s="485">
        <f t="shared" si="2"/>
        <v>0</v>
      </c>
      <c r="GG25" s="485">
        <f t="shared" si="2"/>
        <v>0</v>
      </c>
      <c r="GH25" s="485">
        <f t="shared" si="2"/>
        <v>0</v>
      </c>
      <c r="GI25" s="485">
        <f t="shared" si="2"/>
        <v>0</v>
      </c>
      <c r="GJ25" s="485">
        <f t="shared" si="2"/>
        <v>0</v>
      </c>
      <c r="GK25" s="485">
        <f t="shared" ref="GK25:IV25" si="3">GK22/365</f>
        <v>0</v>
      </c>
      <c r="GL25" s="485">
        <f t="shared" si="3"/>
        <v>0</v>
      </c>
      <c r="GM25" s="485">
        <f t="shared" si="3"/>
        <v>0</v>
      </c>
      <c r="GN25" s="485">
        <f t="shared" si="3"/>
        <v>0</v>
      </c>
      <c r="GO25" s="485">
        <f t="shared" si="3"/>
        <v>0</v>
      </c>
      <c r="GP25" s="485">
        <f t="shared" si="3"/>
        <v>0</v>
      </c>
      <c r="GQ25" s="485">
        <f t="shared" si="3"/>
        <v>0</v>
      </c>
      <c r="GR25" s="485">
        <f t="shared" si="3"/>
        <v>0</v>
      </c>
      <c r="GS25" s="485">
        <f t="shared" si="3"/>
        <v>0</v>
      </c>
      <c r="GT25" s="485">
        <f t="shared" si="3"/>
        <v>0</v>
      </c>
      <c r="GU25" s="485">
        <f t="shared" si="3"/>
        <v>0</v>
      </c>
      <c r="GV25" s="485">
        <f t="shared" si="3"/>
        <v>0</v>
      </c>
      <c r="GW25" s="485">
        <f t="shared" si="3"/>
        <v>0</v>
      </c>
      <c r="GX25" s="485">
        <f t="shared" si="3"/>
        <v>0</v>
      </c>
      <c r="GY25" s="485">
        <f t="shared" si="3"/>
        <v>0</v>
      </c>
      <c r="GZ25" s="485">
        <f t="shared" si="3"/>
        <v>0</v>
      </c>
      <c r="HA25" s="485">
        <f t="shared" si="3"/>
        <v>0</v>
      </c>
      <c r="HB25" s="485">
        <f t="shared" si="3"/>
        <v>0</v>
      </c>
      <c r="HC25" s="485">
        <f t="shared" si="3"/>
        <v>0</v>
      </c>
      <c r="HD25" s="485">
        <f t="shared" si="3"/>
        <v>0</v>
      </c>
      <c r="HE25" s="485">
        <f t="shared" si="3"/>
        <v>0</v>
      </c>
      <c r="HF25" s="485">
        <f t="shared" si="3"/>
        <v>0</v>
      </c>
      <c r="HG25" s="485">
        <f t="shared" si="3"/>
        <v>0</v>
      </c>
      <c r="HH25" s="485">
        <f t="shared" si="3"/>
        <v>0</v>
      </c>
      <c r="HI25" s="485">
        <f t="shared" si="3"/>
        <v>0</v>
      </c>
      <c r="HJ25" s="485">
        <f t="shared" si="3"/>
        <v>0</v>
      </c>
      <c r="HK25" s="485">
        <f t="shared" si="3"/>
        <v>0</v>
      </c>
      <c r="HL25" s="485">
        <f t="shared" si="3"/>
        <v>0</v>
      </c>
      <c r="HM25" s="485">
        <f t="shared" si="3"/>
        <v>0</v>
      </c>
      <c r="HN25" s="485">
        <f t="shared" si="3"/>
        <v>0</v>
      </c>
      <c r="HO25" s="485">
        <f t="shared" si="3"/>
        <v>0</v>
      </c>
      <c r="HP25" s="485">
        <f t="shared" si="3"/>
        <v>0</v>
      </c>
      <c r="HQ25" s="485">
        <f t="shared" si="3"/>
        <v>0</v>
      </c>
      <c r="HR25" s="485">
        <f t="shared" si="3"/>
        <v>0</v>
      </c>
      <c r="HS25" s="485">
        <f t="shared" si="3"/>
        <v>0</v>
      </c>
      <c r="HT25" s="485">
        <f t="shared" si="3"/>
        <v>0</v>
      </c>
      <c r="HU25" s="485">
        <f t="shared" si="3"/>
        <v>0</v>
      </c>
      <c r="HV25" s="485">
        <f t="shared" si="3"/>
        <v>0</v>
      </c>
      <c r="HW25" s="485">
        <f t="shared" si="3"/>
        <v>0</v>
      </c>
      <c r="HX25" s="485">
        <f t="shared" si="3"/>
        <v>0</v>
      </c>
      <c r="HY25" s="485">
        <f t="shared" si="3"/>
        <v>0</v>
      </c>
      <c r="HZ25" s="485">
        <f t="shared" si="3"/>
        <v>0</v>
      </c>
      <c r="IA25" s="485">
        <f t="shared" si="3"/>
        <v>0</v>
      </c>
      <c r="IB25" s="485">
        <f t="shared" si="3"/>
        <v>0</v>
      </c>
      <c r="IC25" s="485">
        <f t="shared" si="3"/>
        <v>0</v>
      </c>
      <c r="ID25" s="485">
        <f t="shared" si="3"/>
        <v>0</v>
      </c>
      <c r="IE25" s="485">
        <f t="shared" si="3"/>
        <v>0</v>
      </c>
      <c r="IF25" s="485">
        <f t="shared" si="3"/>
        <v>0</v>
      </c>
      <c r="IG25" s="485">
        <f t="shared" si="3"/>
        <v>0</v>
      </c>
      <c r="IH25" s="485">
        <f t="shared" si="3"/>
        <v>0</v>
      </c>
      <c r="II25" s="485">
        <f t="shared" si="3"/>
        <v>0</v>
      </c>
      <c r="IJ25" s="485">
        <f t="shared" si="3"/>
        <v>0</v>
      </c>
      <c r="IK25" s="485">
        <f t="shared" si="3"/>
        <v>0</v>
      </c>
      <c r="IL25" s="485">
        <f t="shared" si="3"/>
        <v>0</v>
      </c>
      <c r="IM25" s="485">
        <f t="shared" si="3"/>
        <v>0</v>
      </c>
      <c r="IN25" s="485">
        <f t="shared" si="3"/>
        <v>0</v>
      </c>
      <c r="IO25" s="485">
        <f t="shared" si="3"/>
        <v>0</v>
      </c>
      <c r="IP25" s="485">
        <f t="shared" si="3"/>
        <v>0</v>
      </c>
      <c r="IQ25" s="485">
        <f t="shared" si="3"/>
        <v>0</v>
      </c>
      <c r="IR25" s="485">
        <f t="shared" si="3"/>
        <v>0</v>
      </c>
      <c r="IS25" s="485">
        <f t="shared" si="3"/>
        <v>0</v>
      </c>
      <c r="IT25" s="485">
        <f t="shared" si="3"/>
        <v>0</v>
      </c>
      <c r="IU25" s="485">
        <f t="shared" si="3"/>
        <v>0</v>
      </c>
      <c r="IV25" s="485">
        <f t="shared" si="3"/>
        <v>0</v>
      </c>
      <c r="IW25" s="485">
        <f t="shared" ref="IW25:LH25" si="4">IW22/365</f>
        <v>0</v>
      </c>
      <c r="IX25" s="485">
        <f t="shared" si="4"/>
        <v>0</v>
      </c>
      <c r="IY25" s="485">
        <f t="shared" si="4"/>
        <v>0</v>
      </c>
      <c r="IZ25" s="485">
        <f t="shared" si="4"/>
        <v>0</v>
      </c>
      <c r="JA25" s="485">
        <f t="shared" si="4"/>
        <v>0</v>
      </c>
      <c r="JB25" s="485">
        <f t="shared" si="4"/>
        <v>0</v>
      </c>
      <c r="JC25" s="485">
        <f t="shared" si="4"/>
        <v>0</v>
      </c>
      <c r="JD25" s="485">
        <f t="shared" si="4"/>
        <v>0</v>
      </c>
      <c r="JE25" s="485">
        <f t="shared" si="4"/>
        <v>0</v>
      </c>
      <c r="JF25" s="485">
        <f t="shared" si="4"/>
        <v>0</v>
      </c>
      <c r="JG25" s="485">
        <f t="shared" si="4"/>
        <v>0</v>
      </c>
      <c r="JH25" s="485">
        <f t="shared" si="4"/>
        <v>0</v>
      </c>
      <c r="JI25" s="485">
        <f t="shared" si="4"/>
        <v>0</v>
      </c>
      <c r="JJ25" s="485">
        <f t="shared" si="4"/>
        <v>0</v>
      </c>
      <c r="JK25" s="485">
        <f t="shared" si="4"/>
        <v>0</v>
      </c>
      <c r="JL25" s="485">
        <f t="shared" si="4"/>
        <v>0</v>
      </c>
      <c r="JM25" s="485">
        <f t="shared" si="4"/>
        <v>0</v>
      </c>
      <c r="JN25" s="485">
        <f t="shared" si="4"/>
        <v>0</v>
      </c>
      <c r="JO25" s="485">
        <f t="shared" si="4"/>
        <v>0</v>
      </c>
      <c r="JP25" s="485">
        <f t="shared" si="4"/>
        <v>0</v>
      </c>
      <c r="JQ25" s="485">
        <f t="shared" si="4"/>
        <v>0</v>
      </c>
      <c r="JR25" s="485">
        <f t="shared" si="4"/>
        <v>0</v>
      </c>
      <c r="JS25" s="485">
        <f t="shared" si="4"/>
        <v>0</v>
      </c>
      <c r="JT25" s="485">
        <f t="shared" si="4"/>
        <v>0</v>
      </c>
      <c r="JU25" s="485">
        <f t="shared" si="4"/>
        <v>0</v>
      </c>
      <c r="JV25" s="485">
        <f t="shared" si="4"/>
        <v>0</v>
      </c>
      <c r="JW25" s="485">
        <f t="shared" si="4"/>
        <v>0</v>
      </c>
      <c r="JX25" s="485">
        <f t="shared" si="4"/>
        <v>0</v>
      </c>
      <c r="JY25" s="485">
        <f t="shared" si="4"/>
        <v>0</v>
      </c>
      <c r="JZ25" s="485">
        <f t="shared" si="4"/>
        <v>0</v>
      </c>
      <c r="KA25" s="485">
        <f t="shared" si="4"/>
        <v>0</v>
      </c>
      <c r="KB25" s="485">
        <f t="shared" si="4"/>
        <v>0</v>
      </c>
      <c r="KC25" s="485">
        <f t="shared" si="4"/>
        <v>0</v>
      </c>
      <c r="KD25" s="485">
        <f t="shared" si="4"/>
        <v>0</v>
      </c>
      <c r="KE25" s="485">
        <f t="shared" si="4"/>
        <v>0</v>
      </c>
      <c r="KF25" s="485">
        <f t="shared" si="4"/>
        <v>0</v>
      </c>
      <c r="KG25" s="485">
        <f t="shared" si="4"/>
        <v>0</v>
      </c>
      <c r="KH25" s="485">
        <f t="shared" si="4"/>
        <v>0</v>
      </c>
      <c r="KI25" s="485">
        <f t="shared" si="4"/>
        <v>0</v>
      </c>
      <c r="KJ25" s="485">
        <f t="shared" si="4"/>
        <v>0</v>
      </c>
      <c r="KK25" s="485">
        <f t="shared" si="4"/>
        <v>0</v>
      </c>
      <c r="KL25" s="485">
        <f t="shared" si="4"/>
        <v>0</v>
      </c>
      <c r="KM25" s="485">
        <f t="shared" si="4"/>
        <v>0</v>
      </c>
      <c r="KN25" s="485">
        <f t="shared" si="4"/>
        <v>0</v>
      </c>
      <c r="KO25" s="485">
        <f t="shared" si="4"/>
        <v>0</v>
      </c>
      <c r="KP25" s="485">
        <f t="shared" si="4"/>
        <v>0</v>
      </c>
      <c r="KQ25" s="485">
        <f t="shared" si="4"/>
        <v>0</v>
      </c>
      <c r="KR25" s="485">
        <f t="shared" si="4"/>
        <v>0</v>
      </c>
      <c r="KS25" s="485">
        <f t="shared" si="4"/>
        <v>0</v>
      </c>
      <c r="KT25" s="485">
        <f t="shared" si="4"/>
        <v>0</v>
      </c>
      <c r="KU25" s="485">
        <f t="shared" si="4"/>
        <v>0</v>
      </c>
      <c r="KV25" s="485">
        <f t="shared" si="4"/>
        <v>0</v>
      </c>
      <c r="KW25" s="485">
        <f t="shared" si="4"/>
        <v>0</v>
      </c>
      <c r="KX25" s="485">
        <f t="shared" si="4"/>
        <v>0</v>
      </c>
      <c r="KY25" s="485">
        <f t="shared" si="4"/>
        <v>0</v>
      </c>
      <c r="KZ25" s="485">
        <f t="shared" si="4"/>
        <v>0</v>
      </c>
      <c r="LA25" s="485">
        <f t="shared" si="4"/>
        <v>0</v>
      </c>
      <c r="LB25" s="485">
        <f t="shared" si="4"/>
        <v>0</v>
      </c>
      <c r="LC25" s="485">
        <f t="shared" si="4"/>
        <v>0</v>
      </c>
      <c r="LD25" s="485">
        <f t="shared" si="4"/>
        <v>0</v>
      </c>
      <c r="LE25" s="485">
        <f t="shared" si="4"/>
        <v>0</v>
      </c>
      <c r="LF25" s="485">
        <f t="shared" si="4"/>
        <v>0</v>
      </c>
      <c r="LG25" s="485">
        <f t="shared" si="4"/>
        <v>0</v>
      </c>
      <c r="LH25" s="485">
        <f t="shared" si="4"/>
        <v>0</v>
      </c>
      <c r="LI25" s="485">
        <f t="shared" ref="LI25:NT25" si="5">LI22/365</f>
        <v>0</v>
      </c>
      <c r="LJ25" s="485">
        <f t="shared" si="5"/>
        <v>0</v>
      </c>
      <c r="LK25" s="485">
        <f t="shared" si="5"/>
        <v>0</v>
      </c>
      <c r="LL25" s="485">
        <f t="shared" si="5"/>
        <v>0</v>
      </c>
      <c r="LM25" s="485">
        <f t="shared" si="5"/>
        <v>0</v>
      </c>
      <c r="LN25" s="485">
        <f t="shared" si="5"/>
        <v>0</v>
      </c>
      <c r="LO25" s="485">
        <f t="shared" si="5"/>
        <v>0</v>
      </c>
      <c r="LP25" s="485">
        <f t="shared" si="5"/>
        <v>0</v>
      </c>
      <c r="LQ25" s="485">
        <f t="shared" si="5"/>
        <v>0</v>
      </c>
      <c r="LR25" s="485">
        <f t="shared" si="5"/>
        <v>0</v>
      </c>
      <c r="LS25" s="485">
        <f t="shared" si="5"/>
        <v>0</v>
      </c>
      <c r="LT25" s="485">
        <f t="shared" si="5"/>
        <v>0</v>
      </c>
      <c r="LU25" s="485">
        <f t="shared" si="5"/>
        <v>0</v>
      </c>
      <c r="LV25" s="485">
        <f t="shared" si="5"/>
        <v>0</v>
      </c>
      <c r="LW25" s="485">
        <f t="shared" si="5"/>
        <v>0</v>
      </c>
      <c r="LX25" s="485">
        <f t="shared" si="5"/>
        <v>0</v>
      </c>
      <c r="LY25" s="485">
        <f t="shared" si="5"/>
        <v>0</v>
      </c>
      <c r="LZ25" s="485">
        <f t="shared" si="5"/>
        <v>0</v>
      </c>
      <c r="MA25" s="485">
        <f t="shared" si="5"/>
        <v>0</v>
      </c>
      <c r="MB25" s="485">
        <f t="shared" si="5"/>
        <v>0</v>
      </c>
      <c r="MC25" s="485">
        <f t="shared" si="5"/>
        <v>0</v>
      </c>
      <c r="MD25" s="485">
        <f t="shared" si="5"/>
        <v>0</v>
      </c>
      <c r="ME25" s="485">
        <f t="shared" si="5"/>
        <v>0</v>
      </c>
      <c r="MF25" s="485">
        <f t="shared" si="5"/>
        <v>0</v>
      </c>
      <c r="MG25" s="485">
        <f t="shared" si="5"/>
        <v>0</v>
      </c>
      <c r="MH25" s="485">
        <f t="shared" si="5"/>
        <v>0</v>
      </c>
      <c r="MI25" s="485">
        <f t="shared" si="5"/>
        <v>0</v>
      </c>
      <c r="MJ25" s="485">
        <f t="shared" si="5"/>
        <v>0</v>
      </c>
      <c r="MK25" s="485">
        <f t="shared" si="5"/>
        <v>0</v>
      </c>
      <c r="ML25" s="485">
        <f t="shared" si="5"/>
        <v>0</v>
      </c>
      <c r="MM25" s="485">
        <f t="shared" si="5"/>
        <v>0</v>
      </c>
      <c r="MN25" s="485">
        <f t="shared" si="5"/>
        <v>0</v>
      </c>
      <c r="MO25" s="485">
        <f t="shared" si="5"/>
        <v>0</v>
      </c>
      <c r="MP25" s="485">
        <f t="shared" si="5"/>
        <v>0</v>
      </c>
      <c r="MQ25" s="485">
        <f t="shared" si="5"/>
        <v>0</v>
      </c>
      <c r="MR25" s="485">
        <f t="shared" si="5"/>
        <v>0</v>
      </c>
      <c r="MS25" s="485">
        <f t="shared" si="5"/>
        <v>0</v>
      </c>
      <c r="MT25" s="485">
        <f t="shared" si="5"/>
        <v>0</v>
      </c>
      <c r="MU25" s="485">
        <f t="shared" si="5"/>
        <v>0</v>
      </c>
      <c r="MV25" s="485">
        <f t="shared" si="5"/>
        <v>0</v>
      </c>
      <c r="MW25" s="485">
        <f t="shared" si="5"/>
        <v>0</v>
      </c>
      <c r="MX25" s="485">
        <f t="shared" si="5"/>
        <v>0</v>
      </c>
      <c r="MY25" s="485">
        <f t="shared" si="5"/>
        <v>0</v>
      </c>
      <c r="MZ25" s="485">
        <f t="shared" si="5"/>
        <v>0</v>
      </c>
      <c r="NA25" s="485">
        <f t="shared" si="5"/>
        <v>0</v>
      </c>
      <c r="NB25" s="485">
        <f t="shared" si="5"/>
        <v>0</v>
      </c>
      <c r="NC25" s="485">
        <f t="shared" si="5"/>
        <v>0</v>
      </c>
      <c r="ND25" s="485">
        <f t="shared" si="5"/>
        <v>0</v>
      </c>
      <c r="NE25" s="485">
        <f t="shared" si="5"/>
        <v>0</v>
      </c>
      <c r="NF25" s="485">
        <f t="shared" si="5"/>
        <v>0</v>
      </c>
      <c r="NG25" s="485">
        <f t="shared" si="5"/>
        <v>0</v>
      </c>
      <c r="NH25" s="485">
        <f t="shared" si="5"/>
        <v>0</v>
      </c>
      <c r="NI25" s="485">
        <f t="shared" si="5"/>
        <v>0</v>
      </c>
      <c r="NJ25" s="485">
        <f t="shared" si="5"/>
        <v>0</v>
      </c>
      <c r="NK25" s="485">
        <f t="shared" si="5"/>
        <v>0</v>
      </c>
      <c r="NL25" s="485">
        <f t="shared" si="5"/>
        <v>0</v>
      </c>
      <c r="NM25" s="485">
        <f t="shared" si="5"/>
        <v>0</v>
      </c>
      <c r="NN25" s="485">
        <f t="shared" si="5"/>
        <v>0</v>
      </c>
      <c r="NO25" s="485">
        <f t="shared" si="5"/>
        <v>0</v>
      </c>
      <c r="NP25" s="485">
        <f t="shared" si="5"/>
        <v>0</v>
      </c>
      <c r="NQ25" s="485">
        <f t="shared" si="5"/>
        <v>0</v>
      </c>
      <c r="NR25" s="485">
        <f t="shared" si="5"/>
        <v>0</v>
      </c>
      <c r="NS25" s="485">
        <f t="shared" si="5"/>
        <v>0</v>
      </c>
      <c r="NT25" s="485">
        <f t="shared" si="5"/>
        <v>0</v>
      </c>
      <c r="NU25" s="485">
        <f t="shared" ref="NU25:QF25" si="6">NU22/365</f>
        <v>0</v>
      </c>
      <c r="NV25" s="485">
        <f t="shared" si="6"/>
        <v>0</v>
      </c>
      <c r="NW25" s="485">
        <f t="shared" si="6"/>
        <v>0</v>
      </c>
      <c r="NX25" s="485">
        <f t="shared" si="6"/>
        <v>0</v>
      </c>
      <c r="NY25" s="485">
        <f t="shared" si="6"/>
        <v>0</v>
      </c>
      <c r="NZ25" s="485">
        <f t="shared" si="6"/>
        <v>0</v>
      </c>
      <c r="OA25" s="485">
        <f t="shared" si="6"/>
        <v>0</v>
      </c>
      <c r="OB25" s="485">
        <f t="shared" si="6"/>
        <v>0</v>
      </c>
      <c r="OC25" s="485">
        <f t="shared" si="6"/>
        <v>0</v>
      </c>
      <c r="OD25" s="485">
        <f t="shared" si="6"/>
        <v>0</v>
      </c>
      <c r="OE25" s="485">
        <f t="shared" si="6"/>
        <v>0</v>
      </c>
      <c r="OF25" s="485">
        <f t="shared" si="6"/>
        <v>0</v>
      </c>
      <c r="OG25" s="485">
        <f t="shared" si="6"/>
        <v>0</v>
      </c>
      <c r="OH25" s="485">
        <f t="shared" si="6"/>
        <v>0</v>
      </c>
      <c r="OI25" s="485">
        <f t="shared" si="6"/>
        <v>0</v>
      </c>
      <c r="OJ25" s="485">
        <f t="shared" si="6"/>
        <v>0</v>
      </c>
      <c r="OK25" s="485">
        <f t="shared" si="6"/>
        <v>0</v>
      </c>
      <c r="OL25" s="485">
        <f t="shared" si="6"/>
        <v>0</v>
      </c>
      <c r="OM25" s="485">
        <f t="shared" si="6"/>
        <v>0</v>
      </c>
      <c r="ON25" s="485">
        <f t="shared" si="6"/>
        <v>0</v>
      </c>
      <c r="OO25" s="485">
        <f t="shared" si="6"/>
        <v>0</v>
      </c>
      <c r="OP25" s="485">
        <f t="shared" si="6"/>
        <v>0</v>
      </c>
      <c r="OQ25" s="485">
        <f t="shared" si="6"/>
        <v>0</v>
      </c>
      <c r="OR25" s="485">
        <f t="shared" si="6"/>
        <v>0</v>
      </c>
      <c r="OS25" s="485">
        <f t="shared" si="6"/>
        <v>0</v>
      </c>
      <c r="OT25" s="485">
        <f t="shared" si="6"/>
        <v>0</v>
      </c>
      <c r="OU25" s="485">
        <f t="shared" si="6"/>
        <v>0</v>
      </c>
      <c r="OV25" s="485">
        <f t="shared" si="6"/>
        <v>0</v>
      </c>
      <c r="OW25" s="485">
        <f t="shared" si="6"/>
        <v>0</v>
      </c>
      <c r="OX25" s="485">
        <f t="shared" si="6"/>
        <v>0</v>
      </c>
      <c r="OY25" s="485">
        <f t="shared" si="6"/>
        <v>0</v>
      </c>
      <c r="OZ25" s="485">
        <f t="shared" si="6"/>
        <v>0</v>
      </c>
      <c r="PA25" s="485">
        <f t="shared" si="6"/>
        <v>0</v>
      </c>
      <c r="PB25" s="485">
        <f t="shared" si="6"/>
        <v>0</v>
      </c>
      <c r="PC25" s="485">
        <f t="shared" si="6"/>
        <v>0</v>
      </c>
      <c r="PD25" s="485">
        <f t="shared" si="6"/>
        <v>0</v>
      </c>
      <c r="PE25" s="485">
        <f t="shared" si="6"/>
        <v>0</v>
      </c>
      <c r="PF25" s="485">
        <f t="shared" si="6"/>
        <v>0</v>
      </c>
      <c r="PG25" s="485">
        <f t="shared" si="6"/>
        <v>0</v>
      </c>
      <c r="PH25" s="485">
        <f t="shared" si="6"/>
        <v>0</v>
      </c>
      <c r="PI25" s="485">
        <f t="shared" si="6"/>
        <v>0</v>
      </c>
      <c r="PJ25" s="485">
        <f t="shared" si="6"/>
        <v>0</v>
      </c>
      <c r="PK25" s="485">
        <f t="shared" si="6"/>
        <v>0</v>
      </c>
      <c r="PL25" s="485">
        <f t="shared" si="6"/>
        <v>0</v>
      </c>
      <c r="PM25" s="485">
        <f t="shared" si="6"/>
        <v>0</v>
      </c>
      <c r="PN25" s="485">
        <f t="shared" si="6"/>
        <v>0</v>
      </c>
      <c r="PO25" s="485">
        <f t="shared" si="6"/>
        <v>0</v>
      </c>
      <c r="PP25" s="485">
        <f t="shared" si="6"/>
        <v>0</v>
      </c>
      <c r="PQ25" s="485">
        <f t="shared" si="6"/>
        <v>0</v>
      </c>
      <c r="PR25" s="485">
        <f t="shared" si="6"/>
        <v>0</v>
      </c>
      <c r="PS25" s="485">
        <f t="shared" si="6"/>
        <v>0</v>
      </c>
      <c r="PT25" s="485">
        <f t="shared" si="6"/>
        <v>0</v>
      </c>
      <c r="PU25" s="485">
        <f t="shared" si="6"/>
        <v>0</v>
      </c>
      <c r="PV25" s="485">
        <f t="shared" si="6"/>
        <v>0</v>
      </c>
      <c r="PW25" s="485">
        <f t="shared" si="6"/>
        <v>0</v>
      </c>
      <c r="PX25" s="485">
        <f t="shared" si="6"/>
        <v>0</v>
      </c>
      <c r="PY25" s="485">
        <f t="shared" si="6"/>
        <v>0</v>
      </c>
      <c r="PZ25" s="485">
        <f t="shared" si="6"/>
        <v>0</v>
      </c>
      <c r="QA25" s="485">
        <f t="shared" si="6"/>
        <v>0</v>
      </c>
      <c r="QB25" s="485">
        <f t="shared" si="6"/>
        <v>0</v>
      </c>
      <c r="QC25" s="485">
        <f t="shared" si="6"/>
        <v>0</v>
      </c>
      <c r="QD25" s="485">
        <f t="shared" si="6"/>
        <v>0</v>
      </c>
      <c r="QE25" s="485">
        <f t="shared" si="6"/>
        <v>0</v>
      </c>
      <c r="QF25" s="485">
        <f t="shared" si="6"/>
        <v>0</v>
      </c>
      <c r="QG25" s="485">
        <f t="shared" ref="QG25:SR25" si="7">QG22/365</f>
        <v>0</v>
      </c>
      <c r="QH25" s="485">
        <f t="shared" si="7"/>
        <v>0</v>
      </c>
      <c r="QI25" s="485">
        <f t="shared" si="7"/>
        <v>0</v>
      </c>
      <c r="QJ25" s="485">
        <f t="shared" si="7"/>
        <v>0</v>
      </c>
      <c r="QK25" s="485">
        <f t="shared" si="7"/>
        <v>0</v>
      </c>
      <c r="QL25" s="485">
        <f t="shared" si="7"/>
        <v>0</v>
      </c>
      <c r="QM25" s="485">
        <f t="shared" si="7"/>
        <v>0</v>
      </c>
      <c r="QN25" s="485">
        <f t="shared" si="7"/>
        <v>0</v>
      </c>
      <c r="QO25" s="485">
        <f t="shared" si="7"/>
        <v>0</v>
      </c>
      <c r="QP25" s="485">
        <f t="shared" si="7"/>
        <v>0</v>
      </c>
      <c r="QQ25" s="485">
        <f t="shared" si="7"/>
        <v>0</v>
      </c>
      <c r="QR25" s="485">
        <f t="shared" si="7"/>
        <v>0</v>
      </c>
      <c r="QS25" s="485">
        <f t="shared" si="7"/>
        <v>0</v>
      </c>
      <c r="QT25" s="485">
        <f t="shared" si="7"/>
        <v>0</v>
      </c>
      <c r="QU25" s="485">
        <f t="shared" si="7"/>
        <v>0</v>
      </c>
      <c r="QV25" s="485">
        <f t="shared" si="7"/>
        <v>0</v>
      </c>
      <c r="QW25" s="485">
        <f t="shared" si="7"/>
        <v>0</v>
      </c>
      <c r="QX25" s="485">
        <f t="shared" si="7"/>
        <v>0</v>
      </c>
      <c r="QY25" s="485">
        <f t="shared" si="7"/>
        <v>0</v>
      </c>
      <c r="QZ25" s="485">
        <f t="shared" si="7"/>
        <v>0</v>
      </c>
      <c r="RA25" s="485">
        <f t="shared" si="7"/>
        <v>0</v>
      </c>
      <c r="RB25" s="485">
        <f t="shared" si="7"/>
        <v>0</v>
      </c>
      <c r="RC25" s="485">
        <f t="shared" si="7"/>
        <v>0</v>
      </c>
      <c r="RD25" s="485">
        <f t="shared" si="7"/>
        <v>0</v>
      </c>
      <c r="RE25" s="485">
        <f t="shared" si="7"/>
        <v>0</v>
      </c>
      <c r="RF25" s="485">
        <f t="shared" si="7"/>
        <v>0</v>
      </c>
      <c r="RG25" s="485">
        <f t="shared" si="7"/>
        <v>0</v>
      </c>
      <c r="RH25" s="485">
        <f t="shared" si="7"/>
        <v>0</v>
      </c>
      <c r="RI25" s="485">
        <f t="shared" si="7"/>
        <v>0</v>
      </c>
      <c r="RJ25" s="485">
        <f t="shared" si="7"/>
        <v>0</v>
      </c>
      <c r="RK25" s="485">
        <f t="shared" si="7"/>
        <v>0</v>
      </c>
      <c r="RL25" s="485">
        <f t="shared" si="7"/>
        <v>0</v>
      </c>
      <c r="RM25" s="485">
        <f t="shared" si="7"/>
        <v>0</v>
      </c>
      <c r="RN25" s="485">
        <f t="shared" si="7"/>
        <v>0</v>
      </c>
      <c r="RO25" s="485">
        <f t="shared" si="7"/>
        <v>0</v>
      </c>
      <c r="RP25" s="485">
        <f t="shared" si="7"/>
        <v>0</v>
      </c>
      <c r="RQ25" s="485">
        <f t="shared" si="7"/>
        <v>0</v>
      </c>
      <c r="RR25" s="485">
        <f t="shared" si="7"/>
        <v>0</v>
      </c>
      <c r="RS25" s="485">
        <f t="shared" si="7"/>
        <v>0</v>
      </c>
      <c r="RT25" s="485">
        <f t="shared" si="7"/>
        <v>0</v>
      </c>
      <c r="RU25" s="485">
        <f t="shared" si="7"/>
        <v>0</v>
      </c>
      <c r="RV25" s="485">
        <f t="shared" si="7"/>
        <v>0</v>
      </c>
      <c r="RW25" s="485">
        <f t="shared" si="7"/>
        <v>0</v>
      </c>
      <c r="RX25" s="485">
        <f t="shared" si="7"/>
        <v>0</v>
      </c>
      <c r="RY25" s="485">
        <f t="shared" si="7"/>
        <v>0</v>
      </c>
      <c r="RZ25" s="485">
        <f t="shared" si="7"/>
        <v>0</v>
      </c>
      <c r="SA25" s="485">
        <f t="shared" si="7"/>
        <v>0</v>
      </c>
      <c r="SB25" s="485">
        <f t="shared" si="7"/>
        <v>0</v>
      </c>
      <c r="SC25" s="485">
        <f t="shared" si="7"/>
        <v>0</v>
      </c>
      <c r="SD25" s="485">
        <f t="shared" si="7"/>
        <v>0</v>
      </c>
      <c r="SE25" s="485">
        <f t="shared" si="7"/>
        <v>0</v>
      </c>
      <c r="SF25" s="485">
        <f t="shared" si="7"/>
        <v>0</v>
      </c>
      <c r="SG25" s="485">
        <f t="shared" si="7"/>
        <v>0</v>
      </c>
      <c r="SH25" s="485">
        <f t="shared" si="7"/>
        <v>0</v>
      </c>
      <c r="SI25" s="485">
        <f t="shared" si="7"/>
        <v>0</v>
      </c>
      <c r="SJ25" s="485">
        <f t="shared" si="7"/>
        <v>0</v>
      </c>
      <c r="SK25" s="485">
        <f t="shared" si="7"/>
        <v>0</v>
      </c>
      <c r="SL25" s="485">
        <f t="shared" si="7"/>
        <v>0</v>
      </c>
      <c r="SM25" s="485">
        <f t="shared" si="7"/>
        <v>0</v>
      </c>
      <c r="SN25" s="485">
        <f t="shared" si="7"/>
        <v>0</v>
      </c>
      <c r="SO25" s="485">
        <f t="shared" si="7"/>
        <v>0</v>
      </c>
      <c r="SP25" s="485">
        <f t="shared" si="7"/>
        <v>0</v>
      </c>
      <c r="SQ25" s="485">
        <f t="shared" si="7"/>
        <v>0</v>
      </c>
      <c r="SR25" s="485">
        <f t="shared" si="7"/>
        <v>0</v>
      </c>
      <c r="SS25" s="485">
        <f t="shared" ref="SS25:VD25" si="8">SS22/365</f>
        <v>0</v>
      </c>
      <c r="ST25" s="485">
        <f t="shared" si="8"/>
        <v>0</v>
      </c>
      <c r="SU25" s="485">
        <f t="shared" si="8"/>
        <v>0</v>
      </c>
      <c r="SV25" s="485">
        <f t="shared" si="8"/>
        <v>0</v>
      </c>
      <c r="SW25" s="485">
        <f t="shared" si="8"/>
        <v>0</v>
      </c>
      <c r="SX25" s="485">
        <f t="shared" si="8"/>
        <v>0</v>
      </c>
      <c r="SY25" s="485">
        <f t="shared" si="8"/>
        <v>0</v>
      </c>
      <c r="SZ25" s="485">
        <f t="shared" si="8"/>
        <v>0</v>
      </c>
      <c r="TA25" s="485">
        <f t="shared" si="8"/>
        <v>0</v>
      </c>
      <c r="TB25" s="485">
        <f t="shared" si="8"/>
        <v>0</v>
      </c>
      <c r="TC25" s="485">
        <f t="shared" si="8"/>
        <v>0</v>
      </c>
      <c r="TD25" s="485">
        <f t="shared" si="8"/>
        <v>0</v>
      </c>
      <c r="TE25" s="485">
        <f t="shared" si="8"/>
        <v>0</v>
      </c>
      <c r="TF25" s="485">
        <f t="shared" si="8"/>
        <v>0</v>
      </c>
      <c r="TG25" s="485">
        <f t="shared" si="8"/>
        <v>0</v>
      </c>
      <c r="TH25" s="485">
        <f t="shared" si="8"/>
        <v>0</v>
      </c>
      <c r="TI25" s="485">
        <f t="shared" si="8"/>
        <v>0</v>
      </c>
      <c r="TJ25" s="485">
        <f t="shared" si="8"/>
        <v>0</v>
      </c>
      <c r="TK25" s="485">
        <f t="shared" si="8"/>
        <v>0</v>
      </c>
      <c r="TL25" s="485">
        <f t="shared" si="8"/>
        <v>0</v>
      </c>
      <c r="TM25" s="485">
        <f t="shared" si="8"/>
        <v>0</v>
      </c>
      <c r="TN25" s="485">
        <f t="shared" si="8"/>
        <v>0</v>
      </c>
      <c r="TO25" s="485">
        <f t="shared" si="8"/>
        <v>0</v>
      </c>
      <c r="TP25" s="485">
        <f t="shared" si="8"/>
        <v>0</v>
      </c>
      <c r="TQ25" s="485">
        <f t="shared" si="8"/>
        <v>0</v>
      </c>
      <c r="TR25" s="485">
        <f t="shared" si="8"/>
        <v>0</v>
      </c>
      <c r="TS25" s="485">
        <f t="shared" si="8"/>
        <v>0</v>
      </c>
      <c r="TT25" s="485">
        <f t="shared" si="8"/>
        <v>0</v>
      </c>
      <c r="TU25" s="485">
        <f t="shared" si="8"/>
        <v>0</v>
      </c>
      <c r="TV25" s="485">
        <f t="shared" si="8"/>
        <v>0</v>
      </c>
      <c r="TW25" s="485">
        <f t="shared" si="8"/>
        <v>0</v>
      </c>
      <c r="TX25" s="485">
        <f t="shared" si="8"/>
        <v>0</v>
      </c>
      <c r="TY25" s="485">
        <f t="shared" si="8"/>
        <v>0</v>
      </c>
      <c r="TZ25" s="485">
        <f t="shared" si="8"/>
        <v>0</v>
      </c>
      <c r="UA25" s="485">
        <f t="shared" si="8"/>
        <v>0</v>
      </c>
      <c r="UB25" s="485">
        <f t="shared" si="8"/>
        <v>0</v>
      </c>
      <c r="UC25" s="485">
        <f t="shared" si="8"/>
        <v>0</v>
      </c>
      <c r="UD25" s="485">
        <f t="shared" si="8"/>
        <v>0</v>
      </c>
      <c r="UE25" s="485">
        <f t="shared" si="8"/>
        <v>0</v>
      </c>
      <c r="UF25" s="485">
        <f t="shared" si="8"/>
        <v>0</v>
      </c>
      <c r="UG25" s="485">
        <f t="shared" si="8"/>
        <v>0</v>
      </c>
      <c r="UH25" s="485">
        <f t="shared" si="8"/>
        <v>0</v>
      </c>
      <c r="UI25" s="485">
        <f t="shared" si="8"/>
        <v>0</v>
      </c>
      <c r="UJ25" s="485">
        <f t="shared" si="8"/>
        <v>0</v>
      </c>
      <c r="UK25" s="485">
        <f t="shared" si="8"/>
        <v>0</v>
      </c>
      <c r="UL25" s="485">
        <f t="shared" si="8"/>
        <v>0</v>
      </c>
      <c r="UM25" s="485">
        <f t="shared" si="8"/>
        <v>0</v>
      </c>
      <c r="UN25" s="485">
        <f t="shared" si="8"/>
        <v>0</v>
      </c>
      <c r="UO25" s="485">
        <f t="shared" si="8"/>
        <v>0</v>
      </c>
      <c r="UP25" s="485">
        <f t="shared" si="8"/>
        <v>0</v>
      </c>
      <c r="UQ25" s="485">
        <f t="shared" si="8"/>
        <v>0</v>
      </c>
      <c r="UR25" s="485">
        <f t="shared" si="8"/>
        <v>0</v>
      </c>
      <c r="US25" s="485">
        <f t="shared" si="8"/>
        <v>0</v>
      </c>
      <c r="UT25" s="485">
        <f t="shared" si="8"/>
        <v>0</v>
      </c>
      <c r="UU25" s="485">
        <f t="shared" si="8"/>
        <v>0</v>
      </c>
      <c r="UV25" s="485">
        <f t="shared" si="8"/>
        <v>0</v>
      </c>
      <c r="UW25" s="485">
        <f t="shared" si="8"/>
        <v>0</v>
      </c>
      <c r="UX25" s="485">
        <f t="shared" si="8"/>
        <v>0</v>
      </c>
      <c r="UY25" s="485">
        <f t="shared" si="8"/>
        <v>0</v>
      </c>
      <c r="UZ25" s="485">
        <f t="shared" si="8"/>
        <v>0</v>
      </c>
      <c r="VA25" s="485">
        <f t="shared" si="8"/>
        <v>0</v>
      </c>
      <c r="VB25" s="485">
        <f t="shared" si="8"/>
        <v>0</v>
      </c>
      <c r="VC25" s="485">
        <f t="shared" si="8"/>
        <v>0</v>
      </c>
      <c r="VD25" s="485">
        <f t="shared" si="8"/>
        <v>0</v>
      </c>
      <c r="VE25" s="485">
        <f t="shared" ref="VE25:XP25" si="9">VE22/365</f>
        <v>0</v>
      </c>
      <c r="VF25" s="485">
        <f t="shared" si="9"/>
        <v>0</v>
      </c>
      <c r="VG25" s="485">
        <f t="shared" si="9"/>
        <v>0</v>
      </c>
      <c r="VH25" s="485">
        <f t="shared" si="9"/>
        <v>0</v>
      </c>
      <c r="VI25" s="485">
        <f t="shared" si="9"/>
        <v>0</v>
      </c>
      <c r="VJ25" s="485">
        <f t="shared" si="9"/>
        <v>0</v>
      </c>
      <c r="VK25" s="485">
        <f t="shared" si="9"/>
        <v>0</v>
      </c>
      <c r="VL25" s="485">
        <f t="shared" si="9"/>
        <v>0</v>
      </c>
      <c r="VM25" s="485">
        <f t="shared" si="9"/>
        <v>0</v>
      </c>
      <c r="VN25" s="485">
        <f t="shared" si="9"/>
        <v>0</v>
      </c>
      <c r="VO25" s="485">
        <f t="shared" si="9"/>
        <v>0</v>
      </c>
      <c r="VP25" s="485">
        <f t="shared" si="9"/>
        <v>0</v>
      </c>
      <c r="VQ25" s="485">
        <f t="shared" si="9"/>
        <v>0</v>
      </c>
      <c r="VR25" s="485">
        <f t="shared" si="9"/>
        <v>0</v>
      </c>
      <c r="VS25" s="485">
        <f t="shared" si="9"/>
        <v>0</v>
      </c>
      <c r="VT25" s="485">
        <f t="shared" si="9"/>
        <v>0</v>
      </c>
      <c r="VU25" s="485">
        <f t="shared" si="9"/>
        <v>0</v>
      </c>
      <c r="VV25" s="485">
        <f t="shared" si="9"/>
        <v>0</v>
      </c>
      <c r="VW25" s="485">
        <f t="shared" si="9"/>
        <v>0</v>
      </c>
      <c r="VX25" s="485">
        <f t="shared" si="9"/>
        <v>0</v>
      </c>
      <c r="VY25" s="485">
        <f t="shared" si="9"/>
        <v>0</v>
      </c>
      <c r="VZ25" s="485">
        <f t="shared" si="9"/>
        <v>0</v>
      </c>
      <c r="WA25" s="485">
        <f t="shared" si="9"/>
        <v>0</v>
      </c>
      <c r="WB25" s="485">
        <f t="shared" si="9"/>
        <v>0</v>
      </c>
      <c r="WC25" s="485">
        <f t="shared" si="9"/>
        <v>0</v>
      </c>
      <c r="WD25" s="485">
        <f t="shared" si="9"/>
        <v>0</v>
      </c>
      <c r="WE25" s="485">
        <f t="shared" si="9"/>
        <v>0</v>
      </c>
      <c r="WF25" s="485">
        <f t="shared" si="9"/>
        <v>0</v>
      </c>
      <c r="WG25" s="485">
        <f t="shared" si="9"/>
        <v>0</v>
      </c>
      <c r="WH25" s="485">
        <f t="shared" si="9"/>
        <v>0</v>
      </c>
      <c r="WI25" s="485">
        <f t="shared" si="9"/>
        <v>0</v>
      </c>
      <c r="WJ25" s="485">
        <f t="shared" si="9"/>
        <v>0</v>
      </c>
      <c r="WK25" s="485">
        <f t="shared" si="9"/>
        <v>0</v>
      </c>
      <c r="WL25" s="485">
        <f t="shared" si="9"/>
        <v>0</v>
      </c>
      <c r="WM25" s="485">
        <f t="shared" si="9"/>
        <v>0</v>
      </c>
      <c r="WN25" s="485">
        <f t="shared" si="9"/>
        <v>0</v>
      </c>
      <c r="WO25" s="485">
        <f t="shared" si="9"/>
        <v>0</v>
      </c>
      <c r="WP25" s="485">
        <f t="shared" si="9"/>
        <v>0</v>
      </c>
      <c r="WQ25" s="485">
        <f t="shared" si="9"/>
        <v>0</v>
      </c>
      <c r="WR25" s="485">
        <f t="shared" si="9"/>
        <v>0</v>
      </c>
      <c r="WS25" s="485">
        <f t="shared" si="9"/>
        <v>0</v>
      </c>
      <c r="WT25" s="485">
        <f t="shared" si="9"/>
        <v>0</v>
      </c>
      <c r="WU25" s="485">
        <f t="shared" si="9"/>
        <v>0</v>
      </c>
      <c r="WV25" s="485">
        <f t="shared" si="9"/>
        <v>0</v>
      </c>
      <c r="WW25" s="485">
        <f t="shared" si="9"/>
        <v>0</v>
      </c>
      <c r="WX25" s="485">
        <f t="shared" si="9"/>
        <v>0</v>
      </c>
      <c r="WY25" s="485">
        <f t="shared" si="9"/>
        <v>0</v>
      </c>
      <c r="WZ25" s="485">
        <f t="shared" si="9"/>
        <v>0</v>
      </c>
      <c r="XA25" s="485">
        <f t="shared" si="9"/>
        <v>0</v>
      </c>
      <c r="XB25" s="485">
        <f t="shared" si="9"/>
        <v>0</v>
      </c>
      <c r="XC25" s="485">
        <f t="shared" si="9"/>
        <v>0</v>
      </c>
      <c r="XD25" s="485">
        <f t="shared" si="9"/>
        <v>0</v>
      </c>
      <c r="XE25" s="485">
        <f t="shared" si="9"/>
        <v>0</v>
      </c>
      <c r="XF25" s="485">
        <f t="shared" si="9"/>
        <v>0</v>
      </c>
      <c r="XG25" s="485">
        <f t="shared" si="9"/>
        <v>0</v>
      </c>
      <c r="XH25" s="485">
        <f t="shared" si="9"/>
        <v>0</v>
      </c>
      <c r="XI25" s="485">
        <f t="shared" si="9"/>
        <v>0</v>
      </c>
      <c r="XJ25" s="485">
        <f t="shared" si="9"/>
        <v>0</v>
      </c>
      <c r="XK25" s="485">
        <f t="shared" si="9"/>
        <v>0</v>
      </c>
      <c r="XL25" s="485">
        <f t="shared" si="9"/>
        <v>0</v>
      </c>
      <c r="XM25" s="485">
        <f t="shared" si="9"/>
        <v>0</v>
      </c>
      <c r="XN25" s="485">
        <f t="shared" si="9"/>
        <v>0</v>
      </c>
      <c r="XO25" s="485">
        <f t="shared" si="9"/>
        <v>0</v>
      </c>
      <c r="XP25" s="485">
        <f t="shared" si="9"/>
        <v>0</v>
      </c>
      <c r="XQ25" s="485">
        <f t="shared" ref="XQ25:AAB25" si="10">XQ22/365</f>
        <v>0</v>
      </c>
      <c r="XR25" s="485">
        <f t="shared" si="10"/>
        <v>0</v>
      </c>
      <c r="XS25" s="485">
        <f t="shared" si="10"/>
        <v>0</v>
      </c>
      <c r="XT25" s="485">
        <f t="shared" si="10"/>
        <v>0</v>
      </c>
      <c r="XU25" s="485">
        <f t="shared" si="10"/>
        <v>0</v>
      </c>
      <c r="XV25" s="485">
        <f t="shared" si="10"/>
        <v>0</v>
      </c>
      <c r="XW25" s="485">
        <f t="shared" si="10"/>
        <v>0</v>
      </c>
      <c r="XX25" s="485">
        <f t="shared" si="10"/>
        <v>0</v>
      </c>
      <c r="XY25" s="485">
        <f t="shared" si="10"/>
        <v>0</v>
      </c>
      <c r="XZ25" s="485">
        <f t="shared" si="10"/>
        <v>0</v>
      </c>
      <c r="YA25" s="485">
        <f t="shared" si="10"/>
        <v>0</v>
      </c>
      <c r="YB25" s="485">
        <f t="shared" si="10"/>
        <v>0</v>
      </c>
      <c r="YC25" s="485">
        <f t="shared" si="10"/>
        <v>0</v>
      </c>
      <c r="YD25" s="485">
        <f t="shared" si="10"/>
        <v>0</v>
      </c>
      <c r="YE25" s="485">
        <f t="shared" si="10"/>
        <v>0</v>
      </c>
      <c r="YF25" s="485">
        <f t="shared" si="10"/>
        <v>0</v>
      </c>
      <c r="YG25" s="485">
        <f t="shared" si="10"/>
        <v>0</v>
      </c>
      <c r="YH25" s="485">
        <f t="shared" si="10"/>
        <v>0</v>
      </c>
      <c r="YI25" s="485">
        <f t="shared" si="10"/>
        <v>0</v>
      </c>
      <c r="YJ25" s="485">
        <f t="shared" si="10"/>
        <v>0</v>
      </c>
      <c r="YK25" s="485">
        <f t="shared" si="10"/>
        <v>0</v>
      </c>
      <c r="YL25" s="485">
        <f t="shared" si="10"/>
        <v>0</v>
      </c>
      <c r="YM25" s="485">
        <f t="shared" si="10"/>
        <v>0</v>
      </c>
      <c r="YN25" s="485">
        <f t="shared" si="10"/>
        <v>0</v>
      </c>
      <c r="YO25" s="485">
        <f t="shared" si="10"/>
        <v>0</v>
      </c>
      <c r="YP25" s="485">
        <f t="shared" si="10"/>
        <v>0</v>
      </c>
      <c r="YQ25" s="485">
        <f t="shared" si="10"/>
        <v>0</v>
      </c>
      <c r="YR25" s="485">
        <f t="shared" si="10"/>
        <v>0</v>
      </c>
      <c r="YS25" s="485">
        <f t="shared" si="10"/>
        <v>0</v>
      </c>
      <c r="YT25" s="485">
        <f t="shared" si="10"/>
        <v>0</v>
      </c>
      <c r="YU25" s="485">
        <f t="shared" si="10"/>
        <v>0</v>
      </c>
      <c r="YV25" s="485">
        <f t="shared" si="10"/>
        <v>0</v>
      </c>
      <c r="YW25" s="485">
        <f t="shared" si="10"/>
        <v>0</v>
      </c>
      <c r="YX25" s="485">
        <f t="shared" si="10"/>
        <v>0</v>
      </c>
      <c r="YY25" s="485">
        <f t="shared" si="10"/>
        <v>0</v>
      </c>
      <c r="YZ25" s="485">
        <f t="shared" si="10"/>
        <v>0</v>
      </c>
      <c r="ZA25" s="485">
        <f t="shared" si="10"/>
        <v>0</v>
      </c>
      <c r="ZB25" s="485">
        <f t="shared" si="10"/>
        <v>0</v>
      </c>
      <c r="ZC25" s="485">
        <f t="shared" si="10"/>
        <v>0</v>
      </c>
      <c r="ZD25" s="485">
        <f t="shared" si="10"/>
        <v>0</v>
      </c>
      <c r="ZE25" s="485">
        <f t="shared" si="10"/>
        <v>0</v>
      </c>
      <c r="ZF25" s="485">
        <f t="shared" si="10"/>
        <v>0</v>
      </c>
      <c r="ZG25" s="485">
        <f t="shared" si="10"/>
        <v>0</v>
      </c>
      <c r="ZH25" s="485">
        <f t="shared" si="10"/>
        <v>0</v>
      </c>
      <c r="ZI25" s="485">
        <f t="shared" si="10"/>
        <v>0</v>
      </c>
      <c r="ZJ25" s="485">
        <f t="shared" si="10"/>
        <v>0</v>
      </c>
      <c r="ZK25" s="485">
        <f t="shared" si="10"/>
        <v>0</v>
      </c>
      <c r="ZL25" s="485">
        <f t="shared" si="10"/>
        <v>0</v>
      </c>
      <c r="ZM25" s="485">
        <f t="shared" si="10"/>
        <v>0</v>
      </c>
      <c r="ZN25" s="485">
        <f t="shared" si="10"/>
        <v>0</v>
      </c>
      <c r="ZO25" s="485">
        <f t="shared" si="10"/>
        <v>0</v>
      </c>
      <c r="ZP25" s="485">
        <f t="shared" si="10"/>
        <v>0</v>
      </c>
      <c r="ZQ25" s="485">
        <f t="shared" si="10"/>
        <v>0</v>
      </c>
      <c r="ZR25" s="485">
        <f t="shared" si="10"/>
        <v>0</v>
      </c>
      <c r="ZS25" s="485">
        <f t="shared" si="10"/>
        <v>0</v>
      </c>
      <c r="ZT25" s="485">
        <f t="shared" si="10"/>
        <v>0</v>
      </c>
      <c r="ZU25" s="485">
        <f t="shared" si="10"/>
        <v>0</v>
      </c>
      <c r="ZV25" s="485">
        <f t="shared" si="10"/>
        <v>0</v>
      </c>
      <c r="ZW25" s="485">
        <f t="shared" si="10"/>
        <v>0</v>
      </c>
      <c r="ZX25" s="485">
        <f t="shared" si="10"/>
        <v>0</v>
      </c>
      <c r="ZY25" s="485">
        <f t="shared" si="10"/>
        <v>0</v>
      </c>
      <c r="ZZ25" s="485">
        <f t="shared" si="10"/>
        <v>0</v>
      </c>
      <c r="AAA25" s="485">
        <f t="shared" si="10"/>
        <v>0</v>
      </c>
      <c r="AAB25" s="485">
        <f t="shared" si="10"/>
        <v>0</v>
      </c>
      <c r="AAC25" s="485">
        <f t="shared" ref="AAC25:ACN25" si="11">AAC22/365</f>
        <v>0</v>
      </c>
      <c r="AAD25" s="485">
        <f t="shared" si="11"/>
        <v>0</v>
      </c>
      <c r="AAE25" s="485">
        <f t="shared" si="11"/>
        <v>0</v>
      </c>
      <c r="AAF25" s="485">
        <f t="shared" si="11"/>
        <v>0</v>
      </c>
      <c r="AAG25" s="485">
        <f t="shared" si="11"/>
        <v>0</v>
      </c>
      <c r="AAH25" s="485">
        <f t="shared" si="11"/>
        <v>0</v>
      </c>
      <c r="AAI25" s="485">
        <f t="shared" si="11"/>
        <v>0</v>
      </c>
      <c r="AAJ25" s="485">
        <f t="shared" si="11"/>
        <v>0</v>
      </c>
      <c r="AAK25" s="485">
        <f t="shared" si="11"/>
        <v>0</v>
      </c>
      <c r="AAL25" s="485">
        <f t="shared" si="11"/>
        <v>0</v>
      </c>
      <c r="AAM25" s="485">
        <f t="shared" si="11"/>
        <v>0</v>
      </c>
      <c r="AAN25" s="485">
        <f t="shared" si="11"/>
        <v>0</v>
      </c>
      <c r="AAO25" s="485">
        <f t="shared" si="11"/>
        <v>0</v>
      </c>
      <c r="AAP25" s="485">
        <f t="shared" si="11"/>
        <v>0</v>
      </c>
      <c r="AAQ25" s="485">
        <f t="shared" si="11"/>
        <v>0</v>
      </c>
      <c r="AAR25" s="485">
        <f t="shared" si="11"/>
        <v>0</v>
      </c>
      <c r="AAS25" s="485">
        <f t="shared" si="11"/>
        <v>0</v>
      </c>
      <c r="AAT25" s="485">
        <f t="shared" si="11"/>
        <v>0</v>
      </c>
      <c r="AAU25" s="485">
        <f t="shared" si="11"/>
        <v>0</v>
      </c>
      <c r="AAV25" s="485">
        <f t="shared" si="11"/>
        <v>0</v>
      </c>
      <c r="AAW25" s="485">
        <f t="shared" si="11"/>
        <v>0</v>
      </c>
      <c r="AAX25" s="485">
        <f t="shared" si="11"/>
        <v>0</v>
      </c>
      <c r="AAY25" s="485">
        <f t="shared" si="11"/>
        <v>0</v>
      </c>
      <c r="AAZ25" s="485">
        <f t="shared" si="11"/>
        <v>0</v>
      </c>
      <c r="ABA25" s="485">
        <f t="shared" si="11"/>
        <v>0</v>
      </c>
      <c r="ABB25" s="485">
        <f t="shared" si="11"/>
        <v>0</v>
      </c>
      <c r="ABC25" s="485">
        <f t="shared" si="11"/>
        <v>0</v>
      </c>
      <c r="ABD25" s="485">
        <f t="shared" si="11"/>
        <v>0</v>
      </c>
      <c r="ABE25" s="485">
        <f t="shared" si="11"/>
        <v>0</v>
      </c>
      <c r="ABF25" s="485">
        <f t="shared" si="11"/>
        <v>0</v>
      </c>
      <c r="ABG25" s="485">
        <f t="shared" si="11"/>
        <v>0</v>
      </c>
      <c r="ABH25" s="485">
        <f t="shared" si="11"/>
        <v>0</v>
      </c>
      <c r="ABI25" s="485">
        <f t="shared" si="11"/>
        <v>0</v>
      </c>
      <c r="ABJ25" s="485">
        <f t="shared" si="11"/>
        <v>0</v>
      </c>
      <c r="ABK25" s="485">
        <f t="shared" si="11"/>
        <v>0</v>
      </c>
      <c r="ABL25" s="485">
        <f t="shared" si="11"/>
        <v>0</v>
      </c>
      <c r="ABM25" s="485">
        <f t="shared" si="11"/>
        <v>0</v>
      </c>
      <c r="ABN25" s="485">
        <f t="shared" si="11"/>
        <v>0</v>
      </c>
      <c r="ABO25" s="485">
        <f t="shared" si="11"/>
        <v>0</v>
      </c>
      <c r="ABP25" s="485">
        <f t="shared" si="11"/>
        <v>0</v>
      </c>
      <c r="ABQ25" s="485">
        <f t="shared" si="11"/>
        <v>0</v>
      </c>
      <c r="ABR25" s="485">
        <f t="shared" si="11"/>
        <v>0</v>
      </c>
      <c r="ABS25" s="485">
        <f t="shared" si="11"/>
        <v>0</v>
      </c>
      <c r="ABT25" s="485">
        <f t="shared" si="11"/>
        <v>0</v>
      </c>
      <c r="ABU25" s="485">
        <f t="shared" si="11"/>
        <v>0</v>
      </c>
      <c r="ABV25" s="485">
        <f t="shared" si="11"/>
        <v>0</v>
      </c>
      <c r="ABW25" s="485">
        <f t="shared" si="11"/>
        <v>0</v>
      </c>
      <c r="ABX25" s="485">
        <f t="shared" si="11"/>
        <v>0</v>
      </c>
      <c r="ABY25" s="485">
        <f t="shared" si="11"/>
        <v>0</v>
      </c>
      <c r="ABZ25" s="485">
        <f t="shared" si="11"/>
        <v>0</v>
      </c>
      <c r="ACA25" s="485">
        <f t="shared" si="11"/>
        <v>0</v>
      </c>
      <c r="ACB25" s="485">
        <f t="shared" si="11"/>
        <v>0</v>
      </c>
      <c r="ACC25" s="485">
        <f t="shared" si="11"/>
        <v>0</v>
      </c>
      <c r="ACD25" s="485">
        <f t="shared" si="11"/>
        <v>0</v>
      </c>
      <c r="ACE25" s="485">
        <f t="shared" si="11"/>
        <v>0</v>
      </c>
      <c r="ACF25" s="485">
        <f t="shared" si="11"/>
        <v>0</v>
      </c>
      <c r="ACG25" s="485">
        <f t="shared" si="11"/>
        <v>0</v>
      </c>
      <c r="ACH25" s="485">
        <f t="shared" si="11"/>
        <v>0</v>
      </c>
      <c r="ACI25" s="485">
        <f t="shared" si="11"/>
        <v>0</v>
      </c>
      <c r="ACJ25" s="485">
        <f t="shared" si="11"/>
        <v>0</v>
      </c>
      <c r="ACK25" s="485">
        <f t="shared" si="11"/>
        <v>0</v>
      </c>
      <c r="ACL25" s="485">
        <f t="shared" si="11"/>
        <v>0</v>
      </c>
      <c r="ACM25" s="485">
        <f t="shared" si="11"/>
        <v>0</v>
      </c>
      <c r="ACN25" s="485">
        <f t="shared" si="11"/>
        <v>0</v>
      </c>
      <c r="ACO25" s="485">
        <f t="shared" ref="ACO25:AEZ25" si="12">ACO22/365</f>
        <v>0</v>
      </c>
      <c r="ACP25" s="485">
        <f t="shared" si="12"/>
        <v>0</v>
      </c>
      <c r="ACQ25" s="485">
        <f t="shared" si="12"/>
        <v>0</v>
      </c>
      <c r="ACR25" s="485">
        <f t="shared" si="12"/>
        <v>0</v>
      </c>
      <c r="ACS25" s="485">
        <f t="shared" si="12"/>
        <v>0</v>
      </c>
      <c r="ACT25" s="485">
        <f t="shared" si="12"/>
        <v>0</v>
      </c>
      <c r="ACU25" s="485">
        <f t="shared" si="12"/>
        <v>0</v>
      </c>
      <c r="ACV25" s="485">
        <f t="shared" si="12"/>
        <v>0</v>
      </c>
      <c r="ACW25" s="485">
        <f t="shared" si="12"/>
        <v>0</v>
      </c>
      <c r="ACX25" s="485">
        <f t="shared" si="12"/>
        <v>0</v>
      </c>
      <c r="ACY25" s="485">
        <f t="shared" si="12"/>
        <v>0</v>
      </c>
      <c r="ACZ25" s="485">
        <f t="shared" si="12"/>
        <v>0</v>
      </c>
      <c r="ADA25" s="485">
        <f t="shared" si="12"/>
        <v>0</v>
      </c>
      <c r="ADB25" s="485">
        <f t="shared" si="12"/>
        <v>0</v>
      </c>
      <c r="ADC25" s="485">
        <f t="shared" si="12"/>
        <v>0</v>
      </c>
      <c r="ADD25" s="485">
        <f t="shared" si="12"/>
        <v>0</v>
      </c>
      <c r="ADE25" s="485">
        <f t="shared" si="12"/>
        <v>0</v>
      </c>
      <c r="ADF25" s="485">
        <f t="shared" si="12"/>
        <v>0</v>
      </c>
      <c r="ADG25" s="485">
        <f t="shared" si="12"/>
        <v>0</v>
      </c>
      <c r="ADH25" s="485">
        <f t="shared" si="12"/>
        <v>0</v>
      </c>
      <c r="ADI25" s="485">
        <f t="shared" si="12"/>
        <v>0</v>
      </c>
      <c r="ADJ25" s="485">
        <f t="shared" si="12"/>
        <v>0</v>
      </c>
      <c r="ADK25" s="485">
        <f t="shared" si="12"/>
        <v>0</v>
      </c>
      <c r="ADL25" s="485">
        <f t="shared" si="12"/>
        <v>0</v>
      </c>
      <c r="ADM25" s="485">
        <f t="shared" si="12"/>
        <v>0</v>
      </c>
      <c r="ADN25" s="485">
        <f t="shared" si="12"/>
        <v>0</v>
      </c>
      <c r="ADO25" s="485">
        <f t="shared" si="12"/>
        <v>0</v>
      </c>
      <c r="ADP25" s="485">
        <f t="shared" si="12"/>
        <v>0</v>
      </c>
      <c r="ADQ25" s="485">
        <f t="shared" si="12"/>
        <v>0</v>
      </c>
      <c r="ADR25" s="485">
        <f t="shared" si="12"/>
        <v>0</v>
      </c>
      <c r="ADS25" s="485">
        <f t="shared" si="12"/>
        <v>0</v>
      </c>
      <c r="ADT25" s="485">
        <f t="shared" si="12"/>
        <v>0</v>
      </c>
      <c r="ADU25" s="485">
        <f t="shared" si="12"/>
        <v>0</v>
      </c>
      <c r="ADV25" s="485">
        <f t="shared" si="12"/>
        <v>0</v>
      </c>
      <c r="ADW25" s="485">
        <f t="shared" si="12"/>
        <v>0</v>
      </c>
      <c r="ADX25" s="485">
        <f t="shared" si="12"/>
        <v>0</v>
      </c>
      <c r="ADY25" s="485">
        <f t="shared" si="12"/>
        <v>0</v>
      </c>
      <c r="ADZ25" s="485">
        <f t="shared" si="12"/>
        <v>0</v>
      </c>
      <c r="AEA25" s="485">
        <f t="shared" si="12"/>
        <v>0</v>
      </c>
      <c r="AEB25" s="485">
        <f t="shared" si="12"/>
        <v>0</v>
      </c>
      <c r="AEC25" s="485">
        <f t="shared" si="12"/>
        <v>0</v>
      </c>
      <c r="AED25" s="485">
        <f t="shared" si="12"/>
        <v>0</v>
      </c>
      <c r="AEE25" s="485">
        <f t="shared" si="12"/>
        <v>0</v>
      </c>
      <c r="AEF25" s="485">
        <f t="shared" si="12"/>
        <v>0</v>
      </c>
      <c r="AEG25" s="485">
        <f t="shared" si="12"/>
        <v>0</v>
      </c>
      <c r="AEH25" s="485">
        <f t="shared" si="12"/>
        <v>0</v>
      </c>
      <c r="AEI25" s="485">
        <f t="shared" si="12"/>
        <v>0</v>
      </c>
      <c r="AEJ25" s="485">
        <f t="shared" si="12"/>
        <v>0</v>
      </c>
      <c r="AEK25" s="485">
        <f t="shared" si="12"/>
        <v>0</v>
      </c>
      <c r="AEL25" s="485">
        <f t="shared" si="12"/>
        <v>0</v>
      </c>
      <c r="AEM25" s="485">
        <f t="shared" si="12"/>
        <v>0</v>
      </c>
      <c r="AEN25" s="485">
        <f t="shared" si="12"/>
        <v>0</v>
      </c>
      <c r="AEO25" s="485">
        <f t="shared" si="12"/>
        <v>0</v>
      </c>
      <c r="AEP25" s="485">
        <f t="shared" si="12"/>
        <v>0</v>
      </c>
      <c r="AEQ25" s="485">
        <f t="shared" si="12"/>
        <v>0</v>
      </c>
      <c r="AER25" s="485">
        <f t="shared" si="12"/>
        <v>0</v>
      </c>
      <c r="AES25" s="485">
        <f t="shared" si="12"/>
        <v>0</v>
      </c>
      <c r="AET25" s="485">
        <f t="shared" si="12"/>
        <v>0</v>
      </c>
      <c r="AEU25" s="485">
        <f t="shared" si="12"/>
        <v>0</v>
      </c>
      <c r="AEV25" s="485">
        <f t="shared" si="12"/>
        <v>0</v>
      </c>
      <c r="AEW25" s="485">
        <f t="shared" si="12"/>
        <v>0</v>
      </c>
      <c r="AEX25" s="485">
        <f t="shared" si="12"/>
        <v>0</v>
      </c>
      <c r="AEY25" s="485">
        <f t="shared" si="12"/>
        <v>0</v>
      </c>
      <c r="AEZ25" s="485">
        <f t="shared" si="12"/>
        <v>0</v>
      </c>
      <c r="AFA25" s="485">
        <f t="shared" ref="AFA25:AHL25" si="13">AFA22/365</f>
        <v>0</v>
      </c>
      <c r="AFB25" s="485">
        <f t="shared" si="13"/>
        <v>0</v>
      </c>
      <c r="AFC25" s="485">
        <f t="shared" si="13"/>
        <v>0</v>
      </c>
      <c r="AFD25" s="485">
        <f t="shared" si="13"/>
        <v>0</v>
      </c>
      <c r="AFE25" s="485">
        <f t="shared" si="13"/>
        <v>0</v>
      </c>
      <c r="AFF25" s="485">
        <f t="shared" si="13"/>
        <v>0</v>
      </c>
      <c r="AFG25" s="485">
        <f t="shared" si="13"/>
        <v>0</v>
      </c>
      <c r="AFH25" s="485">
        <f t="shared" si="13"/>
        <v>0</v>
      </c>
      <c r="AFI25" s="485">
        <f t="shared" si="13"/>
        <v>0</v>
      </c>
      <c r="AFJ25" s="485">
        <f t="shared" si="13"/>
        <v>0</v>
      </c>
      <c r="AFK25" s="485">
        <f t="shared" si="13"/>
        <v>0</v>
      </c>
      <c r="AFL25" s="485">
        <f t="shared" si="13"/>
        <v>0</v>
      </c>
      <c r="AFM25" s="485">
        <f t="shared" si="13"/>
        <v>0</v>
      </c>
      <c r="AFN25" s="485">
        <f t="shared" si="13"/>
        <v>0</v>
      </c>
      <c r="AFO25" s="485">
        <f t="shared" si="13"/>
        <v>0</v>
      </c>
      <c r="AFP25" s="485">
        <f t="shared" si="13"/>
        <v>0</v>
      </c>
      <c r="AFQ25" s="485">
        <f t="shared" si="13"/>
        <v>0</v>
      </c>
      <c r="AFR25" s="485">
        <f t="shared" si="13"/>
        <v>0</v>
      </c>
      <c r="AFS25" s="485">
        <f t="shared" si="13"/>
        <v>0</v>
      </c>
      <c r="AFT25" s="485">
        <f t="shared" si="13"/>
        <v>0</v>
      </c>
      <c r="AFU25" s="485">
        <f t="shared" si="13"/>
        <v>0</v>
      </c>
      <c r="AFV25" s="485">
        <f t="shared" si="13"/>
        <v>0</v>
      </c>
      <c r="AFW25" s="485">
        <f t="shared" si="13"/>
        <v>0</v>
      </c>
      <c r="AFX25" s="485">
        <f t="shared" si="13"/>
        <v>0</v>
      </c>
      <c r="AFY25" s="485">
        <f t="shared" si="13"/>
        <v>0</v>
      </c>
      <c r="AFZ25" s="485">
        <f t="shared" si="13"/>
        <v>0</v>
      </c>
      <c r="AGA25" s="485">
        <f t="shared" si="13"/>
        <v>0</v>
      </c>
      <c r="AGB25" s="485">
        <f t="shared" si="13"/>
        <v>0</v>
      </c>
      <c r="AGC25" s="485">
        <f t="shared" si="13"/>
        <v>0</v>
      </c>
      <c r="AGD25" s="485">
        <f t="shared" si="13"/>
        <v>0</v>
      </c>
      <c r="AGE25" s="485">
        <f t="shared" si="13"/>
        <v>0</v>
      </c>
      <c r="AGF25" s="485">
        <f t="shared" si="13"/>
        <v>0</v>
      </c>
      <c r="AGG25" s="485">
        <f t="shared" si="13"/>
        <v>0</v>
      </c>
      <c r="AGH25" s="485">
        <f t="shared" si="13"/>
        <v>0</v>
      </c>
      <c r="AGI25" s="485">
        <f t="shared" si="13"/>
        <v>0</v>
      </c>
      <c r="AGJ25" s="485">
        <f t="shared" si="13"/>
        <v>0</v>
      </c>
      <c r="AGK25" s="485">
        <f t="shared" si="13"/>
        <v>0</v>
      </c>
      <c r="AGL25" s="485">
        <f t="shared" si="13"/>
        <v>0</v>
      </c>
      <c r="AGM25" s="485">
        <f t="shared" si="13"/>
        <v>0</v>
      </c>
      <c r="AGN25" s="485">
        <f t="shared" si="13"/>
        <v>0</v>
      </c>
      <c r="AGO25" s="485">
        <f t="shared" si="13"/>
        <v>0</v>
      </c>
      <c r="AGP25" s="485">
        <f t="shared" si="13"/>
        <v>0</v>
      </c>
      <c r="AGQ25" s="485">
        <f t="shared" si="13"/>
        <v>0</v>
      </c>
      <c r="AGR25" s="485">
        <f t="shared" si="13"/>
        <v>0</v>
      </c>
      <c r="AGS25" s="485">
        <f t="shared" si="13"/>
        <v>0</v>
      </c>
      <c r="AGT25" s="485">
        <f t="shared" si="13"/>
        <v>0</v>
      </c>
      <c r="AGU25" s="485">
        <f t="shared" si="13"/>
        <v>0</v>
      </c>
      <c r="AGV25" s="485">
        <f t="shared" si="13"/>
        <v>0</v>
      </c>
      <c r="AGW25" s="485">
        <f t="shared" si="13"/>
        <v>0</v>
      </c>
      <c r="AGX25" s="485">
        <f t="shared" si="13"/>
        <v>0</v>
      </c>
      <c r="AGY25" s="485">
        <f t="shared" si="13"/>
        <v>0</v>
      </c>
      <c r="AGZ25" s="485">
        <f t="shared" si="13"/>
        <v>0</v>
      </c>
      <c r="AHA25" s="485">
        <f t="shared" si="13"/>
        <v>0</v>
      </c>
      <c r="AHB25" s="485">
        <f t="shared" si="13"/>
        <v>0</v>
      </c>
      <c r="AHC25" s="485">
        <f t="shared" si="13"/>
        <v>0</v>
      </c>
      <c r="AHD25" s="485">
        <f t="shared" si="13"/>
        <v>0</v>
      </c>
      <c r="AHE25" s="485">
        <f t="shared" si="13"/>
        <v>0</v>
      </c>
      <c r="AHF25" s="485">
        <f t="shared" si="13"/>
        <v>0</v>
      </c>
      <c r="AHG25" s="485">
        <f t="shared" si="13"/>
        <v>0</v>
      </c>
      <c r="AHH25" s="485">
        <f t="shared" si="13"/>
        <v>0</v>
      </c>
      <c r="AHI25" s="485">
        <f t="shared" si="13"/>
        <v>0</v>
      </c>
      <c r="AHJ25" s="485">
        <f t="shared" si="13"/>
        <v>0</v>
      </c>
      <c r="AHK25" s="485">
        <f t="shared" si="13"/>
        <v>0</v>
      </c>
      <c r="AHL25" s="485">
        <f t="shared" si="13"/>
        <v>0</v>
      </c>
      <c r="AHM25" s="485">
        <f t="shared" ref="AHM25:AJX25" si="14">AHM22/365</f>
        <v>0</v>
      </c>
      <c r="AHN25" s="485">
        <f t="shared" si="14"/>
        <v>0</v>
      </c>
      <c r="AHO25" s="485">
        <f t="shared" si="14"/>
        <v>0</v>
      </c>
      <c r="AHP25" s="485">
        <f t="shared" si="14"/>
        <v>0</v>
      </c>
      <c r="AHQ25" s="485">
        <f t="shared" si="14"/>
        <v>0</v>
      </c>
      <c r="AHR25" s="485">
        <f t="shared" si="14"/>
        <v>0</v>
      </c>
      <c r="AHS25" s="485">
        <f t="shared" si="14"/>
        <v>0</v>
      </c>
      <c r="AHT25" s="485">
        <f t="shared" si="14"/>
        <v>0</v>
      </c>
      <c r="AHU25" s="485">
        <f t="shared" si="14"/>
        <v>0</v>
      </c>
      <c r="AHV25" s="485">
        <f t="shared" si="14"/>
        <v>0</v>
      </c>
      <c r="AHW25" s="485">
        <f t="shared" si="14"/>
        <v>0</v>
      </c>
      <c r="AHX25" s="485">
        <f t="shared" si="14"/>
        <v>0</v>
      </c>
      <c r="AHY25" s="485">
        <f t="shared" si="14"/>
        <v>0</v>
      </c>
      <c r="AHZ25" s="485">
        <f t="shared" si="14"/>
        <v>0</v>
      </c>
      <c r="AIA25" s="485">
        <f t="shared" si="14"/>
        <v>0</v>
      </c>
      <c r="AIB25" s="485">
        <f t="shared" si="14"/>
        <v>0</v>
      </c>
      <c r="AIC25" s="485">
        <f t="shared" si="14"/>
        <v>0</v>
      </c>
      <c r="AID25" s="485">
        <f t="shared" si="14"/>
        <v>0</v>
      </c>
      <c r="AIE25" s="485">
        <f t="shared" si="14"/>
        <v>0</v>
      </c>
      <c r="AIF25" s="485">
        <f t="shared" si="14"/>
        <v>0</v>
      </c>
      <c r="AIG25" s="485">
        <f t="shared" si="14"/>
        <v>0</v>
      </c>
      <c r="AIH25" s="485">
        <f t="shared" si="14"/>
        <v>0</v>
      </c>
      <c r="AII25" s="485">
        <f t="shared" si="14"/>
        <v>0</v>
      </c>
      <c r="AIJ25" s="485">
        <f t="shared" si="14"/>
        <v>0</v>
      </c>
      <c r="AIK25" s="485">
        <f t="shared" si="14"/>
        <v>0</v>
      </c>
      <c r="AIL25" s="485">
        <f t="shared" si="14"/>
        <v>0</v>
      </c>
      <c r="AIM25" s="485">
        <f t="shared" si="14"/>
        <v>0</v>
      </c>
      <c r="AIN25" s="485">
        <f t="shared" si="14"/>
        <v>0</v>
      </c>
      <c r="AIO25" s="485">
        <f t="shared" si="14"/>
        <v>0</v>
      </c>
      <c r="AIP25" s="485">
        <f t="shared" si="14"/>
        <v>0</v>
      </c>
      <c r="AIQ25" s="485">
        <f t="shared" si="14"/>
        <v>0</v>
      </c>
      <c r="AIR25" s="485">
        <f t="shared" si="14"/>
        <v>0</v>
      </c>
      <c r="AIS25" s="485">
        <f t="shared" si="14"/>
        <v>0</v>
      </c>
      <c r="AIT25" s="485">
        <f t="shared" si="14"/>
        <v>0</v>
      </c>
      <c r="AIU25" s="485">
        <f t="shared" si="14"/>
        <v>0</v>
      </c>
      <c r="AIV25" s="485">
        <f t="shared" si="14"/>
        <v>0</v>
      </c>
      <c r="AIW25" s="485">
        <f t="shared" si="14"/>
        <v>0</v>
      </c>
      <c r="AIX25" s="485">
        <f t="shared" si="14"/>
        <v>0</v>
      </c>
      <c r="AIY25" s="485">
        <f t="shared" si="14"/>
        <v>0</v>
      </c>
      <c r="AIZ25" s="485">
        <f t="shared" si="14"/>
        <v>0</v>
      </c>
      <c r="AJA25" s="485">
        <f t="shared" si="14"/>
        <v>0</v>
      </c>
      <c r="AJB25" s="485">
        <f t="shared" si="14"/>
        <v>0</v>
      </c>
      <c r="AJC25" s="485">
        <f t="shared" si="14"/>
        <v>0</v>
      </c>
      <c r="AJD25" s="485">
        <f t="shared" si="14"/>
        <v>0</v>
      </c>
      <c r="AJE25" s="485">
        <f t="shared" si="14"/>
        <v>0</v>
      </c>
      <c r="AJF25" s="485">
        <f t="shared" si="14"/>
        <v>0</v>
      </c>
      <c r="AJG25" s="485">
        <f t="shared" si="14"/>
        <v>0</v>
      </c>
      <c r="AJH25" s="485">
        <f t="shared" si="14"/>
        <v>0</v>
      </c>
      <c r="AJI25" s="485">
        <f t="shared" si="14"/>
        <v>0</v>
      </c>
      <c r="AJJ25" s="485">
        <f t="shared" si="14"/>
        <v>0</v>
      </c>
      <c r="AJK25" s="485">
        <f t="shared" si="14"/>
        <v>0</v>
      </c>
      <c r="AJL25" s="485">
        <f t="shared" si="14"/>
        <v>0</v>
      </c>
      <c r="AJM25" s="485">
        <f t="shared" si="14"/>
        <v>0</v>
      </c>
      <c r="AJN25" s="485">
        <f t="shared" si="14"/>
        <v>0</v>
      </c>
      <c r="AJO25" s="485">
        <f t="shared" si="14"/>
        <v>0</v>
      </c>
      <c r="AJP25" s="485">
        <f t="shared" si="14"/>
        <v>0</v>
      </c>
      <c r="AJQ25" s="485">
        <f t="shared" si="14"/>
        <v>0</v>
      </c>
      <c r="AJR25" s="485">
        <f t="shared" si="14"/>
        <v>0</v>
      </c>
      <c r="AJS25" s="485">
        <f t="shared" si="14"/>
        <v>0</v>
      </c>
      <c r="AJT25" s="485">
        <f t="shared" si="14"/>
        <v>0</v>
      </c>
      <c r="AJU25" s="485">
        <f t="shared" si="14"/>
        <v>0</v>
      </c>
      <c r="AJV25" s="485">
        <f t="shared" si="14"/>
        <v>0</v>
      </c>
      <c r="AJW25" s="485">
        <f t="shared" si="14"/>
        <v>0</v>
      </c>
      <c r="AJX25" s="485">
        <f t="shared" si="14"/>
        <v>0</v>
      </c>
      <c r="AJY25" s="485">
        <f t="shared" ref="AJY25:AMJ25" si="15">AJY22/365</f>
        <v>0</v>
      </c>
      <c r="AJZ25" s="485">
        <f t="shared" si="15"/>
        <v>0</v>
      </c>
      <c r="AKA25" s="485">
        <f t="shared" si="15"/>
        <v>0</v>
      </c>
      <c r="AKB25" s="485">
        <f t="shared" si="15"/>
        <v>0</v>
      </c>
      <c r="AKC25" s="485">
        <f t="shared" si="15"/>
        <v>0</v>
      </c>
      <c r="AKD25" s="485">
        <f t="shared" si="15"/>
        <v>0</v>
      </c>
      <c r="AKE25" s="485">
        <f t="shared" si="15"/>
        <v>0</v>
      </c>
      <c r="AKF25" s="485">
        <f t="shared" si="15"/>
        <v>0</v>
      </c>
      <c r="AKG25" s="485">
        <f t="shared" si="15"/>
        <v>0</v>
      </c>
      <c r="AKH25" s="485">
        <f t="shared" si="15"/>
        <v>0</v>
      </c>
      <c r="AKI25" s="485">
        <f t="shared" si="15"/>
        <v>0</v>
      </c>
      <c r="AKJ25" s="485">
        <f t="shared" si="15"/>
        <v>0</v>
      </c>
      <c r="AKK25" s="485">
        <f t="shared" si="15"/>
        <v>0</v>
      </c>
      <c r="AKL25" s="485">
        <f t="shared" si="15"/>
        <v>0</v>
      </c>
      <c r="AKM25" s="485">
        <f t="shared" si="15"/>
        <v>0</v>
      </c>
      <c r="AKN25" s="485">
        <f t="shared" si="15"/>
        <v>0</v>
      </c>
      <c r="AKO25" s="485">
        <f t="shared" si="15"/>
        <v>0</v>
      </c>
      <c r="AKP25" s="485">
        <f t="shared" si="15"/>
        <v>0</v>
      </c>
      <c r="AKQ25" s="485">
        <f t="shared" si="15"/>
        <v>0</v>
      </c>
      <c r="AKR25" s="485">
        <f t="shared" si="15"/>
        <v>0</v>
      </c>
      <c r="AKS25" s="485">
        <f t="shared" si="15"/>
        <v>0</v>
      </c>
      <c r="AKT25" s="485">
        <f t="shared" si="15"/>
        <v>0</v>
      </c>
      <c r="AKU25" s="485">
        <f t="shared" si="15"/>
        <v>0</v>
      </c>
      <c r="AKV25" s="485">
        <f t="shared" si="15"/>
        <v>0</v>
      </c>
      <c r="AKW25" s="485">
        <f t="shared" si="15"/>
        <v>0</v>
      </c>
      <c r="AKX25" s="485">
        <f t="shared" si="15"/>
        <v>0</v>
      </c>
      <c r="AKY25" s="485">
        <f t="shared" si="15"/>
        <v>0</v>
      </c>
      <c r="AKZ25" s="485">
        <f t="shared" si="15"/>
        <v>0</v>
      </c>
      <c r="ALA25" s="485">
        <f t="shared" si="15"/>
        <v>0</v>
      </c>
      <c r="ALB25" s="485">
        <f t="shared" si="15"/>
        <v>0</v>
      </c>
      <c r="ALC25" s="485">
        <f t="shared" si="15"/>
        <v>0</v>
      </c>
      <c r="ALD25" s="485">
        <f t="shared" si="15"/>
        <v>0</v>
      </c>
      <c r="ALE25" s="485">
        <f t="shared" si="15"/>
        <v>0</v>
      </c>
      <c r="ALF25" s="485">
        <f t="shared" si="15"/>
        <v>0</v>
      </c>
      <c r="ALG25" s="485">
        <f t="shared" si="15"/>
        <v>0</v>
      </c>
      <c r="ALH25" s="485">
        <f t="shared" si="15"/>
        <v>0</v>
      </c>
      <c r="ALI25" s="485">
        <f t="shared" si="15"/>
        <v>0</v>
      </c>
      <c r="ALJ25" s="485">
        <f t="shared" si="15"/>
        <v>0</v>
      </c>
      <c r="ALK25" s="485">
        <f t="shared" si="15"/>
        <v>0</v>
      </c>
      <c r="ALL25" s="485">
        <f t="shared" si="15"/>
        <v>0</v>
      </c>
      <c r="ALM25" s="485">
        <f t="shared" si="15"/>
        <v>0</v>
      </c>
      <c r="ALN25" s="485">
        <f t="shared" si="15"/>
        <v>0</v>
      </c>
      <c r="ALO25" s="485">
        <f t="shared" si="15"/>
        <v>0</v>
      </c>
      <c r="ALP25" s="485">
        <f t="shared" si="15"/>
        <v>0</v>
      </c>
      <c r="ALQ25" s="485">
        <f t="shared" si="15"/>
        <v>0</v>
      </c>
      <c r="ALR25" s="485">
        <f t="shared" si="15"/>
        <v>0</v>
      </c>
      <c r="ALS25" s="485">
        <f t="shared" si="15"/>
        <v>0</v>
      </c>
      <c r="ALT25" s="485">
        <f t="shared" si="15"/>
        <v>0</v>
      </c>
      <c r="ALU25" s="485">
        <f t="shared" si="15"/>
        <v>0</v>
      </c>
      <c r="ALV25" s="485">
        <f t="shared" si="15"/>
        <v>0</v>
      </c>
      <c r="ALW25" s="485">
        <f t="shared" si="15"/>
        <v>0</v>
      </c>
      <c r="ALX25" s="485">
        <f t="shared" si="15"/>
        <v>0</v>
      </c>
      <c r="ALY25" s="485">
        <f t="shared" si="15"/>
        <v>0</v>
      </c>
      <c r="ALZ25" s="485">
        <f t="shared" si="15"/>
        <v>0</v>
      </c>
      <c r="AMA25" s="485">
        <f t="shared" si="15"/>
        <v>0</v>
      </c>
      <c r="AMB25" s="485">
        <f t="shared" si="15"/>
        <v>0</v>
      </c>
      <c r="AMC25" s="485">
        <f t="shared" si="15"/>
        <v>0</v>
      </c>
      <c r="AMD25" s="485">
        <f t="shared" si="15"/>
        <v>0</v>
      </c>
      <c r="AME25" s="485">
        <f t="shared" si="15"/>
        <v>0</v>
      </c>
      <c r="AMF25" s="485">
        <f t="shared" si="15"/>
        <v>0</v>
      </c>
      <c r="AMG25" s="485">
        <f t="shared" si="15"/>
        <v>0</v>
      </c>
      <c r="AMH25" s="485">
        <f t="shared" si="15"/>
        <v>0</v>
      </c>
      <c r="AMI25" s="485">
        <f t="shared" si="15"/>
        <v>0</v>
      </c>
      <c r="AMJ25" s="485">
        <f t="shared" si="15"/>
        <v>0</v>
      </c>
      <c r="AMK25" s="485">
        <f t="shared" ref="AMK25:AOV25" si="16">AMK22/365</f>
        <v>0</v>
      </c>
      <c r="AML25" s="485">
        <f t="shared" si="16"/>
        <v>0</v>
      </c>
      <c r="AMM25" s="485">
        <f t="shared" si="16"/>
        <v>0</v>
      </c>
      <c r="AMN25" s="485">
        <f t="shared" si="16"/>
        <v>0</v>
      </c>
      <c r="AMO25" s="485">
        <f t="shared" si="16"/>
        <v>0</v>
      </c>
      <c r="AMP25" s="485">
        <f t="shared" si="16"/>
        <v>0</v>
      </c>
      <c r="AMQ25" s="485">
        <f t="shared" si="16"/>
        <v>0</v>
      </c>
      <c r="AMR25" s="485">
        <f t="shared" si="16"/>
        <v>0</v>
      </c>
      <c r="AMS25" s="485">
        <f t="shared" si="16"/>
        <v>0</v>
      </c>
      <c r="AMT25" s="485">
        <f t="shared" si="16"/>
        <v>0</v>
      </c>
      <c r="AMU25" s="485">
        <f t="shared" si="16"/>
        <v>0</v>
      </c>
      <c r="AMV25" s="485">
        <f t="shared" si="16"/>
        <v>0</v>
      </c>
      <c r="AMW25" s="485">
        <f t="shared" si="16"/>
        <v>0</v>
      </c>
      <c r="AMX25" s="485">
        <f t="shared" si="16"/>
        <v>0</v>
      </c>
      <c r="AMY25" s="485">
        <f t="shared" si="16"/>
        <v>0</v>
      </c>
      <c r="AMZ25" s="485">
        <f t="shared" si="16"/>
        <v>0</v>
      </c>
      <c r="ANA25" s="485">
        <f t="shared" si="16"/>
        <v>0</v>
      </c>
      <c r="ANB25" s="485">
        <f t="shared" si="16"/>
        <v>0</v>
      </c>
      <c r="ANC25" s="485">
        <f t="shared" si="16"/>
        <v>0</v>
      </c>
      <c r="AND25" s="485">
        <f t="shared" si="16"/>
        <v>0</v>
      </c>
      <c r="ANE25" s="485">
        <f t="shared" si="16"/>
        <v>0</v>
      </c>
      <c r="ANF25" s="485">
        <f t="shared" si="16"/>
        <v>0</v>
      </c>
      <c r="ANG25" s="485">
        <f t="shared" si="16"/>
        <v>0</v>
      </c>
      <c r="ANH25" s="485">
        <f t="shared" si="16"/>
        <v>0</v>
      </c>
      <c r="ANI25" s="485">
        <f t="shared" si="16"/>
        <v>0</v>
      </c>
      <c r="ANJ25" s="485">
        <f t="shared" si="16"/>
        <v>0</v>
      </c>
      <c r="ANK25" s="485">
        <f t="shared" si="16"/>
        <v>0</v>
      </c>
      <c r="ANL25" s="485">
        <f t="shared" si="16"/>
        <v>0</v>
      </c>
      <c r="ANM25" s="485">
        <f t="shared" si="16"/>
        <v>0</v>
      </c>
      <c r="ANN25" s="485">
        <f t="shared" si="16"/>
        <v>0</v>
      </c>
      <c r="ANO25" s="485">
        <f t="shared" si="16"/>
        <v>0</v>
      </c>
      <c r="ANP25" s="485">
        <f t="shared" si="16"/>
        <v>0</v>
      </c>
      <c r="ANQ25" s="485">
        <f t="shared" si="16"/>
        <v>0</v>
      </c>
      <c r="ANR25" s="485">
        <f t="shared" si="16"/>
        <v>0</v>
      </c>
      <c r="ANS25" s="485">
        <f t="shared" si="16"/>
        <v>0</v>
      </c>
      <c r="ANT25" s="485">
        <f t="shared" si="16"/>
        <v>0</v>
      </c>
      <c r="ANU25" s="485">
        <f t="shared" si="16"/>
        <v>0</v>
      </c>
      <c r="ANV25" s="485">
        <f t="shared" si="16"/>
        <v>0</v>
      </c>
      <c r="ANW25" s="485">
        <f t="shared" si="16"/>
        <v>0</v>
      </c>
      <c r="ANX25" s="485">
        <f t="shared" si="16"/>
        <v>0</v>
      </c>
      <c r="ANY25" s="485">
        <f t="shared" si="16"/>
        <v>0</v>
      </c>
      <c r="ANZ25" s="485">
        <f t="shared" si="16"/>
        <v>0</v>
      </c>
      <c r="AOA25" s="485">
        <f t="shared" si="16"/>
        <v>0</v>
      </c>
      <c r="AOB25" s="485">
        <f t="shared" si="16"/>
        <v>0</v>
      </c>
      <c r="AOC25" s="485">
        <f t="shared" si="16"/>
        <v>0</v>
      </c>
      <c r="AOD25" s="485">
        <f t="shared" si="16"/>
        <v>0</v>
      </c>
      <c r="AOE25" s="485">
        <f t="shared" si="16"/>
        <v>0</v>
      </c>
      <c r="AOF25" s="485">
        <f t="shared" si="16"/>
        <v>0</v>
      </c>
      <c r="AOG25" s="485">
        <f t="shared" si="16"/>
        <v>0</v>
      </c>
      <c r="AOH25" s="485">
        <f t="shared" si="16"/>
        <v>0</v>
      </c>
      <c r="AOI25" s="485">
        <f t="shared" si="16"/>
        <v>0</v>
      </c>
      <c r="AOJ25" s="485">
        <f t="shared" si="16"/>
        <v>0</v>
      </c>
      <c r="AOK25" s="485">
        <f t="shared" si="16"/>
        <v>0</v>
      </c>
      <c r="AOL25" s="485">
        <f t="shared" si="16"/>
        <v>0</v>
      </c>
      <c r="AOM25" s="485">
        <f t="shared" si="16"/>
        <v>0</v>
      </c>
      <c r="AON25" s="485">
        <f t="shared" si="16"/>
        <v>0</v>
      </c>
      <c r="AOO25" s="485">
        <f t="shared" si="16"/>
        <v>0</v>
      </c>
      <c r="AOP25" s="485">
        <f t="shared" si="16"/>
        <v>0</v>
      </c>
      <c r="AOQ25" s="485">
        <f t="shared" si="16"/>
        <v>0</v>
      </c>
      <c r="AOR25" s="485">
        <f t="shared" si="16"/>
        <v>0</v>
      </c>
      <c r="AOS25" s="485">
        <f t="shared" si="16"/>
        <v>0</v>
      </c>
      <c r="AOT25" s="485">
        <f t="shared" si="16"/>
        <v>0</v>
      </c>
      <c r="AOU25" s="485">
        <f t="shared" si="16"/>
        <v>0</v>
      </c>
      <c r="AOV25" s="485">
        <f t="shared" si="16"/>
        <v>0</v>
      </c>
      <c r="AOW25" s="485">
        <f t="shared" ref="AOW25:ARH25" si="17">AOW22/365</f>
        <v>0</v>
      </c>
      <c r="AOX25" s="485">
        <f t="shared" si="17"/>
        <v>0</v>
      </c>
      <c r="AOY25" s="485">
        <f t="shared" si="17"/>
        <v>0</v>
      </c>
      <c r="AOZ25" s="485">
        <f t="shared" si="17"/>
        <v>0</v>
      </c>
      <c r="APA25" s="485">
        <f t="shared" si="17"/>
        <v>0</v>
      </c>
      <c r="APB25" s="485">
        <f t="shared" si="17"/>
        <v>0</v>
      </c>
      <c r="APC25" s="485">
        <f t="shared" si="17"/>
        <v>0</v>
      </c>
      <c r="APD25" s="485">
        <f t="shared" si="17"/>
        <v>0</v>
      </c>
      <c r="APE25" s="485">
        <f t="shared" si="17"/>
        <v>0</v>
      </c>
      <c r="APF25" s="485">
        <f t="shared" si="17"/>
        <v>0</v>
      </c>
      <c r="APG25" s="485">
        <f t="shared" si="17"/>
        <v>0</v>
      </c>
      <c r="APH25" s="485">
        <f t="shared" si="17"/>
        <v>0</v>
      </c>
      <c r="API25" s="485">
        <f t="shared" si="17"/>
        <v>0</v>
      </c>
      <c r="APJ25" s="485">
        <f t="shared" si="17"/>
        <v>0</v>
      </c>
      <c r="APK25" s="485">
        <f t="shared" si="17"/>
        <v>0</v>
      </c>
      <c r="APL25" s="485">
        <f t="shared" si="17"/>
        <v>0</v>
      </c>
      <c r="APM25" s="485">
        <f t="shared" si="17"/>
        <v>0</v>
      </c>
      <c r="APN25" s="485">
        <f t="shared" si="17"/>
        <v>0</v>
      </c>
      <c r="APO25" s="485">
        <f t="shared" si="17"/>
        <v>0</v>
      </c>
      <c r="APP25" s="485">
        <f t="shared" si="17"/>
        <v>0</v>
      </c>
      <c r="APQ25" s="485">
        <f t="shared" si="17"/>
        <v>0</v>
      </c>
      <c r="APR25" s="485">
        <f t="shared" si="17"/>
        <v>0</v>
      </c>
      <c r="APS25" s="485">
        <f t="shared" si="17"/>
        <v>0</v>
      </c>
      <c r="APT25" s="485">
        <f t="shared" si="17"/>
        <v>0</v>
      </c>
      <c r="APU25" s="485">
        <f t="shared" si="17"/>
        <v>0</v>
      </c>
      <c r="APV25" s="485">
        <f t="shared" si="17"/>
        <v>0</v>
      </c>
      <c r="APW25" s="485">
        <f t="shared" si="17"/>
        <v>0</v>
      </c>
      <c r="APX25" s="485">
        <f t="shared" si="17"/>
        <v>0</v>
      </c>
      <c r="APY25" s="485">
        <f t="shared" si="17"/>
        <v>0</v>
      </c>
      <c r="APZ25" s="485">
        <f t="shared" si="17"/>
        <v>0</v>
      </c>
      <c r="AQA25" s="485">
        <f t="shared" si="17"/>
        <v>0</v>
      </c>
      <c r="AQB25" s="485">
        <f t="shared" si="17"/>
        <v>0</v>
      </c>
      <c r="AQC25" s="485">
        <f t="shared" si="17"/>
        <v>0</v>
      </c>
      <c r="AQD25" s="485">
        <f t="shared" si="17"/>
        <v>0</v>
      </c>
      <c r="AQE25" s="485">
        <f t="shared" si="17"/>
        <v>0</v>
      </c>
      <c r="AQF25" s="485">
        <f t="shared" si="17"/>
        <v>0</v>
      </c>
      <c r="AQG25" s="485">
        <f t="shared" si="17"/>
        <v>0</v>
      </c>
      <c r="AQH25" s="485">
        <f t="shared" si="17"/>
        <v>0</v>
      </c>
      <c r="AQI25" s="485">
        <f t="shared" si="17"/>
        <v>0</v>
      </c>
      <c r="AQJ25" s="485">
        <f t="shared" si="17"/>
        <v>0</v>
      </c>
      <c r="AQK25" s="485">
        <f t="shared" si="17"/>
        <v>0</v>
      </c>
      <c r="AQL25" s="485">
        <f t="shared" si="17"/>
        <v>0</v>
      </c>
      <c r="AQM25" s="485">
        <f t="shared" si="17"/>
        <v>0</v>
      </c>
      <c r="AQN25" s="485">
        <f t="shared" si="17"/>
        <v>0</v>
      </c>
      <c r="AQO25" s="485">
        <f t="shared" si="17"/>
        <v>0</v>
      </c>
      <c r="AQP25" s="485">
        <f t="shared" si="17"/>
        <v>0</v>
      </c>
      <c r="AQQ25" s="485">
        <f t="shared" si="17"/>
        <v>0</v>
      </c>
      <c r="AQR25" s="485">
        <f t="shared" si="17"/>
        <v>0</v>
      </c>
      <c r="AQS25" s="485">
        <f t="shared" si="17"/>
        <v>0</v>
      </c>
      <c r="AQT25" s="485">
        <f t="shared" si="17"/>
        <v>0</v>
      </c>
      <c r="AQU25" s="485">
        <f t="shared" si="17"/>
        <v>0</v>
      </c>
      <c r="AQV25" s="485">
        <f t="shared" si="17"/>
        <v>0</v>
      </c>
      <c r="AQW25" s="485">
        <f t="shared" si="17"/>
        <v>0</v>
      </c>
      <c r="AQX25" s="485">
        <f t="shared" si="17"/>
        <v>0</v>
      </c>
      <c r="AQY25" s="485">
        <f t="shared" si="17"/>
        <v>0</v>
      </c>
      <c r="AQZ25" s="485">
        <f t="shared" si="17"/>
        <v>0</v>
      </c>
      <c r="ARA25" s="485">
        <f t="shared" si="17"/>
        <v>0</v>
      </c>
      <c r="ARB25" s="485">
        <f t="shared" si="17"/>
        <v>0</v>
      </c>
      <c r="ARC25" s="485">
        <f t="shared" si="17"/>
        <v>0</v>
      </c>
      <c r="ARD25" s="485">
        <f t="shared" si="17"/>
        <v>0</v>
      </c>
      <c r="ARE25" s="485">
        <f t="shared" si="17"/>
        <v>0</v>
      </c>
      <c r="ARF25" s="485">
        <f t="shared" si="17"/>
        <v>0</v>
      </c>
      <c r="ARG25" s="485">
        <f t="shared" si="17"/>
        <v>0</v>
      </c>
      <c r="ARH25" s="485">
        <f t="shared" si="17"/>
        <v>0</v>
      </c>
      <c r="ARI25" s="485">
        <f t="shared" ref="ARI25:ATT25" si="18">ARI22/365</f>
        <v>0</v>
      </c>
      <c r="ARJ25" s="485">
        <f t="shared" si="18"/>
        <v>0</v>
      </c>
      <c r="ARK25" s="485">
        <f t="shared" si="18"/>
        <v>0</v>
      </c>
      <c r="ARL25" s="485">
        <f t="shared" si="18"/>
        <v>0</v>
      </c>
      <c r="ARM25" s="485">
        <f t="shared" si="18"/>
        <v>0</v>
      </c>
      <c r="ARN25" s="485">
        <f t="shared" si="18"/>
        <v>0</v>
      </c>
      <c r="ARO25" s="485">
        <f t="shared" si="18"/>
        <v>0</v>
      </c>
      <c r="ARP25" s="485">
        <f t="shared" si="18"/>
        <v>0</v>
      </c>
      <c r="ARQ25" s="485">
        <f t="shared" si="18"/>
        <v>0</v>
      </c>
      <c r="ARR25" s="485">
        <f t="shared" si="18"/>
        <v>0</v>
      </c>
      <c r="ARS25" s="485">
        <f t="shared" si="18"/>
        <v>0</v>
      </c>
      <c r="ART25" s="485">
        <f t="shared" si="18"/>
        <v>0</v>
      </c>
      <c r="ARU25" s="485">
        <f t="shared" si="18"/>
        <v>0</v>
      </c>
      <c r="ARV25" s="485">
        <f t="shared" si="18"/>
        <v>0</v>
      </c>
      <c r="ARW25" s="485">
        <f t="shared" si="18"/>
        <v>0</v>
      </c>
      <c r="ARX25" s="485">
        <f t="shared" si="18"/>
        <v>0</v>
      </c>
      <c r="ARY25" s="485">
        <f t="shared" si="18"/>
        <v>0</v>
      </c>
      <c r="ARZ25" s="485">
        <f t="shared" si="18"/>
        <v>0</v>
      </c>
      <c r="ASA25" s="485">
        <f t="shared" si="18"/>
        <v>0</v>
      </c>
      <c r="ASB25" s="485">
        <f t="shared" si="18"/>
        <v>0</v>
      </c>
      <c r="ASC25" s="485">
        <f t="shared" si="18"/>
        <v>0</v>
      </c>
      <c r="ASD25" s="485">
        <f t="shared" si="18"/>
        <v>0</v>
      </c>
      <c r="ASE25" s="485">
        <f t="shared" si="18"/>
        <v>0</v>
      </c>
      <c r="ASF25" s="485">
        <f t="shared" si="18"/>
        <v>0</v>
      </c>
      <c r="ASG25" s="485">
        <f t="shared" si="18"/>
        <v>0</v>
      </c>
      <c r="ASH25" s="485">
        <f t="shared" si="18"/>
        <v>0</v>
      </c>
      <c r="ASI25" s="485">
        <f t="shared" si="18"/>
        <v>0</v>
      </c>
      <c r="ASJ25" s="485">
        <f t="shared" si="18"/>
        <v>0</v>
      </c>
      <c r="ASK25" s="485">
        <f t="shared" si="18"/>
        <v>0</v>
      </c>
      <c r="ASL25" s="485">
        <f t="shared" si="18"/>
        <v>0</v>
      </c>
      <c r="ASM25" s="485">
        <f t="shared" si="18"/>
        <v>0</v>
      </c>
      <c r="ASN25" s="485">
        <f t="shared" si="18"/>
        <v>0</v>
      </c>
      <c r="ASO25" s="485">
        <f t="shared" si="18"/>
        <v>0</v>
      </c>
      <c r="ASP25" s="485">
        <f t="shared" si="18"/>
        <v>0</v>
      </c>
      <c r="ASQ25" s="485">
        <f t="shared" si="18"/>
        <v>0</v>
      </c>
      <c r="ASR25" s="485">
        <f t="shared" si="18"/>
        <v>0</v>
      </c>
      <c r="ASS25" s="485">
        <f t="shared" si="18"/>
        <v>0</v>
      </c>
      <c r="AST25" s="485">
        <f t="shared" si="18"/>
        <v>0</v>
      </c>
      <c r="ASU25" s="485">
        <f t="shared" si="18"/>
        <v>0</v>
      </c>
      <c r="ASV25" s="485">
        <f t="shared" si="18"/>
        <v>0</v>
      </c>
      <c r="ASW25" s="485">
        <f t="shared" si="18"/>
        <v>0</v>
      </c>
      <c r="ASX25" s="485">
        <f t="shared" si="18"/>
        <v>0</v>
      </c>
      <c r="ASY25" s="485">
        <f t="shared" si="18"/>
        <v>0</v>
      </c>
      <c r="ASZ25" s="485">
        <f t="shared" si="18"/>
        <v>0</v>
      </c>
      <c r="ATA25" s="485">
        <f t="shared" si="18"/>
        <v>0</v>
      </c>
      <c r="ATB25" s="485">
        <f t="shared" si="18"/>
        <v>0</v>
      </c>
      <c r="ATC25" s="485">
        <f t="shared" si="18"/>
        <v>0</v>
      </c>
      <c r="ATD25" s="485">
        <f t="shared" si="18"/>
        <v>0</v>
      </c>
      <c r="ATE25" s="485">
        <f t="shared" si="18"/>
        <v>0</v>
      </c>
      <c r="ATF25" s="485">
        <f t="shared" si="18"/>
        <v>0</v>
      </c>
      <c r="ATG25" s="485">
        <f t="shared" si="18"/>
        <v>0</v>
      </c>
      <c r="ATH25" s="485">
        <f t="shared" si="18"/>
        <v>0</v>
      </c>
      <c r="ATI25" s="485">
        <f t="shared" si="18"/>
        <v>0</v>
      </c>
      <c r="ATJ25" s="485">
        <f t="shared" si="18"/>
        <v>0</v>
      </c>
      <c r="ATK25" s="485">
        <f t="shared" si="18"/>
        <v>0</v>
      </c>
      <c r="ATL25" s="485">
        <f t="shared" si="18"/>
        <v>0</v>
      </c>
      <c r="ATM25" s="485">
        <f t="shared" si="18"/>
        <v>0</v>
      </c>
      <c r="ATN25" s="485">
        <f t="shared" si="18"/>
        <v>0</v>
      </c>
      <c r="ATO25" s="485">
        <f t="shared" si="18"/>
        <v>0</v>
      </c>
      <c r="ATP25" s="485">
        <f t="shared" si="18"/>
        <v>0</v>
      </c>
      <c r="ATQ25" s="485">
        <f t="shared" si="18"/>
        <v>0</v>
      </c>
      <c r="ATR25" s="485">
        <f t="shared" si="18"/>
        <v>0</v>
      </c>
      <c r="ATS25" s="485">
        <f t="shared" si="18"/>
        <v>0</v>
      </c>
      <c r="ATT25" s="485">
        <f t="shared" si="18"/>
        <v>0</v>
      </c>
      <c r="ATU25" s="485">
        <f t="shared" ref="ATU25:AWF25" si="19">ATU22/365</f>
        <v>0</v>
      </c>
      <c r="ATV25" s="485">
        <f t="shared" si="19"/>
        <v>0</v>
      </c>
      <c r="ATW25" s="485">
        <f t="shared" si="19"/>
        <v>0</v>
      </c>
      <c r="ATX25" s="485">
        <f t="shared" si="19"/>
        <v>0</v>
      </c>
      <c r="ATY25" s="485">
        <f t="shared" si="19"/>
        <v>0</v>
      </c>
      <c r="ATZ25" s="485">
        <f t="shared" si="19"/>
        <v>0</v>
      </c>
      <c r="AUA25" s="485">
        <f t="shared" si="19"/>
        <v>0</v>
      </c>
      <c r="AUB25" s="485">
        <f t="shared" si="19"/>
        <v>0</v>
      </c>
      <c r="AUC25" s="485">
        <f t="shared" si="19"/>
        <v>0</v>
      </c>
      <c r="AUD25" s="485">
        <f t="shared" si="19"/>
        <v>0</v>
      </c>
      <c r="AUE25" s="485">
        <f t="shared" si="19"/>
        <v>0</v>
      </c>
      <c r="AUF25" s="485">
        <f t="shared" si="19"/>
        <v>0</v>
      </c>
      <c r="AUG25" s="485">
        <f t="shared" si="19"/>
        <v>0</v>
      </c>
      <c r="AUH25" s="485">
        <f t="shared" si="19"/>
        <v>0</v>
      </c>
      <c r="AUI25" s="485">
        <f t="shared" si="19"/>
        <v>0</v>
      </c>
      <c r="AUJ25" s="485">
        <f t="shared" si="19"/>
        <v>0</v>
      </c>
      <c r="AUK25" s="485">
        <f t="shared" si="19"/>
        <v>0</v>
      </c>
      <c r="AUL25" s="485">
        <f t="shared" si="19"/>
        <v>0</v>
      </c>
      <c r="AUM25" s="485">
        <f t="shared" si="19"/>
        <v>0</v>
      </c>
      <c r="AUN25" s="485">
        <f t="shared" si="19"/>
        <v>0</v>
      </c>
      <c r="AUO25" s="485">
        <f t="shared" si="19"/>
        <v>0</v>
      </c>
      <c r="AUP25" s="485">
        <f t="shared" si="19"/>
        <v>0</v>
      </c>
      <c r="AUQ25" s="485">
        <f t="shared" si="19"/>
        <v>0</v>
      </c>
      <c r="AUR25" s="485">
        <f t="shared" si="19"/>
        <v>0</v>
      </c>
      <c r="AUS25" s="485">
        <f t="shared" si="19"/>
        <v>0</v>
      </c>
      <c r="AUT25" s="485">
        <f t="shared" si="19"/>
        <v>0</v>
      </c>
      <c r="AUU25" s="485">
        <f t="shared" si="19"/>
        <v>0</v>
      </c>
      <c r="AUV25" s="485">
        <f t="shared" si="19"/>
        <v>0</v>
      </c>
      <c r="AUW25" s="485">
        <f t="shared" si="19"/>
        <v>0</v>
      </c>
      <c r="AUX25" s="485">
        <f t="shared" si="19"/>
        <v>0</v>
      </c>
      <c r="AUY25" s="485">
        <f t="shared" si="19"/>
        <v>0</v>
      </c>
      <c r="AUZ25" s="485">
        <f t="shared" si="19"/>
        <v>0</v>
      </c>
      <c r="AVA25" s="485">
        <f t="shared" si="19"/>
        <v>0</v>
      </c>
      <c r="AVB25" s="485">
        <f t="shared" si="19"/>
        <v>0</v>
      </c>
      <c r="AVC25" s="485">
        <f t="shared" si="19"/>
        <v>0</v>
      </c>
      <c r="AVD25" s="485">
        <f t="shared" si="19"/>
        <v>0</v>
      </c>
      <c r="AVE25" s="485">
        <f t="shared" si="19"/>
        <v>0</v>
      </c>
      <c r="AVF25" s="485">
        <f t="shared" si="19"/>
        <v>0</v>
      </c>
      <c r="AVG25" s="485">
        <f t="shared" si="19"/>
        <v>0</v>
      </c>
      <c r="AVH25" s="485">
        <f t="shared" si="19"/>
        <v>0</v>
      </c>
      <c r="AVI25" s="485">
        <f t="shared" si="19"/>
        <v>0</v>
      </c>
      <c r="AVJ25" s="485">
        <f t="shared" si="19"/>
        <v>0</v>
      </c>
      <c r="AVK25" s="485">
        <f t="shared" si="19"/>
        <v>0</v>
      </c>
      <c r="AVL25" s="485">
        <f t="shared" si="19"/>
        <v>0</v>
      </c>
      <c r="AVM25" s="485">
        <f t="shared" si="19"/>
        <v>0</v>
      </c>
      <c r="AVN25" s="485">
        <f t="shared" si="19"/>
        <v>0</v>
      </c>
      <c r="AVO25" s="485">
        <f t="shared" si="19"/>
        <v>0</v>
      </c>
      <c r="AVP25" s="485">
        <f t="shared" si="19"/>
        <v>0</v>
      </c>
      <c r="AVQ25" s="485">
        <f t="shared" si="19"/>
        <v>0</v>
      </c>
      <c r="AVR25" s="485">
        <f t="shared" si="19"/>
        <v>0</v>
      </c>
      <c r="AVS25" s="485">
        <f t="shared" si="19"/>
        <v>0</v>
      </c>
      <c r="AVT25" s="485">
        <f t="shared" si="19"/>
        <v>0</v>
      </c>
      <c r="AVU25" s="485">
        <f t="shared" si="19"/>
        <v>0</v>
      </c>
      <c r="AVV25" s="485">
        <f t="shared" si="19"/>
        <v>0</v>
      </c>
      <c r="AVW25" s="485">
        <f t="shared" si="19"/>
        <v>0</v>
      </c>
      <c r="AVX25" s="485">
        <f t="shared" si="19"/>
        <v>0</v>
      </c>
      <c r="AVY25" s="485">
        <f t="shared" si="19"/>
        <v>0</v>
      </c>
      <c r="AVZ25" s="485">
        <f t="shared" si="19"/>
        <v>0</v>
      </c>
      <c r="AWA25" s="485">
        <f t="shared" si="19"/>
        <v>0</v>
      </c>
      <c r="AWB25" s="485">
        <f t="shared" si="19"/>
        <v>0</v>
      </c>
      <c r="AWC25" s="485">
        <f t="shared" si="19"/>
        <v>0</v>
      </c>
      <c r="AWD25" s="485">
        <f t="shared" si="19"/>
        <v>0</v>
      </c>
      <c r="AWE25" s="485">
        <f t="shared" si="19"/>
        <v>0</v>
      </c>
      <c r="AWF25" s="485">
        <f t="shared" si="19"/>
        <v>0</v>
      </c>
      <c r="AWG25" s="485">
        <f t="shared" ref="AWG25:AYR25" si="20">AWG22/365</f>
        <v>0</v>
      </c>
      <c r="AWH25" s="485">
        <f t="shared" si="20"/>
        <v>0</v>
      </c>
      <c r="AWI25" s="485">
        <f t="shared" si="20"/>
        <v>0</v>
      </c>
      <c r="AWJ25" s="485">
        <f t="shared" si="20"/>
        <v>0</v>
      </c>
      <c r="AWK25" s="485">
        <f t="shared" si="20"/>
        <v>0</v>
      </c>
      <c r="AWL25" s="485">
        <f t="shared" si="20"/>
        <v>0</v>
      </c>
      <c r="AWM25" s="485">
        <f t="shared" si="20"/>
        <v>0</v>
      </c>
      <c r="AWN25" s="485">
        <f t="shared" si="20"/>
        <v>0</v>
      </c>
      <c r="AWO25" s="485">
        <f t="shared" si="20"/>
        <v>0</v>
      </c>
      <c r="AWP25" s="485">
        <f t="shared" si="20"/>
        <v>0</v>
      </c>
      <c r="AWQ25" s="485">
        <f t="shared" si="20"/>
        <v>0</v>
      </c>
      <c r="AWR25" s="485">
        <f t="shared" si="20"/>
        <v>0</v>
      </c>
      <c r="AWS25" s="485">
        <f t="shared" si="20"/>
        <v>0</v>
      </c>
      <c r="AWT25" s="485">
        <f t="shared" si="20"/>
        <v>0</v>
      </c>
      <c r="AWU25" s="485">
        <f t="shared" si="20"/>
        <v>0</v>
      </c>
      <c r="AWV25" s="485">
        <f t="shared" si="20"/>
        <v>0</v>
      </c>
      <c r="AWW25" s="485">
        <f t="shared" si="20"/>
        <v>0</v>
      </c>
      <c r="AWX25" s="485">
        <f t="shared" si="20"/>
        <v>0</v>
      </c>
      <c r="AWY25" s="485">
        <f t="shared" si="20"/>
        <v>0</v>
      </c>
      <c r="AWZ25" s="485">
        <f t="shared" si="20"/>
        <v>0</v>
      </c>
      <c r="AXA25" s="485">
        <f t="shared" si="20"/>
        <v>0</v>
      </c>
      <c r="AXB25" s="485">
        <f t="shared" si="20"/>
        <v>0</v>
      </c>
      <c r="AXC25" s="485">
        <f t="shared" si="20"/>
        <v>0</v>
      </c>
      <c r="AXD25" s="485">
        <f t="shared" si="20"/>
        <v>0</v>
      </c>
      <c r="AXE25" s="485">
        <f t="shared" si="20"/>
        <v>0</v>
      </c>
      <c r="AXF25" s="485">
        <f t="shared" si="20"/>
        <v>0</v>
      </c>
      <c r="AXG25" s="485">
        <f t="shared" si="20"/>
        <v>0</v>
      </c>
      <c r="AXH25" s="485">
        <f t="shared" si="20"/>
        <v>0</v>
      </c>
      <c r="AXI25" s="485">
        <f t="shared" si="20"/>
        <v>0</v>
      </c>
      <c r="AXJ25" s="485">
        <f t="shared" si="20"/>
        <v>0</v>
      </c>
      <c r="AXK25" s="485">
        <f t="shared" si="20"/>
        <v>0</v>
      </c>
      <c r="AXL25" s="485">
        <f t="shared" si="20"/>
        <v>0</v>
      </c>
      <c r="AXM25" s="485">
        <f t="shared" si="20"/>
        <v>0</v>
      </c>
      <c r="AXN25" s="485">
        <f t="shared" si="20"/>
        <v>0</v>
      </c>
      <c r="AXO25" s="485">
        <f t="shared" si="20"/>
        <v>0</v>
      </c>
      <c r="AXP25" s="485">
        <f t="shared" si="20"/>
        <v>0</v>
      </c>
      <c r="AXQ25" s="485">
        <f t="shared" si="20"/>
        <v>0</v>
      </c>
      <c r="AXR25" s="485">
        <f t="shared" si="20"/>
        <v>0</v>
      </c>
      <c r="AXS25" s="485">
        <f t="shared" si="20"/>
        <v>0</v>
      </c>
      <c r="AXT25" s="485">
        <f t="shared" si="20"/>
        <v>0</v>
      </c>
      <c r="AXU25" s="485">
        <f t="shared" si="20"/>
        <v>0</v>
      </c>
      <c r="AXV25" s="485">
        <f t="shared" si="20"/>
        <v>0</v>
      </c>
      <c r="AXW25" s="485">
        <f t="shared" si="20"/>
        <v>0</v>
      </c>
      <c r="AXX25" s="485">
        <f t="shared" si="20"/>
        <v>0</v>
      </c>
      <c r="AXY25" s="485">
        <f t="shared" si="20"/>
        <v>0</v>
      </c>
      <c r="AXZ25" s="485">
        <f t="shared" si="20"/>
        <v>0</v>
      </c>
      <c r="AYA25" s="485">
        <f t="shared" si="20"/>
        <v>0</v>
      </c>
      <c r="AYB25" s="485">
        <f t="shared" si="20"/>
        <v>0</v>
      </c>
      <c r="AYC25" s="485">
        <f t="shared" si="20"/>
        <v>0</v>
      </c>
      <c r="AYD25" s="485">
        <f t="shared" si="20"/>
        <v>0</v>
      </c>
      <c r="AYE25" s="485">
        <f t="shared" si="20"/>
        <v>0</v>
      </c>
      <c r="AYF25" s="485">
        <f t="shared" si="20"/>
        <v>0</v>
      </c>
      <c r="AYG25" s="485">
        <f t="shared" si="20"/>
        <v>0</v>
      </c>
      <c r="AYH25" s="485">
        <f t="shared" si="20"/>
        <v>0</v>
      </c>
      <c r="AYI25" s="485">
        <f t="shared" si="20"/>
        <v>0</v>
      </c>
      <c r="AYJ25" s="485">
        <f t="shared" si="20"/>
        <v>0</v>
      </c>
      <c r="AYK25" s="485">
        <f t="shared" si="20"/>
        <v>0</v>
      </c>
      <c r="AYL25" s="485">
        <f t="shared" si="20"/>
        <v>0</v>
      </c>
      <c r="AYM25" s="485">
        <f t="shared" si="20"/>
        <v>0</v>
      </c>
      <c r="AYN25" s="485">
        <f t="shared" si="20"/>
        <v>0</v>
      </c>
      <c r="AYO25" s="485">
        <f t="shared" si="20"/>
        <v>0</v>
      </c>
      <c r="AYP25" s="485">
        <f t="shared" si="20"/>
        <v>0</v>
      </c>
      <c r="AYQ25" s="485">
        <f t="shared" si="20"/>
        <v>0</v>
      </c>
      <c r="AYR25" s="485">
        <f t="shared" si="20"/>
        <v>0</v>
      </c>
      <c r="AYS25" s="485">
        <f t="shared" ref="AYS25:BBD25" si="21">AYS22/365</f>
        <v>0</v>
      </c>
      <c r="AYT25" s="485">
        <f t="shared" si="21"/>
        <v>0</v>
      </c>
      <c r="AYU25" s="485">
        <f t="shared" si="21"/>
        <v>0</v>
      </c>
      <c r="AYV25" s="485">
        <f t="shared" si="21"/>
        <v>0</v>
      </c>
      <c r="AYW25" s="485">
        <f t="shared" si="21"/>
        <v>0</v>
      </c>
      <c r="AYX25" s="485">
        <f t="shared" si="21"/>
        <v>0</v>
      </c>
      <c r="AYY25" s="485">
        <f t="shared" si="21"/>
        <v>0</v>
      </c>
      <c r="AYZ25" s="485">
        <f t="shared" si="21"/>
        <v>0</v>
      </c>
      <c r="AZA25" s="485">
        <f t="shared" si="21"/>
        <v>0</v>
      </c>
      <c r="AZB25" s="485">
        <f t="shared" si="21"/>
        <v>0</v>
      </c>
      <c r="AZC25" s="485">
        <f t="shared" si="21"/>
        <v>0</v>
      </c>
      <c r="AZD25" s="485">
        <f t="shared" si="21"/>
        <v>0</v>
      </c>
      <c r="AZE25" s="485">
        <f t="shared" si="21"/>
        <v>0</v>
      </c>
      <c r="AZF25" s="485">
        <f t="shared" si="21"/>
        <v>0</v>
      </c>
      <c r="AZG25" s="485">
        <f t="shared" si="21"/>
        <v>0</v>
      </c>
      <c r="AZH25" s="485">
        <f t="shared" si="21"/>
        <v>0</v>
      </c>
      <c r="AZI25" s="485">
        <f t="shared" si="21"/>
        <v>0</v>
      </c>
      <c r="AZJ25" s="485">
        <f t="shared" si="21"/>
        <v>0</v>
      </c>
      <c r="AZK25" s="485">
        <f t="shared" si="21"/>
        <v>0</v>
      </c>
      <c r="AZL25" s="485">
        <f t="shared" si="21"/>
        <v>0</v>
      </c>
      <c r="AZM25" s="485">
        <f t="shared" si="21"/>
        <v>0</v>
      </c>
      <c r="AZN25" s="485">
        <f t="shared" si="21"/>
        <v>0</v>
      </c>
      <c r="AZO25" s="485">
        <f t="shared" si="21"/>
        <v>0</v>
      </c>
      <c r="AZP25" s="485">
        <f t="shared" si="21"/>
        <v>0</v>
      </c>
      <c r="AZQ25" s="485">
        <f t="shared" si="21"/>
        <v>0</v>
      </c>
      <c r="AZR25" s="485">
        <f t="shared" si="21"/>
        <v>0</v>
      </c>
      <c r="AZS25" s="485">
        <f t="shared" si="21"/>
        <v>0</v>
      </c>
      <c r="AZT25" s="485">
        <f t="shared" si="21"/>
        <v>0</v>
      </c>
      <c r="AZU25" s="485">
        <f t="shared" si="21"/>
        <v>0</v>
      </c>
      <c r="AZV25" s="485">
        <f t="shared" si="21"/>
        <v>0</v>
      </c>
      <c r="AZW25" s="485">
        <f t="shared" si="21"/>
        <v>0</v>
      </c>
      <c r="AZX25" s="485">
        <f t="shared" si="21"/>
        <v>0</v>
      </c>
      <c r="AZY25" s="485">
        <f t="shared" si="21"/>
        <v>0</v>
      </c>
      <c r="AZZ25" s="485">
        <f t="shared" si="21"/>
        <v>0</v>
      </c>
      <c r="BAA25" s="485">
        <f t="shared" si="21"/>
        <v>0</v>
      </c>
      <c r="BAB25" s="485">
        <f t="shared" si="21"/>
        <v>0</v>
      </c>
      <c r="BAC25" s="485">
        <f t="shared" si="21"/>
        <v>0</v>
      </c>
      <c r="BAD25" s="485">
        <f t="shared" si="21"/>
        <v>0</v>
      </c>
      <c r="BAE25" s="485">
        <f t="shared" si="21"/>
        <v>0</v>
      </c>
      <c r="BAF25" s="485">
        <f t="shared" si="21"/>
        <v>0</v>
      </c>
      <c r="BAG25" s="485">
        <f t="shared" si="21"/>
        <v>0</v>
      </c>
      <c r="BAH25" s="485">
        <f t="shared" si="21"/>
        <v>0</v>
      </c>
      <c r="BAI25" s="485">
        <f t="shared" si="21"/>
        <v>0</v>
      </c>
      <c r="BAJ25" s="485">
        <f t="shared" si="21"/>
        <v>0</v>
      </c>
      <c r="BAK25" s="485">
        <f t="shared" si="21"/>
        <v>0</v>
      </c>
      <c r="BAL25" s="485">
        <f t="shared" si="21"/>
        <v>0</v>
      </c>
      <c r="BAM25" s="485">
        <f t="shared" si="21"/>
        <v>0</v>
      </c>
      <c r="BAN25" s="485">
        <f t="shared" si="21"/>
        <v>0</v>
      </c>
      <c r="BAO25" s="485">
        <f t="shared" si="21"/>
        <v>0</v>
      </c>
      <c r="BAP25" s="485">
        <f t="shared" si="21"/>
        <v>0</v>
      </c>
      <c r="BAQ25" s="485">
        <f t="shared" si="21"/>
        <v>0</v>
      </c>
      <c r="BAR25" s="485">
        <f t="shared" si="21"/>
        <v>0</v>
      </c>
      <c r="BAS25" s="485">
        <f t="shared" si="21"/>
        <v>0</v>
      </c>
      <c r="BAT25" s="485">
        <f t="shared" si="21"/>
        <v>0</v>
      </c>
      <c r="BAU25" s="485">
        <f t="shared" si="21"/>
        <v>0</v>
      </c>
      <c r="BAV25" s="485">
        <f t="shared" si="21"/>
        <v>0</v>
      </c>
      <c r="BAW25" s="485">
        <f t="shared" si="21"/>
        <v>0</v>
      </c>
      <c r="BAX25" s="485">
        <f t="shared" si="21"/>
        <v>0</v>
      </c>
      <c r="BAY25" s="485">
        <f t="shared" si="21"/>
        <v>0</v>
      </c>
      <c r="BAZ25" s="485">
        <f t="shared" si="21"/>
        <v>0</v>
      </c>
      <c r="BBA25" s="485">
        <f t="shared" si="21"/>
        <v>0</v>
      </c>
      <c r="BBB25" s="485">
        <f t="shared" si="21"/>
        <v>0</v>
      </c>
      <c r="BBC25" s="485">
        <f t="shared" si="21"/>
        <v>0</v>
      </c>
      <c r="BBD25" s="485">
        <f t="shared" si="21"/>
        <v>0</v>
      </c>
      <c r="BBE25" s="485">
        <f t="shared" ref="BBE25:BDP25" si="22">BBE22/365</f>
        <v>0</v>
      </c>
      <c r="BBF25" s="485">
        <f t="shared" si="22"/>
        <v>0</v>
      </c>
      <c r="BBG25" s="485">
        <f t="shared" si="22"/>
        <v>0</v>
      </c>
      <c r="BBH25" s="485">
        <f t="shared" si="22"/>
        <v>0</v>
      </c>
      <c r="BBI25" s="485">
        <f t="shared" si="22"/>
        <v>0</v>
      </c>
      <c r="BBJ25" s="485">
        <f t="shared" si="22"/>
        <v>0</v>
      </c>
      <c r="BBK25" s="485">
        <f t="shared" si="22"/>
        <v>0</v>
      </c>
      <c r="BBL25" s="485">
        <f t="shared" si="22"/>
        <v>0</v>
      </c>
      <c r="BBM25" s="485">
        <f t="shared" si="22"/>
        <v>0</v>
      </c>
      <c r="BBN25" s="485">
        <f t="shared" si="22"/>
        <v>0</v>
      </c>
      <c r="BBO25" s="485">
        <f t="shared" si="22"/>
        <v>0</v>
      </c>
      <c r="BBP25" s="485">
        <f t="shared" si="22"/>
        <v>0</v>
      </c>
      <c r="BBQ25" s="485">
        <f t="shared" si="22"/>
        <v>0</v>
      </c>
      <c r="BBR25" s="485">
        <f t="shared" si="22"/>
        <v>0</v>
      </c>
      <c r="BBS25" s="485">
        <f t="shared" si="22"/>
        <v>0</v>
      </c>
      <c r="BBT25" s="485">
        <f t="shared" si="22"/>
        <v>0</v>
      </c>
      <c r="BBU25" s="485">
        <f t="shared" si="22"/>
        <v>0</v>
      </c>
      <c r="BBV25" s="485">
        <f t="shared" si="22"/>
        <v>0</v>
      </c>
      <c r="BBW25" s="485">
        <f t="shared" si="22"/>
        <v>0</v>
      </c>
      <c r="BBX25" s="485">
        <f t="shared" si="22"/>
        <v>0</v>
      </c>
      <c r="BBY25" s="485">
        <f t="shared" si="22"/>
        <v>0</v>
      </c>
      <c r="BBZ25" s="485">
        <f t="shared" si="22"/>
        <v>0</v>
      </c>
      <c r="BCA25" s="485">
        <f t="shared" si="22"/>
        <v>0</v>
      </c>
      <c r="BCB25" s="485">
        <f t="shared" si="22"/>
        <v>0</v>
      </c>
      <c r="BCC25" s="485">
        <f t="shared" si="22"/>
        <v>0</v>
      </c>
      <c r="BCD25" s="485">
        <f t="shared" si="22"/>
        <v>0</v>
      </c>
      <c r="BCE25" s="485">
        <f t="shared" si="22"/>
        <v>0</v>
      </c>
      <c r="BCF25" s="485">
        <f t="shared" si="22"/>
        <v>0</v>
      </c>
      <c r="BCG25" s="485">
        <f t="shared" si="22"/>
        <v>0</v>
      </c>
      <c r="BCH25" s="485">
        <f t="shared" si="22"/>
        <v>0</v>
      </c>
      <c r="BCI25" s="485">
        <f t="shared" si="22"/>
        <v>0</v>
      </c>
      <c r="BCJ25" s="485">
        <f t="shared" si="22"/>
        <v>0</v>
      </c>
      <c r="BCK25" s="485">
        <f t="shared" si="22"/>
        <v>0</v>
      </c>
      <c r="BCL25" s="485">
        <f t="shared" si="22"/>
        <v>0</v>
      </c>
      <c r="BCM25" s="485">
        <f t="shared" si="22"/>
        <v>0</v>
      </c>
      <c r="BCN25" s="485">
        <f t="shared" si="22"/>
        <v>0</v>
      </c>
      <c r="BCO25" s="485">
        <f t="shared" si="22"/>
        <v>0</v>
      </c>
      <c r="BCP25" s="485">
        <f t="shared" si="22"/>
        <v>0</v>
      </c>
      <c r="BCQ25" s="485">
        <f t="shared" si="22"/>
        <v>0</v>
      </c>
      <c r="BCR25" s="485">
        <f t="shared" si="22"/>
        <v>0</v>
      </c>
      <c r="BCS25" s="485">
        <f t="shared" si="22"/>
        <v>0</v>
      </c>
      <c r="BCT25" s="485">
        <f t="shared" si="22"/>
        <v>0</v>
      </c>
      <c r="BCU25" s="485">
        <f t="shared" si="22"/>
        <v>0</v>
      </c>
      <c r="BCV25" s="485">
        <f t="shared" si="22"/>
        <v>0</v>
      </c>
      <c r="BCW25" s="485">
        <f t="shared" si="22"/>
        <v>0</v>
      </c>
      <c r="BCX25" s="485">
        <f t="shared" si="22"/>
        <v>0</v>
      </c>
      <c r="BCY25" s="485">
        <f t="shared" si="22"/>
        <v>0</v>
      </c>
      <c r="BCZ25" s="485">
        <f t="shared" si="22"/>
        <v>0</v>
      </c>
      <c r="BDA25" s="485">
        <f t="shared" si="22"/>
        <v>0</v>
      </c>
      <c r="BDB25" s="485">
        <f t="shared" si="22"/>
        <v>0</v>
      </c>
      <c r="BDC25" s="485">
        <f t="shared" si="22"/>
        <v>0</v>
      </c>
      <c r="BDD25" s="485">
        <f t="shared" si="22"/>
        <v>0</v>
      </c>
      <c r="BDE25" s="485">
        <f t="shared" si="22"/>
        <v>0</v>
      </c>
      <c r="BDF25" s="485">
        <f t="shared" si="22"/>
        <v>0</v>
      </c>
      <c r="BDG25" s="485">
        <f t="shared" si="22"/>
        <v>0</v>
      </c>
      <c r="BDH25" s="485">
        <f t="shared" si="22"/>
        <v>0</v>
      </c>
      <c r="BDI25" s="485">
        <f t="shared" si="22"/>
        <v>0</v>
      </c>
      <c r="BDJ25" s="485">
        <f t="shared" si="22"/>
        <v>0</v>
      </c>
      <c r="BDK25" s="485">
        <f t="shared" si="22"/>
        <v>0</v>
      </c>
      <c r="BDL25" s="485">
        <f t="shared" si="22"/>
        <v>0</v>
      </c>
      <c r="BDM25" s="485">
        <f t="shared" si="22"/>
        <v>0</v>
      </c>
      <c r="BDN25" s="485">
        <f t="shared" si="22"/>
        <v>0</v>
      </c>
      <c r="BDO25" s="485">
        <f t="shared" si="22"/>
        <v>0</v>
      </c>
      <c r="BDP25" s="485">
        <f t="shared" si="22"/>
        <v>0</v>
      </c>
      <c r="BDQ25" s="485">
        <f t="shared" ref="BDQ25:BGB25" si="23">BDQ22/365</f>
        <v>0</v>
      </c>
      <c r="BDR25" s="485">
        <f t="shared" si="23"/>
        <v>0</v>
      </c>
      <c r="BDS25" s="485">
        <f t="shared" si="23"/>
        <v>0</v>
      </c>
      <c r="BDT25" s="485">
        <f t="shared" si="23"/>
        <v>0</v>
      </c>
      <c r="BDU25" s="485">
        <f t="shared" si="23"/>
        <v>0</v>
      </c>
      <c r="BDV25" s="485">
        <f t="shared" si="23"/>
        <v>0</v>
      </c>
      <c r="BDW25" s="485">
        <f t="shared" si="23"/>
        <v>0</v>
      </c>
      <c r="BDX25" s="485">
        <f t="shared" si="23"/>
        <v>0</v>
      </c>
      <c r="BDY25" s="485">
        <f t="shared" si="23"/>
        <v>0</v>
      </c>
      <c r="BDZ25" s="485">
        <f t="shared" si="23"/>
        <v>0</v>
      </c>
      <c r="BEA25" s="485">
        <f t="shared" si="23"/>
        <v>0</v>
      </c>
      <c r="BEB25" s="485">
        <f t="shared" si="23"/>
        <v>0</v>
      </c>
      <c r="BEC25" s="485">
        <f t="shared" si="23"/>
        <v>0</v>
      </c>
      <c r="BED25" s="485">
        <f t="shared" si="23"/>
        <v>0</v>
      </c>
      <c r="BEE25" s="485">
        <f t="shared" si="23"/>
        <v>0</v>
      </c>
      <c r="BEF25" s="485">
        <f t="shared" si="23"/>
        <v>0</v>
      </c>
      <c r="BEG25" s="485">
        <f t="shared" si="23"/>
        <v>0</v>
      </c>
      <c r="BEH25" s="485">
        <f t="shared" si="23"/>
        <v>0</v>
      </c>
      <c r="BEI25" s="485">
        <f t="shared" si="23"/>
        <v>0</v>
      </c>
      <c r="BEJ25" s="485">
        <f t="shared" si="23"/>
        <v>0</v>
      </c>
      <c r="BEK25" s="485">
        <f t="shared" si="23"/>
        <v>0</v>
      </c>
      <c r="BEL25" s="485">
        <f t="shared" si="23"/>
        <v>0</v>
      </c>
      <c r="BEM25" s="485">
        <f t="shared" si="23"/>
        <v>0</v>
      </c>
      <c r="BEN25" s="485">
        <f t="shared" si="23"/>
        <v>0</v>
      </c>
      <c r="BEO25" s="485">
        <f t="shared" si="23"/>
        <v>0</v>
      </c>
      <c r="BEP25" s="485">
        <f t="shared" si="23"/>
        <v>0</v>
      </c>
      <c r="BEQ25" s="485">
        <f t="shared" si="23"/>
        <v>0</v>
      </c>
      <c r="BER25" s="485">
        <f t="shared" si="23"/>
        <v>0</v>
      </c>
      <c r="BES25" s="485">
        <f t="shared" si="23"/>
        <v>0</v>
      </c>
      <c r="BET25" s="485">
        <f t="shared" si="23"/>
        <v>0</v>
      </c>
      <c r="BEU25" s="485">
        <f t="shared" si="23"/>
        <v>0</v>
      </c>
      <c r="BEV25" s="485">
        <f t="shared" si="23"/>
        <v>0</v>
      </c>
      <c r="BEW25" s="485">
        <f t="shared" si="23"/>
        <v>0</v>
      </c>
      <c r="BEX25" s="485">
        <f t="shared" si="23"/>
        <v>0</v>
      </c>
      <c r="BEY25" s="485">
        <f t="shared" si="23"/>
        <v>0</v>
      </c>
      <c r="BEZ25" s="485">
        <f t="shared" si="23"/>
        <v>0</v>
      </c>
      <c r="BFA25" s="485">
        <f t="shared" si="23"/>
        <v>0</v>
      </c>
      <c r="BFB25" s="485">
        <f t="shared" si="23"/>
        <v>0</v>
      </c>
      <c r="BFC25" s="485">
        <f t="shared" si="23"/>
        <v>0</v>
      </c>
      <c r="BFD25" s="485">
        <f t="shared" si="23"/>
        <v>0</v>
      </c>
      <c r="BFE25" s="485">
        <f t="shared" si="23"/>
        <v>0</v>
      </c>
      <c r="BFF25" s="485">
        <f t="shared" si="23"/>
        <v>0</v>
      </c>
      <c r="BFG25" s="485">
        <f t="shared" si="23"/>
        <v>0</v>
      </c>
      <c r="BFH25" s="485">
        <f t="shared" si="23"/>
        <v>0</v>
      </c>
      <c r="BFI25" s="485">
        <f t="shared" si="23"/>
        <v>0</v>
      </c>
      <c r="BFJ25" s="485">
        <f t="shared" si="23"/>
        <v>0</v>
      </c>
      <c r="BFK25" s="485">
        <f t="shared" si="23"/>
        <v>0</v>
      </c>
      <c r="BFL25" s="485">
        <f t="shared" si="23"/>
        <v>0</v>
      </c>
      <c r="BFM25" s="485">
        <f t="shared" si="23"/>
        <v>0</v>
      </c>
      <c r="BFN25" s="485">
        <f t="shared" si="23"/>
        <v>0</v>
      </c>
      <c r="BFO25" s="485">
        <f t="shared" si="23"/>
        <v>0</v>
      </c>
      <c r="BFP25" s="485">
        <f t="shared" si="23"/>
        <v>0</v>
      </c>
      <c r="BFQ25" s="485">
        <f t="shared" si="23"/>
        <v>0</v>
      </c>
      <c r="BFR25" s="485">
        <f t="shared" si="23"/>
        <v>0</v>
      </c>
      <c r="BFS25" s="485">
        <f t="shared" si="23"/>
        <v>0</v>
      </c>
      <c r="BFT25" s="485">
        <f t="shared" si="23"/>
        <v>0</v>
      </c>
      <c r="BFU25" s="485">
        <f t="shared" si="23"/>
        <v>0</v>
      </c>
      <c r="BFV25" s="485">
        <f t="shared" si="23"/>
        <v>0</v>
      </c>
      <c r="BFW25" s="485">
        <f t="shared" si="23"/>
        <v>0</v>
      </c>
      <c r="BFX25" s="485">
        <f t="shared" si="23"/>
        <v>0</v>
      </c>
      <c r="BFY25" s="485">
        <f t="shared" si="23"/>
        <v>0</v>
      </c>
      <c r="BFZ25" s="485">
        <f t="shared" si="23"/>
        <v>0</v>
      </c>
      <c r="BGA25" s="485">
        <f t="shared" si="23"/>
        <v>0</v>
      </c>
      <c r="BGB25" s="485">
        <f t="shared" si="23"/>
        <v>0</v>
      </c>
      <c r="BGC25" s="485">
        <f t="shared" ref="BGC25:BIN25" si="24">BGC22/365</f>
        <v>0</v>
      </c>
      <c r="BGD25" s="485">
        <f t="shared" si="24"/>
        <v>0</v>
      </c>
      <c r="BGE25" s="485">
        <f t="shared" si="24"/>
        <v>0</v>
      </c>
      <c r="BGF25" s="485">
        <f t="shared" si="24"/>
        <v>0</v>
      </c>
      <c r="BGG25" s="485">
        <f t="shared" si="24"/>
        <v>0</v>
      </c>
      <c r="BGH25" s="485">
        <f t="shared" si="24"/>
        <v>0</v>
      </c>
      <c r="BGI25" s="485">
        <f t="shared" si="24"/>
        <v>0</v>
      </c>
      <c r="BGJ25" s="485">
        <f t="shared" si="24"/>
        <v>0</v>
      </c>
      <c r="BGK25" s="485">
        <f t="shared" si="24"/>
        <v>0</v>
      </c>
      <c r="BGL25" s="485">
        <f t="shared" si="24"/>
        <v>0</v>
      </c>
      <c r="BGM25" s="485">
        <f t="shared" si="24"/>
        <v>0</v>
      </c>
      <c r="BGN25" s="485">
        <f t="shared" si="24"/>
        <v>0</v>
      </c>
      <c r="BGO25" s="485">
        <f t="shared" si="24"/>
        <v>0</v>
      </c>
      <c r="BGP25" s="485">
        <f t="shared" si="24"/>
        <v>0</v>
      </c>
      <c r="BGQ25" s="485">
        <f t="shared" si="24"/>
        <v>0</v>
      </c>
      <c r="BGR25" s="485">
        <f t="shared" si="24"/>
        <v>0</v>
      </c>
      <c r="BGS25" s="485">
        <f t="shared" si="24"/>
        <v>0</v>
      </c>
      <c r="BGT25" s="485">
        <f t="shared" si="24"/>
        <v>0</v>
      </c>
      <c r="BGU25" s="485">
        <f t="shared" si="24"/>
        <v>0</v>
      </c>
      <c r="BGV25" s="485">
        <f t="shared" si="24"/>
        <v>0</v>
      </c>
      <c r="BGW25" s="485">
        <f t="shared" si="24"/>
        <v>0</v>
      </c>
      <c r="BGX25" s="485">
        <f t="shared" si="24"/>
        <v>0</v>
      </c>
      <c r="BGY25" s="485">
        <f t="shared" si="24"/>
        <v>0</v>
      </c>
      <c r="BGZ25" s="485">
        <f t="shared" si="24"/>
        <v>0</v>
      </c>
      <c r="BHA25" s="485">
        <f t="shared" si="24"/>
        <v>0</v>
      </c>
      <c r="BHB25" s="485">
        <f t="shared" si="24"/>
        <v>0</v>
      </c>
      <c r="BHC25" s="485">
        <f t="shared" si="24"/>
        <v>0</v>
      </c>
      <c r="BHD25" s="485">
        <f t="shared" si="24"/>
        <v>0</v>
      </c>
      <c r="BHE25" s="485">
        <f t="shared" si="24"/>
        <v>0</v>
      </c>
      <c r="BHF25" s="485">
        <f t="shared" si="24"/>
        <v>0</v>
      </c>
      <c r="BHG25" s="485">
        <f t="shared" si="24"/>
        <v>0</v>
      </c>
      <c r="BHH25" s="485">
        <f t="shared" si="24"/>
        <v>0</v>
      </c>
      <c r="BHI25" s="485">
        <f t="shared" si="24"/>
        <v>0</v>
      </c>
      <c r="BHJ25" s="485">
        <f t="shared" si="24"/>
        <v>0</v>
      </c>
      <c r="BHK25" s="485">
        <f t="shared" si="24"/>
        <v>0</v>
      </c>
      <c r="BHL25" s="485">
        <f t="shared" si="24"/>
        <v>0</v>
      </c>
      <c r="BHM25" s="485">
        <f t="shared" si="24"/>
        <v>0</v>
      </c>
      <c r="BHN25" s="485">
        <f t="shared" si="24"/>
        <v>0</v>
      </c>
      <c r="BHO25" s="485">
        <f t="shared" si="24"/>
        <v>0</v>
      </c>
      <c r="BHP25" s="485">
        <f t="shared" si="24"/>
        <v>0</v>
      </c>
      <c r="BHQ25" s="485">
        <f t="shared" si="24"/>
        <v>0</v>
      </c>
      <c r="BHR25" s="485">
        <f t="shared" si="24"/>
        <v>0</v>
      </c>
      <c r="BHS25" s="485">
        <f t="shared" si="24"/>
        <v>0</v>
      </c>
      <c r="BHT25" s="485">
        <f t="shared" si="24"/>
        <v>0</v>
      </c>
      <c r="BHU25" s="485">
        <f t="shared" si="24"/>
        <v>0</v>
      </c>
      <c r="BHV25" s="485">
        <f t="shared" si="24"/>
        <v>0</v>
      </c>
      <c r="BHW25" s="485">
        <f t="shared" si="24"/>
        <v>0</v>
      </c>
      <c r="BHX25" s="485">
        <f t="shared" si="24"/>
        <v>0</v>
      </c>
      <c r="BHY25" s="485">
        <f t="shared" si="24"/>
        <v>0</v>
      </c>
      <c r="BHZ25" s="485">
        <f t="shared" si="24"/>
        <v>0</v>
      </c>
      <c r="BIA25" s="485">
        <f t="shared" si="24"/>
        <v>0</v>
      </c>
      <c r="BIB25" s="485">
        <f t="shared" si="24"/>
        <v>0</v>
      </c>
      <c r="BIC25" s="485">
        <f t="shared" si="24"/>
        <v>0</v>
      </c>
      <c r="BID25" s="485">
        <f t="shared" si="24"/>
        <v>0</v>
      </c>
      <c r="BIE25" s="485">
        <f t="shared" si="24"/>
        <v>0</v>
      </c>
      <c r="BIF25" s="485">
        <f t="shared" si="24"/>
        <v>0</v>
      </c>
      <c r="BIG25" s="485">
        <f t="shared" si="24"/>
        <v>0</v>
      </c>
      <c r="BIH25" s="485">
        <f t="shared" si="24"/>
        <v>0</v>
      </c>
      <c r="BII25" s="485">
        <f t="shared" si="24"/>
        <v>0</v>
      </c>
      <c r="BIJ25" s="485">
        <f t="shared" si="24"/>
        <v>0</v>
      </c>
      <c r="BIK25" s="485">
        <f t="shared" si="24"/>
        <v>0</v>
      </c>
      <c r="BIL25" s="485">
        <f t="shared" si="24"/>
        <v>0</v>
      </c>
      <c r="BIM25" s="485">
        <f t="shared" si="24"/>
        <v>0</v>
      </c>
      <c r="BIN25" s="485">
        <f t="shared" si="24"/>
        <v>0</v>
      </c>
      <c r="BIO25" s="485">
        <f t="shared" ref="BIO25:BKZ25" si="25">BIO22/365</f>
        <v>0</v>
      </c>
      <c r="BIP25" s="485">
        <f t="shared" si="25"/>
        <v>0</v>
      </c>
      <c r="BIQ25" s="485">
        <f t="shared" si="25"/>
        <v>0</v>
      </c>
      <c r="BIR25" s="485">
        <f t="shared" si="25"/>
        <v>0</v>
      </c>
      <c r="BIS25" s="485">
        <f t="shared" si="25"/>
        <v>0</v>
      </c>
      <c r="BIT25" s="485">
        <f t="shared" si="25"/>
        <v>0</v>
      </c>
      <c r="BIU25" s="485">
        <f t="shared" si="25"/>
        <v>0</v>
      </c>
      <c r="BIV25" s="485">
        <f t="shared" si="25"/>
        <v>0</v>
      </c>
      <c r="BIW25" s="485">
        <f t="shared" si="25"/>
        <v>0</v>
      </c>
      <c r="BIX25" s="485">
        <f t="shared" si="25"/>
        <v>0</v>
      </c>
      <c r="BIY25" s="485">
        <f t="shared" si="25"/>
        <v>0</v>
      </c>
      <c r="BIZ25" s="485">
        <f t="shared" si="25"/>
        <v>0</v>
      </c>
      <c r="BJA25" s="485">
        <f t="shared" si="25"/>
        <v>0</v>
      </c>
      <c r="BJB25" s="485">
        <f t="shared" si="25"/>
        <v>0</v>
      </c>
      <c r="BJC25" s="485">
        <f t="shared" si="25"/>
        <v>0</v>
      </c>
      <c r="BJD25" s="485">
        <f t="shared" si="25"/>
        <v>0</v>
      </c>
      <c r="BJE25" s="485">
        <f t="shared" si="25"/>
        <v>0</v>
      </c>
      <c r="BJF25" s="485">
        <f t="shared" si="25"/>
        <v>0</v>
      </c>
      <c r="BJG25" s="485">
        <f t="shared" si="25"/>
        <v>0</v>
      </c>
      <c r="BJH25" s="485">
        <f t="shared" si="25"/>
        <v>0</v>
      </c>
      <c r="BJI25" s="485">
        <f t="shared" si="25"/>
        <v>0</v>
      </c>
      <c r="BJJ25" s="485">
        <f t="shared" si="25"/>
        <v>0</v>
      </c>
      <c r="BJK25" s="485">
        <f t="shared" si="25"/>
        <v>0</v>
      </c>
      <c r="BJL25" s="485">
        <f t="shared" si="25"/>
        <v>0</v>
      </c>
      <c r="BJM25" s="485">
        <f t="shared" si="25"/>
        <v>0</v>
      </c>
      <c r="BJN25" s="485">
        <f t="shared" si="25"/>
        <v>0</v>
      </c>
      <c r="BJO25" s="485">
        <f t="shared" si="25"/>
        <v>0</v>
      </c>
      <c r="BJP25" s="485">
        <f t="shared" si="25"/>
        <v>0</v>
      </c>
      <c r="BJQ25" s="485">
        <f t="shared" si="25"/>
        <v>0</v>
      </c>
      <c r="BJR25" s="485">
        <f t="shared" si="25"/>
        <v>0</v>
      </c>
      <c r="BJS25" s="485">
        <f t="shared" si="25"/>
        <v>0</v>
      </c>
      <c r="BJT25" s="485">
        <f t="shared" si="25"/>
        <v>0</v>
      </c>
      <c r="BJU25" s="485">
        <f t="shared" si="25"/>
        <v>0</v>
      </c>
      <c r="BJV25" s="485">
        <f t="shared" si="25"/>
        <v>0</v>
      </c>
      <c r="BJW25" s="485">
        <f t="shared" si="25"/>
        <v>0</v>
      </c>
      <c r="BJX25" s="485">
        <f t="shared" si="25"/>
        <v>0</v>
      </c>
      <c r="BJY25" s="485">
        <f t="shared" si="25"/>
        <v>0</v>
      </c>
      <c r="BJZ25" s="485">
        <f t="shared" si="25"/>
        <v>0</v>
      </c>
      <c r="BKA25" s="485">
        <f t="shared" si="25"/>
        <v>0</v>
      </c>
      <c r="BKB25" s="485">
        <f t="shared" si="25"/>
        <v>0</v>
      </c>
      <c r="BKC25" s="485">
        <f t="shared" si="25"/>
        <v>0</v>
      </c>
      <c r="BKD25" s="485">
        <f t="shared" si="25"/>
        <v>0</v>
      </c>
      <c r="BKE25" s="485">
        <f t="shared" si="25"/>
        <v>0</v>
      </c>
      <c r="BKF25" s="485">
        <f t="shared" si="25"/>
        <v>0</v>
      </c>
      <c r="BKG25" s="485">
        <f t="shared" si="25"/>
        <v>0</v>
      </c>
      <c r="BKH25" s="485">
        <f t="shared" si="25"/>
        <v>0</v>
      </c>
      <c r="BKI25" s="485">
        <f t="shared" si="25"/>
        <v>0</v>
      </c>
      <c r="BKJ25" s="485">
        <f t="shared" si="25"/>
        <v>0</v>
      </c>
      <c r="BKK25" s="485">
        <f t="shared" si="25"/>
        <v>0</v>
      </c>
      <c r="BKL25" s="485">
        <f t="shared" si="25"/>
        <v>0</v>
      </c>
      <c r="BKM25" s="485">
        <f t="shared" si="25"/>
        <v>0</v>
      </c>
      <c r="BKN25" s="485">
        <f t="shared" si="25"/>
        <v>0</v>
      </c>
      <c r="BKO25" s="485">
        <f t="shared" si="25"/>
        <v>0</v>
      </c>
      <c r="BKP25" s="485">
        <f t="shared" si="25"/>
        <v>0</v>
      </c>
      <c r="BKQ25" s="485">
        <f t="shared" si="25"/>
        <v>0</v>
      </c>
      <c r="BKR25" s="485">
        <f t="shared" si="25"/>
        <v>0</v>
      </c>
      <c r="BKS25" s="485">
        <f t="shared" si="25"/>
        <v>0</v>
      </c>
      <c r="BKT25" s="485">
        <f t="shared" si="25"/>
        <v>0</v>
      </c>
      <c r="BKU25" s="485">
        <f t="shared" si="25"/>
        <v>0</v>
      </c>
      <c r="BKV25" s="485">
        <f t="shared" si="25"/>
        <v>0</v>
      </c>
      <c r="BKW25" s="485">
        <f t="shared" si="25"/>
        <v>0</v>
      </c>
      <c r="BKX25" s="485">
        <f t="shared" si="25"/>
        <v>0</v>
      </c>
      <c r="BKY25" s="485">
        <f t="shared" si="25"/>
        <v>0</v>
      </c>
      <c r="BKZ25" s="485">
        <f t="shared" si="25"/>
        <v>0</v>
      </c>
      <c r="BLA25" s="485">
        <f t="shared" ref="BLA25:BNL25" si="26">BLA22/365</f>
        <v>0</v>
      </c>
      <c r="BLB25" s="485">
        <f t="shared" si="26"/>
        <v>0</v>
      </c>
      <c r="BLC25" s="485">
        <f t="shared" si="26"/>
        <v>0</v>
      </c>
      <c r="BLD25" s="485">
        <f t="shared" si="26"/>
        <v>0</v>
      </c>
      <c r="BLE25" s="485">
        <f t="shared" si="26"/>
        <v>0</v>
      </c>
      <c r="BLF25" s="485">
        <f t="shared" si="26"/>
        <v>0</v>
      </c>
      <c r="BLG25" s="485">
        <f t="shared" si="26"/>
        <v>0</v>
      </c>
      <c r="BLH25" s="485">
        <f t="shared" si="26"/>
        <v>0</v>
      </c>
      <c r="BLI25" s="485">
        <f t="shared" si="26"/>
        <v>0</v>
      </c>
      <c r="BLJ25" s="485">
        <f t="shared" si="26"/>
        <v>0</v>
      </c>
      <c r="BLK25" s="485">
        <f t="shared" si="26"/>
        <v>0</v>
      </c>
      <c r="BLL25" s="485">
        <f t="shared" si="26"/>
        <v>0</v>
      </c>
      <c r="BLM25" s="485">
        <f t="shared" si="26"/>
        <v>0</v>
      </c>
      <c r="BLN25" s="485">
        <f t="shared" si="26"/>
        <v>0</v>
      </c>
      <c r="BLO25" s="485">
        <f t="shared" si="26"/>
        <v>0</v>
      </c>
      <c r="BLP25" s="485">
        <f t="shared" si="26"/>
        <v>0</v>
      </c>
      <c r="BLQ25" s="485">
        <f t="shared" si="26"/>
        <v>0</v>
      </c>
      <c r="BLR25" s="485">
        <f t="shared" si="26"/>
        <v>0</v>
      </c>
      <c r="BLS25" s="485">
        <f t="shared" si="26"/>
        <v>0</v>
      </c>
      <c r="BLT25" s="485">
        <f t="shared" si="26"/>
        <v>0</v>
      </c>
      <c r="BLU25" s="485">
        <f t="shared" si="26"/>
        <v>0</v>
      </c>
      <c r="BLV25" s="485">
        <f t="shared" si="26"/>
        <v>0</v>
      </c>
      <c r="BLW25" s="485">
        <f t="shared" si="26"/>
        <v>0</v>
      </c>
      <c r="BLX25" s="485">
        <f t="shared" si="26"/>
        <v>0</v>
      </c>
      <c r="BLY25" s="485">
        <f t="shared" si="26"/>
        <v>0</v>
      </c>
      <c r="BLZ25" s="485">
        <f t="shared" si="26"/>
        <v>0</v>
      </c>
      <c r="BMA25" s="485">
        <f t="shared" si="26"/>
        <v>0</v>
      </c>
      <c r="BMB25" s="485">
        <f t="shared" si="26"/>
        <v>0</v>
      </c>
      <c r="BMC25" s="485">
        <f t="shared" si="26"/>
        <v>0</v>
      </c>
      <c r="BMD25" s="485">
        <f t="shared" si="26"/>
        <v>0</v>
      </c>
      <c r="BME25" s="485">
        <f t="shared" si="26"/>
        <v>0</v>
      </c>
      <c r="BMF25" s="485">
        <f t="shared" si="26"/>
        <v>0</v>
      </c>
      <c r="BMG25" s="485">
        <f t="shared" si="26"/>
        <v>0</v>
      </c>
      <c r="BMH25" s="485">
        <f t="shared" si="26"/>
        <v>0</v>
      </c>
      <c r="BMI25" s="485">
        <f t="shared" si="26"/>
        <v>0</v>
      </c>
      <c r="BMJ25" s="485">
        <f t="shared" si="26"/>
        <v>0</v>
      </c>
      <c r="BMK25" s="485">
        <f t="shared" si="26"/>
        <v>0</v>
      </c>
      <c r="BML25" s="485">
        <f t="shared" si="26"/>
        <v>0</v>
      </c>
      <c r="BMM25" s="485">
        <f t="shared" si="26"/>
        <v>0</v>
      </c>
      <c r="BMN25" s="485">
        <f t="shared" si="26"/>
        <v>0</v>
      </c>
      <c r="BMO25" s="485">
        <f t="shared" si="26"/>
        <v>0</v>
      </c>
      <c r="BMP25" s="485">
        <f t="shared" si="26"/>
        <v>0</v>
      </c>
      <c r="BMQ25" s="485">
        <f t="shared" si="26"/>
        <v>0</v>
      </c>
      <c r="BMR25" s="485">
        <f t="shared" si="26"/>
        <v>0</v>
      </c>
      <c r="BMS25" s="485">
        <f t="shared" si="26"/>
        <v>0</v>
      </c>
      <c r="BMT25" s="485">
        <f t="shared" si="26"/>
        <v>0</v>
      </c>
      <c r="BMU25" s="485">
        <f t="shared" si="26"/>
        <v>0</v>
      </c>
      <c r="BMV25" s="485">
        <f t="shared" si="26"/>
        <v>0</v>
      </c>
      <c r="BMW25" s="485">
        <f t="shared" si="26"/>
        <v>0</v>
      </c>
      <c r="BMX25" s="485">
        <f t="shared" si="26"/>
        <v>0</v>
      </c>
      <c r="BMY25" s="485">
        <f t="shared" si="26"/>
        <v>0</v>
      </c>
      <c r="BMZ25" s="485">
        <f t="shared" si="26"/>
        <v>0</v>
      </c>
      <c r="BNA25" s="485">
        <f t="shared" si="26"/>
        <v>0</v>
      </c>
      <c r="BNB25" s="485">
        <f t="shared" si="26"/>
        <v>0</v>
      </c>
      <c r="BNC25" s="485">
        <f t="shared" si="26"/>
        <v>0</v>
      </c>
      <c r="BND25" s="485">
        <f t="shared" si="26"/>
        <v>0</v>
      </c>
      <c r="BNE25" s="485">
        <f t="shared" si="26"/>
        <v>0</v>
      </c>
      <c r="BNF25" s="485">
        <f t="shared" si="26"/>
        <v>0</v>
      </c>
      <c r="BNG25" s="485">
        <f t="shared" si="26"/>
        <v>0</v>
      </c>
      <c r="BNH25" s="485">
        <f t="shared" si="26"/>
        <v>0</v>
      </c>
      <c r="BNI25" s="485">
        <f t="shared" si="26"/>
        <v>0</v>
      </c>
      <c r="BNJ25" s="485">
        <f t="shared" si="26"/>
        <v>0</v>
      </c>
      <c r="BNK25" s="485">
        <f t="shared" si="26"/>
        <v>0</v>
      </c>
      <c r="BNL25" s="485">
        <f t="shared" si="26"/>
        <v>0</v>
      </c>
      <c r="BNM25" s="485">
        <f t="shared" ref="BNM25:BPX25" si="27">BNM22/365</f>
        <v>0</v>
      </c>
      <c r="BNN25" s="485">
        <f t="shared" si="27"/>
        <v>0</v>
      </c>
      <c r="BNO25" s="485">
        <f t="shared" si="27"/>
        <v>0</v>
      </c>
      <c r="BNP25" s="485">
        <f t="shared" si="27"/>
        <v>0</v>
      </c>
      <c r="BNQ25" s="485">
        <f t="shared" si="27"/>
        <v>0</v>
      </c>
      <c r="BNR25" s="485">
        <f t="shared" si="27"/>
        <v>0</v>
      </c>
      <c r="BNS25" s="485">
        <f t="shared" si="27"/>
        <v>0</v>
      </c>
      <c r="BNT25" s="485">
        <f t="shared" si="27"/>
        <v>0</v>
      </c>
      <c r="BNU25" s="485">
        <f t="shared" si="27"/>
        <v>0</v>
      </c>
      <c r="BNV25" s="485">
        <f t="shared" si="27"/>
        <v>0</v>
      </c>
      <c r="BNW25" s="485">
        <f t="shared" si="27"/>
        <v>0</v>
      </c>
      <c r="BNX25" s="485">
        <f t="shared" si="27"/>
        <v>0</v>
      </c>
      <c r="BNY25" s="485">
        <f t="shared" si="27"/>
        <v>0</v>
      </c>
      <c r="BNZ25" s="485">
        <f t="shared" si="27"/>
        <v>0</v>
      </c>
      <c r="BOA25" s="485">
        <f t="shared" si="27"/>
        <v>0</v>
      </c>
      <c r="BOB25" s="485">
        <f t="shared" si="27"/>
        <v>0</v>
      </c>
      <c r="BOC25" s="485">
        <f t="shared" si="27"/>
        <v>0</v>
      </c>
      <c r="BOD25" s="485">
        <f t="shared" si="27"/>
        <v>0</v>
      </c>
      <c r="BOE25" s="485">
        <f t="shared" si="27"/>
        <v>0</v>
      </c>
      <c r="BOF25" s="485">
        <f t="shared" si="27"/>
        <v>0</v>
      </c>
      <c r="BOG25" s="485">
        <f t="shared" si="27"/>
        <v>0</v>
      </c>
      <c r="BOH25" s="485">
        <f t="shared" si="27"/>
        <v>0</v>
      </c>
      <c r="BOI25" s="485">
        <f t="shared" si="27"/>
        <v>0</v>
      </c>
      <c r="BOJ25" s="485">
        <f t="shared" si="27"/>
        <v>0</v>
      </c>
      <c r="BOK25" s="485">
        <f t="shared" si="27"/>
        <v>0</v>
      </c>
      <c r="BOL25" s="485">
        <f t="shared" si="27"/>
        <v>0</v>
      </c>
      <c r="BOM25" s="485">
        <f t="shared" si="27"/>
        <v>0</v>
      </c>
      <c r="BON25" s="485">
        <f t="shared" si="27"/>
        <v>0</v>
      </c>
      <c r="BOO25" s="485">
        <f t="shared" si="27"/>
        <v>0</v>
      </c>
      <c r="BOP25" s="485">
        <f t="shared" si="27"/>
        <v>0</v>
      </c>
      <c r="BOQ25" s="485">
        <f t="shared" si="27"/>
        <v>0</v>
      </c>
      <c r="BOR25" s="485">
        <f t="shared" si="27"/>
        <v>0</v>
      </c>
      <c r="BOS25" s="485">
        <f t="shared" si="27"/>
        <v>0</v>
      </c>
      <c r="BOT25" s="485">
        <f t="shared" si="27"/>
        <v>0</v>
      </c>
      <c r="BOU25" s="485">
        <f t="shared" si="27"/>
        <v>0</v>
      </c>
      <c r="BOV25" s="485">
        <f t="shared" si="27"/>
        <v>0</v>
      </c>
      <c r="BOW25" s="485">
        <f t="shared" si="27"/>
        <v>0</v>
      </c>
      <c r="BOX25" s="485">
        <f t="shared" si="27"/>
        <v>0</v>
      </c>
      <c r="BOY25" s="485">
        <f t="shared" si="27"/>
        <v>0</v>
      </c>
      <c r="BOZ25" s="485">
        <f t="shared" si="27"/>
        <v>0</v>
      </c>
      <c r="BPA25" s="485">
        <f t="shared" si="27"/>
        <v>0</v>
      </c>
      <c r="BPB25" s="485">
        <f t="shared" si="27"/>
        <v>0</v>
      </c>
      <c r="BPC25" s="485">
        <f t="shared" si="27"/>
        <v>0</v>
      </c>
      <c r="BPD25" s="485">
        <f t="shared" si="27"/>
        <v>0</v>
      </c>
      <c r="BPE25" s="485">
        <f t="shared" si="27"/>
        <v>0</v>
      </c>
      <c r="BPF25" s="485">
        <f t="shared" si="27"/>
        <v>0</v>
      </c>
      <c r="BPG25" s="485">
        <f t="shared" si="27"/>
        <v>0</v>
      </c>
      <c r="BPH25" s="485">
        <f t="shared" si="27"/>
        <v>0</v>
      </c>
      <c r="BPI25" s="485">
        <f t="shared" si="27"/>
        <v>0</v>
      </c>
      <c r="BPJ25" s="485">
        <f t="shared" si="27"/>
        <v>0</v>
      </c>
      <c r="BPK25" s="485">
        <f t="shared" si="27"/>
        <v>0</v>
      </c>
      <c r="BPL25" s="485">
        <f t="shared" si="27"/>
        <v>0</v>
      </c>
      <c r="BPM25" s="485">
        <f t="shared" si="27"/>
        <v>0</v>
      </c>
      <c r="BPN25" s="485">
        <f t="shared" si="27"/>
        <v>0</v>
      </c>
      <c r="BPO25" s="485">
        <f t="shared" si="27"/>
        <v>0</v>
      </c>
      <c r="BPP25" s="485">
        <f t="shared" si="27"/>
        <v>0</v>
      </c>
      <c r="BPQ25" s="485">
        <f t="shared" si="27"/>
        <v>0</v>
      </c>
      <c r="BPR25" s="485">
        <f t="shared" si="27"/>
        <v>0</v>
      </c>
      <c r="BPS25" s="485">
        <f t="shared" si="27"/>
        <v>0</v>
      </c>
      <c r="BPT25" s="485">
        <f t="shared" si="27"/>
        <v>0</v>
      </c>
      <c r="BPU25" s="485">
        <f t="shared" si="27"/>
        <v>0</v>
      </c>
      <c r="BPV25" s="485">
        <f t="shared" si="27"/>
        <v>0</v>
      </c>
      <c r="BPW25" s="485">
        <f t="shared" si="27"/>
        <v>0</v>
      </c>
      <c r="BPX25" s="485">
        <f t="shared" si="27"/>
        <v>0</v>
      </c>
      <c r="BPY25" s="485">
        <f t="shared" ref="BPY25:BSJ25" si="28">BPY22/365</f>
        <v>0</v>
      </c>
      <c r="BPZ25" s="485">
        <f t="shared" si="28"/>
        <v>0</v>
      </c>
      <c r="BQA25" s="485">
        <f t="shared" si="28"/>
        <v>0</v>
      </c>
      <c r="BQB25" s="485">
        <f t="shared" si="28"/>
        <v>0</v>
      </c>
      <c r="BQC25" s="485">
        <f t="shared" si="28"/>
        <v>0</v>
      </c>
      <c r="BQD25" s="485">
        <f t="shared" si="28"/>
        <v>0</v>
      </c>
      <c r="BQE25" s="485">
        <f t="shared" si="28"/>
        <v>0</v>
      </c>
      <c r="BQF25" s="485">
        <f t="shared" si="28"/>
        <v>0</v>
      </c>
      <c r="BQG25" s="485">
        <f t="shared" si="28"/>
        <v>0</v>
      </c>
      <c r="BQH25" s="485">
        <f t="shared" si="28"/>
        <v>0</v>
      </c>
      <c r="BQI25" s="485">
        <f t="shared" si="28"/>
        <v>0</v>
      </c>
      <c r="BQJ25" s="485">
        <f t="shared" si="28"/>
        <v>0</v>
      </c>
      <c r="BQK25" s="485">
        <f t="shared" si="28"/>
        <v>0</v>
      </c>
      <c r="BQL25" s="485">
        <f t="shared" si="28"/>
        <v>0</v>
      </c>
      <c r="BQM25" s="485">
        <f t="shared" si="28"/>
        <v>0</v>
      </c>
      <c r="BQN25" s="485">
        <f t="shared" si="28"/>
        <v>0</v>
      </c>
      <c r="BQO25" s="485">
        <f t="shared" si="28"/>
        <v>0</v>
      </c>
      <c r="BQP25" s="485">
        <f t="shared" si="28"/>
        <v>0</v>
      </c>
      <c r="BQQ25" s="485">
        <f t="shared" si="28"/>
        <v>0</v>
      </c>
      <c r="BQR25" s="485">
        <f t="shared" si="28"/>
        <v>0</v>
      </c>
      <c r="BQS25" s="485">
        <f t="shared" si="28"/>
        <v>0</v>
      </c>
      <c r="BQT25" s="485">
        <f t="shared" si="28"/>
        <v>0</v>
      </c>
      <c r="BQU25" s="485">
        <f t="shared" si="28"/>
        <v>0</v>
      </c>
      <c r="BQV25" s="485">
        <f t="shared" si="28"/>
        <v>0</v>
      </c>
      <c r="BQW25" s="485">
        <f t="shared" si="28"/>
        <v>0</v>
      </c>
      <c r="BQX25" s="485">
        <f t="shared" si="28"/>
        <v>0</v>
      </c>
      <c r="BQY25" s="485">
        <f t="shared" si="28"/>
        <v>0</v>
      </c>
      <c r="BQZ25" s="485">
        <f t="shared" si="28"/>
        <v>0</v>
      </c>
      <c r="BRA25" s="485">
        <f t="shared" si="28"/>
        <v>0</v>
      </c>
      <c r="BRB25" s="485">
        <f t="shared" si="28"/>
        <v>0</v>
      </c>
      <c r="BRC25" s="485">
        <f t="shared" si="28"/>
        <v>0</v>
      </c>
      <c r="BRD25" s="485">
        <f t="shared" si="28"/>
        <v>0</v>
      </c>
      <c r="BRE25" s="485">
        <f t="shared" si="28"/>
        <v>0</v>
      </c>
      <c r="BRF25" s="485">
        <f t="shared" si="28"/>
        <v>0</v>
      </c>
      <c r="BRG25" s="485">
        <f t="shared" si="28"/>
        <v>0</v>
      </c>
      <c r="BRH25" s="485">
        <f t="shared" si="28"/>
        <v>0</v>
      </c>
      <c r="BRI25" s="485">
        <f t="shared" si="28"/>
        <v>0</v>
      </c>
      <c r="BRJ25" s="485">
        <f t="shared" si="28"/>
        <v>0</v>
      </c>
      <c r="BRK25" s="485">
        <f t="shared" si="28"/>
        <v>0</v>
      </c>
      <c r="BRL25" s="485">
        <f t="shared" si="28"/>
        <v>0</v>
      </c>
      <c r="BRM25" s="485">
        <f t="shared" si="28"/>
        <v>0</v>
      </c>
      <c r="BRN25" s="485">
        <f t="shared" si="28"/>
        <v>0</v>
      </c>
      <c r="BRO25" s="485">
        <f t="shared" si="28"/>
        <v>0</v>
      </c>
      <c r="BRP25" s="485">
        <f t="shared" si="28"/>
        <v>0</v>
      </c>
      <c r="BRQ25" s="485">
        <f t="shared" si="28"/>
        <v>0</v>
      </c>
      <c r="BRR25" s="485">
        <f t="shared" si="28"/>
        <v>0</v>
      </c>
      <c r="BRS25" s="485">
        <f t="shared" si="28"/>
        <v>0</v>
      </c>
      <c r="BRT25" s="485">
        <f t="shared" si="28"/>
        <v>0</v>
      </c>
      <c r="BRU25" s="485">
        <f t="shared" si="28"/>
        <v>0</v>
      </c>
      <c r="BRV25" s="485">
        <f t="shared" si="28"/>
        <v>0</v>
      </c>
      <c r="BRW25" s="485">
        <f t="shared" si="28"/>
        <v>0</v>
      </c>
      <c r="BRX25" s="485">
        <f t="shared" si="28"/>
        <v>0</v>
      </c>
      <c r="BRY25" s="485">
        <f t="shared" si="28"/>
        <v>0</v>
      </c>
      <c r="BRZ25" s="485">
        <f t="shared" si="28"/>
        <v>0</v>
      </c>
      <c r="BSA25" s="485">
        <f t="shared" si="28"/>
        <v>0</v>
      </c>
      <c r="BSB25" s="485">
        <f t="shared" si="28"/>
        <v>0</v>
      </c>
      <c r="BSC25" s="485">
        <f t="shared" si="28"/>
        <v>0</v>
      </c>
      <c r="BSD25" s="485">
        <f t="shared" si="28"/>
        <v>0</v>
      </c>
      <c r="BSE25" s="485">
        <f t="shared" si="28"/>
        <v>0</v>
      </c>
      <c r="BSF25" s="485">
        <f t="shared" si="28"/>
        <v>0</v>
      </c>
      <c r="BSG25" s="485">
        <f t="shared" si="28"/>
        <v>0</v>
      </c>
      <c r="BSH25" s="485">
        <f t="shared" si="28"/>
        <v>0</v>
      </c>
      <c r="BSI25" s="485">
        <f t="shared" si="28"/>
        <v>0</v>
      </c>
      <c r="BSJ25" s="485">
        <f t="shared" si="28"/>
        <v>0</v>
      </c>
      <c r="BSK25" s="485">
        <f t="shared" ref="BSK25:BUV25" si="29">BSK22/365</f>
        <v>0</v>
      </c>
      <c r="BSL25" s="485">
        <f t="shared" si="29"/>
        <v>0</v>
      </c>
      <c r="BSM25" s="485">
        <f t="shared" si="29"/>
        <v>0</v>
      </c>
      <c r="BSN25" s="485">
        <f t="shared" si="29"/>
        <v>0</v>
      </c>
      <c r="BSO25" s="485">
        <f t="shared" si="29"/>
        <v>0</v>
      </c>
      <c r="BSP25" s="485">
        <f t="shared" si="29"/>
        <v>0</v>
      </c>
      <c r="BSQ25" s="485">
        <f t="shared" si="29"/>
        <v>0</v>
      </c>
      <c r="BSR25" s="485">
        <f t="shared" si="29"/>
        <v>0</v>
      </c>
      <c r="BSS25" s="485">
        <f t="shared" si="29"/>
        <v>0</v>
      </c>
      <c r="BST25" s="485">
        <f t="shared" si="29"/>
        <v>0</v>
      </c>
      <c r="BSU25" s="485">
        <f t="shared" si="29"/>
        <v>0</v>
      </c>
      <c r="BSV25" s="485">
        <f t="shared" si="29"/>
        <v>0</v>
      </c>
      <c r="BSW25" s="485">
        <f t="shared" si="29"/>
        <v>0</v>
      </c>
      <c r="BSX25" s="485">
        <f t="shared" si="29"/>
        <v>0</v>
      </c>
      <c r="BSY25" s="485">
        <f t="shared" si="29"/>
        <v>0</v>
      </c>
      <c r="BSZ25" s="485">
        <f t="shared" si="29"/>
        <v>0</v>
      </c>
      <c r="BTA25" s="485">
        <f t="shared" si="29"/>
        <v>0</v>
      </c>
      <c r="BTB25" s="485">
        <f t="shared" si="29"/>
        <v>0</v>
      </c>
      <c r="BTC25" s="485">
        <f t="shared" si="29"/>
        <v>0</v>
      </c>
      <c r="BTD25" s="485">
        <f t="shared" si="29"/>
        <v>0</v>
      </c>
      <c r="BTE25" s="485">
        <f t="shared" si="29"/>
        <v>0</v>
      </c>
      <c r="BTF25" s="485">
        <f t="shared" si="29"/>
        <v>0</v>
      </c>
      <c r="BTG25" s="485">
        <f t="shared" si="29"/>
        <v>0</v>
      </c>
      <c r="BTH25" s="485">
        <f t="shared" si="29"/>
        <v>0</v>
      </c>
      <c r="BTI25" s="485">
        <f t="shared" si="29"/>
        <v>0</v>
      </c>
      <c r="BTJ25" s="485">
        <f t="shared" si="29"/>
        <v>0</v>
      </c>
      <c r="BTK25" s="485">
        <f t="shared" si="29"/>
        <v>0</v>
      </c>
      <c r="BTL25" s="485">
        <f t="shared" si="29"/>
        <v>0</v>
      </c>
      <c r="BTM25" s="485">
        <f t="shared" si="29"/>
        <v>0</v>
      </c>
      <c r="BTN25" s="485">
        <f t="shared" si="29"/>
        <v>0</v>
      </c>
      <c r="BTO25" s="485">
        <f t="shared" si="29"/>
        <v>0</v>
      </c>
      <c r="BTP25" s="485">
        <f t="shared" si="29"/>
        <v>0</v>
      </c>
      <c r="BTQ25" s="485">
        <f t="shared" si="29"/>
        <v>0</v>
      </c>
      <c r="BTR25" s="485">
        <f t="shared" si="29"/>
        <v>0</v>
      </c>
      <c r="BTS25" s="485">
        <f t="shared" si="29"/>
        <v>0</v>
      </c>
      <c r="BTT25" s="485">
        <f t="shared" si="29"/>
        <v>0</v>
      </c>
      <c r="BTU25" s="485">
        <f t="shared" si="29"/>
        <v>0</v>
      </c>
      <c r="BTV25" s="485">
        <f t="shared" si="29"/>
        <v>0</v>
      </c>
      <c r="BTW25" s="485">
        <f t="shared" si="29"/>
        <v>0</v>
      </c>
      <c r="BTX25" s="485">
        <f t="shared" si="29"/>
        <v>0</v>
      </c>
      <c r="BTY25" s="485">
        <f t="shared" si="29"/>
        <v>0</v>
      </c>
      <c r="BTZ25" s="485">
        <f t="shared" si="29"/>
        <v>0</v>
      </c>
      <c r="BUA25" s="485">
        <f t="shared" si="29"/>
        <v>0</v>
      </c>
      <c r="BUB25" s="485">
        <f t="shared" si="29"/>
        <v>0</v>
      </c>
      <c r="BUC25" s="485">
        <f t="shared" si="29"/>
        <v>0</v>
      </c>
      <c r="BUD25" s="485">
        <f t="shared" si="29"/>
        <v>0</v>
      </c>
      <c r="BUE25" s="485">
        <f t="shared" si="29"/>
        <v>0</v>
      </c>
      <c r="BUF25" s="485">
        <f t="shared" si="29"/>
        <v>0</v>
      </c>
      <c r="BUG25" s="485">
        <f t="shared" si="29"/>
        <v>0</v>
      </c>
      <c r="BUH25" s="485">
        <f t="shared" si="29"/>
        <v>0</v>
      </c>
      <c r="BUI25" s="485">
        <f t="shared" si="29"/>
        <v>0</v>
      </c>
      <c r="BUJ25" s="485">
        <f t="shared" si="29"/>
        <v>0</v>
      </c>
      <c r="BUK25" s="485">
        <f t="shared" si="29"/>
        <v>0</v>
      </c>
      <c r="BUL25" s="485">
        <f t="shared" si="29"/>
        <v>0</v>
      </c>
      <c r="BUM25" s="485">
        <f t="shared" si="29"/>
        <v>0</v>
      </c>
      <c r="BUN25" s="485">
        <f t="shared" si="29"/>
        <v>0</v>
      </c>
      <c r="BUO25" s="485">
        <f t="shared" si="29"/>
        <v>0</v>
      </c>
      <c r="BUP25" s="485">
        <f t="shared" si="29"/>
        <v>0</v>
      </c>
      <c r="BUQ25" s="485">
        <f t="shared" si="29"/>
        <v>0</v>
      </c>
      <c r="BUR25" s="485">
        <f t="shared" si="29"/>
        <v>0</v>
      </c>
      <c r="BUS25" s="485">
        <f t="shared" si="29"/>
        <v>0</v>
      </c>
      <c r="BUT25" s="485">
        <f t="shared" si="29"/>
        <v>0</v>
      </c>
      <c r="BUU25" s="485">
        <f t="shared" si="29"/>
        <v>0</v>
      </c>
      <c r="BUV25" s="485">
        <f t="shared" si="29"/>
        <v>0</v>
      </c>
      <c r="BUW25" s="485">
        <f t="shared" ref="BUW25:BXH25" si="30">BUW22/365</f>
        <v>0</v>
      </c>
      <c r="BUX25" s="485">
        <f t="shared" si="30"/>
        <v>0</v>
      </c>
      <c r="BUY25" s="485">
        <f t="shared" si="30"/>
        <v>0</v>
      </c>
      <c r="BUZ25" s="485">
        <f t="shared" si="30"/>
        <v>0</v>
      </c>
      <c r="BVA25" s="485">
        <f t="shared" si="30"/>
        <v>0</v>
      </c>
      <c r="BVB25" s="485">
        <f t="shared" si="30"/>
        <v>0</v>
      </c>
      <c r="BVC25" s="485">
        <f t="shared" si="30"/>
        <v>0</v>
      </c>
      <c r="BVD25" s="485">
        <f t="shared" si="30"/>
        <v>0</v>
      </c>
      <c r="BVE25" s="485">
        <f t="shared" si="30"/>
        <v>0</v>
      </c>
      <c r="BVF25" s="485">
        <f t="shared" si="30"/>
        <v>0</v>
      </c>
      <c r="BVG25" s="485">
        <f t="shared" si="30"/>
        <v>0</v>
      </c>
      <c r="BVH25" s="485">
        <f t="shared" si="30"/>
        <v>0</v>
      </c>
      <c r="BVI25" s="485">
        <f t="shared" si="30"/>
        <v>0</v>
      </c>
      <c r="BVJ25" s="485">
        <f t="shared" si="30"/>
        <v>0</v>
      </c>
      <c r="BVK25" s="485">
        <f t="shared" si="30"/>
        <v>0</v>
      </c>
      <c r="BVL25" s="485">
        <f t="shared" si="30"/>
        <v>0</v>
      </c>
      <c r="BVM25" s="485">
        <f t="shared" si="30"/>
        <v>0</v>
      </c>
      <c r="BVN25" s="485">
        <f t="shared" si="30"/>
        <v>0</v>
      </c>
      <c r="BVO25" s="485">
        <f t="shared" si="30"/>
        <v>0</v>
      </c>
      <c r="BVP25" s="485">
        <f t="shared" si="30"/>
        <v>0</v>
      </c>
      <c r="BVQ25" s="485">
        <f t="shared" si="30"/>
        <v>0</v>
      </c>
      <c r="BVR25" s="485">
        <f t="shared" si="30"/>
        <v>0</v>
      </c>
      <c r="BVS25" s="485">
        <f t="shared" si="30"/>
        <v>0</v>
      </c>
      <c r="BVT25" s="485">
        <f t="shared" si="30"/>
        <v>0</v>
      </c>
      <c r="BVU25" s="485">
        <f t="shared" si="30"/>
        <v>0</v>
      </c>
      <c r="BVV25" s="485">
        <f t="shared" si="30"/>
        <v>0</v>
      </c>
      <c r="BVW25" s="485">
        <f t="shared" si="30"/>
        <v>0</v>
      </c>
      <c r="BVX25" s="485">
        <f t="shared" si="30"/>
        <v>0</v>
      </c>
      <c r="BVY25" s="485">
        <f t="shared" si="30"/>
        <v>0</v>
      </c>
      <c r="BVZ25" s="485">
        <f t="shared" si="30"/>
        <v>0</v>
      </c>
      <c r="BWA25" s="485">
        <f t="shared" si="30"/>
        <v>0</v>
      </c>
      <c r="BWB25" s="485">
        <f t="shared" si="30"/>
        <v>0</v>
      </c>
      <c r="BWC25" s="485">
        <f t="shared" si="30"/>
        <v>0</v>
      </c>
      <c r="BWD25" s="485">
        <f t="shared" si="30"/>
        <v>0</v>
      </c>
      <c r="BWE25" s="485">
        <f t="shared" si="30"/>
        <v>0</v>
      </c>
      <c r="BWF25" s="485">
        <f t="shared" si="30"/>
        <v>0</v>
      </c>
      <c r="BWG25" s="485">
        <f t="shared" si="30"/>
        <v>0</v>
      </c>
      <c r="BWH25" s="485">
        <f t="shared" si="30"/>
        <v>0</v>
      </c>
      <c r="BWI25" s="485">
        <f t="shared" si="30"/>
        <v>0</v>
      </c>
      <c r="BWJ25" s="485">
        <f t="shared" si="30"/>
        <v>0</v>
      </c>
      <c r="BWK25" s="485">
        <f t="shared" si="30"/>
        <v>0</v>
      </c>
      <c r="BWL25" s="485">
        <f t="shared" si="30"/>
        <v>0</v>
      </c>
      <c r="BWM25" s="485">
        <f t="shared" si="30"/>
        <v>0</v>
      </c>
      <c r="BWN25" s="485">
        <f t="shared" si="30"/>
        <v>0</v>
      </c>
      <c r="BWO25" s="485">
        <f t="shared" si="30"/>
        <v>0</v>
      </c>
      <c r="BWP25" s="485">
        <f t="shared" si="30"/>
        <v>0</v>
      </c>
      <c r="BWQ25" s="485">
        <f t="shared" si="30"/>
        <v>0</v>
      </c>
      <c r="BWR25" s="485">
        <f t="shared" si="30"/>
        <v>0</v>
      </c>
      <c r="BWS25" s="485">
        <f t="shared" si="30"/>
        <v>0</v>
      </c>
      <c r="BWT25" s="485">
        <f t="shared" si="30"/>
        <v>0</v>
      </c>
      <c r="BWU25" s="485">
        <f t="shared" si="30"/>
        <v>0</v>
      </c>
      <c r="BWV25" s="485">
        <f t="shared" si="30"/>
        <v>0</v>
      </c>
      <c r="BWW25" s="485">
        <f t="shared" si="30"/>
        <v>0</v>
      </c>
      <c r="BWX25" s="485">
        <f t="shared" si="30"/>
        <v>0</v>
      </c>
      <c r="BWY25" s="485">
        <f t="shared" si="30"/>
        <v>0</v>
      </c>
      <c r="BWZ25" s="485">
        <f t="shared" si="30"/>
        <v>0</v>
      </c>
      <c r="BXA25" s="485">
        <f t="shared" si="30"/>
        <v>0</v>
      </c>
      <c r="BXB25" s="485">
        <f t="shared" si="30"/>
        <v>0</v>
      </c>
      <c r="BXC25" s="485">
        <f t="shared" si="30"/>
        <v>0</v>
      </c>
      <c r="BXD25" s="485">
        <f t="shared" si="30"/>
        <v>0</v>
      </c>
      <c r="BXE25" s="485">
        <f t="shared" si="30"/>
        <v>0</v>
      </c>
      <c r="BXF25" s="485">
        <f t="shared" si="30"/>
        <v>0</v>
      </c>
      <c r="BXG25" s="485">
        <f t="shared" si="30"/>
        <v>0</v>
      </c>
      <c r="BXH25" s="485">
        <f t="shared" si="30"/>
        <v>0</v>
      </c>
      <c r="BXI25" s="485">
        <f t="shared" ref="BXI25:BZT25" si="31">BXI22/365</f>
        <v>0</v>
      </c>
      <c r="BXJ25" s="485">
        <f t="shared" si="31"/>
        <v>0</v>
      </c>
      <c r="BXK25" s="485">
        <f t="shared" si="31"/>
        <v>0</v>
      </c>
      <c r="BXL25" s="485">
        <f t="shared" si="31"/>
        <v>0</v>
      </c>
      <c r="BXM25" s="485">
        <f t="shared" si="31"/>
        <v>0</v>
      </c>
      <c r="BXN25" s="485">
        <f t="shared" si="31"/>
        <v>0</v>
      </c>
      <c r="BXO25" s="485">
        <f t="shared" si="31"/>
        <v>0</v>
      </c>
      <c r="BXP25" s="485">
        <f t="shared" si="31"/>
        <v>0</v>
      </c>
      <c r="BXQ25" s="485">
        <f t="shared" si="31"/>
        <v>0</v>
      </c>
      <c r="BXR25" s="485">
        <f t="shared" si="31"/>
        <v>0</v>
      </c>
      <c r="BXS25" s="485">
        <f t="shared" si="31"/>
        <v>0</v>
      </c>
      <c r="BXT25" s="485">
        <f t="shared" si="31"/>
        <v>0</v>
      </c>
      <c r="BXU25" s="485">
        <f t="shared" si="31"/>
        <v>0</v>
      </c>
      <c r="BXV25" s="485">
        <f t="shared" si="31"/>
        <v>0</v>
      </c>
      <c r="BXW25" s="485">
        <f t="shared" si="31"/>
        <v>0</v>
      </c>
      <c r="BXX25" s="485">
        <f t="shared" si="31"/>
        <v>0</v>
      </c>
      <c r="BXY25" s="485">
        <f t="shared" si="31"/>
        <v>0</v>
      </c>
      <c r="BXZ25" s="485">
        <f t="shared" si="31"/>
        <v>0</v>
      </c>
      <c r="BYA25" s="485">
        <f t="shared" si="31"/>
        <v>0</v>
      </c>
      <c r="BYB25" s="485">
        <f t="shared" si="31"/>
        <v>0</v>
      </c>
      <c r="BYC25" s="485">
        <f t="shared" si="31"/>
        <v>0</v>
      </c>
      <c r="BYD25" s="485">
        <f t="shared" si="31"/>
        <v>0</v>
      </c>
      <c r="BYE25" s="485">
        <f t="shared" si="31"/>
        <v>0</v>
      </c>
      <c r="BYF25" s="485">
        <f t="shared" si="31"/>
        <v>0</v>
      </c>
      <c r="BYG25" s="485">
        <f t="shared" si="31"/>
        <v>0</v>
      </c>
      <c r="BYH25" s="485">
        <f t="shared" si="31"/>
        <v>0</v>
      </c>
      <c r="BYI25" s="485">
        <f t="shared" si="31"/>
        <v>0</v>
      </c>
      <c r="BYJ25" s="485">
        <f t="shared" si="31"/>
        <v>0</v>
      </c>
      <c r="BYK25" s="485">
        <f t="shared" si="31"/>
        <v>0</v>
      </c>
      <c r="BYL25" s="485">
        <f t="shared" si="31"/>
        <v>0</v>
      </c>
      <c r="BYM25" s="485">
        <f t="shared" si="31"/>
        <v>0</v>
      </c>
      <c r="BYN25" s="485">
        <f t="shared" si="31"/>
        <v>0</v>
      </c>
      <c r="BYO25" s="485">
        <f t="shared" si="31"/>
        <v>0</v>
      </c>
      <c r="BYP25" s="485">
        <f t="shared" si="31"/>
        <v>0</v>
      </c>
      <c r="BYQ25" s="485">
        <f t="shared" si="31"/>
        <v>0</v>
      </c>
      <c r="BYR25" s="485">
        <f t="shared" si="31"/>
        <v>0</v>
      </c>
      <c r="BYS25" s="485">
        <f t="shared" si="31"/>
        <v>0</v>
      </c>
      <c r="BYT25" s="485">
        <f t="shared" si="31"/>
        <v>0</v>
      </c>
      <c r="BYU25" s="485">
        <f t="shared" si="31"/>
        <v>0</v>
      </c>
      <c r="BYV25" s="485">
        <f t="shared" si="31"/>
        <v>0</v>
      </c>
      <c r="BYW25" s="485">
        <f t="shared" si="31"/>
        <v>0</v>
      </c>
      <c r="BYX25" s="485">
        <f t="shared" si="31"/>
        <v>0</v>
      </c>
      <c r="BYY25" s="485">
        <f t="shared" si="31"/>
        <v>0</v>
      </c>
      <c r="BYZ25" s="485">
        <f t="shared" si="31"/>
        <v>0</v>
      </c>
      <c r="BZA25" s="485">
        <f t="shared" si="31"/>
        <v>0</v>
      </c>
      <c r="BZB25" s="485">
        <f t="shared" si="31"/>
        <v>0</v>
      </c>
      <c r="BZC25" s="485">
        <f t="shared" si="31"/>
        <v>0</v>
      </c>
      <c r="BZD25" s="485">
        <f t="shared" si="31"/>
        <v>0</v>
      </c>
      <c r="BZE25" s="485">
        <f t="shared" si="31"/>
        <v>0</v>
      </c>
      <c r="BZF25" s="485">
        <f t="shared" si="31"/>
        <v>0</v>
      </c>
      <c r="BZG25" s="485">
        <f t="shared" si="31"/>
        <v>0</v>
      </c>
      <c r="BZH25" s="485">
        <f t="shared" si="31"/>
        <v>0</v>
      </c>
      <c r="BZI25" s="485">
        <f t="shared" si="31"/>
        <v>0</v>
      </c>
      <c r="BZJ25" s="485">
        <f t="shared" si="31"/>
        <v>0</v>
      </c>
      <c r="BZK25" s="485">
        <f t="shared" si="31"/>
        <v>0</v>
      </c>
      <c r="BZL25" s="485">
        <f t="shared" si="31"/>
        <v>0</v>
      </c>
      <c r="BZM25" s="485">
        <f t="shared" si="31"/>
        <v>0</v>
      </c>
      <c r="BZN25" s="485">
        <f t="shared" si="31"/>
        <v>0</v>
      </c>
      <c r="BZO25" s="485">
        <f t="shared" si="31"/>
        <v>0</v>
      </c>
      <c r="BZP25" s="485">
        <f t="shared" si="31"/>
        <v>0</v>
      </c>
      <c r="BZQ25" s="485">
        <f t="shared" si="31"/>
        <v>0</v>
      </c>
      <c r="BZR25" s="485">
        <f t="shared" si="31"/>
        <v>0</v>
      </c>
      <c r="BZS25" s="485">
        <f t="shared" si="31"/>
        <v>0</v>
      </c>
      <c r="BZT25" s="485">
        <f t="shared" si="31"/>
        <v>0</v>
      </c>
      <c r="BZU25" s="485">
        <f t="shared" ref="BZU25:CCF25" si="32">BZU22/365</f>
        <v>0</v>
      </c>
      <c r="BZV25" s="485">
        <f t="shared" si="32"/>
        <v>0</v>
      </c>
      <c r="BZW25" s="485">
        <f t="shared" si="32"/>
        <v>0</v>
      </c>
      <c r="BZX25" s="485">
        <f t="shared" si="32"/>
        <v>0</v>
      </c>
      <c r="BZY25" s="485">
        <f t="shared" si="32"/>
        <v>0</v>
      </c>
      <c r="BZZ25" s="485">
        <f t="shared" si="32"/>
        <v>0</v>
      </c>
      <c r="CAA25" s="485">
        <f t="shared" si="32"/>
        <v>0</v>
      </c>
      <c r="CAB25" s="485">
        <f t="shared" si="32"/>
        <v>0</v>
      </c>
      <c r="CAC25" s="485">
        <f t="shared" si="32"/>
        <v>0</v>
      </c>
      <c r="CAD25" s="485">
        <f t="shared" si="32"/>
        <v>0</v>
      </c>
      <c r="CAE25" s="485">
        <f t="shared" si="32"/>
        <v>0</v>
      </c>
      <c r="CAF25" s="485">
        <f t="shared" si="32"/>
        <v>0</v>
      </c>
      <c r="CAG25" s="485">
        <f t="shared" si="32"/>
        <v>0</v>
      </c>
      <c r="CAH25" s="485">
        <f t="shared" si="32"/>
        <v>0</v>
      </c>
      <c r="CAI25" s="485">
        <f t="shared" si="32"/>
        <v>0</v>
      </c>
      <c r="CAJ25" s="485">
        <f t="shared" si="32"/>
        <v>0</v>
      </c>
      <c r="CAK25" s="485">
        <f t="shared" si="32"/>
        <v>0</v>
      </c>
      <c r="CAL25" s="485">
        <f t="shared" si="32"/>
        <v>0</v>
      </c>
      <c r="CAM25" s="485">
        <f t="shared" si="32"/>
        <v>0</v>
      </c>
      <c r="CAN25" s="485">
        <f t="shared" si="32"/>
        <v>0</v>
      </c>
      <c r="CAO25" s="485">
        <f t="shared" si="32"/>
        <v>0</v>
      </c>
      <c r="CAP25" s="485">
        <f t="shared" si="32"/>
        <v>0</v>
      </c>
      <c r="CAQ25" s="485">
        <f t="shared" si="32"/>
        <v>0</v>
      </c>
      <c r="CAR25" s="485">
        <f t="shared" si="32"/>
        <v>0</v>
      </c>
      <c r="CAS25" s="485">
        <f t="shared" si="32"/>
        <v>0</v>
      </c>
      <c r="CAT25" s="485">
        <f t="shared" si="32"/>
        <v>0</v>
      </c>
      <c r="CAU25" s="485">
        <f t="shared" si="32"/>
        <v>0</v>
      </c>
      <c r="CAV25" s="485">
        <f t="shared" si="32"/>
        <v>0</v>
      </c>
      <c r="CAW25" s="485">
        <f t="shared" si="32"/>
        <v>0</v>
      </c>
      <c r="CAX25" s="485">
        <f t="shared" si="32"/>
        <v>0</v>
      </c>
      <c r="CAY25" s="485">
        <f t="shared" si="32"/>
        <v>0</v>
      </c>
      <c r="CAZ25" s="485">
        <f t="shared" si="32"/>
        <v>0</v>
      </c>
      <c r="CBA25" s="485">
        <f t="shared" si="32"/>
        <v>0</v>
      </c>
      <c r="CBB25" s="485">
        <f t="shared" si="32"/>
        <v>0</v>
      </c>
      <c r="CBC25" s="485">
        <f t="shared" si="32"/>
        <v>0</v>
      </c>
      <c r="CBD25" s="485">
        <f t="shared" si="32"/>
        <v>0</v>
      </c>
      <c r="CBE25" s="485">
        <f t="shared" si="32"/>
        <v>0</v>
      </c>
      <c r="CBF25" s="485">
        <f t="shared" si="32"/>
        <v>0</v>
      </c>
      <c r="CBG25" s="485">
        <f t="shared" si="32"/>
        <v>0</v>
      </c>
      <c r="CBH25" s="485">
        <f t="shared" si="32"/>
        <v>0</v>
      </c>
      <c r="CBI25" s="485">
        <f t="shared" si="32"/>
        <v>0</v>
      </c>
      <c r="CBJ25" s="485">
        <f t="shared" si="32"/>
        <v>0</v>
      </c>
      <c r="CBK25" s="485">
        <f t="shared" si="32"/>
        <v>0</v>
      </c>
      <c r="CBL25" s="485">
        <f t="shared" si="32"/>
        <v>0</v>
      </c>
      <c r="CBM25" s="485">
        <f t="shared" si="32"/>
        <v>0</v>
      </c>
      <c r="CBN25" s="485">
        <f t="shared" si="32"/>
        <v>0</v>
      </c>
      <c r="CBO25" s="485">
        <f t="shared" si="32"/>
        <v>0</v>
      </c>
      <c r="CBP25" s="485">
        <f t="shared" si="32"/>
        <v>0</v>
      </c>
      <c r="CBQ25" s="485">
        <f t="shared" si="32"/>
        <v>0</v>
      </c>
      <c r="CBR25" s="485">
        <f t="shared" si="32"/>
        <v>0</v>
      </c>
      <c r="CBS25" s="485">
        <f t="shared" si="32"/>
        <v>0</v>
      </c>
      <c r="CBT25" s="485">
        <f t="shared" si="32"/>
        <v>0</v>
      </c>
      <c r="CBU25" s="485">
        <f t="shared" si="32"/>
        <v>0</v>
      </c>
      <c r="CBV25" s="485">
        <f t="shared" si="32"/>
        <v>0</v>
      </c>
      <c r="CBW25" s="485">
        <f t="shared" si="32"/>
        <v>0</v>
      </c>
      <c r="CBX25" s="485">
        <f t="shared" si="32"/>
        <v>0</v>
      </c>
      <c r="CBY25" s="485">
        <f t="shared" si="32"/>
        <v>0</v>
      </c>
      <c r="CBZ25" s="485">
        <f t="shared" si="32"/>
        <v>0</v>
      </c>
      <c r="CCA25" s="485">
        <f t="shared" si="32"/>
        <v>0</v>
      </c>
      <c r="CCB25" s="485">
        <f t="shared" si="32"/>
        <v>0</v>
      </c>
      <c r="CCC25" s="485">
        <f t="shared" si="32"/>
        <v>0</v>
      </c>
      <c r="CCD25" s="485">
        <f t="shared" si="32"/>
        <v>0</v>
      </c>
      <c r="CCE25" s="485">
        <f t="shared" si="32"/>
        <v>0</v>
      </c>
      <c r="CCF25" s="485">
        <f t="shared" si="32"/>
        <v>0</v>
      </c>
      <c r="CCG25" s="485">
        <f t="shared" ref="CCG25:CER25" si="33">CCG22/365</f>
        <v>0</v>
      </c>
      <c r="CCH25" s="485">
        <f t="shared" si="33"/>
        <v>0</v>
      </c>
      <c r="CCI25" s="485">
        <f t="shared" si="33"/>
        <v>0</v>
      </c>
      <c r="CCJ25" s="485">
        <f t="shared" si="33"/>
        <v>0</v>
      </c>
      <c r="CCK25" s="485">
        <f t="shared" si="33"/>
        <v>0</v>
      </c>
      <c r="CCL25" s="485">
        <f t="shared" si="33"/>
        <v>0</v>
      </c>
      <c r="CCM25" s="485">
        <f t="shared" si="33"/>
        <v>0</v>
      </c>
      <c r="CCN25" s="485">
        <f t="shared" si="33"/>
        <v>0</v>
      </c>
      <c r="CCO25" s="485">
        <f t="shared" si="33"/>
        <v>0</v>
      </c>
      <c r="CCP25" s="485">
        <f t="shared" si="33"/>
        <v>0</v>
      </c>
      <c r="CCQ25" s="485">
        <f t="shared" si="33"/>
        <v>0</v>
      </c>
      <c r="CCR25" s="485">
        <f t="shared" si="33"/>
        <v>0</v>
      </c>
      <c r="CCS25" s="485">
        <f t="shared" si="33"/>
        <v>0</v>
      </c>
      <c r="CCT25" s="485">
        <f t="shared" si="33"/>
        <v>0</v>
      </c>
      <c r="CCU25" s="485">
        <f t="shared" si="33"/>
        <v>0</v>
      </c>
      <c r="CCV25" s="485">
        <f t="shared" si="33"/>
        <v>0</v>
      </c>
      <c r="CCW25" s="485">
        <f t="shared" si="33"/>
        <v>0</v>
      </c>
      <c r="CCX25" s="485">
        <f t="shared" si="33"/>
        <v>0</v>
      </c>
      <c r="CCY25" s="485">
        <f t="shared" si="33"/>
        <v>0</v>
      </c>
      <c r="CCZ25" s="485">
        <f t="shared" si="33"/>
        <v>0</v>
      </c>
      <c r="CDA25" s="485">
        <f t="shared" si="33"/>
        <v>0</v>
      </c>
      <c r="CDB25" s="485">
        <f t="shared" si="33"/>
        <v>0</v>
      </c>
      <c r="CDC25" s="485">
        <f t="shared" si="33"/>
        <v>0</v>
      </c>
      <c r="CDD25" s="485">
        <f t="shared" si="33"/>
        <v>0</v>
      </c>
      <c r="CDE25" s="485">
        <f t="shared" si="33"/>
        <v>0</v>
      </c>
      <c r="CDF25" s="485">
        <f t="shared" si="33"/>
        <v>0</v>
      </c>
      <c r="CDG25" s="485">
        <f t="shared" si="33"/>
        <v>0</v>
      </c>
      <c r="CDH25" s="485">
        <f t="shared" si="33"/>
        <v>0</v>
      </c>
      <c r="CDI25" s="485">
        <f t="shared" si="33"/>
        <v>0</v>
      </c>
      <c r="CDJ25" s="485">
        <f t="shared" si="33"/>
        <v>0</v>
      </c>
      <c r="CDK25" s="485">
        <f t="shared" si="33"/>
        <v>0</v>
      </c>
      <c r="CDL25" s="485">
        <f t="shared" si="33"/>
        <v>0</v>
      </c>
      <c r="CDM25" s="485">
        <f t="shared" si="33"/>
        <v>0</v>
      </c>
      <c r="CDN25" s="485">
        <f t="shared" si="33"/>
        <v>0</v>
      </c>
      <c r="CDO25" s="485">
        <f t="shared" si="33"/>
        <v>0</v>
      </c>
      <c r="CDP25" s="485">
        <f t="shared" si="33"/>
        <v>0</v>
      </c>
      <c r="CDQ25" s="485">
        <f t="shared" si="33"/>
        <v>0</v>
      </c>
      <c r="CDR25" s="485">
        <f t="shared" si="33"/>
        <v>0</v>
      </c>
      <c r="CDS25" s="485">
        <f t="shared" si="33"/>
        <v>0</v>
      </c>
      <c r="CDT25" s="485">
        <f t="shared" si="33"/>
        <v>0</v>
      </c>
      <c r="CDU25" s="485">
        <f t="shared" si="33"/>
        <v>0</v>
      </c>
      <c r="CDV25" s="485">
        <f t="shared" si="33"/>
        <v>0</v>
      </c>
      <c r="CDW25" s="485">
        <f t="shared" si="33"/>
        <v>0</v>
      </c>
      <c r="CDX25" s="485">
        <f t="shared" si="33"/>
        <v>0</v>
      </c>
      <c r="CDY25" s="485">
        <f t="shared" si="33"/>
        <v>0</v>
      </c>
      <c r="CDZ25" s="485">
        <f t="shared" si="33"/>
        <v>0</v>
      </c>
      <c r="CEA25" s="485">
        <f t="shared" si="33"/>
        <v>0</v>
      </c>
      <c r="CEB25" s="485">
        <f t="shared" si="33"/>
        <v>0</v>
      </c>
      <c r="CEC25" s="485">
        <f t="shared" si="33"/>
        <v>0</v>
      </c>
      <c r="CED25" s="485">
        <f t="shared" si="33"/>
        <v>0</v>
      </c>
      <c r="CEE25" s="485">
        <f t="shared" si="33"/>
        <v>0</v>
      </c>
      <c r="CEF25" s="485">
        <f t="shared" si="33"/>
        <v>0</v>
      </c>
      <c r="CEG25" s="485">
        <f t="shared" si="33"/>
        <v>0</v>
      </c>
      <c r="CEH25" s="485">
        <f t="shared" si="33"/>
        <v>0</v>
      </c>
      <c r="CEI25" s="485">
        <f t="shared" si="33"/>
        <v>0</v>
      </c>
      <c r="CEJ25" s="485">
        <f t="shared" si="33"/>
        <v>0</v>
      </c>
      <c r="CEK25" s="485">
        <f t="shared" si="33"/>
        <v>0</v>
      </c>
      <c r="CEL25" s="485">
        <f t="shared" si="33"/>
        <v>0</v>
      </c>
      <c r="CEM25" s="485">
        <f t="shared" si="33"/>
        <v>0</v>
      </c>
      <c r="CEN25" s="485">
        <f t="shared" si="33"/>
        <v>0</v>
      </c>
      <c r="CEO25" s="485">
        <f t="shared" si="33"/>
        <v>0</v>
      </c>
      <c r="CEP25" s="485">
        <f t="shared" si="33"/>
        <v>0</v>
      </c>
      <c r="CEQ25" s="485">
        <f t="shared" si="33"/>
        <v>0</v>
      </c>
      <c r="CER25" s="485">
        <f t="shared" si="33"/>
        <v>0</v>
      </c>
      <c r="CES25" s="485">
        <f t="shared" ref="CES25:CHD25" si="34">CES22/365</f>
        <v>0</v>
      </c>
      <c r="CET25" s="485">
        <f t="shared" si="34"/>
        <v>0</v>
      </c>
      <c r="CEU25" s="485">
        <f t="shared" si="34"/>
        <v>0</v>
      </c>
      <c r="CEV25" s="485">
        <f t="shared" si="34"/>
        <v>0</v>
      </c>
      <c r="CEW25" s="485">
        <f t="shared" si="34"/>
        <v>0</v>
      </c>
      <c r="CEX25" s="485">
        <f t="shared" si="34"/>
        <v>0</v>
      </c>
      <c r="CEY25" s="485">
        <f t="shared" si="34"/>
        <v>0</v>
      </c>
      <c r="CEZ25" s="485">
        <f t="shared" si="34"/>
        <v>0</v>
      </c>
      <c r="CFA25" s="485">
        <f t="shared" si="34"/>
        <v>0</v>
      </c>
      <c r="CFB25" s="485">
        <f t="shared" si="34"/>
        <v>0</v>
      </c>
      <c r="CFC25" s="485">
        <f t="shared" si="34"/>
        <v>0</v>
      </c>
      <c r="CFD25" s="485">
        <f t="shared" si="34"/>
        <v>0</v>
      </c>
      <c r="CFE25" s="485">
        <f t="shared" si="34"/>
        <v>0</v>
      </c>
      <c r="CFF25" s="485">
        <f t="shared" si="34"/>
        <v>0</v>
      </c>
      <c r="CFG25" s="485">
        <f t="shared" si="34"/>
        <v>0</v>
      </c>
      <c r="CFH25" s="485">
        <f t="shared" si="34"/>
        <v>0</v>
      </c>
      <c r="CFI25" s="485">
        <f t="shared" si="34"/>
        <v>0</v>
      </c>
      <c r="CFJ25" s="485">
        <f t="shared" si="34"/>
        <v>0</v>
      </c>
      <c r="CFK25" s="485">
        <f t="shared" si="34"/>
        <v>0</v>
      </c>
      <c r="CFL25" s="485">
        <f t="shared" si="34"/>
        <v>0</v>
      </c>
      <c r="CFM25" s="485">
        <f t="shared" si="34"/>
        <v>0</v>
      </c>
      <c r="CFN25" s="485">
        <f t="shared" si="34"/>
        <v>0</v>
      </c>
      <c r="CFO25" s="485">
        <f t="shared" si="34"/>
        <v>0</v>
      </c>
      <c r="CFP25" s="485">
        <f t="shared" si="34"/>
        <v>0</v>
      </c>
      <c r="CFQ25" s="485">
        <f t="shared" si="34"/>
        <v>0</v>
      </c>
      <c r="CFR25" s="485">
        <f t="shared" si="34"/>
        <v>0</v>
      </c>
      <c r="CFS25" s="485">
        <f t="shared" si="34"/>
        <v>0</v>
      </c>
      <c r="CFT25" s="485">
        <f t="shared" si="34"/>
        <v>0</v>
      </c>
      <c r="CFU25" s="485">
        <f t="shared" si="34"/>
        <v>0</v>
      </c>
      <c r="CFV25" s="485">
        <f t="shared" si="34"/>
        <v>0</v>
      </c>
      <c r="CFW25" s="485">
        <f t="shared" si="34"/>
        <v>0</v>
      </c>
      <c r="CFX25" s="485">
        <f t="shared" si="34"/>
        <v>0</v>
      </c>
      <c r="CFY25" s="485">
        <f t="shared" si="34"/>
        <v>0</v>
      </c>
      <c r="CFZ25" s="485">
        <f t="shared" si="34"/>
        <v>0</v>
      </c>
      <c r="CGA25" s="485">
        <f t="shared" si="34"/>
        <v>0</v>
      </c>
      <c r="CGB25" s="485">
        <f t="shared" si="34"/>
        <v>0</v>
      </c>
      <c r="CGC25" s="485">
        <f t="shared" si="34"/>
        <v>0</v>
      </c>
      <c r="CGD25" s="485">
        <f t="shared" si="34"/>
        <v>0</v>
      </c>
      <c r="CGE25" s="485">
        <f t="shared" si="34"/>
        <v>0</v>
      </c>
      <c r="CGF25" s="485">
        <f t="shared" si="34"/>
        <v>0</v>
      </c>
      <c r="CGG25" s="485">
        <f t="shared" si="34"/>
        <v>0</v>
      </c>
      <c r="CGH25" s="485">
        <f t="shared" si="34"/>
        <v>0</v>
      </c>
      <c r="CGI25" s="485">
        <f t="shared" si="34"/>
        <v>0</v>
      </c>
      <c r="CGJ25" s="485">
        <f t="shared" si="34"/>
        <v>0</v>
      </c>
      <c r="CGK25" s="485">
        <f t="shared" si="34"/>
        <v>0</v>
      </c>
      <c r="CGL25" s="485">
        <f t="shared" si="34"/>
        <v>0</v>
      </c>
      <c r="CGM25" s="485">
        <f t="shared" si="34"/>
        <v>0</v>
      </c>
      <c r="CGN25" s="485">
        <f t="shared" si="34"/>
        <v>0</v>
      </c>
      <c r="CGO25" s="485">
        <f t="shared" si="34"/>
        <v>0</v>
      </c>
      <c r="CGP25" s="485">
        <f t="shared" si="34"/>
        <v>0</v>
      </c>
      <c r="CGQ25" s="485">
        <f t="shared" si="34"/>
        <v>0</v>
      </c>
      <c r="CGR25" s="485">
        <f t="shared" si="34"/>
        <v>0</v>
      </c>
      <c r="CGS25" s="485">
        <f t="shared" si="34"/>
        <v>0</v>
      </c>
      <c r="CGT25" s="485">
        <f t="shared" si="34"/>
        <v>0</v>
      </c>
      <c r="CGU25" s="485">
        <f t="shared" si="34"/>
        <v>0</v>
      </c>
      <c r="CGV25" s="485">
        <f t="shared" si="34"/>
        <v>0</v>
      </c>
      <c r="CGW25" s="485">
        <f t="shared" si="34"/>
        <v>0</v>
      </c>
      <c r="CGX25" s="485">
        <f t="shared" si="34"/>
        <v>0</v>
      </c>
      <c r="CGY25" s="485">
        <f t="shared" si="34"/>
        <v>0</v>
      </c>
      <c r="CGZ25" s="485">
        <f t="shared" si="34"/>
        <v>0</v>
      </c>
      <c r="CHA25" s="485">
        <f t="shared" si="34"/>
        <v>0</v>
      </c>
      <c r="CHB25" s="485">
        <f t="shared" si="34"/>
        <v>0</v>
      </c>
      <c r="CHC25" s="485">
        <f t="shared" si="34"/>
        <v>0</v>
      </c>
      <c r="CHD25" s="485">
        <f t="shared" si="34"/>
        <v>0</v>
      </c>
      <c r="CHE25" s="485">
        <f t="shared" ref="CHE25:CJP25" si="35">CHE22/365</f>
        <v>0</v>
      </c>
      <c r="CHF25" s="485">
        <f t="shared" si="35"/>
        <v>0</v>
      </c>
      <c r="CHG25" s="485">
        <f t="shared" si="35"/>
        <v>0</v>
      </c>
      <c r="CHH25" s="485">
        <f t="shared" si="35"/>
        <v>0</v>
      </c>
      <c r="CHI25" s="485">
        <f t="shared" si="35"/>
        <v>0</v>
      </c>
      <c r="CHJ25" s="485">
        <f t="shared" si="35"/>
        <v>0</v>
      </c>
      <c r="CHK25" s="485">
        <f t="shared" si="35"/>
        <v>0</v>
      </c>
      <c r="CHL25" s="485">
        <f t="shared" si="35"/>
        <v>0</v>
      </c>
      <c r="CHM25" s="485">
        <f t="shared" si="35"/>
        <v>0</v>
      </c>
      <c r="CHN25" s="485">
        <f t="shared" si="35"/>
        <v>0</v>
      </c>
      <c r="CHO25" s="485">
        <f t="shared" si="35"/>
        <v>0</v>
      </c>
      <c r="CHP25" s="485">
        <f t="shared" si="35"/>
        <v>0</v>
      </c>
      <c r="CHQ25" s="485">
        <f t="shared" si="35"/>
        <v>0</v>
      </c>
      <c r="CHR25" s="485">
        <f t="shared" si="35"/>
        <v>0</v>
      </c>
      <c r="CHS25" s="485">
        <f t="shared" si="35"/>
        <v>0</v>
      </c>
      <c r="CHT25" s="485">
        <f t="shared" si="35"/>
        <v>0</v>
      </c>
      <c r="CHU25" s="485">
        <f t="shared" si="35"/>
        <v>0</v>
      </c>
      <c r="CHV25" s="485">
        <f t="shared" si="35"/>
        <v>0</v>
      </c>
      <c r="CHW25" s="485">
        <f t="shared" si="35"/>
        <v>0</v>
      </c>
      <c r="CHX25" s="485">
        <f t="shared" si="35"/>
        <v>0</v>
      </c>
      <c r="CHY25" s="485">
        <f t="shared" si="35"/>
        <v>0</v>
      </c>
      <c r="CHZ25" s="485">
        <f t="shared" si="35"/>
        <v>0</v>
      </c>
      <c r="CIA25" s="485">
        <f t="shared" si="35"/>
        <v>0</v>
      </c>
      <c r="CIB25" s="485">
        <f t="shared" si="35"/>
        <v>0</v>
      </c>
      <c r="CIC25" s="485">
        <f t="shared" si="35"/>
        <v>0</v>
      </c>
      <c r="CID25" s="485">
        <f t="shared" si="35"/>
        <v>0</v>
      </c>
      <c r="CIE25" s="485">
        <f t="shared" si="35"/>
        <v>0</v>
      </c>
      <c r="CIF25" s="485">
        <f t="shared" si="35"/>
        <v>0</v>
      </c>
      <c r="CIG25" s="485">
        <f t="shared" si="35"/>
        <v>0</v>
      </c>
      <c r="CIH25" s="485">
        <f t="shared" si="35"/>
        <v>0</v>
      </c>
      <c r="CII25" s="485">
        <f t="shared" si="35"/>
        <v>0</v>
      </c>
      <c r="CIJ25" s="485">
        <f t="shared" si="35"/>
        <v>0</v>
      </c>
      <c r="CIK25" s="485">
        <f t="shared" si="35"/>
        <v>0</v>
      </c>
      <c r="CIL25" s="485">
        <f t="shared" si="35"/>
        <v>0</v>
      </c>
      <c r="CIM25" s="485">
        <f t="shared" si="35"/>
        <v>0</v>
      </c>
      <c r="CIN25" s="485">
        <f t="shared" si="35"/>
        <v>0</v>
      </c>
      <c r="CIO25" s="485">
        <f t="shared" si="35"/>
        <v>0</v>
      </c>
      <c r="CIP25" s="485">
        <f t="shared" si="35"/>
        <v>0</v>
      </c>
      <c r="CIQ25" s="485">
        <f t="shared" si="35"/>
        <v>0</v>
      </c>
      <c r="CIR25" s="485">
        <f t="shared" si="35"/>
        <v>0</v>
      </c>
      <c r="CIS25" s="485">
        <f t="shared" si="35"/>
        <v>0</v>
      </c>
      <c r="CIT25" s="485">
        <f t="shared" si="35"/>
        <v>0</v>
      </c>
      <c r="CIU25" s="485">
        <f t="shared" si="35"/>
        <v>0</v>
      </c>
      <c r="CIV25" s="485">
        <f t="shared" si="35"/>
        <v>0</v>
      </c>
      <c r="CIW25" s="485">
        <f t="shared" si="35"/>
        <v>0</v>
      </c>
      <c r="CIX25" s="485">
        <f t="shared" si="35"/>
        <v>0</v>
      </c>
      <c r="CIY25" s="485">
        <f t="shared" si="35"/>
        <v>0</v>
      </c>
      <c r="CIZ25" s="485">
        <f t="shared" si="35"/>
        <v>0</v>
      </c>
      <c r="CJA25" s="485">
        <f t="shared" si="35"/>
        <v>0</v>
      </c>
      <c r="CJB25" s="485">
        <f t="shared" si="35"/>
        <v>0</v>
      </c>
      <c r="CJC25" s="485">
        <f t="shared" si="35"/>
        <v>0</v>
      </c>
      <c r="CJD25" s="485">
        <f t="shared" si="35"/>
        <v>0</v>
      </c>
      <c r="CJE25" s="485">
        <f t="shared" si="35"/>
        <v>0</v>
      </c>
      <c r="CJF25" s="485">
        <f t="shared" si="35"/>
        <v>0</v>
      </c>
      <c r="CJG25" s="485">
        <f t="shared" si="35"/>
        <v>0</v>
      </c>
      <c r="CJH25" s="485">
        <f t="shared" si="35"/>
        <v>0</v>
      </c>
      <c r="CJI25" s="485">
        <f t="shared" si="35"/>
        <v>0</v>
      </c>
      <c r="CJJ25" s="485">
        <f t="shared" si="35"/>
        <v>0</v>
      </c>
      <c r="CJK25" s="485">
        <f t="shared" si="35"/>
        <v>0</v>
      </c>
      <c r="CJL25" s="485">
        <f t="shared" si="35"/>
        <v>0</v>
      </c>
      <c r="CJM25" s="485">
        <f t="shared" si="35"/>
        <v>0</v>
      </c>
      <c r="CJN25" s="485">
        <f t="shared" si="35"/>
        <v>0</v>
      </c>
      <c r="CJO25" s="485">
        <f t="shared" si="35"/>
        <v>0</v>
      </c>
      <c r="CJP25" s="485">
        <f t="shared" si="35"/>
        <v>0</v>
      </c>
      <c r="CJQ25" s="485">
        <f t="shared" ref="CJQ25:CMB25" si="36">CJQ22/365</f>
        <v>0</v>
      </c>
      <c r="CJR25" s="485">
        <f t="shared" si="36"/>
        <v>0</v>
      </c>
      <c r="CJS25" s="485">
        <f t="shared" si="36"/>
        <v>0</v>
      </c>
      <c r="CJT25" s="485">
        <f t="shared" si="36"/>
        <v>0</v>
      </c>
      <c r="CJU25" s="485">
        <f t="shared" si="36"/>
        <v>0</v>
      </c>
      <c r="CJV25" s="485">
        <f t="shared" si="36"/>
        <v>0</v>
      </c>
      <c r="CJW25" s="485">
        <f t="shared" si="36"/>
        <v>0</v>
      </c>
      <c r="CJX25" s="485">
        <f t="shared" si="36"/>
        <v>0</v>
      </c>
      <c r="CJY25" s="485">
        <f t="shared" si="36"/>
        <v>0</v>
      </c>
      <c r="CJZ25" s="485">
        <f t="shared" si="36"/>
        <v>0</v>
      </c>
      <c r="CKA25" s="485">
        <f t="shared" si="36"/>
        <v>0</v>
      </c>
      <c r="CKB25" s="485">
        <f t="shared" si="36"/>
        <v>0</v>
      </c>
      <c r="CKC25" s="485">
        <f t="shared" si="36"/>
        <v>0</v>
      </c>
      <c r="CKD25" s="485">
        <f t="shared" si="36"/>
        <v>0</v>
      </c>
      <c r="CKE25" s="485">
        <f t="shared" si="36"/>
        <v>0</v>
      </c>
      <c r="CKF25" s="485">
        <f t="shared" si="36"/>
        <v>0</v>
      </c>
      <c r="CKG25" s="485">
        <f t="shared" si="36"/>
        <v>0</v>
      </c>
      <c r="CKH25" s="485">
        <f t="shared" si="36"/>
        <v>0</v>
      </c>
      <c r="CKI25" s="485">
        <f t="shared" si="36"/>
        <v>0</v>
      </c>
      <c r="CKJ25" s="485">
        <f t="shared" si="36"/>
        <v>0</v>
      </c>
      <c r="CKK25" s="485">
        <f t="shared" si="36"/>
        <v>0</v>
      </c>
      <c r="CKL25" s="485">
        <f t="shared" si="36"/>
        <v>0</v>
      </c>
      <c r="CKM25" s="485">
        <f t="shared" si="36"/>
        <v>0</v>
      </c>
      <c r="CKN25" s="485">
        <f t="shared" si="36"/>
        <v>0</v>
      </c>
      <c r="CKO25" s="485">
        <f t="shared" si="36"/>
        <v>0</v>
      </c>
      <c r="CKP25" s="485">
        <f t="shared" si="36"/>
        <v>0</v>
      </c>
      <c r="CKQ25" s="485">
        <f t="shared" si="36"/>
        <v>0</v>
      </c>
      <c r="CKR25" s="485">
        <f t="shared" si="36"/>
        <v>0</v>
      </c>
      <c r="CKS25" s="485">
        <f t="shared" si="36"/>
        <v>0</v>
      </c>
      <c r="CKT25" s="485">
        <f t="shared" si="36"/>
        <v>0</v>
      </c>
      <c r="CKU25" s="485">
        <f t="shared" si="36"/>
        <v>0</v>
      </c>
      <c r="CKV25" s="485">
        <f t="shared" si="36"/>
        <v>0</v>
      </c>
      <c r="CKW25" s="485">
        <f t="shared" si="36"/>
        <v>0</v>
      </c>
      <c r="CKX25" s="485">
        <f t="shared" si="36"/>
        <v>0</v>
      </c>
      <c r="CKY25" s="485">
        <f t="shared" si="36"/>
        <v>0</v>
      </c>
      <c r="CKZ25" s="485">
        <f t="shared" si="36"/>
        <v>0</v>
      </c>
      <c r="CLA25" s="485">
        <f t="shared" si="36"/>
        <v>0</v>
      </c>
      <c r="CLB25" s="485">
        <f t="shared" si="36"/>
        <v>0</v>
      </c>
      <c r="CLC25" s="485">
        <f t="shared" si="36"/>
        <v>0</v>
      </c>
      <c r="CLD25" s="485">
        <f t="shared" si="36"/>
        <v>0</v>
      </c>
      <c r="CLE25" s="485">
        <f t="shared" si="36"/>
        <v>0</v>
      </c>
      <c r="CLF25" s="485">
        <f t="shared" si="36"/>
        <v>0</v>
      </c>
      <c r="CLG25" s="485">
        <f t="shared" si="36"/>
        <v>0</v>
      </c>
      <c r="CLH25" s="485">
        <f t="shared" si="36"/>
        <v>0</v>
      </c>
      <c r="CLI25" s="485">
        <f t="shared" si="36"/>
        <v>0</v>
      </c>
      <c r="CLJ25" s="485">
        <f t="shared" si="36"/>
        <v>0</v>
      </c>
      <c r="CLK25" s="485">
        <f t="shared" si="36"/>
        <v>0</v>
      </c>
      <c r="CLL25" s="485">
        <f t="shared" si="36"/>
        <v>0</v>
      </c>
      <c r="CLM25" s="485">
        <f t="shared" si="36"/>
        <v>0</v>
      </c>
      <c r="CLN25" s="485">
        <f t="shared" si="36"/>
        <v>0</v>
      </c>
      <c r="CLO25" s="485">
        <f t="shared" si="36"/>
        <v>0</v>
      </c>
      <c r="CLP25" s="485">
        <f t="shared" si="36"/>
        <v>0</v>
      </c>
      <c r="CLQ25" s="485">
        <f t="shared" si="36"/>
        <v>0</v>
      </c>
      <c r="CLR25" s="485">
        <f t="shared" si="36"/>
        <v>0</v>
      </c>
      <c r="CLS25" s="485">
        <f t="shared" si="36"/>
        <v>0</v>
      </c>
      <c r="CLT25" s="485">
        <f t="shared" si="36"/>
        <v>0</v>
      </c>
      <c r="CLU25" s="485">
        <f t="shared" si="36"/>
        <v>0</v>
      </c>
      <c r="CLV25" s="485">
        <f t="shared" si="36"/>
        <v>0</v>
      </c>
      <c r="CLW25" s="485">
        <f t="shared" si="36"/>
        <v>0</v>
      </c>
      <c r="CLX25" s="485">
        <f t="shared" si="36"/>
        <v>0</v>
      </c>
      <c r="CLY25" s="485">
        <f t="shared" si="36"/>
        <v>0</v>
      </c>
      <c r="CLZ25" s="485">
        <f t="shared" si="36"/>
        <v>0</v>
      </c>
      <c r="CMA25" s="485">
        <f t="shared" si="36"/>
        <v>0</v>
      </c>
      <c r="CMB25" s="485">
        <f t="shared" si="36"/>
        <v>0</v>
      </c>
      <c r="CMC25" s="485">
        <f t="shared" ref="CMC25:CON25" si="37">CMC22/365</f>
        <v>0</v>
      </c>
      <c r="CMD25" s="485">
        <f t="shared" si="37"/>
        <v>0</v>
      </c>
      <c r="CME25" s="485">
        <f t="shared" si="37"/>
        <v>0</v>
      </c>
      <c r="CMF25" s="485">
        <f t="shared" si="37"/>
        <v>0</v>
      </c>
      <c r="CMG25" s="485">
        <f t="shared" si="37"/>
        <v>0</v>
      </c>
      <c r="CMH25" s="485">
        <f t="shared" si="37"/>
        <v>0</v>
      </c>
      <c r="CMI25" s="485">
        <f t="shared" si="37"/>
        <v>0</v>
      </c>
      <c r="CMJ25" s="485">
        <f t="shared" si="37"/>
        <v>0</v>
      </c>
      <c r="CMK25" s="485">
        <f t="shared" si="37"/>
        <v>0</v>
      </c>
      <c r="CML25" s="485">
        <f t="shared" si="37"/>
        <v>0</v>
      </c>
      <c r="CMM25" s="485">
        <f t="shared" si="37"/>
        <v>0</v>
      </c>
      <c r="CMN25" s="485">
        <f t="shared" si="37"/>
        <v>0</v>
      </c>
      <c r="CMO25" s="485">
        <f t="shared" si="37"/>
        <v>0</v>
      </c>
      <c r="CMP25" s="485">
        <f t="shared" si="37"/>
        <v>0</v>
      </c>
      <c r="CMQ25" s="485">
        <f t="shared" si="37"/>
        <v>0</v>
      </c>
      <c r="CMR25" s="485">
        <f t="shared" si="37"/>
        <v>0</v>
      </c>
      <c r="CMS25" s="485">
        <f t="shared" si="37"/>
        <v>0</v>
      </c>
      <c r="CMT25" s="485">
        <f t="shared" si="37"/>
        <v>0</v>
      </c>
      <c r="CMU25" s="485">
        <f t="shared" si="37"/>
        <v>0</v>
      </c>
      <c r="CMV25" s="485">
        <f t="shared" si="37"/>
        <v>0</v>
      </c>
      <c r="CMW25" s="485">
        <f t="shared" si="37"/>
        <v>0</v>
      </c>
      <c r="CMX25" s="485">
        <f t="shared" si="37"/>
        <v>0</v>
      </c>
      <c r="CMY25" s="485">
        <f t="shared" si="37"/>
        <v>0</v>
      </c>
      <c r="CMZ25" s="485">
        <f t="shared" si="37"/>
        <v>0</v>
      </c>
      <c r="CNA25" s="485">
        <f t="shared" si="37"/>
        <v>0</v>
      </c>
      <c r="CNB25" s="485">
        <f t="shared" si="37"/>
        <v>0</v>
      </c>
      <c r="CNC25" s="485">
        <f t="shared" si="37"/>
        <v>0</v>
      </c>
      <c r="CND25" s="485">
        <f t="shared" si="37"/>
        <v>0</v>
      </c>
      <c r="CNE25" s="485">
        <f t="shared" si="37"/>
        <v>0</v>
      </c>
      <c r="CNF25" s="485">
        <f t="shared" si="37"/>
        <v>0</v>
      </c>
      <c r="CNG25" s="485">
        <f t="shared" si="37"/>
        <v>0</v>
      </c>
      <c r="CNH25" s="485">
        <f t="shared" si="37"/>
        <v>0</v>
      </c>
      <c r="CNI25" s="485">
        <f t="shared" si="37"/>
        <v>0</v>
      </c>
      <c r="CNJ25" s="485">
        <f t="shared" si="37"/>
        <v>0</v>
      </c>
      <c r="CNK25" s="485">
        <f t="shared" si="37"/>
        <v>0</v>
      </c>
      <c r="CNL25" s="485">
        <f t="shared" si="37"/>
        <v>0</v>
      </c>
      <c r="CNM25" s="485">
        <f t="shared" si="37"/>
        <v>0</v>
      </c>
      <c r="CNN25" s="485">
        <f t="shared" si="37"/>
        <v>0</v>
      </c>
      <c r="CNO25" s="485">
        <f t="shared" si="37"/>
        <v>0</v>
      </c>
      <c r="CNP25" s="485">
        <f t="shared" si="37"/>
        <v>0</v>
      </c>
      <c r="CNQ25" s="485">
        <f t="shared" si="37"/>
        <v>0</v>
      </c>
      <c r="CNR25" s="485">
        <f t="shared" si="37"/>
        <v>0</v>
      </c>
      <c r="CNS25" s="485">
        <f t="shared" si="37"/>
        <v>0</v>
      </c>
      <c r="CNT25" s="485">
        <f t="shared" si="37"/>
        <v>0</v>
      </c>
      <c r="CNU25" s="485">
        <f t="shared" si="37"/>
        <v>0</v>
      </c>
      <c r="CNV25" s="485">
        <f t="shared" si="37"/>
        <v>0</v>
      </c>
      <c r="CNW25" s="485">
        <f t="shared" si="37"/>
        <v>0</v>
      </c>
      <c r="CNX25" s="485">
        <f t="shared" si="37"/>
        <v>0</v>
      </c>
      <c r="CNY25" s="485">
        <f t="shared" si="37"/>
        <v>0</v>
      </c>
      <c r="CNZ25" s="485">
        <f t="shared" si="37"/>
        <v>0</v>
      </c>
      <c r="COA25" s="485">
        <f t="shared" si="37"/>
        <v>0</v>
      </c>
      <c r="COB25" s="485">
        <f t="shared" si="37"/>
        <v>0</v>
      </c>
      <c r="COC25" s="485">
        <f t="shared" si="37"/>
        <v>0</v>
      </c>
      <c r="COD25" s="485">
        <f t="shared" si="37"/>
        <v>0</v>
      </c>
      <c r="COE25" s="485">
        <f t="shared" si="37"/>
        <v>0</v>
      </c>
      <c r="COF25" s="485">
        <f t="shared" si="37"/>
        <v>0</v>
      </c>
      <c r="COG25" s="485">
        <f t="shared" si="37"/>
        <v>0</v>
      </c>
      <c r="COH25" s="485">
        <f t="shared" si="37"/>
        <v>0</v>
      </c>
      <c r="COI25" s="485">
        <f t="shared" si="37"/>
        <v>0</v>
      </c>
      <c r="COJ25" s="485">
        <f t="shared" si="37"/>
        <v>0</v>
      </c>
      <c r="COK25" s="485">
        <f t="shared" si="37"/>
        <v>0</v>
      </c>
      <c r="COL25" s="485">
        <f t="shared" si="37"/>
        <v>0</v>
      </c>
      <c r="COM25" s="485">
        <f t="shared" si="37"/>
        <v>0</v>
      </c>
      <c r="CON25" s="485">
        <f t="shared" si="37"/>
        <v>0</v>
      </c>
      <c r="COO25" s="485">
        <f t="shared" ref="COO25:CQZ25" si="38">COO22/365</f>
        <v>0</v>
      </c>
      <c r="COP25" s="485">
        <f t="shared" si="38"/>
        <v>0</v>
      </c>
      <c r="COQ25" s="485">
        <f t="shared" si="38"/>
        <v>0</v>
      </c>
      <c r="COR25" s="485">
        <f t="shared" si="38"/>
        <v>0</v>
      </c>
      <c r="COS25" s="485">
        <f t="shared" si="38"/>
        <v>0</v>
      </c>
      <c r="COT25" s="485">
        <f t="shared" si="38"/>
        <v>0</v>
      </c>
      <c r="COU25" s="485">
        <f t="shared" si="38"/>
        <v>0</v>
      </c>
      <c r="COV25" s="485">
        <f t="shared" si="38"/>
        <v>0</v>
      </c>
      <c r="COW25" s="485">
        <f t="shared" si="38"/>
        <v>0</v>
      </c>
      <c r="COX25" s="485">
        <f t="shared" si="38"/>
        <v>0</v>
      </c>
      <c r="COY25" s="485">
        <f t="shared" si="38"/>
        <v>0</v>
      </c>
      <c r="COZ25" s="485">
        <f t="shared" si="38"/>
        <v>0</v>
      </c>
      <c r="CPA25" s="485">
        <f t="shared" si="38"/>
        <v>0</v>
      </c>
      <c r="CPB25" s="485">
        <f t="shared" si="38"/>
        <v>0</v>
      </c>
      <c r="CPC25" s="485">
        <f t="shared" si="38"/>
        <v>0</v>
      </c>
      <c r="CPD25" s="485">
        <f t="shared" si="38"/>
        <v>0</v>
      </c>
      <c r="CPE25" s="485">
        <f t="shared" si="38"/>
        <v>0</v>
      </c>
      <c r="CPF25" s="485">
        <f t="shared" si="38"/>
        <v>0</v>
      </c>
      <c r="CPG25" s="485">
        <f t="shared" si="38"/>
        <v>0</v>
      </c>
      <c r="CPH25" s="485">
        <f t="shared" si="38"/>
        <v>0</v>
      </c>
      <c r="CPI25" s="485">
        <f t="shared" si="38"/>
        <v>0</v>
      </c>
      <c r="CPJ25" s="485">
        <f t="shared" si="38"/>
        <v>0</v>
      </c>
      <c r="CPK25" s="485">
        <f t="shared" si="38"/>
        <v>0</v>
      </c>
      <c r="CPL25" s="485">
        <f t="shared" si="38"/>
        <v>0</v>
      </c>
      <c r="CPM25" s="485">
        <f t="shared" si="38"/>
        <v>0</v>
      </c>
      <c r="CPN25" s="485">
        <f t="shared" si="38"/>
        <v>0</v>
      </c>
      <c r="CPO25" s="485">
        <f t="shared" si="38"/>
        <v>0</v>
      </c>
      <c r="CPP25" s="485">
        <f t="shared" si="38"/>
        <v>0</v>
      </c>
      <c r="CPQ25" s="485">
        <f t="shared" si="38"/>
        <v>0</v>
      </c>
      <c r="CPR25" s="485">
        <f t="shared" si="38"/>
        <v>0</v>
      </c>
      <c r="CPS25" s="485">
        <f t="shared" si="38"/>
        <v>0</v>
      </c>
      <c r="CPT25" s="485">
        <f t="shared" si="38"/>
        <v>0</v>
      </c>
      <c r="CPU25" s="485">
        <f t="shared" si="38"/>
        <v>0</v>
      </c>
      <c r="CPV25" s="485">
        <f t="shared" si="38"/>
        <v>0</v>
      </c>
      <c r="CPW25" s="485">
        <f t="shared" si="38"/>
        <v>0</v>
      </c>
      <c r="CPX25" s="485">
        <f t="shared" si="38"/>
        <v>0</v>
      </c>
      <c r="CPY25" s="485">
        <f t="shared" si="38"/>
        <v>0</v>
      </c>
      <c r="CPZ25" s="485">
        <f t="shared" si="38"/>
        <v>0</v>
      </c>
      <c r="CQA25" s="485">
        <f t="shared" si="38"/>
        <v>0</v>
      </c>
      <c r="CQB25" s="485">
        <f t="shared" si="38"/>
        <v>0</v>
      </c>
      <c r="CQC25" s="485">
        <f t="shared" si="38"/>
        <v>0</v>
      </c>
      <c r="CQD25" s="485">
        <f t="shared" si="38"/>
        <v>0</v>
      </c>
      <c r="CQE25" s="485">
        <f t="shared" si="38"/>
        <v>0</v>
      </c>
      <c r="CQF25" s="485">
        <f t="shared" si="38"/>
        <v>0</v>
      </c>
      <c r="CQG25" s="485">
        <f t="shared" si="38"/>
        <v>0</v>
      </c>
      <c r="CQH25" s="485">
        <f t="shared" si="38"/>
        <v>0</v>
      </c>
      <c r="CQI25" s="485">
        <f t="shared" si="38"/>
        <v>0</v>
      </c>
      <c r="CQJ25" s="485">
        <f t="shared" si="38"/>
        <v>0</v>
      </c>
      <c r="CQK25" s="485">
        <f t="shared" si="38"/>
        <v>0</v>
      </c>
      <c r="CQL25" s="485">
        <f t="shared" si="38"/>
        <v>0</v>
      </c>
      <c r="CQM25" s="485">
        <f t="shared" si="38"/>
        <v>0</v>
      </c>
      <c r="CQN25" s="485">
        <f t="shared" si="38"/>
        <v>0</v>
      </c>
      <c r="CQO25" s="485">
        <f t="shared" si="38"/>
        <v>0</v>
      </c>
      <c r="CQP25" s="485">
        <f t="shared" si="38"/>
        <v>0</v>
      </c>
      <c r="CQQ25" s="485">
        <f t="shared" si="38"/>
        <v>0</v>
      </c>
      <c r="CQR25" s="485">
        <f t="shared" si="38"/>
        <v>0</v>
      </c>
      <c r="CQS25" s="485">
        <f t="shared" si="38"/>
        <v>0</v>
      </c>
      <c r="CQT25" s="485">
        <f t="shared" si="38"/>
        <v>0</v>
      </c>
      <c r="CQU25" s="485">
        <f t="shared" si="38"/>
        <v>0</v>
      </c>
      <c r="CQV25" s="485">
        <f t="shared" si="38"/>
        <v>0</v>
      </c>
      <c r="CQW25" s="485">
        <f t="shared" si="38"/>
        <v>0</v>
      </c>
      <c r="CQX25" s="485">
        <f t="shared" si="38"/>
        <v>0</v>
      </c>
      <c r="CQY25" s="485">
        <f t="shared" si="38"/>
        <v>0</v>
      </c>
      <c r="CQZ25" s="485">
        <f t="shared" si="38"/>
        <v>0</v>
      </c>
      <c r="CRA25" s="485">
        <f t="shared" ref="CRA25:CTL25" si="39">CRA22/365</f>
        <v>0</v>
      </c>
      <c r="CRB25" s="485">
        <f t="shared" si="39"/>
        <v>0</v>
      </c>
      <c r="CRC25" s="485">
        <f t="shared" si="39"/>
        <v>0</v>
      </c>
      <c r="CRD25" s="485">
        <f t="shared" si="39"/>
        <v>0</v>
      </c>
      <c r="CRE25" s="485">
        <f t="shared" si="39"/>
        <v>0</v>
      </c>
      <c r="CRF25" s="485">
        <f t="shared" si="39"/>
        <v>0</v>
      </c>
      <c r="CRG25" s="485">
        <f t="shared" si="39"/>
        <v>0</v>
      </c>
      <c r="CRH25" s="485">
        <f t="shared" si="39"/>
        <v>0</v>
      </c>
      <c r="CRI25" s="485">
        <f t="shared" si="39"/>
        <v>0</v>
      </c>
      <c r="CRJ25" s="485">
        <f t="shared" si="39"/>
        <v>0</v>
      </c>
      <c r="CRK25" s="485">
        <f t="shared" si="39"/>
        <v>0</v>
      </c>
      <c r="CRL25" s="485">
        <f t="shared" si="39"/>
        <v>0</v>
      </c>
      <c r="CRM25" s="485">
        <f t="shared" si="39"/>
        <v>0</v>
      </c>
      <c r="CRN25" s="485">
        <f t="shared" si="39"/>
        <v>0</v>
      </c>
      <c r="CRO25" s="485">
        <f t="shared" si="39"/>
        <v>0</v>
      </c>
      <c r="CRP25" s="485">
        <f t="shared" si="39"/>
        <v>0</v>
      </c>
      <c r="CRQ25" s="485">
        <f t="shared" si="39"/>
        <v>0</v>
      </c>
      <c r="CRR25" s="485">
        <f t="shared" si="39"/>
        <v>0</v>
      </c>
      <c r="CRS25" s="485">
        <f t="shared" si="39"/>
        <v>0</v>
      </c>
      <c r="CRT25" s="485">
        <f t="shared" si="39"/>
        <v>0</v>
      </c>
      <c r="CRU25" s="485">
        <f t="shared" si="39"/>
        <v>0</v>
      </c>
      <c r="CRV25" s="485">
        <f t="shared" si="39"/>
        <v>0</v>
      </c>
      <c r="CRW25" s="485">
        <f t="shared" si="39"/>
        <v>0</v>
      </c>
      <c r="CRX25" s="485">
        <f t="shared" si="39"/>
        <v>0</v>
      </c>
      <c r="CRY25" s="485">
        <f t="shared" si="39"/>
        <v>0</v>
      </c>
      <c r="CRZ25" s="485">
        <f t="shared" si="39"/>
        <v>0</v>
      </c>
      <c r="CSA25" s="485">
        <f t="shared" si="39"/>
        <v>0</v>
      </c>
      <c r="CSB25" s="485">
        <f t="shared" si="39"/>
        <v>0</v>
      </c>
      <c r="CSC25" s="485">
        <f t="shared" si="39"/>
        <v>0</v>
      </c>
      <c r="CSD25" s="485">
        <f t="shared" si="39"/>
        <v>0</v>
      </c>
      <c r="CSE25" s="485">
        <f t="shared" si="39"/>
        <v>0</v>
      </c>
      <c r="CSF25" s="485">
        <f t="shared" si="39"/>
        <v>0</v>
      </c>
      <c r="CSG25" s="485">
        <f t="shared" si="39"/>
        <v>0</v>
      </c>
      <c r="CSH25" s="485">
        <f t="shared" si="39"/>
        <v>0</v>
      </c>
      <c r="CSI25" s="485">
        <f t="shared" si="39"/>
        <v>0</v>
      </c>
      <c r="CSJ25" s="485">
        <f t="shared" si="39"/>
        <v>0</v>
      </c>
      <c r="CSK25" s="485">
        <f t="shared" si="39"/>
        <v>0</v>
      </c>
      <c r="CSL25" s="485">
        <f t="shared" si="39"/>
        <v>0</v>
      </c>
      <c r="CSM25" s="485">
        <f t="shared" si="39"/>
        <v>0</v>
      </c>
      <c r="CSN25" s="485">
        <f t="shared" si="39"/>
        <v>0</v>
      </c>
      <c r="CSO25" s="485">
        <f t="shared" si="39"/>
        <v>0</v>
      </c>
      <c r="CSP25" s="485">
        <f t="shared" si="39"/>
        <v>0</v>
      </c>
      <c r="CSQ25" s="485">
        <f t="shared" si="39"/>
        <v>0</v>
      </c>
      <c r="CSR25" s="485">
        <f t="shared" si="39"/>
        <v>0</v>
      </c>
      <c r="CSS25" s="485">
        <f t="shared" si="39"/>
        <v>0</v>
      </c>
      <c r="CST25" s="485">
        <f t="shared" si="39"/>
        <v>0</v>
      </c>
      <c r="CSU25" s="485">
        <f t="shared" si="39"/>
        <v>0</v>
      </c>
      <c r="CSV25" s="485">
        <f t="shared" si="39"/>
        <v>0</v>
      </c>
      <c r="CSW25" s="485">
        <f t="shared" si="39"/>
        <v>0</v>
      </c>
      <c r="CSX25" s="485">
        <f t="shared" si="39"/>
        <v>0</v>
      </c>
      <c r="CSY25" s="485">
        <f t="shared" si="39"/>
        <v>0</v>
      </c>
      <c r="CSZ25" s="485">
        <f t="shared" si="39"/>
        <v>0</v>
      </c>
      <c r="CTA25" s="485">
        <f t="shared" si="39"/>
        <v>0</v>
      </c>
      <c r="CTB25" s="485">
        <f t="shared" si="39"/>
        <v>0</v>
      </c>
      <c r="CTC25" s="485">
        <f t="shared" si="39"/>
        <v>0</v>
      </c>
      <c r="CTD25" s="485">
        <f t="shared" si="39"/>
        <v>0</v>
      </c>
      <c r="CTE25" s="485">
        <f t="shared" si="39"/>
        <v>0</v>
      </c>
      <c r="CTF25" s="485">
        <f t="shared" si="39"/>
        <v>0</v>
      </c>
      <c r="CTG25" s="485">
        <f t="shared" si="39"/>
        <v>0</v>
      </c>
      <c r="CTH25" s="485">
        <f t="shared" si="39"/>
        <v>0</v>
      </c>
      <c r="CTI25" s="485">
        <f t="shared" si="39"/>
        <v>0</v>
      </c>
      <c r="CTJ25" s="485">
        <f t="shared" si="39"/>
        <v>0</v>
      </c>
      <c r="CTK25" s="485">
        <f t="shared" si="39"/>
        <v>0</v>
      </c>
      <c r="CTL25" s="485">
        <f t="shared" si="39"/>
        <v>0</v>
      </c>
      <c r="CTM25" s="485">
        <f t="shared" ref="CTM25:CVX25" si="40">CTM22/365</f>
        <v>0</v>
      </c>
      <c r="CTN25" s="485">
        <f t="shared" si="40"/>
        <v>0</v>
      </c>
      <c r="CTO25" s="485">
        <f t="shared" si="40"/>
        <v>0</v>
      </c>
      <c r="CTP25" s="485">
        <f t="shared" si="40"/>
        <v>0</v>
      </c>
      <c r="CTQ25" s="485">
        <f t="shared" si="40"/>
        <v>0</v>
      </c>
      <c r="CTR25" s="485">
        <f t="shared" si="40"/>
        <v>0</v>
      </c>
      <c r="CTS25" s="485">
        <f t="shared" si="40"/>
        <v>0</v>
      </c>
      <c r="CTT25" s="485">
        <f t="shared" si="40"/>
        <v>0</v>
      </c>
      <c r="CTU25" s="485">
        <f t="shared" si="40"/>
        <v>0</v>
      </c>
      <c r="CTV25" s="485">
        <f t="shared" si="40"/>
        <v>0</v>
      </c>
      <c r="CTW25" s="485">
        <f t="shared" si="40"/>
        <v>0</v>
      </c>
      <c r="CTX25" s="485">
        <f t="shared" si="40"/>
        <v>0</v>
      </c>
      <c r="CTY25" s="485">
        <f t="shared" si="40"/>
        <v>0</v>
      </c>
      <c r="CTZ25" s="485">
        <f t="shared" si="40"/>
        <v>0</v>
      </c>
      <c r="CUA25" s="485">
        <f t="shared" si="40"/>
        <v>0</v>
      </c>
      <c r="CUB25" s="485">
        <f t="shared" si="40"/>
        <v>0</v>
      </c>
      <c r="CUC25" s="485">
        <f t="shared" si="40"/>
        <v>0</v>
      </c>
      <c r="CUD25" s="485">
        <f t="shared" si="40"/>
        <v>0</v>
      </c>
      <c r="CUE25" s="485">
        <f t="shared" si="40"/>
        <v>0</v>
      </c>
      <c r="CUF25" s="485">
        <f t="shared" si="40"/>
        <v>0</v>
      </c>
      <c r="CUG25" s="485">
        <f t="shared" si="40"/>
        <v>0</v>
      </c>
      <c r="CUH25" s="485">
        <f t="shared" si="40"/>
        <v>0</v>
      </c>
      <c r="CUI25" s="485">
        <f t="shared" si="40"/>
        <v>0</v>
      </c>
      <c r="CUJ25" s="485">
        <f t="shared" si="40"/>
        <v>0</v>
      </c>
      <c r="CUK25" s="485">
        <f t="shared" si="40"/>
        <v>0</v>
      </c>
      <c r="CUL25" s="485">
        <f t="shared" si="40"/>
        <v>0</v>
      </c>
      <c r="CUM25" s="485">
        <f t="shared" si="40"/>
        <v>0</v>
      </c>
      <c r="CUN25" s="485">
        <f t="shared" si="40"/>
        <v>0</v>
      </c>
      <c r="CUO25" s="485">
        <f t="shared" si="40"/>
        <v>0</v>
      </c>
      <c r="CUP25" s="485">
        <f t="shared" si="40"/>
        <v>0</v>
      </c>
      <c r="CUQ25" s="485">
        <f t="shared" si="40"/>
        <v>0</v>
      </c>
      <c r="CUR25" s="485">
        <f t="shared" si="40"/>
        <v>0</v>
      </c>
      <c r="CUS25" s="485">
        <f t="shared" si="40"/>
        <v>0</v>
      </c>
      <c r="CUT25" s="485">
        <f t="shared" si="40"/>
        <v>0</v>
      </c>
      <c r="CUU25" s="485">
        <f t="shared" si="40"/>
        <v>0</v>
      </c>
      <c r="CUV25" s="485">
        <f t="shared" si="40"/>
        <v>0</v>
      </c>
      <c r="CUW25" s="485">
        <f t="shared" si="40"/>
        <v>0</v>
      </c>
      <c r="CUX25" s="485">
        <f t="shared" si="40"/>
        <v>0</v>
      </c>
      <c r="CUY25" s="485">
        <f t="shared" si="40"/>
        <v>0</v>
      </c>
      <c r="CUZ25" s="485">
        <f t="shared" si="40"/>
        <v>0</v>
      </c>
      <c r="CVA25" s="485">
        <f t="shared" si="40"/>
        <v>0</v>
      </c>
      <c r="CVB25" s="485">
        <f t="shared" si="40"/>
        <v>0</v>
      </c>
      <c r="CVC25" s="485">
        <f t="shared" si="40"/>
        <v>0</v>
      </c>
      <c r="CVD25" s="485">
        <f t="shared" si="40"/>
        <v>0</v>
      </c>
      <c r="CVE25" s="485">
        <f t="shared" si="40"/>
        <v>0</v>
      </c>
      <c r="CVF25" s="485">
        <f t="shared" si="40"/>
        <v>0</v>
      </c>
      <c r="CVG25" s="485">
        <f t="shared" si="40"/>
        <v>0</v>
      </c>
      <c r="CVH25" s="485">
        <f t="shared" si="40"/>
        <v>0</v>
      </c>
      <c r="CVI25" s="485">
        <f t="shared" si="40"/>
        <v>0</v>
      </c>
      <c r="CVJ25" s="485">
        <f t="shared" si="40"/>
        <v>0</v>
      </c>
      <c r="CVK25" s="485">
        <f t="shared" si="40"/>
        <v>0</v>
      </c>
      <c r="CVL25" s="485">
        <f t="shared" si="40"/>
        <v>0</v>
      </c>
      <c r="CVM25" s="485">
        <f t="shared" si="40"/>
        <v>0</v>
      </c>
      <c r="CVN25" s="485">
        <f t="shared" si="40"/>
        <v>0</v>
      </c>
      <c r="CVO25" s="485">
        <f t="shared" si="40"/>
        <v>0</v>
      </c>
      <c r="CVP25" s="485">
        <f t="shared" si="40"/>
        <v>0</v>
      </c>
      <c r="CVQ25" s="485">
        <f t="shared" si="40"/>
        <v>0</v>
      </c>
      <c r="CVR25" s="485">
        <f t="shared" si="40"/>
        <v>0</v>
      </c>
      <c r="CVS25" s="485">
        <f t="shared" si="40"/>
        <v>0</v>
      </c>
      <c r="CVT25" s="485">
        <f t="shared" si="40"/>
        <v>0</v>
      </c>
      <c r="CVU25" s="485">
        <f t="shared" si="40"/>
        <v>0</v>
      </c>
      <c r="CVV25" s="485">
        <f t="shared" si="40"/>
        <v>0</v>
      </c>
      <c r="CVW25" s="485">
        <f t="shared" si="40"/>
        <v>0</v>
      </c>
      <c r="CVX25" s="485">
        <f t="shared" si="40"/>
        <v>0</v>
      </c>
      <c r="CVY25" s="485">
        <f t="shared" ref="CVY25:CYJ25" si="41">CVY22/365</f>
        <v>0</v>
      </c>
      <c r="CVZ25" s="485">
        <f t="shared" si="41"/>
        <v>0</v>
      </c>
      <c r="CWA25" s="485">
        <f t="shared" si="41"/>
        <v>0</v>
      </c>
      <c r="CWB25" s="485">
        <f t="shared" si="41"/>
        <v>0</v>
      </c>
      <c r="CWC25" s="485">
        <f t="shared" si="41"/>
        <v>0</v>
      </c>
      <c r="CWD25" s="485">
        <f t="shared" si="41"/>
        <v>0</v>
      </c>
      <c r="CWE25" s="485">
        <f t="shared" si="41"/>
        <v>0</v>
      </c>
      <c r="CWF25" s="485">
        <f t="shared" si="41"/>
        <v>0</v>
      </c>
      <c r="CWG25" s="485">
        <f t="shared" si="41"/>
        <v>0</v>
      </c>
      <c r="CWH25" s="485">
        <f t="shared" si="41"/>
        <v>0</v>
      </c>
      <c r="CWI25" s="485">
        <f t="shared" si="41"/>
        <v>0</v>
      </c>
      <c r="CWJ25" s="485">
        <f t="shared" si="41"/>
        <v>0</v>
      </c>
      <c r="CWK25" s="485">
        <f t="shared" si="41"/>
        <v>0</v>
      </c>
      <c r="CWL25" s="485">
        <f t="shared" si="41"/>
        <v>0</v>
      </c>
      <c r="CWM25" s="485">
        <f t="shared" si="41"/>
        <v>0</v>
      </c>
      <c r="CWN25" s="485">
        <f t="shared" si="41"/>
        <v>0</v>
      </c>
      <c r="CWO25" s="485">
        <f t="shared" si="41"/>
        <v>0</v>
      </c>
      <c r="CWP25" s="485">
        <f t="shared" si="41"/>
        <v>0</v>
      </c>
      <c r="CWQ25" s="485">
        <f t="shared" si="41"/>
        <v>0</v>
      </c>
      <c r="CWR25" s="485">
        <f t="shared" si="41"/>
        <v>0</v>
      </c>
      <c r="CWS25" s="485">
        <f t="shared" si="41"/>
        <v>0</v>
      </c>
      <c r="CWT25" s="485">
        <f t="shared" si="41"/>
        <v>0</v>
      </c>
      <c r="CWU25" s="485">
        <f t="shared" si="41"/>
        <v>0</v>
      </c>
      <c r="CWV25" s="485">
        <f t="shared" si="41"/>
        <v>0</v>
      </c>
      <c r="CWW25" s="485">
        <f t="shared" si="41"/>
        <v>0</v>
      </c>
      <c r="CWX25" s="485">
        <f t="shared" si="41"/>
        <v>0</v>
      </c>
      <c r="CWY25" s="485">
        <f t="shared" si="41"/>
        <v>0</v>
      </c>
      <c r="CWZ25" s="485">
        <f t="shared" si="41"/>
        <v>0</v>
      </c>
      <c r="CXA25" s="485">
        <f t="shared" si="41"/>
        <v>0</v>
      </c>
      <c r="CXB25" s="485">
        <f t="shared" si="41"/>
        <v>0</v>
      </c>
      <c r="CXC25" s="485">
        <f t="shared" si="41"/>
        <v>0</v>
      </c>
      <c r="CXD25" s="485">
        <f t="shared" si="41"/>
        <v>0</v>
      </c>
      <c r="CXE25" s="485">
        <f t="shared" si="41"/>
        <v>0</v>
      </c>
      <c r="CXF25" s="485">
        <f t="shared" si="41"/>
        <v>0</v>
      </c>
      <c r="CXG25" s="485">
        <f t="shared" si="41"/>
        <v>0</v>
      </c>
      <c r="CXH25" s="485">
        <f t="shared" si="41"/>
        <v>0</v>
      </c>
      <c r="CXI25" s="485">
        <f t="shared" si="41"/>
        <v>0</v>
      </c>
      <c r="CXJ25" s="485">
        <f t="shared" si="41"/>
        <v>0</v>
      </c>
      <c r="CXK25" s="485">
        <f t="shared" si="41"/>
        <v>0</v>
      </c>
      <c r="CXL25" s="485">
        <f t="shared" si="41"/>
        <v>0</v>
      </c>
      <c r="CXM25" s="485">
        <f t="shared" si="41"/>
        <v>0</v>
      </c>
      <c r="CXN25" s="485">
        <f t="shared" si="41"/>
        <v>0</v>
      </c>
      <c r="CXO25" s="485">
        <f t="shared" si="41"/>
        <v>0</v>
      </c>
      <c r="CXP25" s="485">
        <f t="shared" si="41"/>
        <v>0</v>
      </c>
      <c r="CXQ25" s="485">
        <f t="shared" si="41"/>
        <v>0</v>
      </c>
      <c r="CXR25" s="485">
        <f t="shared" si="41"/>
        <v>0</v>
      </c>
      <c r="CXS25" s="485">
        <f t="shared" si="41"/>
        <v>0</v>
      </c>
      <c r="CXT25" s="485">
        <f t="shared" si="41"/>
        <v>0</v>
      </c>
      <c r="CXU25" s="485">
        <f t="shared" si="41"/>
        <v>0</v>
      </c>
      <c r="CXV25" s="485">
        <f t="shared" si="41"/>
        <v>0</v>
      </c>
      <c r="CXW25" s="485">
        <f t="shared" si="41"/>
        <v>0</v>
      </c>
      <c r="CXX25" s="485">
        <f t="shared" si="41"/>
        <v>0</v>
      </c>
      <c r="CXY25" s="485">
        <f t="shared" si="41"/>
        <v>0</v>
      </c>
      <c r="CXZ25" s="485">
        <f t="shared" si="41"/>
        <v>0</v>
      </c>
      <c r="CYA25" s="485">
        <f t="shared" si="41"/>
        <v>0</v>
      </c>
      <c r="CYB25" s="485">
        <f t="shared" si="41"/>
        <v>0</v>
      </c>
      <c r="CYC25" s="485">
        <f t="shared" si="41"/>
        <v>0</v>
      </c>
      <c r="CYD25" s="485">
        <f t="shared" si="41"/>
        <v>0</v>
      </c>
      <c r="CYE25" s="485">
        <f t="shared" si="41"/>
        <v>0</v>
      </c>
      <c r="CYF25" s="485">
        <f t="shared" si="41"/>
        <v>0</v>
      </c>
      <c r="CYG25" s="485">
        <f t="shared" si="41"/>
        <v>0</v>
      </c>
      <c r="CYH25" s="485">
        <f t="shared" si="41"/>
        <v>0</v>
      </c>
      <c r="CYI25" s="485">
        <f t="shared" si="41"/>
        <v>0</v>
      </c>
      <c r="CYJ25" s="485">
        <f t="shared" si="41"/>
        <v>0</v>
      </c>
      <c r="CYK25" s="485">
        <f t="shared" ref="CYK25:DAV25" si="42">CYK22/365</f>
        <v>0</v>
      </c>
      <c r="CYL25" s="485">
        <f t="shared" si="42"/>
        <v>0</v>
      </c>
      <c r="CYM25" s="485">
        <f t="shared" si="42"/>
        <v>0</v>
      </c>
      <c r="CYN25" s="485">
        <f t="shared" si="42"/>
        <v>0</v>
      </c>
      <c r="CYO25" s="485">
        <f t="shared" si="42"/>
        <v>0</v>
      </c>
      <c r="CYP25" s="485">
        <f t="shared" si="42"/>
        <v>0</v>
      </c>
      <c r="CYQ25" s="485">
        <f t="shared" si="42"/>
        <v>0</v>
      </c>
      <c r="CYR25" s="485">
        <f t="shared" si="42"/>
        <v>0</v>
      </c>
      <c r="CYS25" s="485">
        <f t="shared" si="42"/>
        <v>0</v>
      </c>
      <c r="CYT25" s="485">
        <f t="shared" si="42"/>
        <v>0</v>
      </c>
      <c r="CYU25" s="485">
        <f t="shared" si="42"/>
        <v>0</v>
      </c>
      <c r="CYV25" s="485">
        <f t="shared" si="42"/>
        <v>0</v>
      </c>
      <c r="CYW25" s="485">
        <f t="shared" si="42"/>
        <v>0</v>
      </c>
      <c r="CYX25" s="485">
        <f t="shared" si="42"/>
        <v>0</v>
      </c>
      <c r="CYY25" s="485">
        <f t="shared" si="42"/>
        <v>0</v>
      </c>
      <c r="CYZ25" s="485">
        <f t="shared" si="42"/>
        <v>0</v>
      </c>
      <c r="CZA25" s="485">
        <f t="shared" si="42"/>
        <v>0</v>
      </c>
      <c r="CZB25" s="485">
        <f t="shared" si="42"/>
        <v>0</v>
      </c>
      <c r="CZC25" s="485">
        <f t="shared" si="42"/>
        <v>0</v>
      </c>
      <c r="CZD25" s="485">
        <f t="shared" si="42"/>
        <v>0</v>
      </c>
      <c r="CZE25" s="485">
        <f t="shared" si="42"/>
        <v>0</v>
      </c>
      <c r="CZF25" s="485">
        <f t="shared" si="42"/>
        <v>0</v>
      </c>
      <c r="CZG25" s="485">
        <f t="shared" si="42"/>
        <v>0</v>
      </c>
      <c r="CZH25" s="485">
        <f t="shared" si="42"/>
        <v>0</v>
      </c>
      <c r="CZI25" s="485">
        <f t="shared" si="42"/>
        <v>0</v>
      </c>
      <c r="CZJ25" s="485">
        <f t="shared" si="42"/>
        <v>0</v>
      </c>
      <c r="CZK25" s="485">
        <f t="shared" si="42"/>
        <v>0</v>
      </c>
      <c r="CZL25" s="485">
        <f t="shared" si="42"/>
        <v>0</v>
      </c>
      <c r="CZM25" s="485">
        <f t="shared" si="42"/>
        <v>0</v>
      </c>
      <c r="CZN25" s="485">
        <f t="shared" si="42"/>
        <v>0</v>
      </c>
      <c r="CZO25" s="485">
        <f t="shared" si="42"/>
        <v>0</v>
      </c>
      <c r="CZP25" s="485">
        <f t="shared" si="42"/>
        <v>0</v>
      </c>
      <c r="CZQ25" s="485">
        <f t="shared" si="42"/>
        <v>0</v>
      </c>
      <c r="CZR25" s="485">
        <f t="shared" si="42"/>
        <v>0</v>
      </c>
      <c r="CZS25" s="485">
        <f t="shared" si="42"/>
        <v>0</v>
      </c>
      <c r="CZT25" s="485">
        <f t="shared" si="42"/>
        <v>0</v>
      </c>
      <c r="CZU25" s="485">
        <f t="shared" si="42"/>
        <v>0</v>
      </c>
      <c r="CZV25" s="485">
        <f t="shared" si="42"/>
        <v>0</v>
      </c>
      <c r="CZW25" s="485">
        <f t="shared" si="42"/>
        <v>0</v>
      </c>
      <c r="CZX25" s="485">
        <f t="shared" si="42"/>
        <v>0</v>
      </c>
      <c r="CZY25" s="485">
        <f t="shared" si="42"/>
        <v>0</v>
      </c>
      <c r="CZZ25" s="485">
        <f t="shared" si="42"/>
        <v>0</v>
      </c>
      <c r="DAA25" s="485">
        <f t="shared" si="42"/>
        <v>0</v>
      </c>
      <c r="DAB25" s="485">
        <f t="shared" si="42"/>
        <v>0</v>
      </c>
      <c r="DAC25" s="485">
        <f t="shared" si="42"/>
        <v>0</v>
      </c>
      <c r="DAD25" s="485">
        <f t="shared" si="42"/>
        <v>0</v>
      </c>
      <c r="DAE25" s="485">
        <f t="shared" si="42"/>
        <v>0</v>
      </c>
      <c r="DAF25" s="485">
        <f t="shared" si="42"/>
        <v>0</v>
      </c>
      <c r="DAG25" s="485">
        <f t="shared" si="42"/>
        <v>0</v>
      </c>
      <c r="DAH25" s="485">
        <f t="shared" si="42"/>
        <v>0</v>
      </c>
      <c r="DAI25" s="485">
        <f t="shared" si="42"/>
        <v>0</v>
      </c>
      <c r="DAJ25" s="485">
        <f t="shared" si="42"/>
        <v>0</v>
      </c>
      <c r="DAK25" s="485">
        <f t="shared" si="42"/>
        <v>0</v>
      </c>
      <c r="DAL25" s="485">
        <f t="shared" si="42"/>
        <v>0</v>
      </c>
      <c r="DAM25" s="485">
        <f t="shared" si="42"/>
        <v>0</v>
      </c>
      <c r="DAN25" s="485">
        <f t="shared" si="42"/>
        <v>0</v>
      </c>
      <c r="DAO25" s="485">
        <f t="shared" si="42"/>
        <v>0</v>
      </c>
      <c r="DAP25" s="485">
        <f t="shared" si="42"/>
        <v>0</v>
      </c>
      <c r="DAQ25" s="485">
        <f t="shared" si="42"/>
        <v>0</v>
      </c>
      <c r="DAR25" s="485">
        <f t="shared" si="42"/>
        <v>0</v>
      </c>
      <c r="DAS25" s="485">
        <f t="shared" si="42"/>
        <v>0</v>
      </c>
      <c r="DAT25" s="485">
        <f t="shared" si="42"/>
        <v>0</v>
      </c>
      <c r="DAU25" s="485">
        <f t="shared" si="42"/>
        <v>0</v>
      </c>
      <c r="DAV25" s="485">
        <f t="shared" si="42"/>
        <v>0</v>
      </c>
      <c r="DAW25" s="485">
        <f t="shared" ref="DAW25:DDH25" si="43">DAW22/365</f>
        <v>0</v>
      </c>
      <c r="DAX25" s="485">
        <f t="shared" si="43"/>
        <v>0</v>
      </c>
      <c r="DAY25" s="485">
        <f t="shared" si="43"/>
        <v>0</v>
      </c>
      <c r="DAZ25" s="485">
        <f t="shared" si="43"/>
        <v>0</v>
      </c>
      <c r="DBA25" s="485">
        <f t="shared" si="43"/>
        <v>0</v>
      </c>
      <c r="DBB25" s="485">
        <f t="shared" si="43"/>
        <v>0</v>
      </c>
      <c r="DBC25" s="485">
        <f t="shared" si="43"/>
        <v>0</v>
      </c>
      <c r="DBD25" s="485">
        <f t="shared" si="43"/>
        <v>0</v>
      </c>
      <c r="DBE25" s="485">
        <f t="shared" si="43"/>
        <v>0</v>
      </c>
      <c r="DBF25" s="485">
        <f t="shared" si="43"/>
        <v>0</v>
      </c>
      <c r="DBG25" s="485">
        <f t="shared" si="43"/>
        <v>0</v>
      </c>
      <c r="DBH25" s="485">
        <f t="shared" si="43"/>
        <v>0</v>
      </c>
      <c r="DBI25" s="485">
        <f t="shared" si="43"/>
        <v>0</v>
      </c>
      <c r="DBJ25" s="485">
        <f t="shared" si="43"/>
        <v>0</v>
      </c>
      <c r="DBK25" s="485">
        <f t="shared" si="43"/>
        <v>0</v>
      </c>
      <c r="DBL25" s="485">
        <f t="shared" si="43"/>
        <v>0</v>
      </c>
      <c r="DBM25" s="485">
        <f t="shared" si="43"/>
        <v>0</v>
      </c>
      <c r="DBN25" s="485">
        <f t="shared" si="43"/>
        <v>0</v>
      </c>
      <c r="DBO25" s="485">
        <f t="shared" si="43"/>
        <v>0</v>
      </c>
      <c r="DBP25" s="485">
        <f t="shared" si="43"/>
        <v>0</v>
      </c>
      <c r="DBQ25" s="485">
        <f t="shared" si="43"/>
        <v>0</v>
      </c>
      <c r="DBR25" s="485">
        <f t="shared" si="43"/>
        <v>0</v>
      </c>
      <c r="DBS25" s="485">
        <f t="shared" si="43"/>
        <v>0</v>
      </c>
      <c r="DBT25" s="485">
        <f t="shared" si="43"/>
        <v>0</v>
      </c>
      <c r="DBU25" s="485">
        <f t="shared" si="43"/>
        <v>0</v>
      </c>
      <c r="DBV25" s="485">
        <f t="shared" si="43"/>
        <v>0</v>
      </c>
      <c r="DBW25" s="485">
        <f t="shared" si="43"/>
        <v>0</v>
      </c>
      <c r="DBX25" s="485">
        <f t="shared" si="43"/>
        <v>0</v>
      </c>
      <c r="DBY25" s="485">
        <f t="shared" si="43"/>
        <v>0</v>
      </c>
      <c r="DBZ25" s="485">
        <f t="shared" si="43"/>
        <v>0</v>
      </c>
      <c r="DCA25" s="485">
        <f t="shared" si="43"/>
        <v>0</v>
      </c>
      <c r="DCB25" s="485">
        <f t="shared" si="43"/>
        <v>0</v>
      </c>
      <c r="DCC25" s="485">
        <f t="shared" si="43"/>
        <v>0</v>
      </c>
      <c r="DCD25" s="485">
        <f t="shared" si="43"/>
        <v>0</v>
      </c>
      <c r="DCE25" s="485">
        <f t="shared" si="43"/>
        <v>0</v>
      </c>
      <c r="DCF25" s="485">
        <f t="shared" si="43"/>
        <v>0</v>
      </c>
      <c r="DCG25" s="485">
        <f t="shared" si="43"/>
        <v>0</v>
      </c>
      <c r="DCH25" s="485">
        <f t="shared" si="43"/>
        <v>0</v>
      </c>
      <c r="DCI25" s="485">
        <f t="shared" si="43"/>
        <v>0</v>
      </c>
      <c r="DCJ25" s="485">
        <f t="shared" si="43"/>
        <v>0</v>
      </c>
      <c r="DCK25" s="485">
        <f t="shared" si="43"/>
        <v>0</v>
      </c>
      <c r="DCL25" s="485">
        <f t="shared" si="43"/>
        <v>0</v>
      </c>
      <c r="DCM25" s="485">
        <f t="shared" si="43"/>
        <v>0</v>
      </c>
      <c r="DCN25" s="485">
        <f t="shared" si="43"/>
        <v>0</v>
      </c>
      <c r="DCO25" s="485">
        <f t="shared" si="43"/>
        <v>0</v>
      </c>
      <c r="DCP25" s="485">
        <f t="shared" si="43"/>
        <v>0</v>
      </c>
      <c r="DCQ25" s="485">
        <f t="shared" si="43"/>
        <v>0</v>
      </c>
      <c r="DCR25" s="485">
        <f t="shared" si="43"/>
        <v>0</v>
      </c>
      <c r="DCS25" s="485">
        <f t="shared" si="43"/>
        <v>0</v>
      </c>
      <c r="DCT25" s="485">
        <f t="shared" si="43"/>
        <v>0</v>
      </c>
      <c r="DCU25" s="485">
        <f t="shared" si="43"/>
        <v>0</v>
      </c>
      <c r="DCV25" s="485">
        <f t="shared" si="43"/>
        <v>0</v>
      </c>
      <c r="DCW25" s="485">
        <f t="shared" si="43"/>
        <v>0</v>
      </c>
      <c r="DCX25" s="485">
        <f t="shared" si="43"/>
        <v>0</v>
      </c>
      <c r="DCY25" s="485">
        <f t="shared" si="43"/>
        <v>0</v>
      </c>
      <c r="DCZ25" s="485">
        <f t="shared" si="43"/>
        <v>0</v>
      </c>
      <c r="DDA25" s="485">
        <f t="shared" si="43"/>
        <v>0</v>
      </c>
      <c r="DDB25" s="485">
        <f t="shared" si="43"/>
        <v>0</v>
      </c>
      <c r="DDC25" s="485">
        <f t="shared" si="43"/>
        <v>0</v>
      </c>
      <c r="DDD25" s="485">
        <f t="shared" si="43"/>
        <v>0</v>
      </c>
      <c r="DDE25" s="485">
        <f t="shared" si="43"/>
        <v>0</v>
      </c>
      <c r="DDF25" s="485">
        <f t="shared" si="43"/>
        <v>0</v>
      </c>
      <c r="DDG25" s="485">
        <f t="shared" si="43"/>
        <v>0</v>
      </c>
      <c r="DDH25" s="485">
        <f t="shared" si="43"/>
        <v>0</v>
      </c>
      <c r="DDI25" s="485">
        <f t="shared" ref="DDI25:DFT25" si="44">DDI22/365</f>
        <v>0</v>
      </c>
      <c r="DDJ25" s="485">
        <f t="shared" si="44"/>
        <v>0</v>
      </c>
      <c r="DDK25" s="485">
        <f t="shared" si="44"/>
        <v>0</v>
      </c>
      <c r="DDL25" s="485">
        <f t="shared" si="44"/>
        <v>0</v>
      </c>
      <c r="DDM25" s="485">
        <f t="shared" si="44"/>
        <v>0</v>
      </c>
      <c r="DDN25" s="485">
        <f t="shared" si="44"/>
        <v>0</v>
      </c>
      <c r="DDO25" s="485">
        <f t="shared" si="44"/>
        <v>0</v>
      </c>
      <c r="DDP25" s="485">
        <f t="shared" si="44"/>
        <v>0</v>
      </c>
      <c r="DDQ25" s="485">
        <f t="shared" si="44"/>
        <v>0</v>
      </c>
      <c r="DDR25" s="485">
        <f t="shared" si="44"/>
        <v>0</v>
      </c>
      <c r="DDS25" s="485">
        <f t="shared" si="44"/>
        <v>0</v>
      </c>
      <c r="DDT25" s="485">
        <f t="shared" si="44"/>
        <v>0</v>
      </c>
      <c r="DDU25" s="485">
        <f t="shared" si="44"/>
        <v>0</v>
      </c>
      <c r="DDV25" s="485">
        <f t="shared" si="44"/>
        <v>0</v>
      </c>
      <c r="DDW25" s="485">
        <f t="shared" si="44"/>
        <v>0</v>
      </c>
      <c r="DDX25" s="485">
        <f t="shared" si="44"/>
        <v>0</v>
      </c>
      <c r="DDY25" s="485">
        <f t="shared" si="44"/>
        <v>0</v>
      </c>
      <c r="DDZ25" s="485">
        <f t="shared" si="44"/>
        <v>0</v>
      </c>
      <c r="DEA25" s="485">
        <f t="shared" si="44"/>
        <v>0</v>
      </c>
      <c r="DEB25" s="485">
        <f t="shared" si="44"/>
        <v>0</v>
      </c>
      <c r="DEC25" s="485">
        <f t="shared" si="44"/>
        <v>0</v>
      </c>
      <c r="DED25" s="485">
        <f t="shared" si="44"/>
        <v>0</v>
      </c>
      <c r="DEE25" s="485">
        <f t="shared" si="44"/>
        <v>0</v>
      </c>
      <c r="DEF25" s="485">
        <f t="shared" si="44"/>
        <v>0</v>
      </c>
      <c r="DEG25" s="485">
        <f t="shared" si="44"/>
        <v>0</v>
      </c>
      <c r="DEH25" s="485">
        <f t="shared" si="44"/>
        <v>0</v>
      </c>
      <c r="DEI25" s="485">
        <f t="shared" si="44"/>
        <v>0</v>
      </c>
      <c r="DEJ25" s="485">
        <f t="shared" si="44"/>
        <v>0</v>
      </c>
      <c r="DEK25" s="485">
        <f t="shared" si="44"/>
        <v>0</v>
      </c>
      <c r="DEL25" s="485">
        <f t="shared" si="44"/>
        <v>0</v>
      </c>
      <c r="DEM25" s="485">
        <f t="shared" si="44"/>
        <v>0</v>
      </c>
      <c r="DEN25" s="485">
        <f t="shared" si="44"/>
        <v>0</v>
      </c>
      <c r="DEO25" s="485">
        <f t="shared" si="44"/>
        <v>0</v>
      </c>
      <c r="DEP25" s="485">
        <f t="shared" si="44"/>
        <v>0</v>
      </c>
      <c r="DEQ25" s="485">
        <f t="shared" si="44"/>
        <v>0</v>
      </c>
      <c r="DER25" s="485">
        <f t="shared" si="44"/>
        <v>0</v>
      </c>
      <c r="DES25" s="485">
        <f t="shared" si="44"/>
        <v>0</v>
      </c>
      <c r="DET25" s="485">
        <f t="shared" si="44"/>
        <v>0</v>
      </c>
      <c r="DEU25" s="485">
        <f t="shared" si="44"/>
        <v>0</v>
      </c>
      <c r="DEV25" s="485">
        <f t="shared" si="44"/>
        <v>0</v>
      </c>
      <c r="DEW25" s="485">
        <f t="shared" si="44"/>
        <v>0</v>
      </c>
      <c r="DEX25" s="485">
        <f t="shared" si="44"/>
        <v>0</v>
      </c>
      <c r="DEY25" s="485">
        <f t="shared" si="44"/>
        <v>0</v>
      </c>
      <c r="DEZ25" s="485">
        <f t="shared" si="44"/>
        <v>0</v>
      </c>
      <c r="DFA25" s="485">
        <f t="shared" si="44"/>
        <v>0</v>
      </c>
      <c r="DFB25" s="485">
        <f t="shared" si="44"/>
        <v>0</v>
      </c>
      <c r="DFC25" s="485">
        <f t="shared" si="44"/>
        <v>0</v>
      </c>
      <c r="DFD25" s="485">
        <f t="shared" si="44"/>
        <v>0</v>
      </c>
      <c r="DFE25" s="485">
        <f t="shared" si="44"/>
        <v>0</v>
      </c>
      <c r="DFF25" s="485">
        <f t="shared" si="44"/>
        <v>0</v>
      </c>
      <c r="DFG25" s="485">
        <f t="shared" si="44"/>
        <v>0</v>
      </c>
      <c r="DFH25" s="485">
        <f t="shared" si="44"/>
        <v>0</v>
      </c>
      <c r="DFI25" s="485">
        <f t="shared" si="44"/>
        <v>0</v>
      </c>
      <c r="DFJ25" s="485">
        <f t="shared" si="44"/>
        <v>0</v>
      </c>
      <c r="DFK25" s="485">
        <f t="shared" si="44"/>
        <v>0</v>
      </c>
      <c r="DFL25" s="485">
        <f t="shared" si="44"/>
        <v>0</v>
      </c>
      <c r="DFM25" s="485">
        <f t="shared" si="44"/>
        <v>0</v>
      </c>
      <c r="DFN25" s="485">
        <f t="shared" si="44"/>
        <v>0</v>
      </c>
      <c r="DFO25" s="485">
        <f t="shared" si="44"/>
        <v>0</v>
      </c>
      <c r="DFP25" s="485">
        <f t="shared" si="44"/>
        <v>0</v>
      </c>
      <c r="DFQ25" s="485">
        <f t="shared" si="44"/>
        <v>0</v>
      </c>
      <c r="DFR25" s="485">
        <f t="shared" si="44"/>
        <v>0</v>
      </c>
      <c r="DFS25" s="485">
        <f t="shared" si="44"/>
        <v>0</v>
      </c>
      <c r="DFT25" s="485">
        <f t="shared" si="44"/>
        <v>0</v>
      </c>
      <c r="DFU25" s="485">
        <f t="shared" ref="DFU25:DIF25" si="45">DFU22/365</f>
        <v>0</v>
      </c>
      <c r="DFV25" s="485">
        <f t="shared" si="45"/>
        <v>0</v>
      </c>
      <c r="DFW25" s="485">
        <f t="shared" si="45"/>
        <v>0</v>
      </c>
      <c r="DFX25" s="485">
        <f t="shared" si="45"/>
        <v>0</v>
      </c>
      <c r="DFY25" s="485">
        <f t="shared" si="45"/>
        <v>0</v>
      </c>
      <c r="DFZ25" s="485">
        <f t="shared" si="45"/>
        <v>0</v>
      </c>
      <c r="DGA25" s="485">
        <f t="shared" si="45"/>
        <v>0</v>
      </c>
      <c r="DGB25" s="485">
        <f t="shared" si="45"/>
        <v>0</v>
      </c>
      <c r="DGC25" s="485">
        <f t="shared" si="45"/>
        <v>0</v>
      </c>
      <c r="DGD25" s="485">
        <f t="shared" si="45"/>
        <v>0</v>
      </c>
      <c r="DGE25" s="485">
        <f t="shared" si="45"/>
        <v>0</v>
      </c>
      <c r="DGF25" s="485">
        <f t="shared" si="45"/>
        <v>0</v>
      </c>
      <c r="DGG25" s="485">
        <f t="shared" si="45"/>
        <v>0</v>
      </c>
      <c r="DGH25" s="485">
        <f t="shared" si="45"/>
        <v>0</v>
      </c>
      <c r="DGI25" s="485">
        <f t="shared" si="45"/>
        <v>0</v>
      </c>
      <c r="DGJ25" s="485">
        <f t="shared" si="45"/>
        <v>0</v>
      </c>
      <c r="DGK25" s="485">
        <f t="shared" si="45"/>
        <v>0</v>
      </c>
      <c r="DGL25" s="485">
        <f t="shared" si="45"/>
        <v>0</v>
      </c>
      <c r="DGM25" s="485">
        <f t="shared" si="45"/>
        <v>0</v>
      </c>
      <c r="DGN25" s="485">
        <f t="shared" si="45"/>
        <v>0</v>
      </c>
      <c r="DGO25" s="485">
        <f t="shared" si="45"/>
        <v>0</v>
      </c>
      <c r="DGP25" s="485">
        <f t="shared" si="45"/>
        <v>0</v>
      </c>
      <c r="DGQ25" s="485">
        <f t="shared" si="45"/>
        <v>0</v>
      </c>
      <c r="DGR25" s="485">
        <f t="shared" si="45"/>
        <v>0</v>
      </c>
      <c r="DGS25" s="485">
        <f t="shared" si="45"/>
        <v>0</v>
      </c>
      <c r="DGT25" s="485">
        <f t="shared" si="45"/>
        <v>0</v>
      </c>
      <c r="DGU25" s="485">
        <f t="shared" si="45"/>
        <v>0</v>
      </c>
      <c r="DGV25" s="485">
        <f t="shared" si="45"/>
        <v>0</v>
      </c>
      <c r="DGW25" s="485">
        <f t="shared" si="45"/>
        <v>0</v>
      </c>
      <c r="DGX25" s="485">
        <f t="shared" si="45"/>
        <v>0</v>
      </c>
      <c r="DGY25" s="485">
        <f t="shared" si="45"/>
        <v>0</v>
      </c>
      <c r="DGZ25" s="485">
        <f t="shared" si="45"/>
        <v>0</v>
      </c>
      <c r="DHA25" s="485">
        <f t="shared" si="45"/>
        <v>0</v>
      </c>
      <c r="DHB25" s="485">
        <f t="shared" si="45"/>
        <v>0</v>
      </c>
      <c r="DHC25" s="485">
        <f t="shared" si="45"/>
        <v>0</v>
      </c>
      <c r="DHD25" s="485">
        <f t="shared" si="45"/>
        <v>0</v>
      </c>
      <c r="DHE25" s="485">
        <f t="shared" si="45"/>
        <v>0</v>
      </c>
      <c r="DHF25" s="485">
        <f t="shared" si="45"/>
        <v>0</v>
      </c>
      <c r="DHG25" s="485">
        <f t="shared" si="45"/>
        <v>0</v>
      </c>
      <c r="DHH25" s="485">
        <f t="shared" si="45"/>
        <v>0</v>
      </c>
      <c r="DHI25" s="485">
        <f t="shared" si="45"/>
        <v>0</v>
      </c>
      <c r="DHJ25" s="485">
        <f t="shared" si="45"/>
        <v>0</v>
      </c>
      <c r="DHK25" s="485">
        <f t="shared" si="45"/>
        <v>0</v>
      </c>
      <c r="DHL25" s="485">
        <f t="shared" si="45"/>
        <v>0</v>
      </c>
      <c r="DHM25" s="485">
        <f t="shared" si="45"/>
        <v>0</v>
      </c>
      <c r="DHN25" s="485">
        <f t="shared" si="45"/>
        <v>0</v>
      </c>
      <c r="DHO25" s="485">
        <f t="shared" si="45"/>
        <v>0</v>
      </c>
      <c r="DHP25" s="485">
        <f t="shared" si="45"/>
        <v>0</v>
      </c>
      <c r="DHQ25" s="485">
        <f t="shared" si="45"/>
        <v>0</v>
      </c>
      <c r="DHR25" s="485">
        <f t="shared" si="45"/>
        <v>0</v>
      </c>
      <c r="DHS25" s="485">
        <f t="shared" si="45"/>
        <v>0</v>
      </c>
      <c r="DHT25" s="485">
        <f t="shared" si="45"/>
        <v>0</v>
      </c>
      <c r="DHU25" s="485">
        <f t="shared" si="45"/>
        <v>0</v>
      </c>
      <c r="DHV25" s="485">
        <f t="shared" si="45"/>
        <v>0</v>
      </c>
      <c r="DHW25" s="485">
        <f t="shared" si="45"/>
        <v>0</v>
      </c>
      <c r="DHX25" s="485">
        <f t="shared" si="45"/>
        <v>0</v>
      </c>
      <c r="DHY25" s="485">
        <f t="shared" si="45"/>
        <v>0</v>
      </c>
      <c r="DHZ25" s="485">
        <f t="shared" si="45"/>
        <v>0</v>
      </c>
      <c r="DIA25" s="485">
        <f t="shared" si="45"/>
        <v>0</v>
      </c>
      <c r="DIB25" s="485">
        <f t="shared" si="45"/>
        <v>0</v>
      </c>
      <c r="DIC25" s="485">
        <f t="shared" si="45"/>
        <v>0</v>
      </c>
      <c r="DID25" s="485">
        <f t="shared" si="45"/>
        <v>0</v>
      </c>
      <c r="DIE25" s="485">
        <f t="shared" si="45"/>
        <v>0</v>
      </c>
      <c r="DIF25" s="485">
        <f t="shared" si="45"/>
        <v>0</v>
      </c>
      <c r="DIG25" s="485">
        <f t="shared" ref="DIG25:DKR25" si="46">DIG22/365</f>
        <v>0</v>
      </c>
      <c r="DIH25" s="485">
        <f t="shared" si="46"/>
        <v>0</v>
      </c>
      <c r="DII25" s="485">
        <f t="shared" si="46"/>
        <v>0</v>
      </c>
      <c r="DIJ25" s="485">
        <f t="shared" si="46"/>
        <v>0</v>
      </c>
      <c r="DIK25" s="485">
        <f t="shared" si="46"/>
        <v>0</v>
      </c>
      <c r="DIL25" s="485">
        <f t="shared" si="46"/>
        <v>0</v>
      </c>
      <c r="DIM25" s="485">
        <f t="shared" si="46"/>
        <v>0</v>
      </c>
      <c r="DIN25" s="485">
        <f t="shared" si="46"/>
        <v>0</v>
      </c>
      <c r="DIO25" s="485">
        <f t="shared" si="46"/>
        <v>0</v>
      </c>
      <c r="DIP25" s="485">
        <f t="shared" si="46"/>
        <v>0</v>
      </c>
      <c r="DIQ25" s="485">
        <f t="shared" si="46"/>
        <v>0</v>
      </c>
      <c r="DIR25" s="485">
        <f t="shared" si="46"/>
        <v>0</v>
      </c>
      <c r="DIS25" s="485">
        <f t="shared" si="46"/>
        <v>0</v>
      </c>
      <c r="DIT25" s="485">
        <f t="shared" si="46"/>
        <v>0</v>
      </c>
      <c r="DIU25" s="485">
        <f t="shared" si="46"/>
        <v>0</v>
      </c>
      <c r="DIV25" s="485">
        <f t="shared" si="46"/>
        <v>0</v>
      </c>
      <c r="DIW25" s="485">
        <f t="shared" si="46"/>
        <v>0</v>
      </c>
      <c r="DIX25" s="485">
        <f t="shared" si="46"/>
        <v>0</v>
      </c>
      <c r="DIY25" s="485">
        <f t="shared" si="46"/>
        <v>0</v>
      </c>
      <c r="DIZ25" s="485">
        <f t="shared" si="46"/>
        <v>0</v>
      </c>
      <c r="DJA25" s="485">
        <f t="shared" si="46"/>
        <v>0</v>
      </c>
      <c r="DJB25" s="485">
        <f t="shared" si="46"/>
        <v>0</v>
      </c>
      <c r="DJC25" s="485">
        <f t="shared" si="46"/>
        <v>0</v>
      </c>
      <c r="DJD25" s="485">
        <f t="shared" si="46"/>
        <v>0</v>
      </c>
      <c r="DJE25" s="485">
        <f t="shared" si="46"/>
        <v>0</v>
      </c>
      <c r="DJF25" s="485">
        <f t="shared" si="46"/>
        <v>0</v>
      </c>
      <c r="DJG25" s="485">
        <f t="shared" si="46"/>
        <v>0</v>
      </c>
      <c r="DJH25" s="485">
        <f t="shared" si="46"/>
        <v>0</v>
      </c>
      <c r="DJI25" s="485">
        <f t="shared" si="46"/>
        <v>0</v>
      </c>
      <c r="DJJ25" s="485">
        <f t="shared" si="46"/>
        <v>0</v>
      </c>
      <c r="DJK25" s="485">
        <f t="shared" si="46"/>
        <v>0</v>
      </c>
      <c r="DJL25" s="485">
        <f t="shared" si="46"/>
        <v>0</v>
      </c>
      <c r="DJM25" s="485">
        <f t="shared" si="46"/>
        <v>0</v>
      </c>
      <c r="DJN25" s="485">
        <f t="shared" si="46"/>
        <v>0</v>
      </c>
      <c r="DJO25" s="485">
        <f t="shared" si="46"/>
        <v>0</v>
      </c>
      <c r="DJP25" s="485">
        <f t="shared" si="46"/>
        <v>0</v>
      </c>
      <c r="DJQ25" s="485">
        <f t="shared" si="46"/>
        <v>0</v>
      </c>
      <c r="DJR25" s="485">
        <f t="shared" si="46"/>
        <v>0</v>
      </c>
      <c r="DJS25" s="485">
        <f t="shared" si="46"/>
        <v>0</v>
      </c>
      <c r="DJT25" s="485">
        <f t="shared" si="46"/>
        <v>0</v>
      </c>
      <c r="DJU25" s="485">
        <f t="shared" si="46"/>
        <v>0</v>
      </c>
      <c r="DJV25" s="485">
        <f t="shared" si="46"/>
        <v>0</v>
      </c>
      <c r="DJW25" s="485">
        <f t="shared" si="46"/>
        <v>0</v>
      </c>
      <c r="DJX25" s="485">
        <f t="shared" si="46"/>
        <v>0</v>
      </c>
      <c r="DJY25" s="485">
        <f t="shared" si="46"/>
        <v>0</v>
      </c>
      <c r="DJZ25" s="485">
        <f t="shared" si="46"/>
        <v>0</v>
      </c>
      <c r="DKA25" s="485">
        <f t="shared" si="46"/>
        <v>0</v>
      </c>
      <c r="DKB25" s="485">
        <f t="shared" si="46"/>
        <v>0</v>
      </c>
      <c r="DKC25" s="485">
        <f t="shared" si="46"/>
        <v>0</v>
      </c>
      <c r="DKD25" s="485">
        <f t="shared" si="46"/>
        <v>0</v>
      </c>
      <c r="DKE25" s="485">
        <f t="shared" si="46"/>
        <v>0</v>
      </c>
      <c r="DKF25" s="485">
        <f t="shared" si="46"/>
        <v>0</v>
      </c>
      <c r="DKG25" s="485">
        <f t="shared" si="46"/>
        <v>0</v>
      </c>
      <c r="DKH25" s="485">
        <f t="shared" si="46"/>
        <v>0</v>
      </c>
      <c r="DKI25" s="485">
        <f t="shared" si="46"/>
        <v>0</v>
      </c>
      <c r="DKJ25" s="485">
        <f t="shared" si="46"/>
        <v>0</v>
      </c>
      <c r="DKK25" s="485">
        <f t="shared" si="46"/>
        <v>0</v>
      </c>
      <c r="DKL25" s="485">
        <f t="shared" si="46"/>
        <v>0</v>
      </c>
      <c r="DKM25" s="485">
        <f t="shared" si="46"/>
        <v>0</v>
      </c>
      <c r="DKN25" s="485">
        <f t="shared" si="46"/>
        <v>0</v>
      </c>
      <c r="DKO25" s="485">
        <f t="shared" si="46"/>
        <v>0</v>
      </c>
      <c r="DKP25" s="485">
        <f t="shared" si="46"/>
        <v>0</v>
      </c>
      <c r="DKQ25" s="485">
        <f t="shared" si="46"/>
        <v>0</v>
      </c>
      <c r="DKR25" s="485">
        <f t="shared" si="46"/>
        <v>0</v>
      </c>
      <c r="DKS25" s="485">
        <f t="shared" ref="DKS25:DND25" si="47">DKS22/365</f>
        <v>0</v>
      </c>
      <c r="DKT25" s="485">
        <f t="shared" si="47"/>
        <v>0</v>
      </c>
      <c r="DKU25" s="485">
        <f t="shared" si="47"/>
        <v>0</v>
      </c>
      <c r="DKV25" s="485">
        <f t="shared" si="47"/>
        <v>0</v>
      </c>
      <c r="DKW25" s="485">
        <f t="shared" si="47"/>
        <v>0</v>
      </c>
      <c r="DKX25" s="485">
        <f t="shared" si="47"/>
        <v>0</v>
      </c>
      <c r="DKY25" s="485">
        <f t="shared" si="47"/>
        <v>0</v>
      </c>
      <c r="DKZ25" s="485">
        <f t="shared" si="47"/>
        <v>0</v>
      </c>
      <c r="DLA25" s="485">
        <f t="shared" si="47"/>
        <v>0</v>
      </c>
      <c r="DLB25" s="485">
        <f t="shared" si="47"/>
        <v>0</v>
      </c>
      <c r="DLC25" s="485">
        <f t="shared" si="47"/>
        <v>0</v>
      </c>
      <c r="DLD25" s="485">
        <f t="shared" si="47"/>
        <v>0</v>
      </c>
      <c r="DLE25" s="485">
        <f t="shared" si="47"/>
        <v>0</v>
      </c>
      <c r="DLF25" s="485">
        <f t="shared" si="47"/>
        <v>0</v>
      </c>
      <c r="DLG25" s="485">
        <f t="shared" si="47"/>
        <v>0</v>
      </c>
      <c r="DLH25" s="485">
        <f t="shared" si="47"/>
        <v>0</v>
      </c>
      <c r="DLI25" s="485">
        <f t="shared" si="47"/>
        <v>0</v>
      </c>
      <c r="DLJ25" s="485">
        <f t="shared" si="47"/>
        <v>0</v>
      </c>
      <c r="DLK25" s="485">
        <f t="shared" si="47"/>
        <v>0</v>
      </c>
      <c r="DLL25" s="485">
        <f t="shared" si="47"/>
        <v>0</v>
      </c>
      <c r="DLM25" s="485">
        <f t="shared" si="47"/>
        <v>0</v>
      </c>
      <c r="DLN25" s="485">
        <f t="shared" si="47"/>
        <v>0</v>
      </c>
      <c r="DLO25" s="485">
        <f t="shared" si="47"/>
        <v>0</v>
      </c>
      <c r="DLP25" s="485">
        <f t="shared" si="47"/>
        <v>0</v>
      </c>
      <c r="DLQ25" s="485">
        <f t="shared" si="47"/>
        <v>0</v>
      </c>
      <c r="DLR25" s="485">
        <f t="shared" si="47"/>
        <v>0</v>
      </c>
      <c r="DLS25" s="485">
        <f t="shared" si="47"/>
        <v>0</v>
      </c>
      <c r="DLT25" s="485">
        <f t="shared" si="47"/>
        <v>0</v>
      </c>
      <c r="DLU25" s="485">
        <f t="shared" si="47"/>
        <v>0</v>
      </c>
      <c r="DLV25" s="485">
        <f t="shared" si="47"/>
        <v>0</v>
      </c>
      <c r="DLW25" s="485">
        <f t="shared" si="47"/>
        <v>0</v>
      </c>
      <c r="DLX25" s="485">
        <f t="shared" si="47"/>
        <v>0</v>
      </c>
      <c r="DLY25" s="485">
        <f t="shared" si="47"/>
        <v>0</v>
      </c>
      <c r="DLZ25" s="485">
        <f t="shared" si="47"/>
        <v>0</v>
      </c>
      <c r="DMA25" s="485">
        <f t="shared" si="47"/>
        <v>0</v>
      </c>
      <c r="DMB25" s="485">
        <f t="shared" si="47"/>
        <v>0</v>
      </c>
      <c r="DMC25" s="485">
        <f t="shared" si="47"/>
        <v>0</v>
      </c>
      <c r="DMD25" s="485">
        <f t="shared" si="47"/>
        <v>0</v>
      </c>
      <c r="DME25" s="485">
        <f t="shared" si="47"/>
        <v>0</v>
      </c>
      <c r="DMF25" s="485">
        <f t="shared" si="47"/>
        <v>0</v>
      </c>
      <c r="DMG25" s="485">
        <f t="shared" si="47"/>
        <v>0</v>
      </c>
      <c r="DMH25" s="485">
        <f t="shared" si="47"/>
        <v>0</v>
      </c>
      <c r="DMI25" s="485">
        <f t="shared" si="47"/>
        <v>0</v>
      </c>
      <c r="DMJ25" s="485">
        <f t="shared" si="47"/>
        <v>0</v>
      </c>
      <c r="DMK25" s="485">
        <f t="shared" si="47"/>
        <v>0</v>
      </c>
      <c r="DML25" s="485">
        <f t="shared" si="47"/>
        <v>0</v>
      </c>
      <c r="DMM25" s="485">
        <f t="shared" si="47"/>
        <v>0</v>
      </c>
      <c r="DMN25" s="485">
        <f t="shared" si="47"/>
        <v>0</v>
      </c>
      <c r="DMO25" s="485">
        <f t="shared" si="47"/>
        <v>0</v>
      </c>
      <c r="DMP25" s="485">
        <f t="shared" si="47"/>
        <v>0</v>
      </c>
      <c r="DMQ25" s="485">
        <f t="shared" si="47"/>
        <v>0</v>
      </c>
      <c r="DMR25" s="485">
        <f t="shared" si="47"/>
        <v>0</v>
      </c>
      <c r="DMS25" s="485">
        <f t="shared" si="47"/>
        <v>0</v>
      </c>
      <c r="DMT25" s="485">
        <f t="shared" si="47"/>
        <v>0</v>
      </c>
      <c r="DMU25" s="485">
        <f t="shared" si="47"/>
        <v>0</v>
      </c>
      <c r="DMV25" s="485">
        <f t="shared" si="47"/>
        <v>0</v>
      </c>
      <c r="DMW25" s="485">
        <f t="shared" si="47"/>
        <v>0</v>
      </c>
      <c r="DMX25" s="485">
        <f t="shared" si="47"/>
        <v>0</v>
      </c>
      <c r="DMY25" s="485">
        <f t="shared" si="47"/>
        <v>0</v>
      </c>
      <c r="DMZ25" s="485">
        <f t="shared" si="47"/>
        <v>0</v>
      </c>
      <c r="DNA25" s="485">
        <f t="shared" si="47"/>
        <v>0</v>
      </c>
      <c r="DNB25" s="485">
        <f t="shared" si="47"/>
        <v>0</v>
      </c>
      <c r="DNC25" s="485">
        <f t="shared" si="47"/>
        <v>0</v>
      </c>
      <c r="DND25" s="485">
        <f t="shared" si="47"/>
        <v>0</v>
      </c>
      <c r="DNE25" s="485">
        <f t="shared" ref="DNE25:DPP25" si="48">DNE22/365</f>
        <v>0</v>
      </c>
      <c r="DNF25" s="485">
        <f t="shared" si="48"/>
        <v>0</v>
      </c>
      <c r="DNG25" s="485">
        <f t="shared" si="48"/>
        <v>0</v>
      </c>
      <c r="DNH25" s="485">
        <f t="shared" si="48"/>
        <v>0</v>
      </c>
      <c r="DNI25" s="485">
        <f t="shared" si="48"/>
        <v>0</v>
      </c>
      <c r="DNJ25" s="485">
        <f t="shared" si="48"/>
        <v>0</v>
      </c>
      <c r="DNK25" s="485">
        <f t="shared" si="48"/>
        <v>0</v>
      </c>
      <c r="DNL25" s="485">
        <f t="shared" si="48"/>
        <v>0</v>
      </c>
      <c r="DNM25" s="485">
        <f t="shared" si="48"/>
        <v>0</v>
      </c>
      <c r="DNN25" s="485">
        <f t="shared" si="48"/>
        <v>0</v>
      </c>
      <c r="DNO25" s="485">
        <f t="shared" si="48"/>
        <v>0</v>
      </c>
      <c r="DNP25" s="485">
        <f t="shared" si="48"/>
        <v>0</v>
      </c>
      <c r="DNQ25" s="485">
        <f t="shared" si="48"/>
        <v>0</v>
      </c>
      <c r="DNR25" s="485">
        <f t="shared" si="48"/>
        <v>0</v>
      </c>
      <c r="DNS25" s="485">
        <f t="shared" si="48"/>
        <v>0</v>
      </c>
      <c r="DNT25" s="485">
        <f t="shared" si="48"/>
        <v>0</v>
      </c>
      <c r="DNU25" s="485">
        <f t="shared" si="48"/>
        <v>0</v>
      </c>
      <c r="DNV25" s="485">
        <f t="shared" si="48"/>
        <v>0</v>
      </c>
      <c r="DNW25" s="485">
        <f t="shared" si="48"/>
        <v>0</v>
      </c>
      <c r="DNX25" s="485">
        <f t="shared" si="48"/>
        <v>0</v>
      </c>
      <c r="DNY25" s="485">
        <f t="shared" si="48"/>
        <v>0</v>
      </c>
      <c r="DNZ25" s="485">
        <f t="shared" si="48"/>
        <v>0</v>
      </c>
      <c r="DOA25" s="485">
        <f t="shared" si="48"/>
        <v>0</v>
      </c>
      <c r="DOB25" s="485">
        <f t="shared" si="48"/>
        <v>0</v>
      </c>
      <c r="DOC25" s="485">
        <f t="shared" si="48"/>
        <v>0</v>
      </c>
      <c r="DOD25" s="485">
        <f t="shared" si="48"/>
        <v>0</v>
      </c>
      <c r="DOE25" s="485">
        <f t="shared" si="48"/>
        <v>0</v>
      </c>
      <c r="DOF25" s="485">
        <f t="shared" si="48"/>
        <v>0</v>
      </c>
      <c r="DOG25" s="485">
        <f t="shared" si="48"/>
        <v>0</v>
      </c>
      <c r="DOH25" s="485">
        <f t="shared" si="48"/>
        <v>0</v>
      </c>
      <c r="DOI25" s="485">
        <f t="shared" si="48"/>
        <v>0</v>
      </c>
      <c r="DOJ25" s="485">
        <f t="shared" si="48"/>
        <v>0</v>
      </c>
      <c r="DOK25" s="485">
        <f t="shared" si="48"/>
        <v>0</v>
      </c>
      <c r="DOL25" s="485">
        <f t="shared" si="48"/>
        <v>0</v>
      </c>
      <c r="DOM25" s="485">
        <f t="shared" si="48"/>
        <v>0</v>
      </c>
      <c r="DON25" s="485">
        <f t="shared" si="48"/>
        <v>0</v>
      </c>
      <c r="DOO25" s="485">
        <f t="shared" si="48"/>
        <v>0</v>
      </c>
      <c r="DOP25" s="485">
        <f t="shared" si="48"/>
        <v>0</v>
      </c>
      <c r="DOQ25" s="485">
        <f t="shared" si="48"/>
        <v>0</v>
      </c>
      <c r="DOR25" s="485">
        <f t="shared" si="48"/>
        <v>0</v>
      </c>
      <c r="DOS25" s="485">
        <f t="shared" si="48"/>
        <v>0</v>
      </c>
      <c r="DOT25" s="485">
        <f t="shared" si="48"/>
        <v>0</v>
      </c>
      <c r="DOU25" s="485">
        <f t="shared" si="48"/>
        <v>0</v>
      </c>
      <c r="DOV25" s="485">
        <f t="shared" si="48"/>
        <v>0</v>
      </c>
      <c r="DOW25" s="485">
        <f t="shared" si="48"/>
        <v>0</v>
      </c>
      <c r="DOX25" s="485">
        <f t="shared" si="48"/>
        <v>0</v>
      </c>
      <c r="DOY25" s="485">
        <f t="shared" si="48"/>
        <v>0</v>
      </c>
      <c r="DOZ25" s="485">
        <f t="shared" si="48"/>
        <v>0</v>
      </c>
      <c r="DPA25" s="485">
        <f t="shared" si="48"/>
        <v>0</v>
      </c>
      <c r="DPB25" s="485">
        <f t="shared" si="48"/>
        <v>0</v>
      </c>
      <c r="DPC25" s="485">
        <f t="shared" si="48"/>
        <v>0</v>
      </c>
      <c r="DPD25" s="485">
        <f t="shared" si="48"/>
        <v>0</v>
      </c>
      <c r="DPE25" s="485">
        <f t="shared" si="48"/>
        <v>0</v>
      </c>
      <c r="DPF25" s="485">
        <f t="shared" si="48"/>
        <v>0</v>
      </c>
      <c r="DPG25" s="485">
        <f t="shared" si="48"/>
        <v>0</v>
      </c>
      <c r="DPH25" s="485">
        <f t="shared" si="48"/>
        <v>0</v>
      </c>
      <c r="DPI25" s="485">
        <f t="shared" si="48"/>
        <v>0</v>
      </c>
      <c r="DPJ25" s="485">
        <f t="shared" si="48"/>
        <v>0</v>
      </c>
      <c r="DPK25" s="485">
        <f t="shared" si="48"/>
        <v>0</v>
      </c>
      <c r="DPL25" s="485">
        <f t="shared" si="48"/>
        <v>0</v>
      </c>
      <c r="DPM25" s="485">
        <f t="shared" si="48"/>
        <v>0</v>
      </c>
      <c r="DPN25" s="485">
        <f t="shared" si="48"/>
        <v>0</v>
      </c>
      <c r="DPO25" s="485">
        <f t="shared" si="48"/>
        <v>0</v>
      </c>
      <c r="DPP25" s="485">
        <f t="shared" si="48"/>
        <v>0</v>
      </c>
      <c r="DPQ25" s="485">
        <f t="shared" ref="DPQ25:DSB25" si="49">DPQ22/365</f>
        <v>0</v>
      </c>
      <c r="DPR25" s="485">
        <f t="shared" si="49"/>
        <v>0</v>
      </c>
      <c r="DPS25" s="485">
        <f t="shared" si="49"/>
        <v>0</v>
      </c>
      <c r="DPT25" s="485">
        <f t="shared" si="49"/>
        <v>0</v>
      </c>
      <c r="DPU25" s="485">
        <f t="shared" si="49"/>
        <v>0</v>
      </c>
      <c r="DPV25" s="485">
        <f t="shared" si="49"/>
        <v>0</v>
      </c>
      <c r="DPW25" s="485">
        <f t="shared" si="49"/>
        <v>0</v>
      </c>
      <c r="DPX25" s="485">
        <f t="shared" si="49"/>
        <v>0</v>
      </c>
      <c r="DPY25" s="485">
        <f t="shared" si="49"/>
        <v>0</v>
      </c>
      <c r="DPZ25" s="485">
        <f t="shared" si="49"/>
        <v>0</v>
      </c>
      <c r="DQA25" s="485">
        <f t="shared" si="49"/>
        <v>0</v>
      </c>
      <c r="DQB25" s="485">
        <f t="shared" si="49"/>
        <v>0</v>
      </c>
      <c r="DQC25" s="485">
        <f t="shared" si="49"/>
        <v>0</v>
      </c>
      <c r="DQD25" s="485">
        <f t="shared" si="49"/>
        <v>0</v>
      </c>
      <c r="DQE25" s="485">
        <f t="shared" si="49"/>
        <v>0</v>
      </c>
      <c r="DQF25" s="485">
        <f t="shared" si="49"/>
        <v>0</v>
      </c>
      <c r="DQG25" s="485">
        <f t="shared" si="49"/>
        <v>0</v>
      </c>
      <c r="DQH25" s="485">
        <f t="shared" si="49"/>
        <v>0</v>
      </c>
      <c r="DQI25" s="485">
        <f t="shared" si="49"/>
        <v>0</v>
      </c>
      <c r="DQJ25" s="485">
        <f t="shared" si="49"/>
        <v>0</v>
      </c>
      <c r="DQK25" s="485">
        <f t="shared" si="49"/>
        <v>0</v>
      </c>
      <c r="DQL25" s="485">
        <f t="shared" si="49"/>
        <v>0</v>
      </c>
      <c r="DQM25" s="485">
        <f t="shared" si="49"/>
        <v>0</v>
      </c>
      <c r="DQN25" s="485">
        <f t="shared" si="49"/>
        <v>0</v>
      </c>
      <c r="DQO25" s="485">
        <f t="shared" si="49"/>
        <v>0</v>
      </c>
      <c r="DQP25" s="485">
        <f t="shared" si="49"/>
        <v>0</v>
      </c>
      <c r="DQQ25" s="485">
        <f t="shared" si="49"/>
        <v>0</v>
      </c>
      <c r="DQR25" s="485">
        <f t="shared" si="49"/>
        <v>0</v>
      </c>
      <c r="DQS25" s="485">
        <f t="shared" si="49"/>
        <v>0</v>
      </c>
      <c r="DQT25" s="485">
        <f t="shared" si="49"/>
        <v>0</v>
      </c>
      <c r="DQU25" s="485">
        <f t="shared" si="49"/>
        <v>0</v>
      </c>
      <c r="DQV25" s="485">
        <f t="shared" si="49"/>
        <v>0</v>
      </c>
      <c r="DQW25" s="485">
        <f t="shared" si="49"/>
        <v>0</v>
      </c>
      <c r="DQX25" s="485">
        <f t="shared" si="49"/>
        <v>0</v>
      </c>
      <c r="DQY25" s="485">
        <f t="shared" si="49"/>
        <v>0</v>
      </c>
      <c r="DQZ25" s="485">
        <f t="shared" si="49"/>
        <v>0</v>
      </c>
      <c r="DRA25" s="485">
        <f t="shared" si="49"/>
        <v>0</v>
      </c>
      <c r="DRB25" s="485">
        <f t="shared" si="49"/>
        <v>0</v>
      </c>
      <c r="DRC25" s="485">
        <f t="shared" si="49"/>
        <v>0</v>
      </c>
      <c r="DRD25" s="485">
        <f t="shared" si="49"/>
        <v>0</v>
      </c>
      <c r="DRE25" s="485">
        <f t="shared" si="49"/>
        <v>0</v>
      </c>
      <c r="DRF25" s="485">
        <f t="shared" si="49"/>
        <v>0</v>
      </c>
      <c r="DRG25" s="485">
        <f t="shared" si="49"/>
        <v>0</v>
      </c>
      <c r="DRH25" s="485">
        <f t="shared" si="49"/>
        <v>0</v>
      </c>
      <c r="DRI25" s="485">
        <f t="shared" si="49"/>
        <v>0</v>
      </c>
      <c r="DRJ25" s="485">
        <f t="shared" si="49"/>
        <v>0</v>
      </c>
      <c r="DRK25" s="485">
        <f t="shared" si="49"/>
        <v>0</v>
      </c>
      <c r="DRL25" s="485">
        <f t="shared" si="49"/>
        <v>0</v>
      </c>
      <c r="DRM25" s="485">
        <f t="shared" si="49"/>
        <v>0</v>
      </c>
      <c r="DRN25" s="485">
        <f t="shared" si="49"/>
        <v>0</v>
      </c>
      <c r="DRO25" s="485">
        <f t="shared" si="49"/>
        <v>0</v>
      </c>
      <c r="DRP25" s="485">
        <f t="shared" si="49"/>
        <v>0</v>
      </c>
      <c r="DRQ25" s="485">
        <f t="shared" si="49"/>
        <v>0</v>
      </c>
      <c r="DRR25" s="485">
        <f t="shared" si="49"/>
        <v>0</v>
      </c>
      <c r="DRS25" s="485">
        <f t="shared" si="49"/>
        <v>0</v>
      </c>
      <c r="DRT25" s="485">
        <f t="shared" si="49"/>
        <v>0</v>
      </c>
      <c r="DRU25" s="485">
        <f t="shared" si="49"/>
        <v>0</v>
      </c>
      <c r="DRV25" s="485">
        <f t="shared" si="49"/>
        <v>0</v>
      </c>
      <c r="DRW25" s="485">
        <f t="shared" si="49"/>
        <v>0</v>
      </c>
      <c r="DRX25" s="485">
        <f t="shared" si="49"/>
        <v>0</v>
      </c>
      <c r="DRY25" s="485">
        <f t="shared" si="49"/>
        <v>0</v>
      </c>
      <c r="DRZ25" s="485">
        <f t="shared" si="49"/>
        <v>0</v>
      </c>
      <c r="DSA25" s="485">
        <f t="shared" si="49"/>
        <v>0</v>
      </c>
      <c r="DSB25" s="485">
        <f t="shared" si="49"/>
        <v>0</v>
      </c>
      <c r="DSC25" s="485">
        <f t="shared" ref="DSC25:DUN25" si="50">DSC22/365</f>
        <v>0</v>
      </c>
      <c r="DSD25" s="485">
        <f t="shared" si="50"/>
        <v>0</v>
      </c>
      <c r="DSE25" s="485">
        <f t="shared" si="50"/>
        <v>0</v>
      </c>
      <c r="DSF25" s="485">
        <f t="shared" si="50"/>
        <v>0</v>
      </c>
      <c r="DSG25" s="485">
        <f t="shared" si="50"/>
        <v>0</v>
      </c>
      <c r="DSH25" s="485">
        <f t="shared" si="50"/>
        <v>0</v>
      </c>
      <c r="DSI25" s="485">
        <f t="shared" si="50"/>
        <v>0</v>
      </c>
      <c r="DSJ25" s="485">
        <f t="shared" si="50"/>
        <v>0</v>
      </c>
      <c r="DSK25" s="485">
        <f t="shared" si="50"/>
        <v>0</v>
      </c>
      <c r="DSL25" s="485">
        <f t="shared" si="50"/>
        <v>0</v>
      </c>
      <c r="DSM25" s="485">
        <f t="shared" si="50"/>
        <v>0</v>
      </c>
      <c r="DSN25" s="485">
        <f t="shared" si="50"/>
        <v>0</v>
      </c>
      <c r="DSO25" s="485">
        <f t="shared" si="50"/>
        <v>0</v>
      </c>
      <c r="DSP25" s="485">
        <f t="shared" si="50"/>
        <v>0</v>
      </c>
      <c r="DSQ25" s="485">
        <f t="shared" si="50"/>
        <v>0</v>
      </c>
      <c r="DSR25" s="485">
        <f t="shared" si="50"/>
        <v>0</v>
      </c>
      <c r="DSS25" s="485">
        <f t="shared" si="50"/>
        <v>0</v>
      </c>
      <c r="DST25" s="485">
        <f t="shared" si="50"/>
        <v>0</v>
      </c>
      <c r="DSU25" s="485">
        <f t="shared" si="50"/>
        <v>0</v>
      </c>
      <c r="DSV25" s="485">
        <f t="shared" si="50"/>
        <v>0</v>
      </c>
      <c r="DSW25" s="485">
        <f t="shared" si="50"/>
        <v>0</v>
      </c>
      <c r="DSX25" s="485">
        <f t="shared" si="50"/>
        <v>0</v>
      </c>
      <c r="DSY25" s="485">
        <f t="shared" si="50"/>
        <v>0</v>
      </c>
      <c r="DSZ25" s="485">
        <f t="shared" si="50"/>
        <v>0</v>
      </c>
      <c r="DTA25" s="485">
        <f t="shared" si="50"/>
        <v>0</v>
      </c>
      <c r="DTB25" s="485">
        <f t="shared" si="50"/>
        <v>0</v>
      </c>
      <c r="DTC25" s="485">
        <f t="shared" si="50"/>
        <v>0</v>
      </c>
      <c r="DTD25" s="485">
        <f t="shared" si="50"/>
        <v>0</v>
      </c>
      <c r="DTE25" s="485">
        <f t="shared" si="50"/>
        <v>0</v>
      </c>
      <c r="DTF25" s="485">
        <f t="shared" si="50"/>
        <v>0</v>
      </c>
      <c r="DTG25" s="485">
        <f t="shared" si="50"/>
        <v>0</v>
      </c>
      <c r="DTH25" s="485">
        <f t="shared" si="50"/>
        <v>0</v>
      </c>
      <c r="DTI25" s="485">
        <f t="shared" si="50"/>
        <v>0</v>
      </c>
      <c r="DTJ25" s="485">
        <f t="shared" si="50"/>
        <v>0</v>
      </c>
      <c r="DTK25" s="485">
        <f t="shared" si="50"/>
        <v>0</v>
      </c>
      <c r="DTL25" s="485">
        <f t="shared" si="50"/>
        <v>0</v>
      </c>
      <c r="DTM25" s="485">
        <f t="shared" si="50"/>
        <v>0</v>
      </c>
      <c r="DTN25" s="485">
        <f t="shared" si="50"/>
        <v>0</v>
      </c>
      <c r="DTO25" s="485">
        <f t="shared" si="50"/>
        <v>0</v>
      </c>
      <c r="DTP25" s="485">
        <f t="shared" si="50"/>
        <v>0</v>
      </c>
      <c r="DTQ25" s="485">
        <f t="shared" si="50"/>
        <v>0</v>
      </c>
      <c r="DTR25" s="485">
        <f t="shared" si="50"/>
        <v>0</v>
      </c>
      <c r="DTS25" s="485">
        <f t="shared" si="50"/>
        <v>0</v>
      </c>
      <c r="DTT25" s="485">
        <f t="shared" si="50"/>
        <v>0</v>
      </c>
      <c r="DTU25" s="485">
        <f t="shared" si="50"/>
        <v>0</v>
      </c>
      <c r="DTV25" s="485">
        <f t="shared" si="50"/>
        <v>0</v>
      </c>
      <c r="DTW25" s="485">
        <f t="shared" si="50"/>
        <v>0</v>
      </c>
      <c r="DTX25" s="485">
        <f t="shared" si="50"/>
        <v>0</v>
      </c>
      <c r="DTY25" s="485">
        <f t="shared" si="50"/>
        <v>0</v>
      </c>
      <c r="DTZ25" s="485">
        <f t="shared" si="50"/>
        <v>0</v>
      </c>
      <c r="DUA25" s="485">
        <f t="shared" si="50"/>
        <v>0</v>
      </c>
      <c r="DUB25" s="485">
        <f t="shared" si="50"/>
        <v>0</v>
      </c>
      <c r="DUC25" s="485">
        <f t="shared" si="50"/>
        <v>0</v>
      </c>
      <c r="DUD25" s="485">
        <f t="shared" si="50"/>
        <v>0</v>
      </c>
      <c r="DUE25" s="485">
        <f t="shared" si="50"/>
        <v>0</v>
      </c>
      <c r="DUF25" s="485">
        <f t="shared" si="50"/>
        <v>0</v>
      </c>
      <c r="DUG25" s="485">
        <f t="shared" si="50"/>
        <v>0</v>
      </c>
      <c r="DUH25" s="485">
        <f t="shared" si="50"/>
        <v>0</v>
      </c>
      <c r="DUI25" s="485">
        <f t="shared" si="50"/>
        <v>0</v>
      </c>
      <c r="DUJ25" s="485">
        <f t="shared" si="50"/>
        <v>0</v>
      </c>
      <c r="DUK25" s="485">
        <f t="shared" si="50"/>
        <v>0</v>
      </c>
      <c r="DUL25" s="485">
        <f t="shared" si="50"/>
        <v>0</v>
      </c>
      <c r="DUM25" s="485">
        <f t="shared" si="50"/>
        <v>0</v>
      </c>
      <c r="DUN25" s="485">
        <f t="shared" si="50"/>
        <v>0</v>
      </c>
      <c r="DUO25" s="485">
        <f t="shared" ref="DUO25:DWZ25" si="51">DUO22/365</f>
        <v>0</v>
      </c>
      <c r="DUP25" s="485">
        <f t="shared" si="51"/>
        <v>0</v>
      </c>
      <c r="DUQ25" s="485">
        <f t="shared" si="51"/>
        <v>0</v>
      </c>
      <c r="DUR25" s="485">
        <f t="shared" si="51"/>
        <v>0</v>
      </c>
      <c r="DUS25" s="485">
        <f t="shared" si="51"/>
        <v>0</v>
      </c>
      <c r="DUT25" s="485">
        <f t="shared" si="51"/>
        <v>0</v>
      </c>
      <c r="DUU25" s="485">
        <f t="shared" si="51"/>
        <v>0</v>
      </c>
      <c r="DUV25" s="485">
        <f t="shared" si="51"/>
        <v>0</v>
      </c>
      <c r="DUW25" s="485">
        <f t="shared" si="51"/>
        <v>0</v>
      </c>
      <c r="DUX25" s="485">
        <f t="shared" si="51"/>
        <v>0</v>
      </c>
      <c r="DUY25" s="485">
        <f t="shared" si="51"/>
        <v>0</v>
      </c>
      <c r="DUZ25" s="485">
        <f t="shared" si="51"/>
        <v>0</v>
      </c>
      <c r="DVA25" s="485">
        <f t="shared" si="51"/>
        <v>0</v>
      </c>
      <c r="DVB25" s="485">
        <f t="shared" si="51"/>
        <v>0</v>
      </c>
      <c r="DVC25" s="485">
        <f t="shared" si="51"/>
        <v>0</v>
      </c>
      <c r="DVD25" s="485">
        <f t="shared" si="51"/>
        <v>0</v>
      </c>
      <c r="DVE25" s="485">
        <f t="shared" si="51"/>
        <v>0</v>
      </c>
      <c r="DVF25" s="485">
        <f t="shared" si="51"/>
        <v>0</v>
      </c>
      <c r="DVG25" s="485">
        <f t="shared" si="51"/>
        <v>0</v>
      </c>
      <c r="DVH25" s="485">
        <f t="shared" si="51"/>
        <v>0</v>
      </c>
      <c r="DVI25" s="485">
        <f t="shared" si="51"/>
        <v>0</v>
      </c>
      <c r="DVJ25" s="485">
        <f t="shared" si="51"/>
        <v>0</v>
      </c>
      <c r="DVK25" s="485">
        <f t="shared" si="51"/>
        <v>0</v>
      </c>
      <c r="DVL25" s="485">
        <f t="shared" si="51"/>
        <v>0</v>
      </c>
      <c r="DVM25" s="485">
        <f t="shared" si="51"/>
        <v>0</v>
      </c>
      <c r="DVN25" s="485">
        <f t="shared" si="51"/>
        <v>0</v>
      </c>
      <c r="DVO25" s="485">
        <f t="shared" si="51"/>
        <v>0</v>
      </c>
      <c r="DVP25" s="485">
        <f t="shared" si="51"/>
        <v>0</v>
      </c>
      <c r="DVQ25" s="485">
        <f t="shared" si="51"/>
        <v>0</v>
      </c>
      <c r="DVR25" s="485">
        <f t="shared" si="51"/>
        <v>0</v>
      </c>
      <c r="DVS25" s="485">
        <f t="shared" si="51"/>
        <v>0</v>
      </c>
      <c r="DVT25" s="485">
        <f t="shared" si="51"/>
        <v>0</v>
      </c>
      <c r="DVU25" s="485">
        <f t="shared" si="51"/>
        <v>0</v>
      </c>
      <c r="DVV25" s="485">
        <f t="shared" si="51"/>
        <v>0</v>
      </c>
      <c r="DVW25" s="485">
        <f t="shared" si="51"/>
        <v>0</v>
      </c>
      <c r="DVX25" s="485">
        <f t="shared" si="51"/>
        <v>0</v>
      </c>
      <c r="DVY25" s="485">
        <f t="shared" si="51"/>
        <v>0</v>
      </c>
      <c r="DVZ25" s="485">
        <f t="shared" si="51"/>
        <v>0</v>
      </c>
      <c r="DWA25" s="485">
        <f t="shared" si="51"/>
        <v>0</v>
      </c>
      <c r="DWB25" s="485">
        <f t="shared" si="51"/>
        <v>0</v>
      </c>
      <c r="DWC25" s="485">
        <f t="shared" si="51"/>
        <v>0</v>
      </c>
      <c r="DWD25" s="485">
        <f t="shared" si="51"/>
        <v>0</v>
      </c>
      <c r="DWE25" s="485">
        <f t="shared" si="51"/>
        <v>0</v>
      </c>
      <c r="DWF25" s="485">
        <f t="shared" si="51"/>
        <v>0</v>
      </c>
      <c r="DWG25" s="485">
        <f t="shared" si="51"/>
        <v>0</v>
      </c>
      <c r="DWH25" s="485">
        <f t="shared" si="51"/>
        <v>0</v>
      </c>
      <c r="DWI25" s="485">
        <f t="shared" si="51"/>
        <v>0</v>
      </c>
      <c r="DWJ25" s="485">
        <f t="shared" si="51"/>
        <v>0</v>
      </c>
      <c r="DWK25" s="485">
        <f t="shared" si="51"/>
        <v>0</v>
      </c>
      <c r="DWL25" s="485">
        <f t="shared" si="51"/>
        <v>0</v>
      </c>
      <c r="DWM25" s="485">
        <f t="shared" si="51"/>
        <v>0</v>
      </c>
      <c r="DWN25" s="485">
        <f t="shared" si="51"/>
        <v>0</v>
      </c>
      <c r="DWO25" s="485">
        <f t="shared" si="51"/>
        <v>0</v>
      </c>
      <c r="DWP25" s="485">
        <f t="shared" si="51"/>
        <v>0</v>
      </c>
      <c r="DWQ25" s="485">
        <f t="shared" si="51"/>
        <v>0</v>
      </c>
      <c r="DWR25" s="485">
        <f t="shared" si="51"/>
        <v>0</v>
      </c>
      <c r="DWS25" s="485">
        <f t="shared" si="51"/>
        <v>0</v>
      </c>
      <c r="DWT25" s="485">
        <f t="shared" si="51"/>
        <v>0</v>
      </c>
      <c r="DWU25" s="485">
        <f t="shared" si="51"/>
        <v>0</v>
      </c>
      <c r="DWV25" s="485">
        <f t="shared" si="51"/>
        <v>0</v>
      </c>
      <c r="DWW25" s="485">
        <f t="shared" si="51"/>
        <v>0</v>
      </c>
      <c r="DWX25" s="485">
        <f t="shared" si="51"/>
        <v>0</v>
      </c>
      <c r="DWY25" s="485">
        <f t="shared" si="51"/>
        <v>0</v>
      </c>
      <c r="DWZ25" s="485">
        <f t="shared" si="51"/>
        <v>0</v>
      </c>
      <c r="DXA25" s="485">
        <f t="shared" ref="DXA25:DZL25" si="52">DXA22/365</f>
        <v>0</v>
      </c>
      <c r="DXB25" s="485">
        <f t="shared" si="52"/>
        <v>0</v>
      </c>
      <c r="DXC25" s="485">
        <f t="shared" si="52"/>
        <v>0</v>
      </c>
      <c r="DXD25" s="485">
        <f t="shared" si="52"/>
        <v>0</v>
      </c>
      <c r="DXE25" s="485">
        <f t="shared" si="52"/>
        <v>0</v>
      </c>
      <c r="DXF25" s="485">
        <f t="shared" si="52"/>
        <v>0</v>
      </c>
      <c r="DXG25" s="485">
        <f t="shared" si="52"/>
        <v>0</v>
      </c>
      <c r="DXH25" s="485">
        <f t="shared" si="52"/>
        <v>0</v>
      </c>
      <c r="DXI25" s="485">
        <f t="shared" si="52"/>
        <v>0</v>
      </c>
      <c r="DXJ25" s="485">
        <f t="shared" si="52"/>
        <v>0</v>
      </c>
      <c r="DXK25" s="485">
        <f t="shared" si="52"/>
        <v>0</v>
      </c>
      <c r="DXL25" s="485">
        <f t="shared" si="52"/>
        <v>0</v>
      </c>
      <c r="DXM25" s="485">
        <f t="shared" si="52"/>
        <v>0</v>
      </c>
      <c r="DXN25" s="485">
        <f t="shared" si="52"/>
        <v>0</v>
      </c>
      <c r="DXO25" s="485">
        <f t="shared" si="52"/>
        <v>0</v>
      </c>
      <c r="DXP25" s="485">
        <f t="shared" si="52"/>
        <v>0</v>
      </c>
      <c r="DXQ25" s="485">
        <f t="shared" si="52"/>
        <v>0</v>
      </c>
      <c r="DXR25" s="485">
        <f t="shared" si="52"/>
        <v>0</v>
      </c>
      <c r="DXS25" s="485">
        <f t="shared" si="52"/>
        <v>0</v>
      </c>
      <c r="DXT25" s="485">
        <f t="shared" si="52"/>
        <v>0</v>
      </c>
      <c r="DXU25" s="485">
        <f t="shared" si="52"/>
        <v>0</v>
      </c>
      <c r="DXV25" s="485">
        <f t="shared" si="52"/>
        <v>0</v>
      </c>
      <c r="DXW25" s="485">
        <f t="shared" si="52"/>
        <v>0</v>
      </c>
      <c r="DXX25" s="485">
        <f t="shared" si="52"/>
        <v>0</v>
      </c>
      <c r="DXY25" s="485">
        <f t="shared" si="52"/>
        <v>0</v>
      </c>
      <c r="DXZ25" s="485">
        <f t="shared" si="52"/>
        <v>0</v>
      </c>
      <c r="DYA25" s="485">
        <f t="shared" si="52"/>
        <v>0</v>
      </c>
      <c r="DYB25" s="485">
        <f t="shared" si="52"/>
        <v>0</v>
      </c>
      <c r="DYC25" s="485">
        <f t="shared" si="52"/>
        <v>0</v>
      </c>
      <c r="DYD25" s="485">
        <f t="shared" si="52"/>
        <v>0</v>
      </c>
      <c r="DYE25" s="485">
        <f t="shared" si="52"/>
        <v>0</v>
      </c>
      <c r="DYF25" s="485">
        <f t="shared" si="52"/>
        <v>0</v>
      </c>
      <c r="DYG25" s="485">
        <f t="shared" si="52"/>
        <v>0</v>
      </c>
      <c r="DYH25" s="485">
        <f t="shared" si="52"/>
        <v>0</v>
      </c>
      <c r="DYI25" s="485">
        <f t="shared" si="52"/>
        <v>0</v>
      </c>
      <c r="DYJ25" s="485">
        <f t="shared" si="52"/>
        <v>0</v>
      </c>
      <c r="DYK25" s="485">
        <f t="shared" si="52"/>
        <v>0</v>
      </c>
      <c r="DYL25" s="485">
        <f t="shared" si="52"/>
        <v>0</v>
      </c>
      <c r="DYM25" s="485">
        <f t="shared" si="52"/>
        <v>0</v>
      </c>
      <c r="DYN25" s="485">
        <f t="shared" si="52"/>
        <v>0</v>
      </c>
      <c r="DYO25" s="485">
        <f t="shared" si="52"/>
        <v>0</v>
      </c>
      <c r="DYP25" s="485">
        <f t="shared" si="52"/>
        <v>0</v>
      </c>
      <c r="DYQ25" s="485">
        <f t="shared" si="52"/>
        <v>0</v>
      </c>
      <c r="DYR25" s="485">
        <f t="shared" si="52"/>
        <v>0</v>
      </c>
      <c r="DYS25" s="485">
        <f t="shared" si="52"/>
        <v>0</v>
      </c>
      <c r="DYT25" s="485">
        <f t="shared" si="52"/>
        <v>0</v>
      </c>
      <c r="DYU25" s="485">
        <f t="shared" si="52"/>
        <v>0</v>
      </c>
      <c r="DYV25" s="485">
        <f t="shared" si="52"/>
        <v>0</v>
      </c>
      <c r="DYW25" s="485">
        <f t="shared" si="52"/>
        <v>0</v>
      </c>
      <c r="DYX25" s="485">
        <f t="shared" si="52"/>
        <v>0</v>
      </c>
      <c r="DYY25" s="485">
        <f t="shared" si="52"/>
        <v>0</v>
      </c>
      <c r="DYZ25" s="485">
        <f t="shared" si="52"/>
        <v>0</v>
      </c>
      <c r="DZA25" s="485">
        <f t="shared" si="52"/>
        <v>0</v>
      </c>
      <c r="DZB25" s="485">
        <f t="shared" si="52"/>
        <v>0</v>
      </c>
      <c r="DZC25" s="485">
        <f t="shared" si="52"/>
        <v>0</v>
      </c>
      <c r="DZD25" s="485">
        <f t="shared" si="52"/>
        <v>0</v>
      </c>
      <c r="DZE25" s="485">
        <f t="shared" si="52"/>
        <v>0</v>
      </c>
      <c r="DZF25" s="485">
        <f t="shared" si="52"/>
        <v>0</v>
      </c>
      <c r="DZG25" s="485">
        <f t="shared" si="52"/>
        <v>0</v>
      </c>
      <c r="DZH25" s="485">
        <f t="shared" si="52"/>
        <v>0</v>
      </c>
      <c r="DZI25" s="485">
        <f t="shared" si="52"/>
        <v>0</v>
      </c>
      <c r="DZJ25" s="485">
        <f t="shared" si="52"/>
        <v>0</v>
      </c>
      <c r="DZK25" s="485">
        <f t="shared" si="52"/>
        <v>0</v>
      </c>
      <c r="DZL25" s="485">
        <f t="shared" si="52"/>
        <v>0</v>
      </c>
      <c r="DZM25" s="485">
        <f t="shared" ref="DZM25:EBX25" si="53">DZM22/365</f>
        <v>0</v>
      </c>
      <c r="DZN25" s="485">
        <f t="shared" si="53"/>
        <v>0</v>
      </c>
      <c r="DZO25" s="485">
        <f t="shared" si="53"/>
        <v>0</v>
      </c>
      <c r="DZP25" s="485">
        <f t="shared" si="53"/>
        <v>0</v>
      </c>
      <c r="DZQ25" s="485">
        <f t="shared" si="53"/>
        <v>0</v>
      </c>
      <c r="DZR25" s="485">
        <f t="shared" si="53"/>
        <v>0</v>
      </c>
      <c r="DZS25" s="485">
        <f t="shared" si="53"/>
        <v>0</v>
      </c>
      <c r="DZT25" s="485">
        <f t="shared" si="53"/>
        <v>0</v>
      </c>
      <c r="DZU25" s="485">
        <f t="shared" si="53"/>
        <v>0</v>
      </c>
      <c r="DZV25" s="485">
        <f t="shared" si="53"/>
        <v>0</v>
      </c>
      <c r="DZW25" s="485">
        <f t="shared" si="53"/>
        <v>0</v>
      </c>
      <c r="DZX25" s="485">
        <f t="shared" si="53"/>
        <v>0</v>
      </c>
      <c r="DZY25" s="485">
        <f t="shared" si="53"/>
        <v>0</v>
      </c>
      <c r="DZZ25" s="485">
        <f t="shared" si="53"/>
        <v>0</v>
      </c>
      <c r="EAA25" s="485">
        <f t="shared" si="53"/>
        <v>0</v>
      </c>
      <c r="EAB25" s="485">
        <f t="shared" si="53"/>
        <v>0</v>
      </c>
      <c r="EAC25" s="485">
        <f t="shared" si="53"/>
        <v>0</v>
      </c>
      <c r="EAD25" s="485">
        <f t="shared" si="53"/>
        <v>0</v>
      </c>
      <c r="EAE25" s="485">
        <f t="shared" si="53"/>
        <v>0</v>
      </c>
      <c r="EAF25" s="485">
        <f t="shared" si="53"/>
        <v>0</v>
      </c>
      <c r="EAG25" s="485">
        <f t="shared" si="53"/>
        <v>0</v>
      </c>
      <c r="EAH25" s="485">
        <f t="shared" si="53"/>
        <v>0</v>
      </c>
      <c r="EAI25" s="485">
        <f t="shared" si="53"/>
        <v>0</v>
      </c>
      <c r="EAJ25" s="485">
        <f t="shared" si="53"/>
        <v>0</v>
      </c>
      <c r="EAK25" s="485">
        <f t="shared" si="53"/>
        <v>0</v>
      </c>
      <c r="EAL25" s="485">
        <f t="shared" si="53"/>
        <v>0</v>
      </c>
      <c r="EAM25" s="485">
        <f t="shared" si="53"/>
        <v>0</v>
      </c>
      <c r="EAN25" s="485">
        <f t="shared" si="53"/>
        <v>0</v>
      </c>
      <c r="EAO25" s="485">
        <f t="shared" si="53"/>
        <v>0</v>
      </c>
      <c r="EAP25" s="485">
        <f t="shared" si="53"/>
        <v>0</v>
      </c>
      <c r="EAQ25" s="485">
        <f t="shared" si="53"/>
        <v>0</v>
      </c>
      <c r="EAR25" s="485">
        <f t="shared" si="53"/>
        <v>0</v>
      </c>
      <c r="EAS25" s="485">
        <f t="shared" si="53"/>
        <v>0</v>
      </c>
      <c r="EAT25" s="485">
        <f t="shared" si="53"/>
        <v>0</v>
      </c>
      <c r="EAU25" s="485">
        <f t="shared" si="53"/>
        <v>0</v>
      </c>
      <c r="EAV25" s="485">
        <f t="shared" si="53"/>
        <v>0</v>
      </c>
      <c r="EAW25" s="485">
        <f t="shared" si="53"/>
        <v>0</v>
      </c>
      <c r="EAX25" s="485">
        <f t="shared" si="53"/>
        <v>0</v>
      </c>
      <c r="EAY25" s="485">
        <f t="shared" si="53"/>
        <v>0</v>
      </c>
      <c r="EAZ25" s="485">
        <f t="shared" si="53"/>
        <v>0</v>
      </c>
      <c r="EBA25" s="485">
        <f t="shared" si="53"/>
        <v>0</v>
      </c>
      <c r="EBB25" s="485">
        <f t="shared" si="53"/>
        <v>0</v>
      </c>
      <c r="EBC25" s="485">
        <f t="shared" si="53"/>
        <v>0</v>
      </c>
      <c r="EBD25" s="485">
        <f t="shared" si="53"/>
        <v>0</v>
      </c>
      <c r="EBE25" s="485">
        <f t="shared" si="53"/>
        <v>0</v>
      </c>
      <c r="EBF25" s="485">
        <f t="shared" si="53"/>
        <v>0</v>
      </c>
      <c r="EBG25" s="485">
        <f t="shared" si="53"/>
        <v>0</v>
      </c>
      <c r="EBH25" s="485">
        <f t="shared" si="53"/>
        <v>0</v>
      </c>
      <c r="EBI25" s="485">
        <f t="shared" si="53"/>
        <v>0</v>
      </c>
      <c r="EBJ25" s="485">
        <f t="shared" si="53"/>
        <v>0</v>
      </c>
      <c r="EBK25" s="485">
        <f t="shared" si="53"/>
        <v>0</v>
      </c>
      <c r="EBL25" s="485">
        <f t="shared" si="53"/>
        <v>0</v>
      </c>
      <c r="EBM25" s="485">
        <f t="shared" si="53"/>
        <v>0</v>
      </c>
      <c r="EBN25" s="485">
        <f t="shared" si="53"/>
        <v>0</v>
      </c>
      <c r="EBO25" s="485">
        <f t="shared" si="53"/>
        <v>0</v>
      </c>
      <c r="EBP25" s="485">
        <f t="shared" si="53"/>
        <v>0</v>
      </c>
      <c r="EBQ25" s="485">
        <f t="shared" si="53"/>
        <v>0</v>
      </c>
      <c r="EBR25" s="485">
        <f t="shared" si="53"/>
        <v>0</v>
      </c>
      <c r="EBS25" s="485">
        <f t="shared" si="53"/>
        <v>0</v>
      </c>
      <c r="EBT25" s="485">
        <f t="shared" si="53"/>
        <v>0</v>
      </c>
      <c r="EBU25" s="485">
        <f t="shared" si="53"/>
        <v>0</v>
      </c>
      <c r="EBV25" s="485">
        <f t="shared" si="53"/>
        <v>0</v>
      </c>
      <c r="EBW25" s="485">
        <f t="shared" si="53"/>
        <v>0</v>
      </c>
      <c r="EBX25" s="485">
        <f t="shared" si="53"/>
        <v>0</v>
      </c>
      <c r="EBY25" s="485">
        <f t="shared" ref="EBY25:EEJ25" si="54">EBY22/365</f>
        <v>0</v>
      </c>
      <c r="EBZ25" s="485">
        <f t="shared" si="54"/>
        <v>0</v>
      </c>
      <c r="ECA25" s="485">
        <f t="shared" si="54"/>
        <v>0</v>
      </c>
      <c r="ECB25" s="485">
        <f t="shared" si="54"/>
        <v>0</v>
      </c>
      <c r="ECC25" s="485">
        <f t="shared" si="54"/>
        <v>0</v>
      </c>
      <c r="ECD25" s="485">
        <f t="shared" si="54"/>
        <v>0</v>
      </c>
      <c r="ECE25" s="485">
        <f t="shared" si="54"/>
        <v>0</v>
      </c>
      <c r="ECF25" s="485">
        <f t="shared" si="54"/>
        <v>0</v>
      </c>
      <c r="ECG25" s="485">
        <f t="shared" si="54"/>
        <v>0</v>
      </c>
      <c r="ECH25" s="485">
        <f t="shared" si="54"/>
        <v>0</v>
      </c>
      <c r="ECI25" s="485">
        <f t="shared" si="54"/>
        <v>0</v>
      </c>
      <c r="ECJ25" s="485">
        <f t="shared" si="54"/>
        <v>0</v>
      </c>
      <c r="ECK25" s="485">
        <f t="shared" si="54"/>
        <v>0</v>
      </c>
      <c r="ECL25" s="485">
        <f t="shared" si="54"/>
        <v>0</v>
      </c>
      <c r="ECM25" s="485">
        <f t="shared" si="54"/>
        <v>0</v>
      </c>
      <c r="ECN25" s="485">
        <f t="shared" si="54"/>
        <v>0</v>
      </c>
      <c r="ECO25" s="485">
        <f t="shared" si="54"/>
        <v>0</v>
      </c>
      <c r="ECP25" s="485">
        <f t="shared" si="54"/>
        <v>0</v>
      </c>
      <c r="ECQ25" s="485">
        <f t="shared" si="54"/>
        <v>0</v>
      </c>
      <c r="ECR25" s="485">
        <f t="shared" si="54"/>
        <v>0</v>
      </c>
      <c r="ECS25" s="485">
        <f t="shared" si="54"/>
        <v>0</v>
      </c>
      <c r="ECT25" s="485">
        <f t="shared" si="54"/>
        <v>0</v>
      </c>
      <c r="ECU25" s="485">
        <f t="shared" si="54"/>
        <v>0</v>
      </c>
      <c r="ECV25" s="485">
        <f t="shared" si="54"/>
        <v>0</v>
      </c>
      <c r="ECW25" s="485">
        <f t="shared" si="54"/>
        <v>0</v>
      </c>
      <c r="ECX25" s="485">
        <f t="shared" si="54"/>
        <v>0</v>
      </c>
      <c r="ECY25" s="485">
        <f t="shared" si="54"/>
        <v>0</v>
      </c>
      <c r="ECZ25" s="485">
        <f t="shared" si="54"/>
        <v>0</v>
      </c>
      <c r="EDA25" s="485">
        <f t="shared" si="54"/>
        <v>0</v>
      </c>
      <c r="EDB25" s="485">
        <f t="shared" si="54"/>
        <v>0</v>
      </c>
      <c r="EDC25" s="485">
        <f t="shared" si="54"/>
        <v>0</v>
      </c>
      <c r="EDD25" s="485">
        <f t="shared" si="54"/>
        <v>0</v>
      </c>
      <c r="EDE25" s="485">
        <f t="shared" si="54"/>
        <v>0</v>
      </c>
      <c r="EDF25" s="485">
        <f t="shared" si="54"/>
        <v>0</v>
      </c>
      <c r="EDG25" s="485">
        <f t="shared" si="54"/>
        <v>0</v>
      </c>
      <c r="EDH25" s="485">
        <f t="shared" si="54"/>
        <v>0</v>
      </c>
      <c r="EDI25" s="485">
        <f t="shared" si="54"/>
        <v>0</v>
      </c>
      <c r="EDJ25" s="485">
        <f t="shared" si="54"/>
        <v>0</v>
      </c>
      <c r="EDK25" s="485">
        <f t="shared" si="54"/>
        <v>0</v>
      </c>
      <c r="EDL25" s="485">
        <f t="shared" si="54"/>
        <v>0</v>
      </c>
      <c r="EDM25" s="485">
        <f t="shared" si="54"/>
        <v>0</v>
      </c>
      <c r="EDN25" s="485">
        <f t="shared" si="54"/>
        <v>0</v>
      </c>
      <c r="EDO25" s="485">
        <f t="shared" si="54"/>
        <v>0</v>
      </c>
      <c r="EDP25" s="485">
        <f t="shared" si="54"/>
        <v>0</v>
      </c>
      <c r="EDQ25" s="485">
        <f t="shared" si="54"/>
        <v>0</v>
      </c>
      <c r="EDR25" s="485">
        <f t="shared" si="54"/>
        <v>0</v>
      </c>
      <c r="EDS25" s="485">
        <f t="shared" si="54"/>
        <v>0</v>
      </c>
      <c r="EDT25" s="485">
        <f t="shared" si="54"/>
        <v>0</v>
      </c>
      <c r="EDU25" s="485">
        <f t="shared" si="54"/>
        <v>0</v>
      </c>
      <c r="EDV25" s="485">
        <f t="shared" si="54"/>
        <v>0</v>
      </c>
      <c r="EDW25" s="485">
        <f t="shared" si="54"/>
        <v>0</v>
      </c>
      <c r="EDX25" s="485">
        <f t="shared" si="54"/>
        <v>0</v>
      </c>
      <c r="EDY25" s="485">
        <f t="shared" si="54"/>
        <v>0</v>
      </c>
      <c r="EDZ25" s="485">
        <f t="shared" si="54"/>
        <v>0</v>
      </c>
      <c r="EEA25" s="485">
        <f t="shared" si="54"/>
        <v>0</v>
      </c>
      <c r="EEB25" s="485">
        <f t="shared" si="54"/>
        <v>0</v>
      </c>
      <c r="EEC25" s="485">
        <f t="shared" si="54"/>
        <v>0</v>
      </c>
      <c r="EED25" s="485">
        <f t="shared" si="54"/>
        <v>0</v>
      </c>
      <c r="EEE25" s="485">
        <f t="shared" si="54"/>
        <v>0</v>
      </c>
      <c r="EEF25" s="485">
        <f t="shared" si="54"/>
        <v>0</v>
      </c>
      <c r="EEG25" s="485">
        <f t="shared" si="54"/>
        <v>0</v>
      </c>
      <c r="EEH25" s="485">
        <f t="shared" si="54"/>
        <v>0</v>
      </c>
      <c r="EEI25" s="485">
        <f t="shared" si="54"/>
        <v>0</v>
      </c>
      <c r="EEJ25" s="485">
        <f t="shared" si="54"/>
        <v>0</v>
      </c>
      <c r="EEK25" s="485">
        <f t="shared" ref="EEK25:EGV25" si="55">EEK22/365</f>
        <v>0</v>
      </c>
      <c r="EEL25" s="485">
        <f t="shared" si="55"/>
        <v>0</v>
      </c>
      <c r="EEM25" s="485">
        <f t="shared" si="55"/>
        <v>0</v>
      </c>
      <c r="EEN25" s="485">
        <f t="shared" si="55"/>
        <v>0</v>
      </c>
      <c r="EEO25" s="485">
        <f t="shared" si="55"/>
        <v>0</v>
      </c>
      <c r="EEP25" s="485">
        <f t="shared" si="55"/>
        <v>0</v>
      </c>
      <c r="EEQ25" s="485">
        <f t="shared" si="55"/>
        <v>0</v>
      </c>
      <c r="EER25" s="485">
        <f t="shared" si="55"/>
        <v>0</v>
      </c>
      <c r="EES25" s="485">
        <f t="shared" si="55"/>
        <v>0</v>
      </c>
      <c r="EET25" s="485">
        <f t="shared" si="55"/>
        <v>0</v>
      </c>
      <c r="EEU25" s="485">
        <f t="shared" si="55"/>
        <v>0</v>
      </c>
      <c r="EEV25" s="485">
        <f t="shared" si="55"/>
        <v>0</v>
      </c>
      <c r="EEW25" s="485">
        <f t="shared" si="55"/>
        <v>0</v>
      </c>
      <c r="EEX25" s="485">
        <f t="shared" si="55"/>
        <v>0</v>
      </c>
      <c r="EEY25" s="485">
        <f t="shared" si="55"/>
        <v>0</v>
      </c>
      <c r="EEZ25" s="485">
        <f t="shared" si="55"/>
        <v>0</v>
      </c>
      <c r="EFA25" s="485">
        <f t="shared" si="55"/>
        <v>0</v>
      </c>
      <c r="EFB25" s="485">
        <f t="shared" si="55"/>
        <v>0</v>
      </c>
      <c r="EFC25" s="485">
        <f t="shared" si="55"/>
        <v>0</v>
      </c>
      <c r="EFD25" s="485">
        <f t="shared" si="55"/>
        <v>0</v>
      </c>
      <c r="EFE25" s="485">
        <f t="shared" si="55"/>
        <v>0</v>
      </c>
      <c r="EFF25" s="485">
        <f t="shared" si="55"/>
        <v>0</v>
      </c>
      <c r="EFG25" s="485">
        <f t="shared" si="55"/>
        <v>0</v>
      </c>
      <c r="EFH25" s="485">
        <f t="shared" si="55"/>
        <v>0</v>
      </c>
      <c r="EFI25" s="485">
        <f t="shared" si="55"/>
        <v>0</v>
      </c>
      <c r="EFJ25" s="485">
        <f t="shared" si="55"/>
        <v>0</v>
      </c>
      <c r="EFK25" s="485">
        <f t="shared" si="55"/>
        <v>0</v>
      </c>
      <c r="EFL25" s="485">
        <f t="shared" si="55"/>
        <v>0</v>
      </c>
      <c r="EFM25" s="485">
        <f t="shared" si="55"/>
        <v>0</v>
      </c>
      <c r="EFN25" s="485">
        <f t="shared" si="55"/>
        <v>0</v>
      </c>
      <c r="EFO25" s="485">
        <f t="shared" si="55"/>
        <v>0</v>
      </c>
      <c r="EFP25" s="485">
        <f t="shared" si="55"/>
        <v>0</v>
      </c>
      <c r="EFQ25" s="485">
        <f t="shared" si="55"/>
        <v>0</v>
      </c>
      <c r="EFR25" s="485">
        <f t="shared" si="55"/>
        <v>0</v>
      </c>
      <c r="EFS25" s="485">
        <f t="shared" si="55"/>
        <v>0</v>
      </c>
      <c r="EFT25" s="485">
        <f t="shared" si="55"/>
        <v>0</v>
      </c>
      <c r="EFU25" s="485">
        <f t="shared" si="55"/>
        <v>0</v>
      </c>
      <c r="EFV25" s="485">
        <f t="shared" si="55"/>
        <v>0</v>
      </c>
      <c r="EFW25" s="485">
        <f t="shared" si="55"/>
        <v>0</v>
      </c>
      <c r="EFX25" s="485">
        <f t="shared" si="55"/>
        <v>0</v>
      </c>
      <c r="EFY25" s="485">
        <f t="shared" si="55"/>
        <v>0</v>
      </c>
      <c r="EFZ25" s="485">
        <f t="shared" si="55"/>
        <v>0</v>
      </c>
      <c r="EGA25" s="485">
        <f t="shared" si="55"/>
        <v>0</v>
      </c>
      <c r="EGB25" s="485">
        <f t="shared" si="55"/>
        <v>0</v>
      </c>
      <c r="EGC25" s="485">
        <f t="shared" si="55"/>
        <v>0</v>
      </c>
      <c r="EGD25" s="485">
        <f t="shared" si="55"/>
        <v>0</v>
      </c>
      <c r="EGE25" s="485">
        <f t="shared" si="55"/>
        <v>0</v>
      </c>
      <c r="EGF25" s="485">
        <f t="shared" si="55"/>
        <v>0</v>
      </c>
      <c r="EGG25" s="485">
        <f t="shared" si="55"/>
        <v>0</v>
      </c>
      <c r="EGH25" s="485">
        <f t="shared" si="55"/>
        <v>0</v>
      </c>
      <c r="EGI25" s="485">
        <f t="shared" si="55"/>
        <v>0</v>
      </c>
      <c r="EGJ25" s="485">
        <f t="shared" si="55"/>
        <v>0</v>
      </c>
      <c r="EGK25" s="485">
        <f t="shared" si="55"/>
        <v>0</v>
      </c>
      <c r="EGL25" s="485">
        <f t="shared" si="55"/>
        <v>0</v>
      </c>
      <c r="EGM25" s="485">
        <f t="shared" si="55"/>
        <v>0</v>
      </c>
      <c r="EGN25" s="485">
        <f t="shared" si="55"/>
        <v>0</v>
      </c>
      <c r="EGO25" s="485">
        <f t="shared" si="55"/>
        <v>0</v>
      </c>
      <c r="EGP25" s="485">
        <f t="shared" si="55"/>
        <v>0</v>
      </c>
      <c r="EGQ25" s="485">
        <f t="shared" si="55"/>
        <v>0</v>
      </c>
      <c r="EGR25" s="485">
        <f t="shared" si="55"/>
        <v>0</v>
      </c>
      <c r="EGS25" s="485">
        <f t="shared" si="55"/>
        <v>0</v>
      </c>
      <c r="EGT25" s="485">
        <f t="shared" si="55"/>
        <v>0</v>
      </c>
      <c r="EGU25" s="485">
        <f t="shared" si="55"/>
        <v>0</v>
      </c>
      <c r="EGV25" s="485">
        <f t="shared" si="55"/>
        <v>0</v>
      </c>
      <c r="EGW25" s="485">
        <f t="shared" ref="EGW25:EJH25" si="56">EGW22/365</f>
        <v>0</v>
      </c>
      <c r="EGX25" s="485">
        <f t="shared" si="56"/>
        <v>0</v>
      </c>
      <c r="EGY25" s="485">
        <f t="shared" si="56"/>
        <v>0</v>
      </c>
      <c r="EGZ25" s="485">
        <f t="shared" si="56"/>
        <v>0</v>
      </c>
      <c r="EHA25" s="485">
        <f t="shared" si="56"/>
        <v>0</v>
      </c>
      <c r="EHB25" s="485">
        <f t="shared" si="56"/>
        <v>0</v>
      </c>
      <c r="EHC25" s="485">
        <f t="shared" si="56"/>
        <v>0</v>
      </c>
      <c r="EHD25" s="485">
        <f t="shared" si="56"/>
        <v>0</v>
      </c>
      <c r="EHE25" s="485">
        <f t="shared" si="56"/>
        <v>0</v>
      </c>
      <c r="EHF25" s="485">
        <f t="shared" si="56"/>
        <v>0</v>
      </c>
      <c r="EHG25" s="485">
        <f t="shared" si="56"/>
        <v>0</v>
      </c>
      <c r="EHH25" s="485">
        <f t="shared" si="56"/>
        <v>0</v>
      </c>
      <c r="EHI25" s="485">
        <f t="shared" si="56"/>
        <v>0</v>
      </c>
      <c r="EHJ25" s="485">
        <f t="shared" si="56"/>
        <v>0</v>
      </c>
      <c r="EHK25" s="485">
        <f t="shared" si="56"/>
        <v>0</v>
      </c>
      <c r="EHL25" s="485">
        <f t="shared" si="56"/>
        <v>0</v>
      </c>
      <c r="EHM25" s="485">
        <f t="shared" si="56"/>
        <v>0</v>
      </c>
      <c r="EHN25" s="485">
        <f t="shared" si="56"/>
        <v>0</v>
      </c>
      <c r="EHO25" s="485">
        <f t="shared" si="56"/>
        <v>0</v>
      </c>
      <c r="EHP25" s="485">
        <f t="shared" si="56"/>
        <v>0</v>
      </c>
      <c r="EHQ25" s="485">
        <f t="shared" si="56"/>
        <v>0</v>
      </c>
      <c r="EHR25" s="485">
        <f t="shared" si="56"/>
        <v>0</v>
      </c>
      <c r="EHS25" s="485">
        <f t="shared" si="56"/>
        <v>0</v>
      </c>
      <c r="EHT25" s="485">
        <f t="shared" si="56"/>
        <v>0</v>
      </c>
      <c r="EHU25" s="485">
        <f t="shared" si="56"/>
        <v>0</v>
      </c>
      <c r="EHV25" s="485">
        <f t="shared" si="56"/>
        <v>0</v>
      </c>
      <c r="EHW25" s="485">
        <f t="shared" si="56"/>
        <v>0</v>
      </c>
      <c r="EHX25" s="485">
        <f t="shared" si="56"/>
        <v>0</v>
      </c>
      <c r="EHY25" s="485">
        <f t="shared" si="56"/>
        <v>0</v>
      </c>
      <c r="EHZ25" s="485">
        <f t="shared" si="56"/>
        <v>0</v>
      </c>
      <c r="EIA25" s="485">
        <f t="shared" si="56"/>
        <v>0</v>
      </c>
      <c r="EIB25" s="485">
        <f t="shared" si="56"/>
        <v>0</v>
      </c>
      <c r="EIC25" s="485">
        <f t="shared" si="56"/>
        <v>0</v>
      </c>
      <c r="EID25" s="485">
        <f t="shared" si="56"/>
        <v>0</v>
      </c>
      <c r="EIE25" s="485">
        <f t="shared" si="56"/>
        <v>0</v>
      </c>
      <c r="EIF25" s="485">
        <f t="shared" si="56"/>
        <v>0</v>
      </c>
      <c r="EIG25" s="485">
        <f t="shared" si="56"/>
        <v>0</v>
      </c>
      <c r="EIH25" s="485">
        <f t="shared" si="56"/>
        <v>0</v>
      </c>
      <c r="EII25" s="485">
        <f t="shared" si="56"/>
        <v>0</v>
      </c>
      <c r="EIJ25" s="485">
        <f t="shared" si="56"/>
        <v>0</v>
      </c>
      <c r="EIK25" s="485">
        <f t="shared" si="56"/>
        <v>0</v>
      </c>
      <c r="EIL25" s="485">
        <f t="shared" si="56"/>
        <v>0</v>
      </c>
      <c r="EIM25" s="485">
        <f t="shared" si="56"/>
        <v>0</v>
      </c>
      <c r="EIN25" s="485">
        <f t="shared" si="56"/>
        <v>0</v>
      </c>
      <c r="EIO25" s="485">
        <f t="shared" si="56"/>
        <v>0</v>
      </c>
      <c r="EIP25" s="485">
        <f t="shared" si="56"/>
        <v>0</v>
      </c>
      <c r="EIQ25" s="485">
        <f t="shared" si="56"/>
        <v>0</v>
      </c>
      <c r="EIR25" s="485">
        <f t="shared" si="56"/>
        <v>0</v>
      </c>
      <c r="EIS25" s="485">
        <f t="shared" si="56"/>
        <v>0</v>
      </c>
      <c r="EIT25" s="485">
        <f t="shared" si="56"/>
        <v>0</v>
      </c>
      <c r="EIU25" s="485">
        <f t="shared" si="56"/>
        <v>0</v>
      </c>
      <c r="EIV25" s="485">
        <f t="shared" si="56"/>
        <v>0</v>
      </c>
      <c r="EIW25" s="485">
        <f t="shared" si="56"/>
        <v>0</v>
      </c>
      <c r="EIX25" s="485">
        <f t="shared" si="56"/>
        <v>0</v>
      </c>
      <c r="EIY25" s="485">
        <f t="shared" si="56"/>
        <v>0</v>
      </c>
      <c r="EIZ25" s="485">
        <f t="shared" si="56"/>
        <v>0</v>
      </c>
      <c r="EJA25" s="485">
        <f t="shared" si="56"/>
        <v>0</v>
      </c>
      <c r="EJB25" s="485">
        <f t="shared" si="56"/>
        <v>0</v>
      </c>
      <c r="EJC25" s="485">
        <f t="shared" si="56"/>
        <v>0</v>
      </c>
      <c r="EJD25" s="485">
        <f t="shared" si="56"/>
        <v>0</v>
      </c>
      <c r="EJE25" s="485">
        <f t="shared" si="56"/>
        <v>0</v>
      </c>
      <c r="EJF25" s="485">
        <f t="shared" si="56"/>
        <v>0</v>
      </c>
      <c r="EJG25" s="485">
        <f t="shared" si="56"/>
        <v>0</v>
      </c>
      <c r="EJH25" s="485">
        <f t="shared" si="56"/>
        <v>0</v>
      </c>
      <c r="EJI25" s="485">
        <f t="shared" ref="EJI25:ELT25" si="57">EJI22/365</f>
        <v>0</v>
      </c>
      <c r="EJJ25" s="485">
        <f t="shared" si="57"/>
        <v>0</v>
      </c>
      <c r="EJK25" s="485">
        <f t="shared" si="57"/>
        <v>0</v>
      </c>
      <c r="EJL25" s="485">
        <f t="shared" si="57"/>
        <v>0</v>
      </c>
      <c r="EJM25" s="485">
        <f t="shared" si="57"/>
        <v>0</v>
      </c>
      <c r="EJN25" s="485">
        <f t="shared" si="57"/>
        <v>0</v>
      </c>
      <c r="EJO25" s="485">
        <f t="shared" si="57"/>
        <v>0</v>
      </c>
      <c r="EJP25" s="485">
        <f t="shared" si="57"/>
        <v>0</v>
      </c>
      <c r="EJQ25" s="485">
        <f t="shared" si="57"/>
        <v>0</v>
      </c>
      <c r="EJR25" s="485">
        <f t="shared" si="57"/>
        <v>0</v>
      </c>
      <c r="EJS25" s="485">
        <f t="shared" si="57"/>
        <v>0</v>
      </c>
      <c r="EJT25" s="485">
        <f t="shared" si="57"/>
        <v>0</v>
      </c>
      <c r="EJU25" s="485">
        <f t="shared" si="57"/>
        <v>0</v>
      </c>
      <c r="EJV25" s="485">
        <f t="shared" si="57"/>
        <v>0</v>
      </c>
      <c r="EJW25" s="485">
        <f t="shared" si="57"/>
        <v>0</v>
      </c>
      <c r="EJX25" s="485">
        <f t="shared" si="57"/>
        <v>0</v>
      </c>
      <c r="EJY25" s="485">
        <f t="shared" si="57"/>
        <v>0</v>
      </c>
      <c r="EJZ25" s="485">
        <f t="shared" si="57"/>
        <v>0</v>
      </c>
      <c r="EKA25" s="485">
        <f t="shared" si="57"/>
        <v>0</v>
      </c>
      <c r="EKB25" s="485">
        <f t="shared" si="57"/>
        <v>0</v>
      </c>
      <c r="EKC25" s="485">
        <f t="shared" si="57"/>
        <v>0</v>
      </c>
      <c r="EKD25" s="485">
        <f t="shared" si="57"/>
        <v>0</v>
      </c>
      <c r="EKE25" s="485">
        <f t="shared" si="57"/>
        <v>0</v>
      </c>
      <c r="EKF25" s="485">
        <f t="shared" si="57"/>
        <v>0</v>
      </c>
      <c r="EKG25" s="485">
        <f t="shared" si="57"/>
        <v>0</v>
      </c>
      <c r="EKH25" s="485">
        <f t="shared" si="57"/>
        <v>0</v>
      </c>
      <c r="EKI25" s="485">
        <f t="shared" si="57"/>
        <v>0</v>
      </c>
      <c r="EKJ25" s="485">
        <f t="shared" si="57"/>
        <v>0</v>
      </c>
      <c r="EKK25" s="485">
        <f t="shared" si="57"/>
        <v>0</v>
      </c>
      <c r="EKL25" s="485">
        <f t="shared" si="57"/>
        <v>0</v>
      </c>
      <c r="EKM25" s="485">
        <f t="shared" si="57"/>
        <v>0</v>
      </c>
      <c r="EKN25" s="485">
        <f t="shared" si="57"/>
        <v>0</v>
      </c>
      <c r="EKO25" s="485">
        <f t="shared" si="57"/>
        <v>0</v>
      </c>
      <c r="EKP25" s="485">
        <f t="shared" si="57"/>
        <v>0</v>
      </c>
      <c r="EKQ25" s="485">
        <f t="shared" si="57"/>
        <v>0</v>
      </c>
      <c r="EKR25" s="485">
        <f t="shared" si="57"/>
        <v>0</v>
      </c>
      <c r="EKS25" s="485">
        <f t="shared" si="57"/>
        <v>0</v>
      </c>
      <c r="EKT25" s="485">
        <f t="shared" si="57"/>
        <v>0</v>
      </c>
      <c r="EKU25" s="485">
        <f t="shared" si="57"/>
        <v>0</v>
      </c>
      <c r="EKV25" s="485">
        <f t="shared" si="57"/>
        <v>0</v>
      </c>
      <c r="EKW25" s="485">
        <f t="shared" si="57"/>
        <v>0</v>
      </c>
      <c r="EKX25" s="485">
        <f t="shared" si="57"/>
        <v>0</v>
      </c>
      <c r="EKY25" s="485">
        <f t="shared" si="57"/>
        <v>0</v>
      </c>
      <c r="EKZ25" s="485">
        <f t="shared" si="57"/>
        <v>0</v>
      </c>
      <c r="ELA25" s="485">
        <f t="shared" si="57"/>
        <v>0</v>
      </c>
      <c r="ELB25" s="485">
        <f t="shared" si="57"/>
        <v>0</v>
      </c>
      <c r="ELC25" s="485">
        <f t="shared" si="57"/>
        <v>0</v>
      </c>
      <c r="ELD25" s="485">
        <f t="shared" si="57"/>
        <v>0</v>
      </c>
      <c r="ELE25" s="485">
        <f t="shared" si="57"/>
        <v>0</v>
      </c>
      <c r="ELF25" s="485">
        <f t="shared" si="57"/>
        <v>0</v>
      </c>
      <c r="ELG25" s="485">
        <f t="shared" si="57"/>
        <v>0</v>
      </c>
      <c r="ELH25" s="485">
        <f t="shared" si="57"/>
        <v>0</v>
      </c>
      <c r="ELI25" s="485">
        <f t="shared" si="57"/>
        <v>0</v>
      </c>
      <c r="ELJ25" s="485">
        <f t="shared" si="57"/>
        <v>0</v>
      </c>
      <c r="ELK25" s="485">
        <f t="shared" si="57"/>
        <v>0</v>
      </c>
      <c r="ELL25" s="485">
        <f t="shared" si="57"/>
        <v>0</v>
      </c>
      <c r="ELM25" s="485">
        <f t="shared" si="57"/>
        <v>0</v>
      </c>
      <c r="ELN25" s="485">
        <f t="shared" si="57"/>
        <v>0</v>
      </c>
      <c r="ELO25" s="485">
        <f t="shared" si="57"/>
        <v>0</v>
      </c>
      <c r="ELP25" s="485">
        <f t="shared" si="57"/>
        <v>0</v>
      </c>
      <c r="ELQ25" s="485">
        <f t="shared" si="57"/>
        <v>0</v>
      </c>
      <c r="ELR25" s="485">
        <f t="shared" si="57"/>
        <v>0</v>
      </c>
      <c r="ELS25" s="485">
        <f t="shared" si="57"/>
        <v>0</v>
      </c>
      <c r="ELT25" s="485">
        <f t="shared" si="57"/>
        <v>0</v>
      </c>
      <c r="ELU25" s="485">
        <f t="shared" ref="ELU25:EOF25" si="58">ELU22/365</f>
        <v>0</v>
      </c>
      <c r="ELV25" s="485">
        <f t="shared" si="58"/>
        <v>0</v>
      </c>
      <c r="ELW25" s="485">
        <f t="shared" si="58"/>
        <v>0</v>
      </c>
      <c r="ELX25" s="485">
        <f t="shared" si="58"/>
        <v>0</v>
      </c>
      <c r="ELY25" s="485">
        <f t="shared" si="58"/>
        <v>0</v>
      </c>
      <c r="ELZ25" s="485">
        <f t="shared" si="58"/>
        <v>0</v>
      </c>
      <c r="EMA25" s="485">
        <f t="shared" si="58"/>
        <v>0</v>
      </c>
      <c r="EMB25" s="485">
        <f t="shared" si="58"/>
        <v>0</v>
      </c>
      <c r="EMC25" s="485">
        <f t="shared" si="58"/>
        <v>0</v>
      </c>
      <c r="EMD25" s="485">
        <f t="shared" si="58"/>
        <v>0</v>
      </c>
      <c r="EME25" s="485">
        <f t="shared" si="58"/>
        <v>0</v>
      </c>
      <c r="EMF25" s="485">
        <f t="shared" si="58"/>
        <v>0</v>
      </c>
      <c r="EMG25" s="485">
        <f t="shared" si="58"/>
        <v>0</v>
      </c>
      <c r="EMH25" s="485">
        <f t="shared" si="58"/>
        <v>0</v>
      </c>
      <c r="EMI25" s="485">
        <f t="shared" si="58"/>
        <v>0</v>
      </c>
      <c r="EMJ25" s="485">
        <f t="shared" si="58"/>
        <v>0</v>
      </c>
      <c r="EMK25" s="485">
        <f t="shared" si="58"/>
        <v>0</v>
      </c>
      <c r="EML25" s="485">
        <f t="shared" si="58"/>
        <v>0</v>
      </c>
      <c r="EMM25" s="485">
        <f t="shared" si="58"/>
        <v>0</v>
      </c>
      <c r="EMN25" s="485">
        <f t="shared" si="58"/>
        <v>0</v>
      </c>
      <c r="EMO25" s="485">
        <f t="shared" si="58"/>
        <v>0</v>
      </c>
      <c r="EMP25" s="485">
        <f t="shared" si="58"/>
        <v>0</v>
      </c>
      <c r="EMQ25" s="485">
        <f t="shared" si="58"/>
        <v>0</v>
      </c>
      <c r="EMR25" s="485">
        <f t="shared" si="58"/>
        <v>0</v>
      </c>
      <c r="EMS25" s="485">
        <f t="shared" si="58"/>
        <v>0</v>
      </c>
      <c r="EMT25" s="485">
        <f t="shared" si="58"/>
        <v>0</v>
      </c>
      <c r="EMU25" s="485">
        <f t="shared" si="58"/>
        <v>0</v>
      </c>
      <c r="EMV25" s="485">
        <f t="shared" si="58"/>
        <v>0</v>
      </c>
      <c r="EMW25" s="485">
        <f t="shared" si="58"/>
        <v>0</v>
      </c>
      <c r="EMX25" s="485">
        <f t="shared" si="58"/>
        <v>0</v>
      </c>
      <c r="EMY25" s="485">
        <f t="shared" si="58"/>
        <v>0</v>
      </c>
      <c r="EMZ25" s="485">
        <f t="shared" si="58"/>
        <v>0</v>
      </c>
      <c r="ENA25" s="485">
        <f t="shared" si="58"/>
        <v>0</v>
      </c>
      <c r="ENB25" s="485">
        <f t="shared" si="58"/>
        <v>0</v>
      </c>
      <c r="ENC25" s="485">
        <f t="shared" si="58"/>
        <v>0</v>
      </c>
      <c r="END25" s="485">
        <f t="shared" si="58"/>
        <v>0</v>
      </c>
      <c r="ENE25" s="485">
        <f t="shared" si="58"/>
        <v>0</v>
      </c>
      <c r="ENF25" s="485">
        <f t="shared" si="58"/>
        <v>0</v>
      </c>
      <c r="ENG25" s="485">
        <f t="shared" si="58"/>
        <v>0</v>
      </c>
      <c r="ENH25" s="485">
        <f t="shared" si="58"/>
        <v>0</v>
      </c>
      <c r="ENI25" s="485">
        <f t="shared" si="58"/>
        <v>0</v>
      </c>
      <c r="ENJ25" s="485">
        <f t="shared" si="58"/>
        <v>0</v>
      </c>
      <c r="ENK25" s="485">
        <f t="shared" si="58"/>
        <v>0</v>
      </c>
      <c r="ENL25" s="485">
        <f t="shared" si="58"/>
        <v>0</v>
      </c>
      <c r="ENM25" s="485">
        <f t="shared" si="58"/>
        <v>0</v>
      </c>
      <c r="ENN25" s="485">
        <f t="shared" si="58"/>
        <v>0</v>
      </c>
      <c r="ENO25" s="485">
        <f t="shared" si="58"/>
        <v>0</v>
      </c>
      <c r="ENP25" s="485">
        <f t="shared" si="58"/>
        <v>0</v>
      </c>
      <c r="ENQ25" s="485">
        <f t="shared" si="58"/>
        <v>0</v>
      </c>
      <c r="ENR25" s="485">
        <f t="shared" si="58"/>
        <v>0</v>
      </c>
      <c r="ENS25" s="485">
        <f t="shared" si="58"/>
        <v>0</v>
      </c>
      <c r="ENT25" s="485">
        <f t="shared" si="58"/>
        <v>0</v>
      </c>
      <c r="ENU25" s="485">
        <f t="shared" si="58"/>
        <v>0</v>
      </c>
      <c r="ENV25" s="485">
        <f t="shared" si="58"/>
        <v>0</v>
      </c>
      <c r="ENW25" s="485">
        <f t="shared" si="58"/>
        <v>0</v>
      </c>
      <c r="ENX25" s="485">
        <f t="shared" si="58"/>
        <v>0</v>
      </c>
      <c r="ENY25" s="485">
        <f t="shared" si="58"/>
        <v>0</v>
      </c>
      <c r="ENZ25" s="485">
        <f t="shared" si="58"/>
        <v>0</v>
      </c>
      <c r="EOA25" s="485">
        <f t="shared" si="58"/>
        <v>0</v>
      </c>
      <c r="EOB25" s="485">
        <f t="shared" si="58"/>
        <v>0</v>
      </c>
      <c r="EOC25" s="485">
        <f t="shared" si="58"/>
        <v>0</v>
      </c>
      <c r="EOD25" s="485">
        <f t="shared" si="58"/>
        <v>0</v>
      </c>
      <c r="EOE25" s="485">
        <f t="shared" si="58"/>
        <v>0</v>
      </c>
      <c r="EOF25" s="485">
        <f t="shared" si="58"/>
        <v>0</v>
      </c>
      <c r="EOG25" s="485">
        <f t="shared" ref="EOG25:EQR25" si="59">EOG22/365</f>
        <v>0</v>
      </c>
      <c r="EOH25" s="485">
        <f t="shared" si="59"/>
        <v>0</v>
      </c>
      <c r="EOI25" s="485">
        <f t="shared" si="59"/>
        <v>0</v>
      </c>
      <c r="EOJ25" s="485">
        <f t="shared" si="59"/>
        <v>0</v>
      </c>
      <c r="EOK25" s="485">
        <f t="shared" si="59"/>
        <v>0</v>
      </c>
      <c r="EOL25" s="485">
        <f t="shared" si="59"/>
        <v>0</v>
      </c>
      <c r="EOM25" s="485">
        <f t="shared" si="59"/>
        <v>0</v>
      </c>
      <c r="EON25" s="485">
        <f t="shared" si="59"/>
        <v>0</v>
      </c>
      <c r="EOO25" s="485">
        <f t="shared" si="59"/>
        <v>0</v>
      </c>
      <c r="EOP25" s="485">
        <f t="shared" si="59"/>
        <v>0</v>
      </c>
      <c r="EOQ25" s="485">
        <f t="shared" si="59"/>
        <v>0</v>
      </c>
      <c r="EOR25" s="485">
        <f t="shared" si="59"/>
        <v>0</v>
      </c>
      <c r="EOS25" s="485">
        <f t="shared" si="59"/>
        <v>0</v>
      </c>
      <c r="EOT25" s="485">
        <f t="shared" si="59"/>
        <v>0</v>
      </c>
      <c r="EOU25" s="485">
        <f t="shared" si="59"/>
        <v>0</v>
      </c>
      <c r="EOV25" s="485">
        <f t="shared" si="59"/>
        <v>0</v>
      </c>
      <c r="EOW25" s="485">
        <f t="shared" si="59"/>
        <v>0</v>
      </c>
      <c r="EOX25" s="485">
        <f t="shared" si="59"/>
        <v>0</v>
      </c>
      <c r="EOY25" s="485">
        <f t="shared" si="59"/>
        <v>0</v>
      </c>
      <c r="EOZ25" s="485">
        <f t="shared" si="59"/>
        <v>0</v>
      </c>
      <c r="EPA25" s="485">
        <f t="shared" si="59"/>
        <v>0</v>
      </c>
      <c r="EPB25" s="485">
        <f t="shared" si="59"/>
        <v>0</v>
      </c>
      <c r="EPC25" s="485">
        <f t="shared" si="59"/>
        <v>0</v>
      </c>
      <c r="EPD25" s="485">
        <f t="shared" si="59"/>
        <v>0</v>
      </c>
      <c r="EPE25" s="485">
        <f t="shared" si="59"/>
        <v>0</v>
      </c>
      <c r="EPF25" s="485">
        <f t="shared" si="59"/>
        <v>0</v>
      </c>
      <c r="EPG25" s="485">
        <f t="shared" si="59"/>
        <v>0</v>
      </c>
      <c r="EPH25" s="485">
        <f t="shared" si="59"/>
        <v>0</v>
      </c>
      <c r="EPI25" s="485">
        <f t="shared" si="59"/>
        <v>0</v>
      </c>
      <c r="EPJ25" s="485">
        <f t="shared" si="59"/>
        <v>0</v>
      </c>
      <c r="EPK25" s="485">
        <f t="shared" si="59"/>
        <v>0</v>
      </c>
      <c r="EPL25" s="485">
        <f t="shared" si="59"/>
        <v>0</v>
      </c>
      <c r="EPM25" s="485">
        <f t="shared" si="59"/>
        <v>0</v>
      </c>
      <c r="EPN25" s="485">
        <f t="shared" si="59"/>
        <v>0</v>
      </c>
      <c r="EPO25" s="485">
        <f t="shared" si="59"/>
        <v>0</v>
      </c>
      <c r="EPP25" s="485">
        <f t="shared" si="59"/>
        <v>0</v>
      </c>
      <c r="EPQ25" s="485">
        <f t="shared" si="59"/>
        <v>0</v>
      </c>
      <c r="EPR25" s="485">
        <f t="shared" si="59"/>
        <v>0</v>
      </c>
      <c r="EPS25" s="485">
        <f t="shared" si="59"/>
        <v>0</v>
      </c>
      <c r="EPT25" s="485">
        <f t="shared" si="59"/>
        <v>0</v>
      </c>
      <c r="EPU25" s="485">
        <f t="shared" si="59"/>
        <v>0</v>
      </c>
      <c r="EPV25" s="485">
        <f t="shared" si="59"/>
        <v>0</v>
      </c>
      <c r="EPW25" s="485">
        <f t="shared" si="59"/>
        <v>0</v>
      </c>
      <c r="EPX25" s="485">
        <f t="shared" si="59"/>
        <v>0</v>
      </c>
      <c r="EPY25" s="485">
        <f t="shared" si="59"/>
        <v>0</v>
      </c>
      <c r="EPZ25" s="485">
        <f t="shared" si="59"/>
        <v>0</v>
      </c>
      <c r="EQA25" s="485">
        <f t="shared" si="59"/>
        <v>0</v>
      </c>
      <c r="EQB25" s="485">
        <f t="shared" si="59"/>
        <v>0</v>
      </c>
      <c r="EQC25" s="485">
        <f t="shared" si="59"/>
        <v>0</v>
      </c>
      <c r="EQD25" s="485">
        <f t="shared" si="59"/>
        <v>0</v>
      </c>
      <c r="EQE25" s="485">
        <f t="shared" si="59"/>
        <v>0</v>
      </c>
      <c r="EQF25" s="485">
        <f t="shared" si="59"/>
        <v>0</v>
      </c>
      <c r="EQG25" s="485">
        <f t="shared" si="59"/>
        <v>0</v>
      </c>
      <c r="EQH25" s="485">
        <f t="shared" si="59"/>
        <v>0</v>
      </c>
      <c r="EQI25" s="485">
        <f t="shared" si="59"/>
        <v>0</v>
      </c>
      <c r="EQJ25" s="485">
        <f t="shared" si="59"/>
        <v>0</v>
      </c>
      <c r="EQK25" s="485">
        <f t="shared" si="59"/>
        <v>0</v>
      </c>
      <c r="EQL25" s="485">
        <f t="shared" si="59"/>
        <v>0</v>
      </c>
      <c r="EQM25" s="485">
        <f t="shared" si="59"/>
        <v>0</v>
      </c>
      <c r="EQN25" s="485">
        <f t="shared" si="59"/>
        <v>0</v>
      </c>
      <c r="EQO25" s="485">
        <f t="shared" si="59"/>
        <v>0</v>
      </c>
      <c r="EQP25" s="485">
        <f t="shared" si="59"/>
        <v>0</v>
      </c>
      <c r="EQQ25" s="485">
        <f t="shared" si="59"/>
        <v>0</v>
      </c>
      <c r="EQR25" s="485">
        <f t="shared" si="59"/>
        <v>0</v>
      </c>
      <c r="EQS25" s="485">
        <f t="shared" ref="EQS25:ETD25" si="60">EQS22/365</f>
        <v>0</v>
      </c>
      <c r="EQT25" s="485">
        <f t="shared" si="60"/>
        <v>0</v>
      </c>
      <c r="EQU25" s="485">
        <f t="shared" si="60"/>
        <v>0</v>
      </c>
      <c r="EQV25" s="485">
        <f t="shared" si="60"/>
        <v>0</v>
      </c>
      <c r="EQW25" s="485">
        <f t="shared" si="60"/>
        <v>0</v>
      </c>
      <c r="EQX25" s="485">
        <f t="shared" si="60"/>
        <v>0</v>
      </c>
      <c r="EQY25" s="485">
        <f t="shared" si="60"/>
        <v>0</v>
      </c>
      <c r="EQZ25" s="485">
        <f t="shared" si="60"/>
        <v>0</v>
      </c>
      <c r="ERA25" s="485">
        <f t="shared" si="60"/>
        <v>0</v>
      </c>
      <c r="ERB25" s="485">
        <f t="shared" si="60"/>
        <v>0</v>
      </c>
      <c r="ERC25" s="485">
        <f t="shared" si="60"/>
        <v>0</v>
      </c>
      <c r="ERD25" s="485">
        <f t="shared" si="60"/>
        <v>0</v>
      </c>
      <c r="ERE25" s="485">
        <f t="shared" si="60"/>
        <v>0</v>
      </c>
      <c r="ERF25" s="485">
        <f t="shared" si="60"/>
        <v>0</v>
      </c>
      <c r="ERG25" s="485">
        <f t="shared" si="60"/>
        <v>0</v>
      </c>
      <c r="ERH25" s="485">
        <f t="shared" si="60"/>
        <v>0</v>
      </c>
      <c r="ERI25" s="485">
        <f t="shared" si="60"/>
        <v>0</v>
      </c>
      <c r="ERJ25" s="485">
        <f t="shared" si="60"/>
        <v>0</v>
      </c>
      <c r="ERK25" s="485">
        <f t="shared" si="60"/>
        <v>0</v>
      </c>
      <c r="ERL25" s="485">
        <f t="shared" si="60"/>
        <v>0</v>
      </c>
      <c r="ERM25" s="485">
        <f t="shared" si="60"/>
        <v>0</v>
      </c>
      <c r="ERN25" s="485">
        <f t="shared" si="60"/>
        <v>0</v>
      </c>
      <c r="ERO25" s="485">
        <f t="shared" si="60"/>
        <v>0</v>
      </c>
      <c r="ERP25" s="485">
        <f t="shared" si="60"/>
        <v>0</v>
      </c>
      <c r="ERQ25" s="485">
        <f t="shared" si="60"/>
        <v>0</v>
      </c>
      <c r="ERR25" s="485">
        <f t="shared" si="60"/>
        <v>0</v>
      </c>
      <c r="ERS25" s="485">
        <f t="shared" si="60"/>
        <v>0</v>
      </c>
      <c r="ERT25" s="485">
        <f t="shared" si="60"/>
        <v>0</v>
      </c>
      <c r="ERU25" s="485">
        <f t="shared" si="60"/>
        <v>0</v>
      </c>
      <c r="ERV25" s="485">
        <f t="shared" si="60"/>
        <v>0</v>
      </c>
      <c r="ERW25" s="485">
        <f t="shared" si="60"/>
        <v>0</v>
      </c>
      <c r="ERX25" s="485">
        <f t="shared" si="60"/>
        <v>0</v>
      </c>
      <c r="ERY25" s="485">
        <f t="shared" si="60"/>
        <v>0</v>
      </c>
      <c r="ERZ25" s="485">
        <f t="shared" si="60"/>
        <v>0</v>
      </c>
      <c r="ESA25" s="485">
        <f t="shared" si="60"/>
        <v>0</v>
      </c>
      <c r="ESB25" s="485">
        <f t="shared" si="60"/>
        <v>0</v>
      </c>
      <c r="ESC25" s="485">
        <f t="shared" si="60"/>
        <v>0</v>
      </c>
      <c r="ESD25" s="485">
        <f t="shared" si="60"/>
        <v>0</v>
      </c>
      <c r="ESE25" s="485">
        <f t="shared" si="60"/>
        <v>0</v>
      </c>
      <c r="ESF25" s="485">
        <f t="shared" si="60"/>
        <v>0</v>
      </c>
      <c r="ESG25" s="485">
        <f t="shared" si="60"/>
        <v>0</v>
      </c>
      <c r="ESH25" s="485">
        <f t="shared" si="60"/>
        <v>0</v>
      </c>
      <c r="ESI25" s="485">
        <f t="shared" si="60"/>
        <v>0</v>
      </c>
      <c r="ESJ25" s="485">
        <f t="shared" si="60"/>
        <v>0</v>
      </c>
      <c r="ESK25" s="485">
        <f t="shared" si="60"/>
        <v>0</v>
      </c>
      <c r="ESL25" s="485">
        <f t="shared" si="60"/>
        <v>0</v>
      </c>
      <c r="ESM25" s="485">
        <f t="shared" si="60"/>
        <v>0</v>
      </c>
      <c r="ESN25" s="485">
        <f t="shared" si="60"/>
        <v>0</v>
      </c>
      <c r="ESO25" s="485">
        <f t="shared" si="60"/>
        <v>0</v>
      </c>
      <c r="ESP25" s="485">
        <f t="shared" si="60"/>
        <v>0</v>
      </c>
      <c r="ESQ25" s="485">
        <f t="shared" si="60"/>
        <v>0</v>
      </c>
      <c r="ESR25" s="485">
        <f t="shared" si="60"/>
        <v>0</v>
      </c>
      <c r="ESS25" s="485">
        <f t="shared" si="60"/>
        <v>0</v>
      </c>
      <c r="EST25" s="485">
        <f t="shared" si="60"/>
        <v>0</v>
      </c>
      <c r="ESU25" s="485">
        <f t="shared" si="60"/>
        <v>0</v>
      </c>
      <c r="ESV25" s="485">
        <f t="shared" si="60"/>
        <v>0</v>
      </c>
      <c r="ESW25" s="485">
        <f t="shared" si="60"/>
        <v>0</v>
      </c>
      <c r="ESX25" s="485">
        <f t="shared" si="60"/>
        <v>0</v>
      </c>
      <c r="ESY25" s="485">
        <f t="shared" si="60"/>
        <v>0</v>
      </c>
      <c r="ESZ25" s="485">
        <f t="shared" si="60"/>
        <v>0</v>
      </c>
      <c r="ETA25" s="485">
        <f t="shared" si="60"/>
        <v>0</v>
      </c>
      <c r="ETB25" s="485">
        <f t="shared" si="60"/>
        <v>0</v>
      </c>
      <c r="ETC25" s="485">
        <f t="shared" si="60"/>
        <v>0</v>
      </c>
      <c r="ETD25" s="485">
        <f t="shared" si="60"/>
        <v>0</v>
      </c>
      <c r="ETE25" s="485">
        <f t="shared" ref="ETE25:EVP25" si="61">ETE22/365</f>
        <v>0</v>
      </c>
      <c r="ETF25" s="485">
        <f t="shared" si="61"/>
        <v>0</v>
      </c>
      <c r="ETG25" s="485">
        <f t="shared" si="61"/>
        <v>0</v>
      </c>
      <c r="ETH25" s="485">
        <f t="shared" si="61"/>
        <v>0</v>
      </c>
      <c r="ETI25" s="485">
        <f t="shared" si="61"/>
        <v>0</v>
      </c>
      <c r="ETJ25" s="485">
        <f t="shared" si="61"/>
        <v>0</v>
      </c>
      <c r="ETK25" s="485">
        <f t="shared" si="61"/>
        <v>0</v>
      </c>
      <c r="ETL25" s="485">
        <f t="shared" si="61"/>
        <v>0</v>
      </c>
      <c r="ETM25" s="485">
        <f t="shared" si="61"/>
        <v>0</v>
      </c>
      <c r="ETN25" s="485">
        <f t="shared" si="61"/>
        <v>0</v>
      </c>
      <c r="ETO25" s="485">
        <f t="shared" si="61"/>
        <v>0</v>
      </c>
      <c r="ETP25" s="485">
        <f t="shared" si="61"/>
        <v>0</v>
      </c>
      <c r="ETQ25" s="485">
        <f t="shared" si="61"/>
        <v>0</v>
      </c>
      <c r="ETR25" s="485">
        <f t="shared" si="61"/>
        <v>0</v>
      </c>
      <c r="ETS25" s="485">
        <f t="shared" si="61"/>
        <v>0</v>
      </c>
      <c r="ETT25" s="485">
        <f t="shared" si="61"/>
        <v>0</v>
      </c>
      <c r="ETU25" s="485">
        <f t="shared" si="61"/>
        <v>0</v>
      </c>
      <c r="ETV25" s="485">
        <f t="shared" si="61"/>
        <v>0</v>
      </c>
      <c r="ETW25" s="485">
        <f t="shared" si="61"/>
        <v>0</v>
      </c>
      <c r="ETX25" s="485">
        <f t="shared" si="61"/>
        <v>0</v>
      </c>
      <c r="ETY25" s="485">
        <f t="shared" si="61"/>
        <v>0</v>
      </c>
      <c r="ETZ25" s="485">
        <f t="shared" si="61"/>
        <v>0</v>
      </c>
      <c r="EUA25" s="485">
        <f t="shared" si="61"/>
        <v>0</v>
      </c>
      <c r="EUB25" s="485">
        <f t="shared" si="61"/>
        <v>0</v>
      </c>
      <c r="EUC25" s="485">
        <f t="shared" si="61"/>
        <v>0</v>
      </c>
      <c r="EUD25" s="485">
        <f t="shared" si="61"/>
        <v>0</v>
      </c>
      <c r="EUE25" s="485">
        <f t="shared" si="61"/>
        <v>0</v>
      </c>
      <c r="EUF25" s="485">
        <f t="shared" si="61"/>
        <v>0</v>
      </c>
      <c r="EUG25" s="485">
        <f t="shared" si="61"/>
        <v>0</v>
      </c>
      <c r="EUH25" s="485">
        <f t="shared" si="61"/>
        <v>0</v>
      </c>
      <c r="EUI25" s="485">
        <f t="shared" si="61"/>
        <v>0</v>
      </c>
      <c r="EUJ25" s="485">
        <f t="shared" si="61"/>
        <v>0</v>
      </c>
      <c r="EUK25" s="485">
        <f t="shared" si="61"/>
        <v>0</v>
      </c>
      <c r="EUL25" s="485">
        <f t="shared" si="61"/>
        <v>0</v>
      </c>
      <c r="EUM25" s="485">
        <f t="shared" si="61"/>
        <v>0</v>
      </c>
      <c r="EUN25" s="485">
        <f t="shared" si="61"/>
        <v>0</v>
      </c>
      <c r="EUO25" s="485">
        <f t="shared" si="61"/>
        <v>0</v>
      </c>
      <c r="EUP25" s="485">
        <f t="shared" si="61"/>
        <v>0</v>
      </c>
      <c r="EUQ25" s="485">
        <f t="shared" si="61"/>
        <v>0</v>
      </c>
      <c r="EUR25" s="485">
        <f t="shared" si="61"/>
        <v>0</v>
      </c>
      <c r="EUS25" s="485">
        <f t="shared" si="61"/>
        <v>0</v>
      </c>
      <c r="EUT25" s="485">
        <f t="shared" si="61"/>
        <v>0</v>
      </c>
      <c r="EUU25" s="485">
        <f t="shared" si="61"/>
        <v>0</v>
      </c>
      <c r="EUV25" s="485">
        <f t="shared" si="61"/>
        <v>0</v>
      </c>
      <c r="EUW25" s="485">
        <f t="shared" si="61"/>
        <v>0</v>
      </c>
      <c r="EUX25" s="485">
        <f t="shared" si="61"/>
        <v>0</v>
      </c>
      <c r="EUY25" s="485">
        <f t="shared" si="61"/>
        <v>0</v>
      </c>
      <c r="EUZ25" s="485">
        <f t="shared" si="61"/>
        <v>0</v>
      </c>
      <c r="EVA25" s="485">
        <f t="shared" si="61"/>
        <v>0</v>
      </c>
      <c r="EVB25" s="485">
        <f t="shared" si="61"/>
        <v>0</v>
      </c>
      <c r="EVC25" s="485">
        <f t="shared" si="61"/>
        <v>0</v>
      </c>
      <c r="EVD25" s="485">
        <f t="shared" si="61"/>
        <v>0</v>
      </c>
      <c r="EVE25" s="485">
        <f t="shared" si="61"/>
        <v>0</v>
      </c>
      <c r="EVF25" s="485">
        <f t="shared" si="61"/>
        <v>0</v>
      </c>
      <c r="EVG25" s="485">
        <f t="shared" si="61"/>
        <v>0</v>
      </c>
      <c r="EVH25" s="485">
        <f t="shared" si="61"/>
        <v>0</v>
      </c>
      <c r="EVI25" s="485">
        <f t="shared" si="61"/>
        <v>0</v>
      </c>
      <c r="EVJ25" s="485">
        <f t="shared" si="61"/>
        <v>0</v>
      </c>
      <c r="EVK25" s="485">
        <f t="shared" si="61"/>
        <v>0</v>
      </c>
      <c r="EVL25" s="485">
        <f t="shared" si="61"/>
        <v>0</v>
      </c>
      <c r="EVM25" s="485">
        <f t="shared" si="61"/>
        <v>0</v>
      </c>
      <c r="EVN25" s="485">
        <f t="shared" si="61"/>
        <v>0</v>
      </c>
      <c r="EVO25" s="485">
        <f t="shared" si="61"/>
        <v>0</v>
      </c>
      <c r="EVP25" s="485">
        <f t="shared" si="61"/>
        <v>0</v>
      </c>
      <c r="EVQ25" s="485">
        <f t="shared" ref="EVQ25:EYB25" si="62">EVQ22/365</f>
        <v>0</v>
      </c>
      <c r="EVR25" s="485">
        <f t="shared" si="62"/>
        <v>0</v>
      </c>
      <c r="EVS25" s="485">
        <f t="shared" si="62"/>
        <v>0</v>
      </c>
      <c r="EVT25" s="485">
        <f t="shared" si="62"/>
        <v>0</v>
      </c>
      <c r="EVU25" s="485">
        <f t="shared" si="62"/>
        <v>0</v>
      </c>
      <c r="EVV25" s="485">
        <f t="shared" si="62"/>
        <v>0</v>
      </c>
      <c r="EVW25" s="485">
        <f t="shared" si="62"/>
        <v>0</v>
      </c>
      <c r="EVX25" s="485">
        <f t="shared" si="62"/>
        <v>0</v>
      </c>
      <c r="EVY25" s="485">
        <f t="shared" si="62"/>
        <v>0</v>
      </c>
      <c r="EVZ25" s="485">
        <f t="shared" si="62"/>
        <v>0</v>
      </c>
      <c r="EWA25" s="485">
        <f t="shared" si="62"/>
        <v>0</v>
      </c>
      <c r="EWB25" s="485">
        <f t="shared" si="62"/>
        <v>0</v>
      </c>
      <c r="EWC25" s="485">
        <f t="shared" si="62"/>
        <v>0</v>
      </c>
      <c r="EWD25" s="485">
        <f t="shared" si="62"/>
        <v>0</v>
      </c>
      <c r="EWE25" s="485">
        <f t="shared" si="62"/>
        <v>0</v>
      </c>
      <c r="EWF25" s="485">
        <f t="shared" si="62"/>
        <v>0</v>
      </c>
      <c r="EWG25" s="485">
        <f t="shared" si="62"/>
        <v>0</v>
      </c>
      <c r="EWH25" s="485">
        <f t="shared" si="62"/>
        <v>0</v>
      </c>
      <c r="EWI25" s="485">
        <f t="shared" si="62"/>
        <v>0</v>
      </c>
      <c r="EWJ25" s="485">
        <f t="shared" si="62"/>
        <v>0</v>
      </c>
      <c r="EWK25" s="485">
        <f t="shared" si="62"/>
        <v>0</v>
      </c>
      <c r="EWL25" s="485">
        <f t="shared" si="62"/>
        <v>0</v>
      </c>
      <c r="EWM25" s="485">
        <f t="shared" si="62"/>
        <v>0</v>
      </c>
      <c r="EWN25" s="485">
        <f t="shared" si="62"/>
        <v>0</v>
      </c>
      <c r="EWO25" s="485">
        <f t="shared" si="62"/>
        <v>0</v>
      </c>
      <c r="EWP25" s="485">
        <f t="shared" si="62"/>
        <v>0</v>
      </c>
      <c r="EWQ25" s="485">
        <f t="shared" si="62"/>
        <v>0</v>
      </c>
      <c r="EWR25" s="485">
        <f t="shared" si="62"/>
        <v>0</v>
      </c>
      <c r="EWS25" s="485">
        <f t="shared" si="62"/>
        <v>0</v>
      </c>
      <c r="EWT25" s="485">
        <f t="shared" si="62"/>
        <v>0</v>
      </c>
      <c r="EWU25" s="485">
        <f t="shared" si="62"/>
        <v>0</v>
      </c>
      <c r="EWV25" s="485">
        <f t="shared" si="62"/>
        <v>0</v>
      </c>
      <c r="EWW25" s="485">
        <f t="shared" si="62"/>
        <v>0</v>
      </c>
      <c r="EWX25" s="485">
        <f t="shared" si="62"/>
        <v>0</v>
      </c>
      <c r="EWY25" s="485">
        <f t="shared" si="62"/>
        <v>0</v>
      </c>
      <c r="EWZ25" s="485">
        <f t="shared" si="62"/>
        <v>0</v>
      </c>
      <c r="EXA25" s="485">
        <f t="shared" si="62"/>
        <v>0</v>
      </c>
      <c r="EXB25" s="485">
        <f t="shared" si="62"/>
        <v>0</v>
      </c>
      <c r="EXC25" s="485">
        <f t="shared" si="62"/>
        <v>0</v>
      </c>
      <c r="EXD25" s="485">
        <f t="shared" si="62"/>
        <v>0</v>
      </c>
      <c r="EXE25" s="485">
        <f t="shared" si="62"/>
        <v>0</v>
      </c>
      <c r="EXF25" s="485">
        <f t="shared" si="62"/>
        <v>0</v>
      </c>
      <c r="EXG25" s="485">
        <f t="shared" si="62"/>
        <v>0</v>
      </c>
      <c r="EXH25" s="485">
        <f t="shared" si="62"/>
        <v>0</v>
      </c>
      <c r="EXI25" s="485">
        <f t="shared" si="62"/>
        <v>0</v>
      </c>
      <c r="EXJ25" s="485">
        <f t="shared" si="62"/>
        <v>0</v>
      </c>
      <c r="EXK25" s="485">
        <f t="shared" si="62"/>
        <v>0</v>
      </c>
      <c r="EXL25" s="485">
        <f t="shared" si="62"/>
        <v>0</v>
      </c>
      <c r="EXM25" s="485">
        <f t="shared" si="62"/>
        <v>0</v>
      </c>
      <c r="EXN25" s="485">
        <f t="shared" si="62"/>
        <v>0</v>
      </c>
      <c r="EXO25" s="485">
        <f t="shared" si="62"/>
        <v>0</v>
      </c>
      <c r="EXP25" s="485">
        <f t="shared" si="62"/>
        <v>0</v>
      </c>
      <c r="EXQ25" s="485">
        <f t="shared" si="62"/>
        <v>0</v>
      </c>
      <c r="EXR25" s="485">
        <f t="shared" si="62"/>
        <v>0</v>
      </c>
      <c r="EXS25" s="485">
        <f t="shared" si="62"/>
        <v>0</v>
      </c>
      <c r="EXT25" s="485">
        <f t="shared" si="62"/>
        <v>0</v>
      </c>
      <c r="EXU25" s="485">
        <f t="shared" si="62"/>
        <v>0</v>
      </c>
      <c r="EXV25" s="485">
        <f t="shared" si="62"/>
        <v>0</v>
      </c>
      <c r="EXW25" s="485">
        <f t="shared" si="62"/>
        <v>0</v>
      </c>
      <c r="EXX25" s="485">
        <f t="shared" si="62"/>
        <v>0</v>
      </c>
      <c r="EXY25" s="485">
        <f t="shared" si="62"/>
        <v>0</v>
      </c>
      <c r="EXZ25" s="485">
        <f t="shared" si="62"/>
        <v>0</v>
      </c>
      <c r="EYA25" s="485">
        <f t="shared" si="62"/>
        <v>0</v>
      </c>
      <c r="EYB25" s="485">
        <f t="shared" si="62"/>
        <v>0</v>
      </c>
      <c r="EYC25" s="485">
        <f t="shared" ref="EYC25:FAN25" si="63">EYC22/365</f>
        <v>0</v>
      </c>
      <c r="EYD25" s="485">
        <f t="shared" si="63"/>
        <v>0</v>
      </c>
      <c r="EYE25" s="485">
        <f t="shared" si="63"/>
        <v>0</v>
      </c>
      <c r="EYF25" s="485">
        <f t="shared" si="63"/>
        <v>0</v>
      </c>
      <c r="EYG25" s="485">
        <f t="shared" si="63"/>
        <v>0</v>
      </c>
      <c r="EYH25" s="485">
        <f t="shared" si="63"/>
        <v>0</v>
      </c>
      <c r="EYI25" s="485">
        <f t="shared" si="63"/>
        <v>0</v>
      </c>
      <c r="EYJ25" s="485">
        <f t="shared" si="63"/>
        <v>0</v>
      </c>
      <c r="EYK25" s="485">
        <f t="shared" si="63"/>
        <v>0</v>
      </c>
      <c r="EYL25" s="485">
        <f t="shared" si="63"/>
        <v>0</v>
      </c>
      <c r="EYM25" s="485">
        <f t="shared" si="63"/>
        <v>0</v>
      </c>
      <c r="EYN25" s="485">
        <f t="shared" si="63"/>
        <v>0</v>
      </c>
      <c r="EYO25" s="485">
        <f t="shared" si="63"/>
        <v>0</v>
      </c>
      <c r="EYP25" s="485">
        <f t="shared" si="63"/>
        <v>0</v>
      </c>
      <c r="EYQ25" s="485">
        <f t="shared" si="63"/>
        <v>0</v>
      </c>
      <c r="EYR25" s="485">
        <f t="shared" si="63"/>
        <v>0</v>
      </c>
      <c r="EYS25" s="485">
        <f t="shared" si="63"/>
        <v>0</v>
      </c>
      <c r="EYT25" s="485">
        <f t="shared" si="63"/>
        <v>0</v>
      </c>
      <c r="EYU25" s="485">
        <f t="shared" si="63"/>
        <v>0</v>
      </c>
      <c r="EYV25" s="485">
        <f t="shared" si="63"/>
        <v>0</v>
      </c>
      <c r="EYW25" s="485">
        <f t="shared" si="63"/>
        <v>0</v>
      </c>
      <c r="EYX25" s="485">
        <f t="shared" si="63"/>
        <v>0</v>
      </c>
      <c r="EYY25" s="485">
        <f t="shared" si="63"/>
        <v>0</v>
      </c>
      <c r="EYZ25" s="485">
        <f t="shared" si="63"/>
        <v>0</v>
      </c>
      <c r="EZA25" s="485">
        <f t="shared" si="63"/>
        <v>0</v>
      </c>
      <c r="EZB25" s="485">
        <f t="shared" si="63"/>
        <v>0</v>
      </c>
      <c r="EZC25" s="485">
        <f t="shared" si="63"/>
        <v>0</v>
      </c>
      <c r="EZD25" s="485">
        <f t="shared" si="63"/>
        <v>0</v>
      </c>
      <c r="EZE25" s="485">
        <f t="shared" si="63"/>
        <v>0</v>
      </c>
      <c r="EZF25" s="485">
        <f t="shared" si="63"/>
        <v>0</v>
      </c>
      <c r="EZG25" s="485">
        <f t="shared" si="63"/>
        <v>0</v>
      </c>
      <c r="EZH25" s="485">
        <f t="shared" si="63"/>
        <v>0</v>
      </c>
      <c r="EZI25" s="485">
        <f t="shared" si="63"/>
        <v>0</v>
      </c>
      <c r="EZJ25" s="485">
        <f t="shared" si="63"/>
        <v>0</v>
      </c>
      <c r="EZK25" s="485">
        <f t="shared" si="63"/>
        <v>0</v>
      </c>
      <c r="EZL25" s="485">
        <f t="shared" si="63"/>
        <v>0</v>
      </c>
      <c r="EZM25" s="485">
        <f t="shared" si="63"/>
        <v>0</v>
      </c>
      <c r="EZN25" s="485">
        <f t="shared" si="63"/>
        <v>0</v>
      </c>
      <c r="EZO25" s="485">
        <f t="shared" si="63"/>
        <v>0</v>
      </c>
      <c r="EZP25" s="485">
        <f t="shared" si="63"/>
        <v>0</v>
      </c>
      <c r="EZQ25" s="485">
        <f t="shared" si="63"/>
        <v>0</v>
      </c>
      <c r="EZR25" s="485">
        <f t="shared" si="63"/>
        <v>0</v>
      </c>
      <c r="EZS25" s="485">
        <f t="shared" si="63"/>
        <v>0</v>
      </c>
      <c r="EZT25" s="485">
        <f t="shared" si="63"/>
        <v>0</v>
      </c>
      <c r="EZU25" s="485">
        <f t="shared" si="63"/>
        <v>0</v>
      </c>
      <c r="EZV25" s="485">
        <f t="shared" si="63"/>
        <v>0</v>
      </c>
      <c r="EZW25" s="485">
        <f t="shared" si="63"/>
        <v>0</v>
      </c>
      <c r="EZX25" s="485">
        <f t="shared" si="63"/>
        <v>0</v>
      </c>
      <c r="EZY25" s="485">
        <f t="shared" si="63"/>
        <v>0</v>
      </c>
      <c r="EZZ25" s="485">
        <f t="shared" si="63"/>
        <v>0</v>
      </c>
      <c r="FAA25" s="485">
        <f t="shared" si="63"/>
        <v>0</v>
      </c>
      <c r="FAB25" s="485">
        <f t="shared" si="63"/>
        <v>0</v>
      </c>
      <c r="FAC25" s="485">
        <f t="shared" si="63"/>
        <v>0</v>
      </c>
      <c r="FAD25" s="485">
        <f t="shared" si="63"/>
        <v>0</v>
      </c>
      <c r="FAE25" s="485">
        <f t="shared" si="63"/>
        <v>0</v>
      </c>
      <c r="FAF25" s="485">
        <f t="shared" si="63"/>
        <v>0</v>
      </c>
      <c r="FAG25" s="485">
        <f t="shared" si="63"/>
        <v>0</v>
      </c>
      <c r="FAH25" s="485">
        <f t="shared" si="63"/>
        <v>0</v>
      </c>
      <c r="FAI25" s="485">
        <f t="shared" si="63"/>
        <v>0</v>
      </c>
      <c r="FAJ25" s="485">
        <f t="shared" si="63"/>
        <v>0</v>
      </c>
      <c r="FAK25" s="485">
        <f t="shared" si="63"/>
        <v>0</v>
      </c>
      <c r="FAL25" s="485">
        <f t="shared" si="63"/>
        <v>0</v>
      </c>
      <c r="FAM25" s="485">
        <f t="shared" si="63"/>
        <v>0</v>
      </c>
      <c r="FAN25" s="485">
        <f t="shared" si="63"/>
        <v>0</v>
      </c>
      <c r="FAO25" s="485">
        <f t="shared" ref="FAO25:FCZ25" si="64">FAO22/365</f>
        <v>0</v>
      </c>
      <c r="FAP25" s="485">
        <f t="shared" si="64"/>
        <v>0</v>
      </c>
      <c r="FAQ25" s="485">
        <f t="shared" si="64"/>
        <v>0</v>
      </c>
      <c r="FAR25" s="485">
        <f t="shared" si="64"/>
        <v>0</v>
      </c>
      <c r="FAS25" s="485">
        <f t="shared" si="64"/>
        <v>0</v>
      </c>
      <c r="FAT25" s="485">
        <f t="shared" si="64"/>
        <v>0</v>
      </c>
      <c r="FAU25" s="485">
        <f t="shared" si="64"/>
        <v>0</v>
      </c>
      <c r="FAV25" s="485">
        <f t="shared" si="64"/>
        <v>0</v>
      </c>
      <c r="FAW25" s="485">
        <f t="shared" si="64"/>
        <v>0</v>
      </c>
      <c r="FAX25" s="485">
        <f t="shared" si="64"/>
        <v>0</v>
      </c>
      <c r="FAY25" s="485">
        <f t="shared" si="64"/>
        <v>0</v>
      </c>
      <c r="FAZ25" s="485">
        <f t="shared" si="64"/>
        <v>0</v>
      </c>
      <c r="FBA25" s="485">
        <f t="shared" si="64"/>
        <v>0</v>
      </c>
      <c r="FBB25" s="485">
        <f t="shared" si="64"/>
        <v>0</v>
      </c>
      <c r="FBC25" s="485">
        <f t="shared" si="64"/>
        <v>0</v>
      </c>
      <c r="FBD25" s="485">
        <f t="shared" si="64"/>
        <v>0</v>
      </c>
      <c r="FBE25" s="485">
        <f t="shared" si="64"/>
        <v>0</v>
      </c>
      <c r="FBF25" s="485">
        <f t="shared" si="64"/>
        <v>0</v>
      </c>
      <c r="FBG25" s="485">
        <f t="shared" si="64"/>
        <v>0</v>
      </c>
      <c r="FBH25" s="485">
        <f t="shared" si="64"/>
        <v>0</v>
      </c>
      <c r="FBI25" s="485">
        <f t="shared" si="64"/>
        <v>0</v>
      </c>
      <c r="FBJ25" s="485">
        <f t="shared" si="64"/>
        <v>0</v>
      </c>
      <c r="FBK25" s="485">
        <f t="shared" si="64"/>
        <v>0</v>
      </c>
      <c r="FBL25" s="485">
        <f t="shared" si="64"/>
        <v>0</v>
      </c>
      <c r="FBM25" s="485">
        <f t="shared" si="64"/>
        <v>0</v>
      </c>
      <c r="FBN25" s="485">
        <f t="shared" si="64"/>
        <v>0</v>
      </c>
      <c r="FBO25" s="485">
        <f t="shared" si="64"/>
        <v>0</v>
      </c>
      <c r="FBP25" s="485">
        <f t="shared" si="64"/>
        <v>0</v>
      </c>
      <c r="FBQ25" s="485">
        <f t="shared" si="64"/>
        <v>0</v>
      </c>
      <c r="FBR25" s="485">
        <f t="shared" si="64"/>
        <v>0</v>
      </c>
      <c r="FBS25" s="485">
        <f t="shared" si="64"/>
        <v>0</v>
      </c>
      <c r="FBT25" s="485">
        <f t="shared" si="64"/>
        <v>0</v>
      </c>
      <c r="FBU25" s="485">
        <f t="shared" si="64"/>
        <v>0</v>
      </c>
      <c r="FBV25" s="485">
        <f t="shared" si="64"/>
        <v>0</v>
      </c>
      <c r="FBW25" s="485">
        <f t="shared" si="64"/>
        <v>0</v>
      </c>
      <c r="FBX25" s="485">
        <f t="shared" si="64"/>
        <v>0</v>
      </c>
      <c r="FBY25" s="485">
        <f t="shared" si="64"/>
        <v>0</v>
      </c>
      <c r="FBZ25" s="485">
        <f t="shared" si="64"/>
        <v>0</v>
      </c>
      <c r="FCA25" s="485">
        <f t="shared" si="64"/>
        <v>0</v>
      </c>
      <c r="FCB25" s="485">
        <f t="shared" si="64"/>
        <v>0</v>
      </c>
      <c r="FCC25" s="485">
        <f t="shared" si="64"/>
        <v>0</v>
      </c>
      <c r="FCD25" s="485">
        <f t="shared" si="64"/>
        <v>0</v>
      </c>
      <c r="FCE25" s="485">
        <f t="shared" si="64"/>
        <v>0</v>
      </c>
      <c r="FCF25" s="485">
        <f t="shared" si="64"/>
        <v>0</v>
      </c>
      <c r="FCG25" s="485">
        <f t="shared" si="64"/>
        <v>0</v>
      </c>
      <c r="FCH25" s="485">
        <f t="shared" si="64"/>
        <v>0</v>
      </c>
      <c r="FCI25" s="485">
        <f t="shared" si="64"/>
        <v>0</v>
      </c>
      <c r="FCJ25" s="485">
        <f t="shared" si="64"/>
        <v>0</v>
      </c>
      <c r="FCK25" s="485">
        <f t="shared" si="64"/>
        <v>0</v>
      </c>
      <c r="FCL25" s="485">
        <f t="shared" si="64"/>
        <v>0</v>
      </c>
      <c r="FCM25" s="485">
        <f t="shared" si="64"/>
        <v>0</v>
      </c>
      <c r="FCN25" s="485">
        <f t="shared" si="64"/>
        <v>0</v>
      </c>
      <c r="FCO25" s="485">
        <f t="shared" si="64"/>
        <v>0</v>
      </c>
      <c r="FCP25" s="485">
        <f t="shared" si="64"/>
        <v>0</v>
      </c>
      <c r="FCQ25" s="485">
        <f t="shared" si="64"/>
        <v>0</v>
      </c>
      <c r="FCR25" s="485">
        <f t="shared" si="64"/>
        <v>0</v>
      </c>
      <c r="FCS25" s="485">
        <f t="shared" si="64"/>
        <v>0</v>
      </c>
      <c r="FCT25" s="485">
        <f t="shared" si="64"/>
        <v>0</v>
      </c>
      <c r="FCU25" s="485">
        <f t="shared" si="64"/>
        <v>0</v>
      </c>
      <c r="FCV25" s="485">
        <f t="shared" si="64"/>
        <v>0</v>
      </c>
      <c r="FCW25" s="485">
        <f t="shared" si="64"/>
        <v>0</v>
      </c>
      <c r="FCX25" s="485">
        <f t="shared" si="64"/>
        <v>0</v>
      </c>
      <c r="FCY25" s="485">
        <f t="shared" si="64"/>
        <v>0</v>
      </c>
      <c r="FCZ25" s="485">
        <f t="shared" si="64"/>
        <v>0</v>
      </c>
      <c r="FDA25" s="485">
        <f t="shared" ref="FDA25:FFL25" si="65">FDA22/365</f>
        <v>0</v>
      </c>
      <c r="FDB25" s="485">
        <f t="shared" si="65"/>
        <v>0</v>
      </c>
      <c r="FDC25" s="485">
        <f t="shared" si="65"/>
        <v>0</v>
      </c>
      <c r="FDD25" s="485">
        <f t="shared" si="65"/>
        <v>0</v>
      </c>
      <c r="FDE25" s="485">
        <f t="shared" si="65"/>
        <v>0</v>
      </c>
      <c r="FDF25" s="485">
        <f t="shared" si="65"/>
        <v>0</v>
      </c>
      <c r="FDG25" s="485">
        <f t="shared" si="65"/>
        <v>0</v>
      </c>
      <c r="FDH25" s="485">
        <f t="shared" si="65"/>
        <v>0</v>
      </c>
      <c r="FDI25" s="485">
        <f t="shared" si="65"/>
        <v>0</v>
      </c>
      <c r="FDJ25" s="485">
        <f t="shared" si="65"/>
        <v>0</v>
      </c>
      <c r="FDK25" s="485">
        <f t="shared" si="65"/>
        <v>0</v>
      </c>
      <c r="FDL25" s="485">
        <f t="shared" si="65"/>
        <v>0</v>
      </c>
      <c r="FDM25" s="485">
        <f t="shared" si="65"/>
        <v>0</v>
      </c>
      <c r="FDN25" s="485">
        <f t="shared" si="65"/>
        <v>0</v>
      </c>
      <c r="FDO25" s="485">
        <f t="shared" si="65"/>
        <v>0</v>
      </c>
      <c r="FDP25" s="485">
        <f t="shared" si="65"/>
        <v>0</v>
      </c>
      <c r="FDQ25" s="485">
        <f t="shared" si="65"/>
        <v>0</v>
      </c>
      <c r="FDR25" s="485">
        <f t="shared" si="65"/>
        <v>0</v>
      </c>
      <c r="FDS25" s="485">
        <f t="shared" si="65"/>
        <v>0</v>
      </c>
      <c r="FDT25" s="485">
        <f t="shared" si="65"/>
        <v>0</v>
      </c>
      <c r="FDU25" s="485">
        <f t="shared" si="65"/>
        <v>0</v>
      </c>
      <c r="FDV25" s="485">
        <f t="shared" si="65"/>
        <v>0</v>
      </c>
      <c r="FDW25" s="485">
        <f t="shared" si="65"/>
        <v>0</v>
      </c>
      <c r="FDX25" s="485">
        <f t="shared" si="65"/>
        <v>0</v>
      </c>
      <c r="FDY25" s="485">
        <f t="shared" si="65"/>
        <v>0</v>
      </c>
      <c r="FDZ25" s="485">
        <f t="shared" si="65"/>
        <v>0</v>
      </c>
      <c r="FEA25" s="485">
        <f t="shared" si="65"/>
        <v>0</v>
      </c>
      <c r="FEB25" s="485">
        <f t="shared" si="65"/>
        <v>0</v>
      </c>
      <c r="FEC25" s="485">
        <f t="shared" si="65"/>
        <v>0</v>
      </c>
      <c r="FED25" s="485">
        <f t="shared" si="65"/>
        <v>0</v>
      </c>
      <c r="FEE25" s="485">
        <f t="shared" si="65"/>
        <v>0</v>
      </c>
      <c r="FEF25" s="485">
        <f t="shared" si="65"/>
        <v>0</v>
      </c>
      <c r="FEG25" s="485">
        <f t="shared" si="65"/>
        <v>0</v>
      </c>
      <c r="FEH25" s="485">
        <f t="shared" si="65"/>
        <v>0</v>
      </c>
      <c r="FEI25" s="485">
        <f t="shared" si="65"/>
        <v>0</v>
      </c>
      <c r="FEJ25" s="485">
        <f t="shared" si="65"/>
        <v>0</v>
      </c>
      <c r="FEK25" s="485">
        <f t="shared" si="65"/>
        <v>0</v>
      </c>
      <c r="FEL25" s="485">
        <f t="shared" si="65"/>
        <v>0</v>
      </c>
      <c r="FEM25" s="485">
        <f t="shared" si="65"/>
        <v>0</v>
      </c>
      <c r="FEN25" s="485">
        <f t="shared" si="65"/>
        <v>0</v>
      </c>
      <c r="FEO25" s="485">
        <f t="shared" si="65"/>
        <v>0</v>
      </c>
      <c r="FEP25" s="485">
        <f t="shared" si="65"/>
        <v>0</v>
      </c>
      <c r="FEQ25" s="485">
        <f t="shared" si="65"/>
        <v>0</v>
      </c>
      <c r="FER25" s="485">
        <f t="shared" si="65"/>
        <v>0</v>
      </c>
      <c r="FES25" s="485">
        <f t="shared" si="65"/>
        <v>0</v>
      </c>
      <c r="FET25" s="485">
        <f t="shared" si="65"/>
        <v>0</v>
      </c>
      <c r="FEU25" s="485">
        <f t="shared" si="65"/>
        <v>0</v>
      </c>
      <c r="FEV25" s="485">
        <f t="shared" si="65"/>
        <v>0</v>
      </c>
      <c r="FEW25" s="485">
        <f t="shared" si="65"/>
        <v>0</v>
      </c>
      <c r="FEX25" s="485">
        <f t="shared" si="65"/>
        <v>0</v>
      </c>
      <c r="FEY25" s="485">
        <f t="shared" si="65"/>
        <v>0</v>
      </c>
      <c r="FEZ25" s="485">
        <f t="shared" si="65"/>
        <v>0</v>
      </c>
      <c r="FFA25" s="485">
        <f t="shared" si="65"/>
        <v>0</v>
      </c>
      <c r="FFB25" s="485">
        <f t="shared" si="65"/>
        <v>0</v>
      </c>
      <c r="FFC25" s="485">
        <f t="shared" si="65"/>
        <v>0</v>
      </c>
      <c r="FFD25" s="485">
        <f t="shared" si="65"/>
        <v>0</v>
      </c>
      <c r="FFE25" s="485">
        <f t="shared" si="65"/>
        <v>0</v>
      </c>
      <c r="FFF25" s="485">
        <f t="shared" si="65"/>
        <v>0</v>
      </c>
      <c r="FFG25" s="485">
        <f t="shared" si="65"/>
        <v>0</v>
      </c>
      <c r="FFH25" s="485">
        <f t="shared" si="65"/>
        <v>0</v>
      </c>
      <c r="FFI25" s="485">
        <f t="shared" si="65"/>
        <v>0</v>
      </c>
      <c r="FFJ25" s="485">
        <f t="shared" si="65"/>
        <v>0</v>
      </c>
      <c r="FFK25" s="485">
        <f t="shared" si="65"/>
        <v>0</v>
      </c>
      <c r="FFL25" s="485">
        <f t="shared" si="65"/>
        <v>0</v>
      </c>
      <c r="FFM25" s="485">
        <f t="shared" ref="FFM25:FHX25" si="66">FFM22/365</f>
        <v>0</v>
      </c>
      <c r="FFN25" s="485">
        <f t="shared" si="66"/>
        <v>0</v>
      </c>
      <c r="FFO25" s="485">
        <f t="shared" si="66"/>
        <v>0</v>
      </c>
      <c r="FFP25" s="485">
        <f t="shared" si="66"/>
        <v>0</v>
      </c>
      <c r="FFQ25" s="485">
        <f t="shared" si="66"/>
        <v>0</v>
      </c>
      <c r="FFR25" s="485">
        <f t="shared" si="66"/>
        <v>0</v>
      </c>
      <c r="FFS25" s="485">
        <f t="shared" si="66"/>
        <v>0</v>
      </c>
      <c r="FFT25" s="485">
        <f t="shared" si="66"/>
        <v>0</v>
      </c>
      <c r="FFU25" s="485">
        <f t="shared" si="66"/>
        <v>0</v>
      </c>
      <c r="FFV25" s="485">
        <f t="shared" si="66"/>
        <v>0</v>
      </c>
      <c r="FFW25" s="485">
        <f t="shared" si="66"/>
        <v>0</v>
      </c>
      <c r="FFX25" s="485">
        <f t="shared" si="66"/>
        <v>0</v>
      </c>
      <c r="FFY25" s="485">
        <f t="shared" si="66"/>
        <v>0</v>
      </c>
      <c r="FFZ25" s="485">
        <f t="shared" si="66"/>
        <v>0</v>
      </c>
      <c r="FGA25" s="485">
        <f t="shared" si="66"/>
        <v>0</v>
      </c>
      <c r="FGB25" s="485">
        <f t="shared" si="66"/>
        <v>0</v>
      </c>
      <c r="FGC25" s="485">
        <f t="shared" si="66"/>
        <v>0</v>
      </c>
      <c r="FGD25" s="485">
        <f t="shared" si="66"/>
        <v>0</v>
      </c>
      <c r="FGE25" s="485">
        <f t="shared" si="66"/>
        <v>0</v>
      </c>
      <c r="FGF25" s="485">
        <f t="shared" si="66"/>
        <v>0</v>
      </c>
      <c r="FGG25" s="485">
        <f t="shared" si="66"/>
        <v>0</v>
      </c>
      <c r="FGH25" s="485">
        <f t="shared" si="66"/>
        <v>0</v>
      </c>
      <c r="FGI25" s="485">
        <f t="shared" si="66"/>
        <v>0</v>
      </c>
      <c r="FGJ25" s="485">
        <f t="shared" si="66"/>
        <v>0</v>
      </c>
      <c r="FGK25" s="485">
        <f t="shared" si="66"/>
        <v>0</v>
      </c>
      <c r="FGL25" s="485">
        <f t="shared" si="66"/>
        <v>0</v>
      </c>
      <c r="FGM25" s="485">
        <f t="shared" si="66"/>
        <v>0</v>
      </c>
      <c r="FGN25" s="485">
        <f t="shared" si="66"/>
        <v>0</v>
      </c>
      <c r="FGO25" s="485">
        <f t="shared" si="66"/>
        <v>0</v>
      </c>
      <c r="FGP25" s="485">
        <f t="shared" si="66"/>
        <v>0</v>
      </c>
      <c r="FGQ25" s="485">
        <f t="shared" si="66"/>
        <v>0</v>
      </c>
      <c r="FGR25" s="485">
        <f t="shared" si="66"/>
        <v>0</v>
      </c>
      <c r="FGS25" s="485">
        <f t="shared" si="66"/>
        <v>0</v>
      </c>
      <c r="FGT25" s="485">
        <f t="shared" si="66"/>
        <v>0</v>
      </c>
      <c r="FGU25" s="485">
        <f t="shared" si="66"/>
        <v>0</v>
      </c>
      <c r="FGV25" s="485">
        <f t="shared" si="66"/>
        <v>0</v>
      </c>
      <c r="FGW25" s="485">
        <f t="shared" si="66"/>
        <v>0</v>
      </c>
      <c r="FGX25" s="485">
        <f t="shared" si="66"/>
        <v>0</v>
      </c>
      <c r="FGY25" s="485">
        <f t="shared" si="66"/>
        <v>0</v>
      </c>
      <c r="FGZ25" s="485">
        <f t="shared" si="66"/>
        <v>0</v>
      </c>
      <c r="FHA25" s="485">
        <f t="shared" si="66"/>
        <v>0</v>
      </c>
      <c r="FHB25" s="485">
        <f t="shared" si="66"/>
        <v>0</v>
      </c>
      <c r="FHC25" s="485">
        <f t="shared" si="66"/>
        <v>0</v>
      </c>
      <c r="FHD25" s="485">
        <f t="shared" si="66"/>
        <v>0</v>
      </c>
      <c r="FHE25" s="485">
        <f t="shared" si="66"/>
        <v>0</v>
      </c>
      <c r="FHF25" s="485">
        <f t="shared" si="66"/>
        <v>0</v>
      </c>
      <c r="FHG25" s="485">
        <f t="shared" si="66"/>
        <v>0</v>
      </c>
      <c r="FHH25" s="485">
        <f t="shared" si="66"/>
        <v>0</v>
      </c>
      <c r="FHI25" s="485">
        <f t="shared" si="66"/>
        <v>0</v>
      </c>
      <c r="FHJ25" s="485">
        <f t="shared" si="66"/>
        <v>0</v>
      </c>
      <c r="FHK25" s="485">
        <f t="shared" si="66"/>
        <v>0</v>
      </c>
      <c r="FHL25" s="485">
        <f t="shared" si="66"/>
        <v>0</v>
      </c>
      <c r="FHM25" s="485">
        <f t="shared" si="66"/>
        <v>0</v>
      </c>
      <c r="FHN25" s="485">
        <f t="shared" si="66"/>
        <v>0</v>
      </c>
      <c r="FHO25" s="485">
        <f t="shared" si="66"/>
        <v>0</v>
      </c>
      <c r="FHP25" s="485">
        <f t="shared" si="66"/>
        <v>0</v>
      </c>
      <c r="FHQ25" s="485">
        <f t="shared" si="66"/>
        <v>0</v>
      </c>
      <c r="FHR25" s="485">
        <f t="shared" si="66"/>
        <v>0</v>
      </c>
      <c r="FHS25" s="485">
        <f t="shared" si="66"/>
        <v>0</v>
      </c>
      <c r="FHT25" s="485">
        <f t="shared" si="66"/>
        <v>0</v>
      </c>
      <c r="FHU25" s="485">
        <f t="shared" si="66"/>
        <v>0</v>
      </c>
      <c r="FHV25" s="485">
        <f t="shared" si="66"/>
        <v>0</v>
      </c>
      <c r="FHW25" s="485">
        <f t="shared" si="66"/>
        <v>0</v>
      </c>
      <c r="FHX25" s="485">
        <f t="shared" si="66"/>
        <v>0</v>
      </c>
      <c r="FHY25" s="485">
        <f t="shared" ref="FHY25:FKJ25" si="67">FHY22/365</f>
        <v>0</v>
      </c>
      <c r="FHZ25" s="485">
        <f t="shared" si="67"/>
        <v>0</v>
      </c>
      <c r="FIA25" s="485">
        <f t="shared" si="67"/>
        <v>0</v>
      </c>
      <c r="FIB25" s="485">
        <f t="shared" si="67"/>
        <v>0</v>
      </c>
      <c r="FIC25" s="485">
        <f t="shared" si="67"/>
        <v>0</v>
      </c>
      <c r="FID25" s="485">
        <f t="shared" si="67"/>
        <v>0</v>
      </c>
      <c r="FIE25" s="485">
        <f t="shared" si="67"/>
        <v>0</v>
      </c>
      <c r="FIF25" s="485">
        <f t="shared" si="67"/>
        <v>0</v>
      </c>
      <c r="FIG25" s="485">
        <f t="shared" si="67"/>
        <v>0</v>
      </c>
      <c r="FIH25" s="485">
        <f t="shared" si="67"/>
        <v>0</v>
      </c>
      <c r="FII25" s="485">
        <f t="shared" si="67"/>
        <v>0</v>
      </c>
      <c r="FIJ25" s="485">
        <f t="shared" si="67"/>
        <v>0</v>
      </c>
      <c r="FIK25" s="485">
        <f t="shared" si="67"/>
        <v>0</v>
      </c>
      <c r="FIL25" s="485">
        <f t="shared" si="67"/>
        <v>0</v>
      </c>
      <c r="FIM25" s="485">
        <f t="shared" si="67"/>
        <v>0</v>
      </c>
      <c r="FIN25" s="485">
        <f t="shared" si="67"/>
        <v>0</v>
      </c>
      <c r="FIO25" s="485">
        <f t="shared" si="67"/>
        <v>0</v>
      </c>
      <c r="FIP25" s="485">
        <f t="shared" si="67"/>
        <v>0</v>
      </c>
      <c r="FIQ25" s="485">
        <f t="shared" si="67"/>
        <v>0</v>
      </c>
      <c r="FIR25" s="485">
        <f t="shared" si="67"/>
        <v>0</v>
      </c>
      <c r="FIS25" s="485">
        <f t="shared" si="67"/>
        <v>0</v>
      </c>
      <c r="FIT25" s="485">
        <f t="shared" si="67"/>
        <v>0</v>
      </c>
      <c r="FIU25" s="485">
        <f t="shared" si="67"/>
        <v>0</v>
      </c>
      <c r="FIV25" s="485">
        <f t="shared" si="67"/>
        <v>0</v>
      </c>
      <c r="FIW25" s="485">
        <f t="shared" si="67"/>
        <v>0</v>
      </c>
      <c r="FIX25" s="485">
        <f t="shared" si="67"/>
        <v>0</v>
      </c>
      <c r="FIY25" s="485">
        <f t="shared" si="67"/>
        <v>0</v>
      </c>
      <c r="FIZ25" s="485">
        <f t="shared" si="67"/>
        <v>0</v>
      </c>
      <c r="FJA25" s="485">
        <f t="shared" si="67"/>
        <v>0</v>
      </c>
      <c r="FJB25" s="485">
        <f t="shared" si="67"/>
        <v>0</v>
      </c>
      <c r="FJC25" s="485">
        <f t="shared" si="67"/>
        <v>0</v>
      </c>
      <c r="FJD25" s="485">
        <f t="shared" si="67"/>
        <v>0</v>
      </c>
      <c r="FJE25" s="485">
        <f t="shared" si="67"/>
        <v>0</v>
      </c>
      <c r="FJF25" s="485">
        <f t="shared" si="67"/>
        <v>0</v>
      </c>
      <c r="FJG25" s="485">
        <f t="shared" si="67"/>
        <v>0</v>
      </c>
      <c r="FJH25" s="485">
        <f t="shared" si="67"/>
        <v>0</v>
      </c>
      <c r="FJI25" s="485">
        <f t="shared" si="67"/>
        <v>0</v>
      </c>
      <c r="FJJ25" s="485">
        <f t="shared" si="67"/>
        <v>0</v>
      </c>
      <c r="FJK25" s="485">
        <f t="shared" si="67"/>
        <v>0</v>
      </c>
      <c r="FJL25" s="485">
        <f t="shared" si="67"/>
        <v>0</v>
      </c>
      <c r="FJM25" s="485">
        <f t="shared" si="67"/>
        <v>0</v>
      </c>
      <c r="FJN25" s="485">
        <f t="shared" si="67"/>
        <v>0</v>
      </c>
      <c r="FJO25" s="485">
        <f t="shared" si="67"/>
        <v>0</v>
      </c>
      <c r="FJP25" s="485">
        <f t="shared" si="67"/>
        <v>0</v>
      </c>
      <c r="FJQ25" s="485">
        <f t="shared" si="67"/>
        <v>0</v>
      </c>
      <c r="FJR25" s="485">
        <f t="shared" si="67"/>
        <v>0</v>
      </c>
      <c r="FJS25" s="485">
        <f t="shared" si="67"/>
        <v>0</v>
      </c>
      <c r="FJT25" s="485">
        <f t="shared" si="67"/>
        <v>0</v>
      </c>
      <c r="FJU25" s="485">
        <f t="shared" si="67"/>
        <v>0</v>
      </c>
      <c r="FJV25" s="485">
        <f t="shared" si="67"/>
        <v>0</v>
      </c>
      <c r="FJW25" s="485">
        <f t="shared" si="67"/>
        <v>0</v>
      </c>
      <c r="FJX25" s="485">
        <f t="shared" si="67"/>
        <v>0</v>
      </c>
      <c r="FJY25" s="485">
        <f t="shared" si="67"/>
        <v>0</v>
      </c>
      <c r="FJZ25" s="485">
        <f t="shared" si="67"/>
        <v>0</v>
      </c>
      <c r="FKA25" s="485">
        <f t="shared" si="67"/>
        <v>0</v>
      </c>
      <c r="FKB25" s="485">
        <f t="shared" si="67"/>
        <v>0</v>
      </c>
      <c r="FKC25" s="485">
        <f t="shared" si="67"/>
        <v>0</v>
      </c>
      <c r="FKD25" s="485">
        <f t="shared" si="67"/>
        <v>0</v>
      </c>
      <c r="FKE25" s="485">
        <f t="shared" si="67"/>
        <v>0</v>
      </c>
      <c r="FKF25" s="485">
        <f t="shared" si="67"/>
        <v>0</v>
      </c>
      <c r="FKG25" s="485">
        <f t="shared" si="67"/>
        <v>0</v>
      </c>
      <c r="FKH25" s="485">
        <f t="shared" si="67"/>
        <v>0</v>
      </c>
      <c r="FKI25" s="485">
        <f t="shared" si="67"/>
        <v>0</v>
      </c>
      <c r="FKJ25" s="485">
        <f t="shared" si="67"/>
        <v>0</v>
      </c>
      <c r="FKK25" s="485">
        <f t="shared" ref="FKK25:FMV25" si="68">FKK22/365</f>
        <v>0</v>
      </c>
      <c r="FKL25" s="485">
        <f t="shared" si="68"/>
        <v>0</v>
      </c>
      <c r="FKM25" s="485">
        <f t="shared" si="68"/>
        <v>0</v>
      </c>
      <c r="FKN25" s="485">
        <f t="shared" si="68"/>
        <v>0</v>
      </c>
      <c r="FKO25" s="485">
        <f t="shared" si="68"/>
        <v>0</v>
      </c>
      <c r="FKP25" s="485">
        <f t="shared" si="68"/>
        <v>0</v>
      </c>
      <c r="FKQ25" s="485">
        <f t="shared" si="68"/>
        <v>0</v>
      </c>
      <c r="FKR25" s="485">
        <f t="shared" si="68"/>
        <v>0</v>
      </c>
      <c r="FKS25" s="485">
        <f t="shared" si="68"/>
        <v>0</v>
      </c>
      <c r="FKT25" s="485">
        <f t="shared" si="68"/>
        <v>0</v>
      </c>
      <c r="FKU25" s="485">
        <f t="shared" si="68"/>
        <v>0</v>
      </c>
      <c r="FKV25" s="485">
        <f t="shared" si="68"/>
        <v>0</v>
      </c>
      <c r="FKW25" s="485">
        <f t="shared" si="68"/>
        <v>0</v>
      </c>
      <c r="FKX25" s="485">
        <f t="shared" si="68"/>
        <v>0</v>
      </c>
      <c r="FKY25" s="485">
        <f t="shared" si="68"/>
        <v>0</v>
      </c>
      <c r="FKZ25" s="485">
        <f t="shared" si="68"/>
        <v>0</v>
      </c>
      <c r="FLA25" s="485">
        <f t="shared" si="68"/>
        <v>0</v>
      </c>
      <c r="FLB25" s="485">
        <f t="shared" si="68"/>
        <v>0</v>
      </c>
      <c r="FLC25" s="485">
        <f t="shared" si="68"/>
        <v>0</v>
      </c>
      <c r="FLD25" s="485">
        <f t="shared" si="68"/>
        <v>0</v>
      </c>
      <c r="FLE25" s="485">
        <f t="shared" si="68"/>
        <v>0</v>
      </c>
      <c r="FLF25" s="485">
        <f t="shared" si="68"/>
        <v>0</v>
      </c>
      <c r="FLG25" s="485">
        <f t="shared" si="68"/>
        <v>0</v>
      </c>
      <c r="FLH25" s="485">
        <f t="shared" si="68"/>
        <v>0</v>
      </c>
      <c r="FLI25" s="485">
        <f t="shared" si="68"/>
        <v>0</v>
      </c>
      <c r="FLJ25" s="485">
        <f t="shared" si="68"/>
        <v>0</v>
      </c>
      <c r="FLK25" s="485">
        <f t="shared" si="68"/>
        <v>0</v>
      </c>
      <c r="FLL25" s="485">
        <f t="shared" si="68"/>
        <v>0</v>
      </c>
      <c r="FLM25" s="485">
        <f t="shared" si="68"/>
        <v>0</v>
      </c>
      <c r="FLN25" s="485">
        <f t="shared" si="68"/>
        <v>0</v>
      </c>
      <c r="FLO25" s="485">
        <f t="shared" si="68"/>
        <v>0</v>
      </c>
      <c r="FLP25" s="485">
        <f t="shared" si="68"/>
        <v>0</v>
      </c>
      <c r="FLQ25" s="485">
        <f t="shared" si="68"/>
        <v>0</v>
      </c>
      <c r="FLR25" s="485">
        <f t="shared" si="68"/>
        <v>0</v>
      </c>
      <c r="FLS25" s="485">
        <f t="shared" si="68"/>
        <v>0</v>
      </c>
      <c r="FLT25" s="485">
        <f t="shared" si="68"/>
        <v>0</v>
      </c>
      <c r="FLU25" s="485">
        <f t="shared" si="68"/>
        <v>0</v>
      </c>
      <c r="FLV25" s="485">
        <f t="shared" si="68"/>
        <v>0</v>
      </c>
      <c r="FLW25" s="485">
        <f t="shared" si="68"/>
        <v>0</v>
      </c>
      <c r="FLX25" s="485">
        <f t="shared" si="68"/>
        <v>0</v>
      </c>
      <c r="FLY25" s="485">
        <f t="shared" si="68"/>
        <v>0</v>
      </c>
      <c r="FLZ25" s="485">
        <f t="shared" si="68"/>
        <v>0</v>
      </c>
      <c r="FMA25" s="485">
        <f t="shared" si="68"/>
        <v>0</v>
      </c>
      <c r="FMB25" s="485">
        <f t="shared" si="68"/>
        <v>0</v>
      </c>
      <c r="FMC25" s="485">
        <f t="shared" si="68"/>
        <v>0</v>
      </c>
      <c r="FMD25" s="485">
        <f t="shared" si="68"/>
        <v>0</v>
      </c>
      <c r="FME25" s="485">
        <f t="shared" si="68"/>
        <v>0</v>
      </c>
      <c r="FMF25" s="485">
        <f t="shared" si="68"/>
        <v>0</v>
      </c>
      <c r="FMG25" s="485">
        <f t="shared" si="68"/>
        <v>0</v>
      </c>
      <c r="FMH25" s="485">
        <f t="shared" si="68"/>
        <v>0</v>
      </c>
      <c r="FMI25" s="485">
        <f t="shared" si="68"/>
        <v>0</v>
      </c>
      <c r="FMJ25" s="485">
        <f t="shared" si="68"/>
        <v>0</v>
      </c>
      <c r="FMK25" s="485">
        <f t="shared" si="68"/>
        <v>0</v>
      </c>
      <c r="FML25" s="485">
        <f t="shared" si="68"/>
        <v>0</v>
      </c>
      <c r="FMM25" s="485">
        <f t="shared" si="68"/>
        <v>0</v>
      </c>
      <c r="FMN25" s="485">
        <f t="shared" si="68"/>
        <v>0</v>
      </c>
      <c r="FMO25" s="485">
        <f t="shared" si="68"/>
        <v>0</v>
      </c>
      <c r="FMP25" s="485">
        <f t="shared" si="68"/>
        <v>0</v>
      </c>
      <c r="FMQ25" s="485">
        <f t="shared" si="68"/>
        <v>0</v>
      </c>
      <c r="FMR25" s="485">
        <f t="shared" si="68"/>
        <v>0</v>
      </c>
      <c r="FMS25" s="485">
        <f t="shared" si="68"/>
        <v>0</v>
      </c>
      <c r="FMT25" s="485">
        <f t="shared" si="68"/>
        <v>0</v>
      </c>
      <c r="FMU25" s="485">
        <f t="shared" si="68"/>
        <v>0</v>
      </c>
      <c r="FMV25" s="485">
        <f t="shared" si="68"/>
        <v>0</v>
      </c>
      <c r="FMW25" s="485">
        <f t="shared" ref="FMW25:FPH25" si="69">FMW22/365</f>
        <v>0</v>
      </c>
      <c r="FMX25" s="485">
        <f t="shared" si="69"/>
        <v>0</v>
      </c>
      <c r="FMY25" s="485">
        <f t="shared" si="69"/>
        <v>0</v>
      </c>
      <c r="FMZ25" s="485">
        <f t="shared" si="69"/>
        <v>0</v>
      </c>
      <c r="FNA25" s="485">
        <f t="shared" si="69"/>
        <v>0</v>
      </c>
      <c r="FNB25" s="485">
        <f t="shared" si="69"/>
        <v>0</v>
      </c>
      <c r="FNC25" s="485">
        <f t="shared" si="69"/>
        <v>0</v>
      </c>
      <c r="FND25" s="485">
        <f t="shared" si="69"/>
        <v>0</v>
      </c>
      <c r="FNE25" s="485">
        <f t="shared" si="69"/>
        <v>0</v>
      </c>
      <c r="FNF25" s="485">
        <f t="shared" si="69"/>
        <v>0</v>
      </c>
      <c r="FNG25" s="485">
        <f t="shared" si="69"/>
        <v>0</v>
      </c>
      <c r="FNH25" s="485">
        <f t="shared" si="69"/>
        <v>0</v>
      </c>
      <c r="FNI25" s="485">
        <f t="shared" si="69"/>
        <v>0</v>
      </c>
      <c r="FNJ25" s="485">
        <f t="shared" si="69"/>
        <v>0</v>
      </c>
      <c r="FNK25" s="485">
        <f t="shared" si="69"/>
        <v>0</v>
      </c>
      <c r="FNL25" s="485">
        <f t="shared" si="69"/>
        <v>0</v>
      </c>
      <c r="FNM25" s="485">
        <f t="shared" si="69"/>
        <v>0</v>
      </c>
      <c r="FNN25" s="485">
        <f t="shared" si="69"/>
        <v>0</v>
      </c>
      <c r="FNO25" s="485">
        <f t="shared" si="69"/>
        <v>0</v>
      </c>
      <c r="FNP25" s="485">
        <f t="shared" si="69"/>
        <v>0</v>
      </c>
      <c r="FNQ25" s="485">
        <f t="shared" si="69"/>
        <v>0</v>
      </c>
      <c r="FNR25" s="485">
        <f t="shared" si="69"/>
        <v>0</v>
      </c>
      <c r="FNS25" s="485">
        <f t="shared" si="69"/>
        <v>0</v>
      </c>
      <c r="FNT25" s="485">
        <f t="shared" si="69"/>
        <v>0</v>
      </c>
      <c r="FNU25" s="485">
        <f t="shared" si="69"/>
        <v>0</v>
      </c>
      <c r="FNV25" s="485">
        <f t="shared" si="69"/>
        <v>0</v>
      </c>
      <c r="FNW25" s="485">
        <f t="shared" si="69"/>
        <v>0</v>
      </c>
      <c r="FNX25" s="485">
        <f t="shared" si="69"/>
        <v>0</v>
      </c>
      <c r="FNY25" s="485">
        <f t="shared" si="69"/>
        <v>0</v>
      </c>
      <c r="FNZ25" s="485">
        <f t="shared" si="69"/>
        <v>0</v>
      </c>
      <c r="FOA25" s="485">
        <f t="shared" si="69"/>
        <v>0</v>
      </c>
      <c r="FOB25" s="485">
        <f t="shared" si="69"/>
        <v>0</v>
      </c>
      <c r="FOC25" s="485">
        <f t="shared" si="69"/>
        <v>0</v>
      </c>
      <c r="FOD25" s="485">
        <f t="shared" si="69"/>
        <v>0</v>
      </c>
      <c r="FOE25" s="485">
        <f t="shared" si="69"/>
        <v>0</v>
      </c>
      <c r="FOF25" s="485">
        <f t="shared" si="69"/>
        <v>0</v>
      </c>
      <c r="FOG25" s="485">
        <f t="shared" si="69"/>
        <v>0</v>
      </c>
      <c r="FOH25" s="485">
        <f t="shared" si="69"/>
        <v>0</v>
      </c>
      <c r="FOI25" s="485">
        <f t="shared" si="69"/>
        <v>0</v>
      </c>
      <c r="FOJ25" s="485">
        <f t="shared" si="69"/>
        <v>0</v>
      </c>
      <c r="FOK25" s="485">
        <f t="shared" si="69"/>
        <v>0</v>
      </c>
      <c r="FOL25" s="485">
        <f t="shared" si="69"/>
        <v>0</v>
      </c>
      <c r="FOM25" s="485">
        <f t="shared" si="69"/>
        <v>0</v>
      </c>
      <c r="FON25" s="485">
        <f t="shared" si="69"/>
        <v>0</v>
      </c>
      <c r="FOO25" s="485">
        <f t="shared" si="69"/>
        <v>0</v>
      </c>
      <c r="FOP25" s="485">
        <f t="shared" si="69"/>
        <v>0</v>
      </c>
      <c r="FOQ25" s="485">
        <f t="shared" si="69"/>
        <v>0</v>
      </c>
      <c r="FOR25" s="485">
        <f t="shared" si="69"/>
        <v>0</v>
      </c>
      <c r="FOS25" s="485">
        <f t="shared" si="69"/>
        <v>0</v>
      </c>
      <c r="FOT25" s="485">
        <f t="shared" si="69"/>
        <v>0</v>
      </c>
      <c r="FOU25" s="485">
        <f t="shared" si="69"/>
        <v>0</v>
      </c>
      <c r="FOV25" s="485">
        <f t="shared" si="69"/>
        <v>0</v>
      </c>
      <c r="FOW25" s="485">
        <f t="shared" si="69"/>
        <v>0</v>
      </c>
      <c r="FOX25" s="485">
        <f t="shared" si="69"/>
        <v>0</v>
      </c>
      <c r="FOY25" s="485">
        <f t="shared" si="69"/>
        <v>0</v>
      </c>
      <c r="FOZ25" s="485">
        <f t="shared" si="69"/>
        <v>0</v>
      </c>
      <c r="FPA25" s="485">
        <f t="shared" si="69"/>
        <v>0</v>
      </c>
      <c r="FPB25" s="485">
        <f t="shared" si="69"/>
        <v>0</v>
      </c>
      <c r="FPC25" s="485">
        <f t="shared" si="69"/>
        <v>0</v>
      </c>
      <c r="FPD25" s="485">
        <f t="shared" si="69"/>
        <v>0</v>
      </c>
      <c r="FPE25" s="485">
        <f t="shared" si="69"/>
        <v>0</v>
      </c>
      <c r="FPF25" s="485">
        <f t="shared" si="69"/>
        <v>0</v>
      </c>
      <c r="FPG25" s="485">
        <f t="shared" si="69"/>
        <v>0</v>
      </c>
      <c r="FPH25" s="485">
        <f t="shared" si="69"/>
        <v>0</v>
      </c>
      <c r="FPI25" s="485">
        <f t="shared" ref="FPI25:FRT25" si="70">FPI22/365</f>
        <v>0</v>
      </c>
      <c r="FPJ25" s="485">
        <f t="shared" si="70"/>
        <v>0</v>
      </c>
      <c r="FPK25" s="485">
        <f t="shared" si="70"/>
        <v>0</v>
      </c>
      <c r="FPL25" s="485">
        <f t="shared" si="70"/>
        <v>0</v>
      </c>
      <c r="FPM25" s="485">
        <f t="shared" si="70"/>
        <v>0</v>
      </c>
      <c r="FPN25" s="485">
        <f t="shared" si="70"/>
        <v>0</v>
      </c>
      <c r="FPO25" s="485">
        <f t="shared" si="70"/>
        <v>0</v>
      </c>
      <c r="FPP25" s="485">
        <f t="shared" si="70"/>
        <v>0</v>
      </c>
      <c r="FPQ25" s="485">
        <f t="shared" si="70"/>
        <v>0</v>
      </c>
      <c r="FPR25" s="485">
        <f t="shared" si="70"/>
        <v>0</v>
      </c>
      <c r="FPS25" s="485">
        <f t="shared" si="70"/>
        <v>0</v>
      </c>
      <c r="FPT25" s="485">
        <f t="shared" si="70"/>
        <v>0</v>
      </c>
      <c r="FPU25" s="485">
        <f t="shared" si="70"/>
        <v>0</v>
      </c>
      <c r="FPV25" s="485">
        <f t="shared" si="70"/>
        <v>0</v>
      </c>
      <c r="FPW25" s="485">
        <f t="shared" si="70"/>
        <v>0</v>
      </c>
      <c r="FPX25" s="485">
        <f t="shared" si="70"/>
        <v>0</v>
      </c>
      <c r="FPY25" s="485">
        <f t="shared" si="70"/>
        <v>0</v>
      </c>
      <c r="FPZ25" s="485">
        <f t="shared" si="70"/>
        <v>0</v>
      </c>
      <c r="FQA25" s="485">
        <f t="shared" si="70"/>
        <v>0</v>
      </c>
      <c r="FQB25" s="485">
        <f t="shared" si="70"/>
        <v>0</v>
      </c>
      <c r="FQC25" s="485">
        <f t="shared" si="70"/>
        <v>0</v>
      </c>
      <c r="FQD25" s="485">
        <f t="shared" si="70"/>
        <v>0</v>
      </c>
      <c r="FQE25" s="485">
        <f t="shared" si="70"/>
        <v>0</v>
      </c>
      <c r="FQF25" s="485">
        <f t="shared" si="70"/>
        <v>0</v>
      </c>
      <c r="FQG25" s="485">
        <f t="shared" si="70"/>
        <v>0</v>
      </c>
      <c r="FQH25" s="485">
        <f t="shared" si="70"/>
        <v>0</v>
      </c>
      <c r="FQI25" s="485">
        <f t="shared" si="70"/>
        <v>0</v>
      </c>
      <c r="FQJ25" s="485">
        <f t="shared" si="70"/>
        <v>0</v>
      </c>
      <c r="FQK25" s="485">
        <f t="shared" si="70"/>
        <v>0</v>
      </c>
      <c r="FQL25" s="485">
        <f t="shared" si="70"/>
        <v>0</v>
      </c>
      <c r="FQM25" s="485">
        <f t="shared" si="70"/>
        <v>0</v>
      </c>
      <c r="FQN25" s="485">
        <f t="shared" si="70"/>
        <v>0</v>
      </c>
      <c r="FQO25" s="485">
        <f t="shared" si="70"/>
        <v>0</v>
      </c>
      <c r="FQP25" s="485">
        <f t="shared" si="70"/>
        <v>0</v>
      </c>
      <c r="FQQ25" s="485">
        <f t="shared" si="70"/>
        <v>0</v>
      </c>
      <c r="FQR25" s="485">
        <f t="shared" si="70"/>
        <v>0</v>
      </c>
      <c r="FQS25" s="485">
        <f t="shared" si="70"/>
        <v>0</v>
      </c>
      <c r="FQT25" s="485">
        <f t="shared" si="70"/>
        <v>0</v>
      </c>
      <c r="FQU25" s="485">
        <f t="shared" si="70"/>
        <v>0</v>
      </c>
      <c r="FQV25" s="485">
        <f t="shared" si="70"/>
        <v>0</v>
      </c>
      <c r="FQW25" s="485">
        <f t="shared" si="70"/>
        <v>0</v>
      </c>
      <c r="FQX25" s="485">
        <f t="shared" si="70"/>
        <v>0</v>
      </c>
      <c r="FQY25" s="485">
        <f t="shared" si="70"/>
        <v>0</v>
      </c>
      <c r="FQZ25" s="485">
        <f t="shared" si="70"/>
        <v>0</v>
      </c>
      <c r="FRA25" s="485">
        <f t="shared" si="70"/>
        <v>0</v>
      </c>
      <c r="FRB25" s="485">
        <f t="shared" si="70"/>
        <v>0</v>
      </c>
      <c r="FRC25" s="485">
        <f t="shared" si="70"/>
        <v>0</v>
      </c>
      <c r="FRD25" s="485">
        <f t="shared" si="70"/>
        <v>0</v>
      </c>
      <c r="FRE25" s="485">
        <f t="shared" si="70"/>
        <v>0</v>
      </c>
      <c r="FRF25" s="485">
        <f t="shared" si="70"/>
        <v>0</v>
      </c>
      <c r="FRG25" s="485">
        <f t="shared" si="70"/>
        <v>0</v>
      </c>
      <c r="FRH25" s="485">
        <f t="shared" si="70"/>
        <v>0</v>
      </c>
      <c r="FRI25" s="485">
        <f t="shared" si="70"/>
        <v>0</v>
      </c>
      <c r="FRJ25" s="485">
        <f t="shared" si="70"/>
        <v>0</v>
      </c>
      <c r="FRK25" s="485">
        <f t="shared" si="70"/>
        <v>0</v>
      </c>
      <c r="FRL25" s="485">
        <f t="shared" si="70"/>
        <v>0</v>
      </c>
      <c r="FRM25" s="485">
        <f t="shared" si="70"/>
        <v>0</v>
      </c>
      <c r="FRN25" s="485">
        <f t="shared" si="70"/>
        <v>0</v>
      </c>
      <c r="FRO25" s="485">
        <f t="shared" si="70"/>
        <v>0</v>
      </c>
      <c r="FRP25" s="485">
        <f t="shared" si="70"/>
        <v>0</v>
      </c>
      <c r="FRQ25" s="485">
        <f t="shared" si="70"/>
        <v>0</v>
      </c>
      <c r="FRR25" s="485">
        <f t="shared" si="70"/>
        <v>0</v>
      </c>
      <c r="FRS25" s="485">
        <f t="shared" si="70"/>
        <v>0</v>
      </c>
      <c r="FRT25" s="485">
        <f t="shared" si="70"/>
        <v>0</v>
      </c>
      <c r="FRU25" s="485">
        <f t="shared" ref="FRU25:FUF25" si="71">FRU22/365</f>
        <v>0</v>
      </c>
      <c r="FRV25" s="485">
        <f t="shared" si="71"/>
        <v>0</v>
      </c>
      <c r="FRW25" s="485">
        <f t="shared" si="71"/>
        <v>0</v>
      </c>
      <c r="FRX25" s="485">
        <f t="shared" si="71"/>
        <v>0</v>
      </c>
      <c r="FRY25" s="485">
        <f t="shared" si="71"/>
        <v>0</v>
      </c>
      <c r="FRZ25" s="485">
        <f t="shared" si="71"/>
        <v>0</v>
      </c>
      <c r="FSA25" s="485">
        <f t="shared" si="71"/>
        <v>0</v>
      </c>
      <c r="FSB25" s="485">
        <f t="shared" si="71"/>
        <v>0</v>
      </c>
      <c r="FSC25" s="485">
        <f t="shared" si="71"/>
        <v>0</v>
      </c>
      <c r="FSD25" s="485">
        <f t="shared" si="71"/>
        <v>0</v>
      </c>
      <c r="FSE25" s="485">
        <f t="shared" si="71"/>
        <v>0</v>
      </c>
      <c r="FSF25" s="485">
        <f t="shared" si="71"/>
        <v>0</v>
      </c>
      <c r="FSG25" s="485">
        <f t="shared" si="71"/>
        <v>0</v>
      </c>
      <c r="FSH25" s="485">
        <f t="shared" si="71"/>
        <v>0</v>
      </c>
      <c r="FSI25" s="485">
        <f t="shared" si="71"/>
        <v>0</v>
      </c>
      <c r="FSJ25" s="485">
        <f t="shared" si="71"/>
        <v>0</v>
      </c>
      <c r="FSK25" s="485">
        <f t="shared" si="71"/>
        <v>0</v>
      </c>
      <c r="FSL25" s="485">
        <f t="shared" si="71"/>
        <v>0</v>
      </c>
      <c r="FSM25" s="485">
        <f t="shared" si="71"/>
        <v>0</v>
      </c>
      <c r="FSN25" s="485">
        <f t="shared" si="71"/>
        <v>0</v>
      </c>
      <c r="FSO25" s="485">
        <f t="shared" si="71"/>
        <v>0</v>
      </c>
      <c r="FSP25" s="485">
        <f t="shared" si="71"/>
        <v>0</v>
      </c>
      <c r="FSQ25" s="485">
        <f t="shared" si="71"/>
        <v>0</v>
      </c>
      <c r="FSR25" s="485">
        <f t="shared" si="71"/>
        <v>0</v>
      </c>
      <c r="FSS25" s="485">
        <f t="shared" si="71"/>
        <v>0</v>
      </c>
      <c r="FST25" s="485">
        <f t="shared" si="71"/>
        <v>0</v>
      </c>
      <c r="FSU25" s="485">
        <f t="shared" si="71"/>
        <v>0</v>
      </c>
      <c r="FSV25" s="485">
        <f t="shared" si="71"/>
        <v>0</v>
      </c>
      <c r="FSW25" s="485">
        <f t="shared" si="71"/>
        <v>0</v>
      </c>
      <c r="FSX25" s="485">
        <f t="shared" si="71"/>
        <v>0</v>
      </c>
      <c r="FSY25" s="485">
        <f t="shared" si="71"/>
        <v>0</v>
      </c>
      <c r="FSZ25" s="485">
        <f t="shared" si="71"/>
        <v>0</v>
      </c>
      <c r="FTA25" s="485">
        <f t="shared" si="71"/>
        <v>0</v>
      </c>
      <c r="FTB25" s="485">
        <f t="shared" si="71"/>
        <v>0</v>
      </c>
      <c r="FTC25" s="485">
        <f t="shared" si="71"/>
        <v>0</v>
      </c>
      <c r="FTD25" s="485">
        <f t="shared" si="71"/>
        <v>0</v>
      </c>
      <c r="FTE25" s="485">
        <f t="shared" si="71"/>
        <v>0</v>
      </c>
      <c r="FTF25" s="485">
        <f t="shared" si="71"/>
        <v>0</v>
      </c>
      <c r="FTG25" s="485">
        <f t="shared" si="71"/>
        <v>0</v>
      </c>
      <c r="FTH25" s="485">
        <f t="shared" si="71"/>
        <v>0</v>
      </c>
      <c r="FTI25" s="485">
        <f t="shared" si="71"/>
        <v>0</v>
      </c>
      <c r="FTJ25" s="485">
        <f t="shared" si="71"/>
        <v>0</v>
      </c>
      <c r="FTK25" s="485">
        <f t="shared" si="71"/>
        <v>0</v>
      </c>
      <c r="FTL25" s="485">
        <f t="shared" si="71"/>
        <v>0</v>
      </c>
      <c r="FTM25" s="485">
        <f t="shared" si="71"/>
        <v>0</v>
      </c>
      <c r="FTN25" s="485">
        <f t="shared" si="71"/>
        <v>0</v>
      </c>
      <c r="FTO25" s="485">
        <f t="shared" si="71"/>
        <v>0</v>
      </c>
      <c r="FTP25" s="485">
        <f t="shared" si="71"/>
        <v>0</v>
      </c>
      <c r="FTQ25" s="485">
        <f t="shared" si="71"/>
        <v>0</v>
      </c>
      <c r="FTR25" s="485">
        <f t="shared" si="71"/>
        <v>0</v>
      </c>
      <c r="FTS25" s="485">
        <f t="shared" si="71"/>
        <v>0</v>
      </c>
      <c r="FTT25" s="485">
        <f t="shared" si="71"/>
        <v>0</v>
      </c>
      <c r="FTU25" s="485">
        <f t="shared" si="71"/>
        <v>0</v>
      </c>
      <c r="FTV25" s="485">
        <f t="shared" si="71"/>
        <v>0</v>
      </c>
      <c r="FTW25" s="485">
        <f t="shared" si="71"/>
        <v>0</v>
      </c>
      <c r="FTX25" s="485">
        <f t="shared" si="71"/>
        <v>0</v>
      </c>
      <c r="FTY25" s="485">
        <f t="shared" si="71"/>
        <v>0</v>
      </c>
      <c r="FTZ25" s="485">
        <f t="shared" si="71"/>
        <v>0</v>
      </c>
      <c r="FUA25" s="485">
        <f t="shared" si="71"/>
        <v>0</v>
      </c>
      <c r="FUB25" s="485">
        <f t="shared" si="71"/>
        <v>0</v>
      </c>
      <c r="FUC25" s="485">
        <f t="shared" si="71"/>
        <v>0</v>
      </c>
      <c r="FUD25" s="485">
        <f t="shared" si="71"/>
        <v>0</v>
      </c>
      <c r="FUE25" s="485">
        <f t="shared" si="71"/>
        <v>0</v>
      </c>
      <c r="FUF25" s="485">
        <f t="shared" si="71"/>
        <v>0</v>
      </c>
      <c r="FUG25" s="485">
        <f t="shared" ref="FUG25:FWR25" si="72">FUG22/365</f>
        <v>0</v>
      </c>
      <c r="FUH25" s="485">
        <f t="shared" si="72"/>
        <v>0</v>
      </c>
      <c r="FUI25" s="485">
        <f t="shared" si="72"/>
        <v>0</v>
      </c>
      <c r="FUJ25" s="485">
        <f t="shared" si="72"/>
        <v>0</v>
      </c>
      <c r="FUK25" s="485">
        <f t="shared" si="72"/>
        <v>0</v>
      </c>
      <c r="FUL25" s="485">
        <f t="shared" si="72"/>
        <v>0</v>
      </c>
      <c r="FUM25" s="485">
        <f t="shared" si="72"/>
        <v>0</v>
      </c>
      <c r="FUN25" s="485">
        <f t="shared" si="72"/>
        <v>0</v>
      </c>
      <c r="FUO25" s="485">
        <f t="shared" si="72"/>
        <v>0</v>
      </c>
      <c r="FUP25" s="485">
        <f t="shared" si="72"/>
        <v>0</v>
      </c>
      <c r="FUQ25" s="485">
        <f t="shared" si="72"/>
        <v>0</v>
      </c>
      <c r="FUR25" s="485">
        <f t="shared" si="72"/>
        <v>0</v>
      </c>
      <c r="FUS25" s="485">
        <f t="shared" si="72"/>
        <v>0</v>
      </c>
      <c r="FUT25" s="485">
        <f t="shared" si="72"/>
        <v>0</v>
      </c>
      <c r="FUU25" s="485">
        <f t="shared" si="72"/>
        <v>0</v>
      </c>
      <c r="FUV25" s="485">
        <f t="shared" si="72"/>
        <v>0</v>
      </c>
      <c r="FUW25" s="485">
        <f t="shared" si="72"/>
        <v>0</v>
      </c>
      <c r="FUX25" s="485">
        <f t="shared" si="72"/>
        <v>0</v>
      </c>
      <c r="FUY25" s="485">
        <f t="shared" si="72"/>
        <v>0</v>
      </c>
      <c r="FUZ25" s="485">
        <f t="shared" si="72"/>
        <v>0</v>
      </c>
      <c r="FVA25" s="485">
        <f t="shared" si="72"/>
        <v>0</v>
      </c>
      <c r="FVB25" s="485">
        <f t="shared" si="72"/>
        <v>0</v>
      </c>
      <c r="FVC25" s="485">
        <f t="shared" si="72"/>
        <v>0</v>
      </c>
      <c r="FVD25" s="485">
        <f t="shared" si="72"/>
        <v>0</v>
      </c>
      <c r="FVE25" s="485">
        <f t="shared" si="72"/>
        <v>0</v>
      </c>
      <c r="FVF25" s="485">
        <f t="shared" si="72"/>
        <v>0</v>
      </c>
      <c r="FVG25" s="485">
        <f t="shared" si="72"/>
        <v>0</v>
      </c>
      <c r="FVH25" s="485">
        <f t="shared" si="72"/>
        <v>0</v>
      </c>
      <c r="FVI25" s="485">
        <f t="shared" si="72"/>
        <v>0</v>
      </c>
      <c r="FVJ25" s="485">
        <f t="shared" si="72"/>
        <v>0</v>
      </c>
      <c r="FVK25" s="485">
        <f t="shared" si="72"/>
        <v>0</v>
      </c>
      <c r="FVL25" s="485">
        <f t="shared" si="72"/>
        <v>0</v>
      </c>
      <c r="FVM25" s="485">
        <f t="shared" si="72"/>
        <v>0</v>
      </c>
      <c r="FVN25" s="485">
        <f t="shared" si="72"/>
        <v>0</v>
      </c>
      <c r="FVO25" s="485">
        <f t="shared" si="72"/>
        <v>0</v>
      </c>
      <c r="FVP25" s="485">
        <f t="shared" si="72"/>
        <v>0</v>
      </c>
      <c r="FVQ25" s="485">
        <f t="shared" si="72"/>
        <v>0</v>
      </c>
      <c r="FVR25" s="485">
        <f t="shared" si="72"/>
        <v>0</v>
      </c>
      <c r="FVS25" s="485">
        <f t="shared" si="72"/>
        <v>0</v>
      </c>
      <c r="FVT25" s="485">
        <f t="shared" si="72"/>
        <v>0</v>
      </c>
      <c r="FVU25" s="485">
        <f t="shared" si="72"/>
        <v>0</v>
      </c>
      <c r="FVV25" s="485">
        <f t="shared" si="72"/>
        <v>0</v>
      </c>
      <c r="FVW25" s="485">
        <f t="shared" si="72"/>
        <v>0</v>
      </c>
      <c r="FVX25" s="485">
        <f t="shared" si="72"/>
        <v>0</v>
      </c>
      <c r="FVY25" s="485">
        <f t="shared" si="72"/>
        <v>0</v>
      </c>
      <c r="FVZ25" s="485">
        <f t="shared" si="72"/>
        <v>0</v>
      </c>
      <c r="FWA25" s="485">
        <f t="shared" si="72"/>
        <v>0</v>
      </c>
      <c r="FWB25" s="485">
        <f t="shared" si="72"/>
        <v>0</v>
      </c>
      <c r="FWC25" s="485">
        <f t="shared" si="72"/>
        <v>0</v>
      </c>
      <c r="FWD25" s="485">
        <f t="shared" si="72"/>
        <v>0</v>
      </c>
      <c r="FWE25" s="485">
        <f t="shared" si="72"/>
        <v>0</v>
      </c>
      <c r="FWF25" s="485">
        <f t="shared" si="72"/>
        <v>0</v>
      </c>
      <c r="FWG25" s="485">
        <f t="shared" si="72"/>
        <v>0</v>
      </c>
      <c r="FWH25" s="485">
        <f t="shared" si="72"/>
        <v>0</v>
      </c>
      <c r="FWI25" s="485">
        <f t="shared" si="72"/>
        <v>0</v>
      </c>
      <c r="FWJ25" s="485">
        <f t="shared" si="72"/>
        <v>0</v>
      </c>
      <c r="FWK25" s="485">
        <f t="shared" si="72"/>
        <v>0</v>
      </c>
      <c r="FWL25" s="485">
        <f t="shared" si="72"/>
        <v>0</v>
      </c>
      <c r="FWM25" s="485">
        <f t="shared" si="72"/>
        <v>0</v>
      </c>
      <c r="FWN25" s="485">
        <f t="shared" si="72"/>
        <v>0</v>
      </c>
      <c r="FWO25" s="485">
        <f t="shared" si="72"/>
        <v>0</v>
      </c>
      <c r="FWP25" s="485">
        <f t="shared" si="72"/>
        <v>0</v>
      </c>
      <c r="FWQ25" s="485">
        <f t="shared" si="72"/>
        <v>0</v>
      </c>
      <c r="FWR25" s="485">
        <f t="shared" si="72"/>
        <v>0</v>
      </c>
      <c r="FWS25" s="485">
        <f t="shared" ref="FWS25:FZD25" si="73">FWS22/365</f>
        <v>0</v>
      </c>
      <c r="FWT25" s="485">
        <f t="shared" si="73"/>
        <v>0</v>
      </c>
      <c r="FWU25" s="485">
        <f t="shared" si="73"/>
        <v>0</v>
      </c>
      <c r="FWV25" s="485">
        <f t="shared" si="73"/>
        <v>0</v>
      </c>
      <c r="FWW25" s="485">
        <f t="shared" si="73"/>
        <v>0</v>
      </c>
      <c r="FWX25" s="485">
        <f t="shared" si="73"/>
        <v>0</v>
      </c>
      <c r="FWY25" s="485">
        <f t="shared" si="73"/>
        <v>0</v>
      </c>
      <c r="FWZ25" s="485">
        <f t="shared" si="73"/>
        <v>0</v>
      </c>
      <c r="FXA25" s="485">
        <f t="shared" si="73"/>
        <v>0</v>
      </c>
      <c r="FXB25" s="485">
        <f t="shared" si="73"/>
        <v>0</v>
      </c>
      <c r="FXC25" s="485">
        <f t="shared" si="73"/>
        <v>0</v>
      </c>
      <c r="FXD25" s="485">
        <f t="shared" si="73"/>
        <v>0</v>
      </c>
      <c r="FXE25" s="485">
        <f t="shared" si="73"/>
        <v>0</v>
      </c>
      <c r="FXF25" s="485">
        <f t="shared" si="73"/>
        <v>0</v>
      </c>
      <c r="FXG25" s="485">
        <f t="shared" si="73"/>
        <v>0</v>
      </c>
      <c r="FXH25" s="485">
        <f t="shared" si="73"/>
        <v>0</v>
      </c>
      <c r="FXI25" s="485">
        <f t="shared" si="73"/>
        <v>0</v>
      </c>
      <c r="FXJ25" s="485">
        <f t="shared" si="73"/>
        <v>0</v>
      </c>
      <c r="FXK25" s="485">
        <f t="shared" si="73"/>
        <v>0</v>
      </c>
      <c r="FXL25" s="485">
        <f t="shared" si="73"/>
        <v>0</v>
      </c>
      <c r="FXM25" s="485">
        <f t="shared" si="73"/>
        <v>0</v>
      </c>
      <c r="FXN25" s="485">
        <f t="shared" si="73"/>
        <v>0</v>
      </c>
      <c r="FXO25" s="485">
        <f t="shared" si="73"/>
        <v>0</v>
      </c>
      <c r="FXP25" s="485">
        <f t="shared" si="73"/>
        <v>0</v>
      </c>
      <c r="FXQ25" s="485">
        <f t="shared" si="73"/>
        <v>0</v>
      </c>
      <c r="FXR25" s="485">
        <f t="shared" si="73"/>
        <v>0</v>
      </c>
      <c r="FXS25" s="485">
        <f t="shared" si="73"/>
        <v>0</v>
      </c>
      <c r="FXT25" s="485">
        <f t="shared" si="73"/>
        <v>0</v>
      </c>
      <c r="FXU25" s="485">
        <f t="shared" si="73"/>
        <v>0</v>
      </c>
      <c r="FXV25" s="485">
        <f t="shared" si="73"/>
        <v>0</v>
      </c>
      <c r="FXW25" s="485">
        <f t="shared" si="73"/>
        <v>0</v>
      </c>
      <c r="FXX25" s="485">
        <f t="shared" si="73"/>
        <v>0</v>
      </c>
      <c r="FXY25" s="485">
        <f t="shared" si="73"/>
        <v>0</v>
      </c>
      <c r="FXZ25" s="485">
        <f t="shared" si="73"/>
        <v>0</v>
      </c>
      <c r="FYA25" s="485">
        <f t="shared" si="73"/>
        <v>0</v>
      </c>
      <c r="FYB25" s="485">
        <f t="shared" si="73"/>
        <v>0</v>
      </c>
      <c r="FYC25" s="485">
        <f t="shared" si="73"/>
        <v>0</v>
      </c>
      <c r="FYD25" s="485">
        <f t="shared" si="73"/>
        <v>0</v>
      </c>
      <c r="FYE25" s="485">
        <f t="shared" si="73"/>
        <v>0</v>
      </c>
      <c r="FYF25" s="485">
        <f t="shared" si="73"/>
        <v>0</v>
      </c>
      <c r="FYG25" s="485">
        <f t="shared" si="73"/>
        <v>0</v>
      </c>
      <c r="FYH25" s="485">
        <f t="shared" si="73"/>
        <v>0</v>
      </c>
      <c r="FYI25" s="485">
        <f t="shared" si="73"/>
        <v>0</v>
      </c>
      <c r="FYJ25" s="485">
        <f t="shared" si="73"/>
        <v>0</v>
      </c>
      <c r="FYK25" s="485">
        <f t="shared" si="73"/>
        <v>0</v>
      </c>
      <c r="FYL25" s="485">
        <f t="shared" si="73"/>
        <v>0</v>
      </c>
      <c r="FYM25" s="485">
        <f t="shared" si="73"/>
        <v>0</v>
      </c>
      <c r="FYN25" s="485">
        <f t="shared" si="73"/>
        <v>0</v>
      </c>
      <c r="FYO25" s="485">
        <f t="shared" si="73"/>
        <v>0</v>
      </c>
      <c r="FYP25" s="485">
        <f t="shared" si="73"/>
        <v>0</v>
      </c>
      <c r="FYQ25" s="485">
        <f t="shared" si="73"/>
        <v>0</v>
      </c>
      <c r="FYR25" s="485">
        <f t="shared" si="73"/>
        <v>0</v>
      </c>
      <c r="FYS25" s="485">
        <f t="shared" si="73"/>
        <v>0</v>
      </c>
      <c r="FYT25" s="485">
        <f t="shared" si="73"/>
        <v>0</v>
      </c>
      <c r="FYU25" s="485">
        <f t="shared" si="73"/>
        <v>0</v>
      </c>
      <c r="FYV25" s="485">
        <f t="shared" si="73"/>
        <v>0</v>
      </c>
      <c r="FYW25" s="485">
        <f t="shared" si="73"/>
        <v>0</v>
      </c>
      <c r="FYX25" s="485">
        <f t="shared" si="73"/>
        <v>0</v>
      </c>
      <c r="FYY25" s="485">
        <f t="shared" si="73"/>
        <v>0</v>
      </c>
      <c r="FYZ25" s="485">
        <f t="shared" si="73"/>
        <v>0</v>
      </c>
      <c r="FZA25" s="485">
        <f t="shared" si="73"/>
        <v>0</v>
      </c>
      <c r="FZB25" s="485">
        <f t="shared" si="73"/>
        <v>0</v>
      </c>
      <c r="FZC25" s="485">
        <f t="shared" si="73"/>
        <v>0</v>
      </c>
      <c r="FZD25" s="485">
        <f t="shared" si="73"/>
        <v>0</v>
      </c>
      <c r="FZE25" s="485">
        <f t="shared" ref="FZE25:GBP25" si="74">FZE22/365</f>
        <v>0</v>
      </c>
      <c r="FZF25" s="485">
        <f t="shared" si="74"/>
        <v>0</v>
      </c>
      <c r="FZG25" s="485">
        <f t="shared" si="74"/>
        <v>0</v>
      </c>
      <c r="FZH25" s="485">
        <f t="shared" si="74"/>
        <v>0</v>
      </c>
      <c r="FZI25" s="485">
        <f t="shared" si="74"/>
        <v>0</v>
      </c>
      <c r="FZJ25" s="485">
        <f t="shared" si="74"/>
        <v>0</v>
      </c>
      <c r="FZK25" s="485">
        <f t="shared" si="74"/>
        <v>0</v>
      </c>
      <c r="FZL25" s="485">
        <f t="shared" si="74"/>
        <v>0</v>
      </c>
      <c r="FZM25" s="485">
        <f t="shared" si="74"/>
        <v>0</v>
      </c>
      <c r="FZN25" s="485">
        <f t="shared" si="74"/>
        <v>0</v>
      </c>
      <c r="FZO25" s="485">
        <f t="shared" si="74"/>
        <v>0</v>
      </c>
      <c r="FZP25" s="485">
        <f t="shared" si="74"/>
        <v>0</v>
      </c>
      <c r="FZQ25" s="485">
        <f t="shared" si="74"/>
        <v>0</v>
      </c>
      <c r="FZR25" s="485">
        <f t="shared" si="74"/>
        <v>0</v>
      </c>
      <c r="FZS25" s="485">
        <f t="shared" si="74"/>
        <v>0</v>
      </c>
      <c r="FZT25" s="485">
        <f t="shared" si="74"/>
        <v>0</v>
      </c>
      <c r="FZU25" s="485">
        <f t="shared" si="74"/>
        <v>0</v>
      </c>
      <c r="FZV25" s="485">
        <f t="shared" si="74"/>
        <v>0</v>
      </c>
      <c r="FZW25" s="485">
        <f t="shared" si="74"/>
        <v>0</v>
      </c>
      <c r="FZX25" s="485">
        <f t="shared" si="74"/>
        <v>0</v>
      </c>
      <c r="FZY25" s="485">
        <f t="shared" si="74"/>
        <v>0</v>
      </c>
      <c r="FZZ25" s="485">
        <f t="shared" si="74"/>
        <v>0</v>
      </c>
      <c r="GAA25" s="485">
        <f t="shared" si="74"/>
        <v>0</v>
      </c>
      <c r="GAB25" s="485">
        <f t="shared" si="74"/>
        <v>0</v>
      </c>
      <c r="GAC25" s="485">
        <f t="shared" si="74"/>
        <v>0</v>
      </c>
      <c r="GAD25" s="485">
        <f t="shared" si="74"/>
        <v>0</v>
      </c>
      <c r="GAE25" s="485">
        <f t="shared" si="74"/>
        <v>0</v>
      </c>
      <c r="GAF25" s="485">
        <f t="shared" si="74"/>
        <v>0</v>
      </c>
      <c r="GAG25" s="485">
        <f t="shared" si="74"/>
        <v>0</v>
      </c>
      <c r="GAH25" s="485">
        <f t="shared" si="74"/>
        <v>0</v>
      </c>
      <c r="GAI25" s="485">
        <f t="shared" si="74"/>
        <v>0</v>
      </c>
      <c r="GAJ25" s="485">
        <f t="shared" si="74"/>
        <v>0</v>
      </c>
      <c r="GAK25" s="485">
        <f t="shared" si="74"/>
        <v>0</v>
      </c>
      <c r="GAL25" s="485">
        <f t="shared" si="74"/>
        <v>0</v>
      </c>
      <c r="GAM25" s="485">
        <f t="shared" si="74"/>
        <v>0</v>
      </c>
      <c r="GAN25" s="485">
        <f t="shared" si="74"/>
        <v>0</v>
      </c>
      <c r="GAO25" s="485">
        <f t="shared" si="74"/>
        <v>0</v>
      </c>
      <c r="GAP25" s="485">
        <f t="shared" si="74"/>
        <v>0</v>
      </c>
      <c r="GAQ25" s="485">
        <f t="shared" si="74"/>
        <v>0</v>
      </c>
      <c r="GAR25" s="485">
        <f t="shared" si="74"/>
        <v>0</v>
      </c>
      <c r="GAS25" s="485">
        <f t="shared" si="74"/>
        <v>0</v>
      </c>
      <c r="GAT25" s="485">
        <f t="shared" si="74"/>
        <v>0</v>
      </c>
      <c r="GAU25" s="485">
        <f t="shared" si="74"/>
        <v>0</v>
      </c>
      <c r="GAV25" s="485">
        <f t="shared" si="74"/>
        <v>0</v>
      </c>
      <c r="GAW25" s="485">
        <f t="shared" si="74"/>
        <v>0</v>
      </c>
      <c r="GAX25" s="485">
        <f t="shared" si="74"/>
        <v>0</v>
      </c>
      <c r="GAY25" s="485">
        <f t="shared" si="74"/>
        <v>0</v>
      </c>
      <c r="GAZ25" s="485">
        <f t="shared" si="74"/>
        <v>0</v>
      </c>
      <c r="GBA25" s="485">
        <f t="shared" si="74"/>
        <v>0</v>
      </c>
      <c r="GBB25" s="485">
        <f t="shared" si="74"/>
        <v>0</v>
      </c>
      <c r="GBC25" s="485">
        <f t="shared" si="74"/>
        <v>0</v>
      </c>
      <c r="GBD25" s="485">
        <f t="shared" si="74"/>
        <v>0</v>
      </c>
      <c r="GBE25" s="485">
        <f t="shared" si="74"/>
        <v>0</v>
      </c>
      <c r="GBF25" s="485">
        <f t="shared" si="74"/>
        <v>0</v>
      </c>
      <c r="GBG25" s="485">
        <f t="shared" si="74"/>
        <v>0</v>
      </c>
      <c r="GBH25" s="485">
        <f t="shared" si="74"/>
        <v>0</v>
      </c>
      <c r="GBI25" s="485">
        <f t="shared" si="74"/>
        <v>0</v>
      </c>
      <c r="GBJ25" s="485">
        <f t="shared" si="74"/>
        <v>0</v>
      </c>
      <c r="GBK25" s="485">
        <f t="shared" si="74"/>
        <v>0</v>
      </c>
      <c r="GBL25" s="485">
        <f t="shared" si="74"/>
        <v>0</v>
      </c>
      <c r="GBM25" s="485">
        <f t="shared" si="74"/>
        <v>0</v>
      </c>
      <c r="GBN25" s="485">
        <f t="shared" si="74"/>
        <v>0</v>
      </c>
      <c r="GBO25" s="485">
        <f t="shared" si="74"/>
        <v>0</v>
      </c>
      <c r="GBP25" s="485">
        <f t="shared" si="74"/>
        <v>0</v>
      </c>
      <c r="GBQ25" s="485">
        <f t="shared" ref="GBQ25:GEB25" si="75">GBQ22/365</f>
        <v>0</v>
      </c>
      <c r="GBR25" s="485">
        <f t="shared" si="75"/>
        <v>0</v>
      </c>
      <c r="GBS25" s="485">
        <f t="shared" si="75"/>
        <v>0</v>
      </c>
      <c r="GBT25" s="485">
        <f t="shared" si="75"/>
        <v>0</v>
      </c>
      <c r="GBU25" s="485">
        <f t="shared" si="75"/>
        <v>0</v>
      </c>
      <c r="GBV25" s="485">
        <f t="shared" si="75"/>
        <v>0</v>
      </c>
      <c r="GBW25" s="485">
        <f t="shared" si="75"/>
        <v>0</v>
      </c>
      <c r="GBX25" s="485">
        <f t="shared" si="75"/>
        <v>0</v>
      </c>
      <c r="GBY25" s="485">
        <f t="shared" si="75"/>
        <v>0</v>
      </c>
      <c r="GBZ25" s="485">
        <f t="shared" si="75"/>
        <v>0</v>
      </c>
      <c r="GCA25" s="485">
        <f t="shared" si="75"/>
        <v>0</v>
      </c>
      <c r="GCB25" s="485">
        <f t="shared" si="75"/>
        <v>0</v>
      </c>
      <c r="GCC25" s="485">
        <f t="shared" si="75"/>
        <v>0</v>
      </c>
      <c r="GCD25" s="485">
        <f t="shared" si="75"/>
        <v>0</v>
      </c>
      <c r="GCE25" s="485">
        <f t="shared" si="75"/>
        <v>0</v>
      </c>
      <c r="GCF25" s="485">
        <f t="shared" si="75"/>
        <v>0</v>
      </c>
      <c r="GCG25" s="485">
        <f t="shared" si="75"/>
        <v>0</v>
      </c>
      <c r="GCH25" s="485">
        <f t="shared" si="75"/>
        <v>0</v>
      </c>
      <c r="GCI25" s="485">
        <f t="shared" si="75"/>
        <v>0</v>
      </c>
      <c r="GCJ25" s="485">
        <f t="shared" si="75"/>
        <v>0</v>
      </c>
      <c r="GCK25" s="485">
        <f t="shared" si="75"/>
        <v>0</v>
      </c>
      <c r="GCL25" s="485">
        <f t="shared" si="75"/>
        <v>0</v>
      </c>
      <c r="GCM25" s="485">
        <f t="shared" si="75"/>
        <v>0</v>
      </c>
      <c r="GCN25" s="485">
        <f t="shared" si="75"/>
        <v>0</v>
      </c>
      <c r="GCO25" s="485">
        <f t="shared" si="75"/>
        <v>0</v>
      </c>
      <c r="GCP25" s="485">
        <f t="shared" si="75"/>
        <v>0</v>
      </c>
      <c r="GCQ25" s="485">
        <f t="shared" si="75"/>
        <v>0</v>
      </c>
      <c r="GCR25" s="485">
        <f t="shared" si="75"/>
        <v>0</v>
      </c>
      <c r="GCS25" s="485">
        <f t="shared" si="75"/>
        <v>0</v>
      </c>
      <c r="GCT25" s="485">
        <f t="shared" si="75"/>
        <v>0</v>
      </c>
      <c r="GCU25" s="485">
        <f t="shared" si="75"/>
        <v>0</v>
      </c>
      <c r="GCV25" s="485">
        <f t="shared" si="75"/>
        <v>0</v>
      </c>
      <c r="GCW25" s="485">
        <f t="shared" si="75"/>
        <v>0</v>
      </c>
      <c r="GCX25" s="485">
        <f t="shared" si="75"/>
        <v>0</v>
      </c>
      <c r="GCY25" s="485">
        <f t="shared" si="75"/>
        <v>0</v>
      </c>
      <c r="GCZ25" s="485">
        <f t="shared" si="75"/>
        <v>0</v>
      </c>
      <c r="GDA25" s="485">
        <f t="shared" si="75"/>
        <v>0</v>
      </c>
      <c r="GDB25" s="485">
        <f t="shared" si="75"/>
        <v>0</v>
      </c>
      <c r="GDC25" s="485">
        <f t="shared" si="75"/>
        <v>0</v>
      </c>
      <c r="GDD25" s="485">
        <f t="shared" si="75"/>
        <v>0</v>
      </c>
      <c r="GDE25" s="485">
        <f t="shared" si="75"/>
        <v>0</v>
      </c>
      <c r="GDF25" s="485">
        <f t="shared" si="75"/>
        <v>0</v>
      </c>
      <c r="GDG25" s="485">
        <f t="shared" si="75"/>
        <v>0</v>
      </c>
      <c r="GDH25" s="485">
        <f t="shared" si="75"/>
        <v>0</v>
      </c>
      <c r="GDI25" s="485">
        <f t="shared" si="75"/>
        <v>0</v>
      </c>
      <c r="GDJ25" s="485">
        <f t="shared" si="75"/>
        <v>0</v>
      </c>
      <c r="GDK25" s="485">
        <f t="shared" si="75"/>
        <v>0</v>
      </c>
      <c r="GDL25" s="485">
        <f t="shared" si="75"/>
        <v>0</v>
      </c>
      <c r="GDM25" s="485">
        <f t="shared" si="75"/>
        <v>0</v>
      </c>
      <c r="GDN25" s="485">
        <f t="shared" si="75"/>
        <v>0</v>
      </c>
      <c r="GDO25" s="485">
        <f t="shared" si="75"/>
        <v>0</v>
      </c>
      <c r="GDP25" s="485">
        <f t="shared" si="75"/>
        <v>0</v>
      </c>
      <c r="GDQ25" s="485">
        <f t="shared" si="75"/>
        <v>0</v>
      </c>
      <c r="GDR25" s="485">
        <f t="shared" si="75"/>
        <v>0</v>
      </c>
      <c r="GDS25" s="485">
        <f t="shared" si="75"/>
        <v>0</v>
      </c>
      <c r="GDT25" s="485">
        <f t="shared" si="75"/>
        <v>0</v>
      </c>
      <c r="GDU25" s="485">
        <f t="shared" si="75"/>
        <v>0</v>
      </c>
      <c r="GDV25" s="485">
        <f t="shared" si="75"/>
        <v>0</v>
      </c>
      <c r="GDW25" s="485">
        <f t="shared" si="75"/>
        <v>0</v>
      </c>
      <c r="GDX25" s="485">
        <f t="shared" si="75"/>
        <v>0</v>
      </c>
      <c r="GDY25" s="485">
        <f t="shared" si="75"/>
        <v>0</v>
      </c>
      <c r="GDZ25" s="485">
        <f t="shared" si="75"/>
        <v>0</v>
      </c>
      <c r="GEA25" s="485">
        <f t="shared" si="75"/>
        <v>0</v>
      </c>
      <c r="GEB25" s="485">
        <f t="shared" si="75"/>
        <v>0</v>
      </c>
      <c r="GEC25" s="485">
        <f t="shared" ref="GEC25:GGN25" si="76">GEC22/365</f>
        <v>0</v>
      </c>
      <c r="GED25" s="485">
        <f t="shared" si="76"/>
        <v>0</v>
      </c>
      <c r="GEE25" s="485">
        <f t="shared" si="76"/>
        <v>0</v>
      </c>
      <c r="GEF25" s="485">
        <f t="shared" si="76"/>
        <v>0</v>
      </c>
      <c r="GEG25" s="485">
        <f t="shared" si="76"/>
        <v>0</v>
      </c>
      <c r="GEH25" s="485">
        <f t="shared" si="76"/>
        <v>0</v>
      </c>
      <c r="GEI25" s="485">
        <f t="shared" si="76"/>
        <v>0</v>
      </c>
      <c r="GEJ25" s="485">
        <f t="shared" si="76"/>
        <v>0</v>
      </c>
      <c r="GEK25" s="485">
        <f t="shared" si="76"/>
        <v>0</v>
      </c>
      <c r="GEL25" s="485">
        <f t="shared" si="76"/>
        <v>0</v>
      </c>
      <c r="GEM25" s="485">
        <f t="shared" si="76"/>
        <v>0</v>
      </c>
      <c r="GEN25" s="485">
        <f t="shared" si="76"/>
        <v>0</v>
      </c>
      <c r="GEO25" s="485">
        <f t="shared" si="76"/>
        <v>0</v>
      </c>
      <c r="GEP25" s="485">
        <f t="shared" si="76"/>
        <v>0</v>
      </c>
      <c r="GEQ25" s="485">
        <f t="shared" si="76"/>
        <v>0</v>
      </c>
      <c r="GER25" s="485">
        <f t="shared" si="76"/>
        <v>0</v>
      </c>
      <c r="GES25" s="485">
        <f t="shared" si="76"/>
        <v>0</v>
      </c>
      <c r="GET25" s="485">
        <f t="shared" si="76"/>
        <v>0</v>
      </c>
      <c r="GEU25" s="485">
        <f t="shared" si="76"/>
        <v>0</v>
      </c>
      <c r="GEV25" s="485">
        <f t="shared" si="76"/>
        <v>0</v>
      </c>
      <c r="GEW25" s="485">
        <f t="shared" si="76"/>
        <v>0</v>
      </c>
      <c r="GEX25" s="485">
        <f t="shared" si="76"/>
        <v>0</v>
      </c>
      <c r="GEY25" s="485">
        <f t="shared" si="76"/>
        <v>0</v>
      </c>
      <c r="GEZ25" s="485">
        <f t="shared" si="76"/>
        <v>0</v>
      </c>
      <c r="GFA25" s="485">
        <f t="shared" si="76"/>
        <v>0</v>
      </c>
      <c r="GFB25" s="485">
        <f t="shared" si="76"/>
        <v>0</v>
      </c>
      <c r="GFC25" s="485">
        <f t="shared" si="76"/>
        <v>0</v>
      </c>
      <c r="GFD25" s="485">
        <f t="shared" si="76"/>
        <v>0</v>
      </c>
      <c r="GFE25" s="485">
        <f t="shared" si="76"/>
        <v>0</v>
      </c>
      <c r="GFF25" s="485">
        <f t="shared" si="76"/>
        <v>0</v>
      </c>
      <c r="GFG25" s="485">
        <f t="shared" si="76"/>
        <v>0</v>
      </c>
      <c r="GFH25" s="485">
        <f t="shared" si="76"/>
        <v>0</v>
      </c>
      <c r="GFI25" s="485">
        <f t="shared" si="76"/>
        <v>0</v>
      </c>
      <c r="GFJ25" s="485">
        <f t="shared" si="76"/>
        <v>0</v>
      </c>
      <c r="GFK25" s="485">
        <f t="shared" si="76"/>
        <v>0</v>
      </c>
      <c r="GFL25" s="485">
        <f t="shared" si="76"/>
        <v>0</v>
      </c>
      <c r="GFM25" s="485">
        <f t="shared" si="76"/>
        <v>0</v>
      </c>
      <c r="GFN25" s="485">
        <f t="shared" si="76"/>
        <v>0</v>
      </c>
      <c r="GFO25" s="485">
        <f t="shared" si="76"/>
        <v>0</v>
      </c>
      <c r="GFP25" s="485">
        <f t="shared" si="76"/>
        <v>0</v>
      </c>
      <c r="GFQ25" s="485">
        <f t="shared" si="76"/>
        <v>0</v>
      </c>
      <c r="GFR25" s="485">
        <f t="shared" si="76"/>
        <v>0</v>
      </c>
      <c r="GFS25" s="485">
        <f t="shared" si="76"/>
        <v>0</v>
      </c>
      <c r="GFT25" s="485">
        <f t="shared" si="76"/>
        <v>0</v>
      </c>
      <c r="GFU25" s="485">
        <f t="shared" si="76"/>
        <v>0</v>
      </c>
      <c r="GFV25" s="485">
        <f t="shared" si="76"/>
        <v>0</v>
      </c>
      <c r="GFW25" s="485">
        <f t="shared" si="76"/>
        <v>0</v>
      </c>
      <c r="GFX25" s="485">
        <f t="shared" si="76"/>
        <v>0</v>
      </c>
      <c r="GFY25" s="485">
        <f t="shared" si="76"/>
        <v>0</v>
      </c>
      <c r="GFZ25" s="485">
        <f t="shared" si="76"/>
        <v>0</v>
      </c>
      <c r="GGA25" s="485">
        <f t="shared" si="76"/>
        <v>0</v>
      </c>
      <c r="GGB25" s="485">
        <f t="shared" si="76"/>
        <v>0</v>
      </c>
      <c r="GGC25" s="485">
        <f t="shared" si="76"/>
        <v>0</v>
      </c>
      <c r="GGD25" s="485">
        <f t="shared" si="76"/>
        <v>0</v>
      </c>
      <c r="GGE25" s="485">
        <f t="shared" si="76"/>
        <v>0</v>
      </c>
      <c r="GGF25" s="485">
        <f t="shared" si="76"/>
        <v>0</v>
      </c>
      <c r="GGG25" s="485">
        <f t="shared" si="76"/>
        <v>0</v>
      </c>
      <c r="GGH25" s="485">
        <f t="shared" si="76"/>
        <v>0</v>
      </c>
      <c r="GGI25" s="485">
        <f t="shared" si="76"/>
        <v>0</v>
      </c>
      <c r="GGJ25" s="485">
        <f t="shared" si="76"/>
        <v>0</v>
      </c>
      <c r="GGK25" s="485">
        <f t="shared" si="76"/>
        <v>0</v>
      </c>
      <c r="GGL25" s="485">
        <f t="shared" si="76"/>
        <v>0</v>
      </c>
      <c r="GGM25" s="485">
        <f t="shared" si="76"/>
        <v>0</v>
      </c>
      <c r="GGN25" s="485">
        <f t="shared" si="76"/>
        <v>0</v>
      </c>
      <c r="GGO25" s="485">
        <f t="shared" ref="GGO25:GIZ25" si="77">GGO22/365</f>
        <v>0</v>
      </c>
      <c r="GGP25" s="485">
        <f t="shared" si="77"/>
        <v>0</v>
      </c>
      <c r="GGQ25" s="485">
        <f t="shared" si="77"/>
        <v>0</v>
      </c>
      <c r="GGR25" s="485">
        <f t="shared" si="77"/>
        <v>0</v>
      </c>
      <c r="GGS25" s="485">
        <f t="shared" si="77"/>
        <v>0</v>
      </c>
      <c r="GGT25" s="485">
        <f t="shared" si="77"/>
        <v>0</v>
      </c>
      <c r="GGU25" s="485">
        <f t="shared" si="77"/>
        <v>0</v>
      </c>
      <c r="GGV25" s="485">
        <f t="shared" si="77"/>
        <v>0</v>
      </c>
      <c r="GGW25" s="485">
        <f t="shared" si="77"/>
        <v>0</v>
      </c>
      <c r="GGX25" s="485">
        <f t="shared" si="77"/>
        <v>0</v>
      </c>
      <c r="GGY25" s="485">
        <f t="shared" si="77"/>
        <v>0</v>
      </c>
      <c r="GGZ25" s="485">
        <f t="shared" si="77"/>
        <v>0</v>
      </c>
      <c r="GHA25" s="485">
        <f t="shared" si="77"/>
        <v>0</v>
      </c>
      <c r="GHB25" s="485">
        <f t="shared" si="77"/>
        <v>0</v>
      </c>
      <c r="GHC25" s="485">
        <f t="shared" si="77"/>
        <v>0</v>
      </c>
      <c r="GHD25" s="485">
        <f t="shared" si="77"/>
        <v>0</v>
      </c>
      <c r="GHE25" s="485">
        <f t="shared" si="77"/>
        <v>0</v>
      </c>
      <c r="GHF25" s="485">
        <f t="shared" si="77"/>
        <v>0</v>
      </c>
      <c r="GHG25" s="485">
        <f t="shared" si="77"/>
        <v>0</v>
      </c>
      <c r="GHH25" s="485">
        <f t="shared" si="77"/>
        <v>0</v>
      </c>
      <c r="GHI25" s="485">
        <f t="shared" si="77"/>
        <v>0</v>
      </c>
      <c r="GHJ25" s="485">
        <f t="shared" si="77"/>
        <v>0</v>
      </c>
      <c r="GHK25" s="485">
        <f t="shared" si="77"/>
        <v>0</v>
      </c>
      <c r="GHL25" s="485">
        <f t="shared" si="77"/>
        <v>0</v>
      </c>
      <c r="GHM25" s="485">
        <f t="shared" si="77"/>
        <v>0</v>
      </c>
      <c r="GHN25" s="485">
        <f t="shared" si="77"/>
        <v>0</v>
      </c>
      <c r="GHO25" s="485">
        <f t="shared" si="77"/>
        <v>0</v>
      </c>
      <c r="GHP25" s="485">
        <f t="shared" si="77"/>
        <v>0</v>
      </c>
      <c r="GHQ25" s="485">
        <f t="shared" si="77"/>
        <v>0</v>
      </c>
      <c r="GHR25" s="485">
        <f t="shared" si="77"/>
        <v>0</v>
      </c>
      <c r="GHS25" s="485">
        <f t="shared" si="77"/>
        <v>0</v>
      </c>
      <c r="GHT25" s="485">
        <f t="shared" si="77"/>
        <v>0</v>
      </c>
      <c r="GHU25" s="485">
        <f t="shared" si="77"/>
        <v>0</v>
      </c>
      <c r="GHV25" s="485">
        <f t="shared" si="77"/>
        <v>0</v>
      </c>
      <c r="GHW25" s="485">
        <f t="shared" si="77"/>
        <v>0</v>
      </c>
      <c r="GHX25" s="485">
        <f t="shared" si="77"/>
        <v>0</v>
      </c>
      <c r="GHY25" s="485">
        <f t="shared" si="77"/>
        <v>0</v>
      </c>
      <c r="GHZ25" s="485">
        <f t="shared" si="77"/>
        <v>0</v>
      </c>
      <c r="GIA25" s="485">
        <f t="shared" si="77"/>
        <v>0</v>
      </c>
      <c r="GIB25" s="485">
        <f t="shared" si="77"/>
        <v>0</v>
      </c>
      <c r="GIC25" s="485">
        <f t="shared" si="77"/>
        <v>0</v>
      </c>
      <c r="GID25" s="485">
        <f t="shared" si="77"/>
        <v>0</v>
      </c>
      <c r="GIE25" s="485">
        <f t="shared" si="77"/>
        <v>0</v>
      </c>
      <c r="GIF25" s="485">
        <f t="shared" si="77"/>
        <v>0</v>
      </c>
      <c r="GIG25" s="485">
        <f t="shared" si="77"/>
        <v>0</v>
      </c>
      <c r="GIH25" s="485">
        <f t="shared" si="77"/>
        <v>0</v>
      </c>
      <c r="GII25" s="485">
        <f t="shared" si="77"/>
        <v>0</v>
      </c>
      <c r="GIJ25" s="485">
        <f t="shared" si="77"/>
        <v>0</v>
      </c>
      <c r="GIK25" s="485">
        <f t="shared" si="77"/>
        <v>0</v>
      </c>
      <c r="GIL25" s="485">
        <f t="shared" si="77"/>
        <v>0</v>
      </c>
      <c r="GIM25" s="485">
        <f t="shared" si="77"/>
        <v>0</v>
      </c>
      <c r="GIN25" s="485">
        <f t="shared" si="77"/>
        <v>0</v>
      </c>
      <c r="GIO25" s="485">
        <f t="shared" si="77"/>
        <v>0</v>
      </c>
      <c r="GIP25" s="485">
        <f t="shared" si="77"/>
        <v>0</v>
      </c>
      <c r="GIQ25" s="485">
        <f t="shared" si="77"/>
        <v>0</v>
      </c>
      <c r="GIR25" s="485">
        <f t="shared" si="77"/>
        <v>0</v>
      </c>
      <c r="GIS25" s="485">
        <f t="shared" si="77"/>
        <v>0</v>
      </c>
      <c r="GIT25" s="485">
        <f t="shared" si="77"/>
        <v>0</v>
      </c>
      <c r="GIU25" s="485">
        <f t="shared" si="77"/>
        <v>0</v>
      </c>
      <c r="GIV25" s="485">
        <f t="shared" si="77"/>
        <v>0</v>
      </c>
      <c r="GIW25" s="485">
        <f t="shared" si="77"/>
        <v>0</v>
      </c>
      <c r="GIX25" s="485">
        <f t="shared" si="77"/>
        <v>0</v>
      </c>
      <c r="GIY25" s="485">
        <f t="shared" si="77"/>
        <v>0</v>
      </c>
      <c r="GIZ25" s="485">
        <f t="shared" si="77"/>
        <v>0</v>
      </c>
      <c r="GJA25" s="485">
        <f t="shared" ref="GJA25:GLL25" si="78">GJA22/365</f>
        <v>0</v>
      </c>
      <c r="GJB25" s="485">
        <f t="shared" si="78"/>
        <v>0</v>
      </c>
      <c r="GJC25" s="485">
        <f t="shared" si="78"/>
        <v>0</v>
      </c>
      <c r="GJD25" s="485">
        <f t="shared" si="78"/>
        <v>0</v>
      </c>
      <c r="GJE25" s="485">
        <f t="shared" si="78"/>
        <v>0</v>
      </c>
      <c r="GJF25" s="485">
        <f t="shared" si="78"/>
        <v>0</v>
      </c>
      <c r="GJG25" s="485">
        <f t="shared" si="78"/>
        <v>0</v>
      </c>
      <c r="GJH25" s="485">
        <f t="shared" si="78"/>
        <v>0</v>
      </c>
      <c r="GJI25" s="485">
        <f t="shared" si="78"/>
        <v>0</v>
      </c>
      <c r="GJJ25" s="485">
        <f t="shared" si="78"/>
        <v>0</v>
      </c>
      <c r="GJK25" s="485">
        <f t="shared" si="78"/>
        <v>0</v>
      </c>
      <c r="GJL25" s="485">
        <f t="shared" si="78"/>
        <v>0</v>
      </c>
      <c r="GJM25" s="485">
        <f t="shared" si="78"/>
        <v>0</v>
      </c>
      <c r="GJN25" s="485">
        <f t="shared" si="78"/>
        <v>0</v>
      </c>
      <c r="GJO25" s="485">
        <f t="shared" si="78"/>
        <v>0</v>
      </c>
      <c r="GJP25" s="485">
        <f t="shared" si="78"/>
        <v>0</v>
      </c>
      <c r="GJQ25" s="485">
        <f t="shared" si="78"/>
        <v>0</v>
      </c>
      <c r="GJR25" s="485">
        <f t="shared" si="78"/>
        <v>0</v>
      </c>
      <c r="GJS25" s="485">
        <f t="shared" si="78"/>
        <v>0</v>
      </c>
      <c r="GJT25" s="485">
        <f t="shared" si="78"/>
        <v>0</v>
      </c>
      <c r="GJU25" s="485">
        <f t="shared" si="78"/>
        <v>0</v>
      </c>
      <c r="GJV25" s="485">
        <f t="shared" si="78"/>
        <v>0</v>
      </c>
      <c r="GJW25" s="485">
        <f t="shared" si="78"/>
        <v>0</v>
      </c>
      <c r="GJX25" s="485">
        <f t="shared" si="78"/>
        <v>0</v>
      </c>
      <c r="GJY25" s="485">
        <f t="shared" si="78"/>
        <v>0</v>
      </c>
      <c r="GJZ25" s="485">
        <f t="shared" si="78"/>
        <v>0</v>
      </c>
      <c r="GKA25" s="485">
        <f t="shared" si="78"/>
        <v>0</v>
      </c>
      <c r="GKB25" s="485">
        <f t="shared" si="78"/>
        <v>0</v>
      </c>
      <c r="GKC25" s="485">
        <f t="shared" si="78"/>
        <v>0</v>
      </c>
      <c r="GKD25" s="485">
        <f t="shared" si="78"/>
        <v>0</v>
      </c>
      <c r="GKE25" s="485">
        <f t="shared" si="78"/>
        <v>0</v>
      </c>
      <c r="GKF25" s="485">
        <f t="shared" si="78"/>
        <v>0</v>
      </c>
      <c r="GKG25" s="485">
        <f t="shared" si="78"/>
        <v>0</v>
      </c>
      <c r="GKH25" s="485">
        <f t="shared" si="78"/>
        <v>0</v>
      </c>
      <c r="GKI25" s="485">
        <f t="shared" si="78"/>
        <v>0</v>
      </c>
      <c r="GKJ25" s="485">
        <f t="shared" si="78"/>
        <v>0</v>
      </c>
      <c r="GKK25" s="485">
        <f t="shared" si="78"/>
        <v>0</v>
      </c>
      <c r="GKL25" s="485">
        <f t="shared" si="78"/>
        <v>0</v>
      </c>
      <c r="GKM25" s="485">
        <f t="shared" si="78"/>
        <v>0</v>
      </c>
      <c r="GKN25" s="485">
        <f t="shared" si="78"/>
        <v>0</v>
      </c>
      <c r="GKO25" s="485">
        <f t="shared" si="78"/>
        <v>0</v>
      </c>
      <c r="GKP25" s="485">
        <f t="shared" si="78"/>
        <v>0</v>
      </c>
      <c r="GKQ25" s="485">
        <f t="shared" si="78"/>
        <v>0</v>
      </c>
      <c r="GKR25" s="485">
        <f t="shared" si="78"/>
        <v>0</v>
      </c>
      <c r="GKS25" s="485">
        <f t="shared" si="78"/>
        <v>0</v>
      </c>
      <c r="GKT25" s="485">
        <f t="shared" si="78"/>
        <v>0</v>
      </c>
      <c r="GKU25" s="485">
        <f t="shared" si="78"/>
        <v>0</v>
      </c>
      <c r="GKV25" s="485">
        <f t="shared" si="78"/>
        <v>0</v>
      </c>
      <c r="GKW25" s="485">
        <f t="shared" si="78"/>
        <v>0</v>
      </c>
      <c r="GKX25" s="485">
        <f t="shared" si="78"/>
        <v>0</v>
      </c>
      <c r="GKY25" s="485">
        <f t="shared" si="78"/>
        <v>0</v>
      </c>
      <c r="GKZ25" s="485">
        <f t="shared" si="78"/>
        <v>0</v>
      </c>
      <c r="GLA25" s="485">
        <f t="shared" si="78"/>
        <v>0</v>
      </c>
      <c r="GLB25" s="485">
        <f t="shared" si="78"/>
        <v>0</v>
      </c>
      <c r="GLC25" s="485">
        <f t="shared" si="78"/>
        <v>0</v>
      </c>
      <c r="GLD25" s="485">
        <f t="shared" si="78"/>
        <v>0</v>
      </c>
      <c r="GLE25" s="485">
        <f t="shared" si="78"/>
        <v>0</v>
      </c>
      <c r="GLF25" s="485">
        <f t="shared" si="78"/>
        <v>0</v>
      </c>
      <c r="GLG25" s="485">
        <f t="shared" si="78"/>
        <v>0</v>
      </c>
      <c r="GLH25" s="485">
        <f t="shared" si="78"/>
        <v>0</v>
      </c>
      <c r="GLI25" s="485">
        <f t="shared" si="78"/>
        <v>0</v>
      </c>
      <c r="GLJ25" s="485">
        <f t="shared" si="78"/>
        <v>0</v>
      </c>
      <c r="GLK25" s="485">
        <f t="shared" si="78"/>
        <v>0</v>
      </c>
      <c r="GLL25" s="485">
        <f t="shared" si="78"/>
        <v>0</v>
      </c>
      <c r="GLM25" s="485">
        <f t="shared" ref="GLM25:GNX25" si="79">GLM22/365</f>
        <v>0</v>
      </c>
      <c r="GLN25" s="485">
        <f t="shared" si="79"/>
        <v>0</v>
      </c>
      <c r="GLO25" s="485">
        <f t="shared" si="79"/>
        <v>0</v>
      </c>
      <c r="GLP25" s="485">
        <f t="shared" si="79"/>
        <v>0</v>
      </c>
      <c r="GLQ25" s="485">
        <f t="shared" si="79"/>
        <v>0</v>
      </c>
      <c r="GLR25" s="485">
        <f t="shared" si="79"/>
        <v>0</v>
      </c>
      <c r="GLS25" s="485">
        <f t="shared" si="79"/>
        <v>0</v>
      </c>
      <c r="GLT25" s="485">
        <f t="shared" si="79"/>
        <v>0</v>
      </c>
      <c r="GLU25" s="485">
        <f t="shared" si="79"/>
        <v>0</v>
      </c>
      <c r="GLV25" s="485">
        <f t="shared" si="79"/>
        <v>0</v>
      </c>
      <c r="GLW25" s="485">
        <f t="shared" si="79"/>
        <v>0</v>
      </c>
      <c r="GLX25" s="485">
        <f t="shared" si="79"/>
        <v>0</v>
      </c>
      <c r="GLY25" s="485">
        <f t="shared" si="79"/>
        <v>0</v>
      </c>
      <c r="GLZ25" s="485">
        <f t="shared" si="79"/>
        <v>0</v>
      </c>
      <c r="GMA25" s="485">
        <f t="shared" si="79"/>
        <v>0</v>
      </c>
      <c r="GMB25" s="485">
        <f t="shared" si="79"/>
        <v>0</v>
      </c>
      <c r="GMC25" s="485">
        <f t="shared" si="79"/>
        <v>0</v>
      </c>
      <c r="GMD25" s="485">
        <f t="shared" si="79"/>
        <v>0</v>
      </c>
      <c r="GME25" s="485">
        <f t="shared" si="79"/>
        <v>0</v>
      </c>
      <c r="GMF25" s="485">
        <f t="shared" si="79"/>
        <v>0</v>
      </c>
      <c r="GMG25" s="485">
        <f t="shared" si="79"/>
        <v>0</v>
      </c>
      <c r="GMH25" s="485">
        <f t="shared" si="79"/>
        <v>0</v>
      </c>
      <c r="GMI25" s="485">
        <f t="shared" si="79"/>
        <v>0</v>
      </c>
      <c r="GMJ25" s="485">
        <f t="shared" si="79"/>
        <v>0</v>
      </c>
      <c r="GMK25" s="485">
        <f t="shared" si="79"/>
        <v>0</v>
      </c>
      <c r="GML25" s="485">
        <f t="shared" si="79"/>
        <v>0</v>
      </c>
      <c r="GMM25" s="485">
        <f t="shared" si="79"/>
        <v>0</v>
      </c>
      <c r="GMN25" s="485">
        <f t="shared" si="79"/>
        <v>0</v>
      </c>
      <c r="GMO25" s="485">
        <f t="shared" si="79"/>
        <v>0</v>
      </c>
      <c r="GMP25" s="485">
        <f t="shared" si="79"/>
        <v>0</v>
      </c>
      <c r="GMQ25" s="485">
        <f t="shared" si="79"/>
        <v>0</v>
      </c>
      <c r="GMR25" s="485">
        <f t="shared" si="79"/>
        <v>0</v>
      </c>
      <c r="GMS25" s="485">
        <f t="shared" si="79"/>
        <v>0</v>
      </c>
      <c r="GMT25" s="485">
        <f t="shared" si="79"/>
        <v>0</v>
      </c>
      <c r="GMU25" s="485">
        <f t="shared" si="79"/>
        <v>0</v>
      </c>
      <c r="GMV25" s="485">
        <f t="shared" si="79"/>
        <v>0</v>
      </c>
      <c r="GMW25" s="485">
        <f t="shared" si="79"/>
        <v>0</v>
      </c>
      <c r="GMX25" s="485">
        <f t="shared" si="79"/>
        <v>0</v>
      </c>
      <c r="GMY25" s="485">
        <f t="shared" si="79"/>
        <v>0</v>
      </c>
      <c r="GMZ25" s="485">
        <f t="shared" si="79"/>
        <v>0</v>
      </c>
      <c r="GNA25" s="485">
        <f t="shared" si="79"/>
        <v>0</v>
      </c>
      <c r="GNB25" s="485">
        <f t="shared" si="79"/>
        <v>0</v>
      </c>
      <c r="GNC25" s="485">
        <f t="shared" si="79"/>
        <v>0</v>
      </c>
      <c r="GND25" s="485">
        <f t="shared" si="79"/>
        <v>0</v>
      </c>
      <c r="GNE25" s="485">
        <f t="shared" si="79"/>
        <v>0</v>
      </c>
      <c r="GNF25" s="485">
        <f t="shared" si="79"/>
        <v>0</v>
      </c>
      <c r="GNG25" s="485">
        <f t="shared" si="79"/>
        <v>0</v>
      </c>
      <c r="GNH25" s="485">
        <f t="shared" si="79"/>
        <v>0</v>
      </c>
      <c r="GNI25" s="485">
        <f t="shared" si="79"/>
        <v>0</v>
      </c>
      <c r="GNJ25" s="485">
        <f t="shared" si="79"/>
        <v>0</v>
      </c>
      <c r="GNK25" s="485">
        <f t="shared" si="79"/>
        <v>0</v>
      </c>
      <c r="GNL25" s="485">
        <f t="shared" si="79"/>
        <v>0</v>
      </c>
      <c r="GNM25" s="485">
        <f t="shared" si="79"/>
        <v>0</v>
      </c>
      <c r="GNN25" s="485">
        <f t="shared" si="79"/>
        <v>0</v>
      </c>
      <c r="GNO25" s="485">
        <f t="shared" si="79"/>
        <v>0</v>
      </c>
      <c r="GNP25" s="485">
        <f t="shared" si="79"/>
        <v>0</v>
      </c>
      <c r="GNQ25" s="485">
        <f t="shared" si="79"/>
        <v>0</v>
      </c>
      <c r="GNR25" s="485">
        <f t="shared" si="79"/>
        <v>0</v>
      </c>
      <c r="GNS25" s="485">
        <f t="shared" si="79"/>
        <v>0</v>
      </c>
      <c r="GNT25" s="485">
        <f t="shared" si="79"/>
        <v>0</v>
      </c>
      <c r="GNU25" s="485">
        <f t="shared" si="79"/>
        <v>0</v>
      </c>
      <c r="GNV25" s="485">
        <f t="shared" si="79"/>
        <v>0</v>
      </c>
      <c r="GNW25" s="485">
        <f t="shared" si="79"/>
        <v>0</v>
      </c>
      <c r="GNX25" s="485">
        <f t="shared" si="79"/>
        <v>0</v>
      </c>
      <c r="GNY25" s="485">
        <f t="shared" ref="GNY25:GQJ25" si="80">GNY22/365</f>
        <v>0</v>
      </c>
      <c r="GNZ25" s="485">
        <f t="shared" si="80"/>
        <v>0</v>
      </c>
      <c r="GOA25" s="485">
        <f t="shared" si="80"/>
        <v>0</v>
      </c>
      <c r="GOB25" s="485">
        <f t="shared" si="80"/>
        <v>0</v>
      </c>
      <c r="GOC25" s="485">
        <f t="shared" si="80"/>
        <v>0</v>
      </c>
      <c r="GOD25" s="485">
        <f t="shared" si="80"/>
        <v>0</v>
      </c>
      <c r="GOE25" s="485">
        <f t="shared" si="80"/>
        <v>0</v>
      </c>
      <c r="GOF25" s="485">
        <f t="shared" si="80"/>
        <v>0</v>
      </c>
      <c r="GOG25" s="485">
        <f t="shared" si="80"/>
        <v>0</v>
      </c>
      <c r="GOH25" s="485">
        <f t="shared" si="80"/>
        <v>0</v>
      </c>
      <c r="GOI25" s="485">
        <f t="shared" si="80"/>
        <v>0</v>
      </c>
      <c r="GOJ25" s="485">
        <f t="shared" si="80"/>
        <v>0</v>
      </c>
      <c r="GOK25" s="485">
        <f t="shared" si="80"/>
        <v>0</v>
      </c>
      <c r="GOL25" s="485">
        <f t="shared" si="80"/>
        <v>0</v>
      </c>
      <c r="GOM25" s="485">
        <f t="shared" si="80"/>
        <v>0</v>
      </c>
      <c r="GON25" s="485">
        <f t="shared" si="80"/>
        <v>0</v>
      </c>
      <c r="GOO25" s="485">
        <f t="shared" si="80"/>
        <v>0</v>
      </c>
      <c r="GOP25" s="485">
        <f t="shared" si="80"/>
        <v>0</v>
      </c>
      <c r="GOQ25" s="485">
        <f t="shared" si="80"/>
        <v>0</v>
      </c>
      <c r="GOR25" s="485">
        <f t="shared" si="80"/>
        <v>0</v>
      </c>
      <c r="GOS25" s="485">
        <f t="shared" si="80"/>
        <v>0</v>
      </c>
      <c r="GOT25" s="485">
        <f t="shared" si="80"/>
        <v>0</v>
      </c>
      <c r="GOU25" s="485">
        <f t="shared" si="80"/>
        <v>0</v>
      </c>
      <c r="GOV25" s="485">
        <f t="shared" si="80"/>
        <v>0</v>
      </c>
      <c r="GOW25" s="485">
        <f t="shared" si="80"/>
        <v>0</v>
      </c>
      <c r="GOX25" s="485">
        <f t="shared" si="80"/>
        <v>0</v>
      </c>
      <c r="GOY25" s="485">
        <f t="shared" si="80"/>
        <v>0</v>
      </c>
      <c r="GOZ25" s="485">
        <f t="shared" si="80"/>
        <v>0</v>
      </c>
      <c r="GPA25" s="485">
        <f t="shared" si="80"/>
        <v>0</v>
      </c>
      <c r="GPB25" s="485">
        <f t="shared" si="80"/>
        <v>0</v>
      </c>
      <c r="GPC25" s="485">
        <f t="shared" si="80"/>
        <v>0</v>
      </c>
      <c r="GPD25" s="485">
        <f t="shared" si="80"/>
        <v>0</v>
      </c>
      <c r="GPE25" s="485">
        <f t="shared" si="80"/>
        <v>0</v>
      </c>
      <c r="GPF25" s="485">
        <f t="shared" si="80"/>
        <v>0</v>
      </c>
      <c r="GPG25" s="485">
        <f t="shared" si="80"/>
        <v>0</v>
      </c>
      <c r="GPH25" s="485">
        <f t="shared" si="80"/>
        <v>0</v>
      </c>
      <c r="GPI25" s="485">
        <f t="shared" si="80"/>
        <v>0</v>
      </c>
      <c r="GPJ25" s="485">
        <f t="shared" si="80"/>
        <v>0</v>
      </c>
      <c r="GPK25" s="485">
        <f t="shared" si="80"/>
        <v>0</v>
      </c>
      <c r="GPL25" s="485">
        <f t="shared" si="80"/>
        <v>0</v>
      </c>
      <c r="GPM25" s="485">
        <f t="shared" si="80"/>
        <v>0</v>
      </c>
      <c r="GPN25" s="485">
        <f t="shared" si="80"/>
        <v>0</v>
      </c>
      <c r="GPO25" s="485">
        <f t="shared" si="80"/>
        <v>0</v>
      </c>
      <c r="GPP25" s="485">
        <f t="shared" si="80"/>
        <v>0</v>
      </c>
      <c r="GPQ25" s="485">
        <f t="shared" si="80"/>
        <v>0</v>
      </c>
      <c r="GPR25" s="485">
        <f t="shared" si="80"/>
        <v>0</v>
      </c>
      <c r="GPS25" s="485">
        <f t="shared" si="80"/>
        <v>0</v>
      </c>
      <c r="GPT25" s="485">
        <f t="shared" si="80"/>
        <v>0</v>
      </c>
      <c r="GPU25" s="485">
        <f t="shared" si="80"/>
        <v>0</v>
      </c>
      <c r="GPV25" s="485">
        <f t="shared" si="80"/>
        <v>0</v>
      </c>
      <c r="GPW25" s="485">
        <f t="shared" si="80"/>
        <v>0</v>
      </c>
      <c r="GPX25" s="485">
        <f t="shared" si="80"/>
        <v>0</v>
      </c>
      <c r="GPY25" s="485">
        <f t="shared" si="80"/>
        <v>0</v>
      </c>
      <c r="GPZ25" s="485">
        <f t="shared" si="80"/>
        <v>0</v>
      </c>
      <c r="GQA25" s="485">
        <f t="shared" si="80"/>
        <v>0</v>
      </c>
      <c r="GQB25" s="485">
        <f t="shared" si="80"/>
        <v>0</v>
      </c>
      <c r="GQC25" s="485">
        <f t="shared" si="80"/>
        <v>0</v>
      </c>
      <c r="GQD25" s="485">
        <f t="shared" si="80"/>
        <v>0</v>
      </c>
      <c r="GQE25" s="485">
        <f t="shared" si="80"/>
        <v>0</v>
      </c>
      <c r="GQF25" s="485">
        <f t="shared" si="80"/>
        <v>0</v>
      </c>
      <c r="GQG25" s="485">
        <f t="shared" si="80"/>
        <v>0</v>
      </c>
      <c r="GQH25" s="485">
        <f t="shared" si="80"/>
        <v>0</v>
      </c>
      <c r="GQI25" s="485">
        <f t="shared" si="80"/>
        <v>0</v>
      </c>
      <c r="GQJ25" s="485">
        <f t="shared" si="80"/>
        <v>0</v>
      </c>
      <c r="GQK25" s="485">
        <f t="shared" ref="GQK25:GSV25" si="81">GQK22/365</f>
        <v>0</v>
      </c>
      <c r="GQL25" s="485">
        <f t="shared" si="81"/>
        <v>0</v>
      </c>
      <c r="GQM25" s="485">
        <f t="shared" si="81"/>
        <v>0</v>
      </c>
      <c r="GQN25" s="485">
        <f t="shared" si="81"/>
        <v>0</v>
      </c>
      <c r="GQO25" s="485">
        <f t="shared" si="81"/>
        <v>0</v>
      </c>
      <c r="GQP25" s="485">
        <f t="shared" si="81"/>
        <v>0</v>
      </c>
      <c r="GQQ25" s="485">
        <f t="shared" si="81"/>
        <v>0</v>
      </c>
      <c r="GQR25" s="485">
        <f t="shared" si="81"/>
        <v>0</v>
      </c>
      <c r="GQS25" s="485">
        <f t="shared" si="81"/>
        <v>0</v>
      </c>
      <c r="GQT25" s="485">
        <f t="shared" si="81"/>
        <v>0</v>
      </c>
      <c r="GQU25" s="485">
        <f t="shared" si="81"/>
        <v>0</v>
      </c>
      <c r="GQV25" s="485">
        <f t="shared" si="81"/>
        <v>0</v>
      </c>
      <c r="GQW25" s="485">
        <f t="shared" si="81"/>
        <v>0</v>
      </c>
      <c r="GQX25" s="485">
        <f t="shared" si="81"/>
        <v>0</v>
      </c>
      <c r="GQY25" s="485">
        <f t="shared" si="81"/>
        <v>0</v>
      </c>
      <c r="GQZ25" s="485">
        <f t="shared" si="81"/>
        <v>0</v>
      </c>
      <c r="GRA25" s="485">
        <f t="shared" si="81"/>
        <v>0</v>
      </c>
      <c r="GRB25" s="485">
        <f t="shared" si="81"/>
        <v>0</v>
      </c>
      <c r="GRC25" s="485">
        <f t="shared" si="81"/>
        <v>0</v>
      </c>
      <c r="GRD25" s="485">
        <f t="shared" si="81"/>
        <v>0</v>
      </c>
      <c r="GRE25" s="485">
        <f t="shared" si="81"/>
        <v>0</v>
      </c>
      <c r="GRF25" s="485">
        <f t="shared" si="81"/>
        <v>0</v>
      </c>
      <c r="GRG25" s="485">
        <f t="shared" si="81"/>
        <v>0</v>
      </c>
      <c r="GRH25" s="485">
        <f t="shared" si="81"/>
        <v>0</v>
      </c>
      <c r="GRI25" s="485">
        <f t="shared" si="81"/>
        <v>0</v>
      </c>
      <c r="GRJ25" s="485">
        <f t="shared" si="81"/>
        <v>0</v>
      </c>
      <c r="GRK25" s="485">
        <f t="shared" si="81"/>
        <v>0</v>
      </c>
      <c r="GRL25" s="485">
        <f t="shared" si="81"/>
        <v>0</v>
      </c>
      <c r="GRM25" s="485">
        <f t="shared" si="81"/>
        <v>0</v>
      </c>
      <c r="GRN25" s="485">
        <f t="shared" si="81"/>
        <v>0</v>
      </c>
      <c r="GRO25" s="485">
        <f t="shared" si="81"/>
        <v>0</v>
      </c>
      <c r="GRP25" s="485">
        <f t="shared" si="81"/>
        <v>0</v>
      </c>
      <c r="GRQ25" s="485">
        <f t="shared" si="81"/>
        <v>0</v>
      </c>
      <c r="GRR25" s="485">
        <f t="shared" si="81"/>
        <v>0</v>
      </c>
      <c r="GRS25" s="485">
        <f t="shared" si="81"/>
        <v>0</v>
      </c>
      <c r="GRT25" s="485">
        <f t="shared" si="81"/>
        <v>0</v>
      </c>
      <c r="GRU25" s="485">
        <f t="shared" si="81"/>
        <v>0</v>
      </c>
      <c r="GRV25" s="485">
        <f t="shared" si="81"/>
        <v>0</v>
      </c>
      <c r="GRW25" s="485">
        <f t="shared" si="81"/>
        <v>0</v>
      </c>
      <c r="GRX25" s="485">
        <f t="shared" si="81"/>
        <v>0</v>
      </c>
      <c r="GRY25" s="485">
        <f t="shared" si="81"/>
        <v>0</v>
      </c>
      <c r="GRZ25" s="485">
        <f t="shared" si="81"/>
        <v>0</v>
      </c>
      <c r="GSA25" s="485">
        <f t="shared" si="81"/>
        <v>0</v>
      </c>
      <c r="GSB25" s="485">
        <f t="shared" si="81"/>
        <v>0</v>
      </c>
      <c r="GSC25" s="485">
        <f t="shared" si="81"/>
        <v>0</v>
      </c>
      <c r="GSD25" s="485">
        <f t="shared" si="81"/>
        <v>0</v>
      </c>
      <c r="GSE25" s="485">
        <f t="shared" si="81"/>
        <v>0</v>
      </c>
      <c r="GSF25" s="485">
        <f t="shared" si="81"/>
        <v>0</v>
      </c>
      <c r="GSG25" s="485">
        <f t="shared" si="81"/>
        <v>0</v>
      </c>
      <c r="GSH25" s="485">
        <f t="shared" si="81"/>
        <v>0</v>
      </c>
      <c r="GSI25" s="485">
        <f t="shared" si="81"/>
        <v>0</v>
      </c>
      <c r="GSJ25" s="485">
        <f t="shared" si="81"/>
        <v>0</v>
      </c>
      <c r="GSK25" s="485">
        <f t="shared" si="81"/>
        <v>0</v>
      </c>
      <c r="GSL25" s="485">
        <f t="shared" si="81"/>
        <v>0</v>
      </c>
      <c r="GSM25" s="485">
        <f t="shared" si="81"/>
        <v>0</v>
      </c>
      <c r="GSN25" s="485">
        <f t="shared" si="81"/>
        <v>0</v>
      </c>
      <c r="GSO25" s="485">
        <f t="shared" si="81"/>
        <v>0</v>
      </c>
      <c r="GSP25" s="485">
        <f t="shared" si="81"/>
        <v>0</v>
      </c>
      <c r="GSQ25" s="485">
        <f t="shared" si="81"/>
        <v>0</v>
      </c>
      <c r="GSR25" s="485">
        <f t="shared" si="81"/>
        <v>0</v>
      </c>
      <c r="GSS25" s="485">
        <f t="shared" si="81"/>
        <v>0</v>
      </c>
      <c r="GST25" s="485">
        <f t="shared" si="81"/>
        <v>0</v>
      </c>
      <c r="GSU25" s="485">
        <f t="shared" si="81"/>
        <v>0</v>
      </c>
      <c r="GSV25" s="485">
        <f t="shared" si="81"/>
        <v>0</v>
      </c>
      <c r="GSW25" s="485">
        <f t="shared" ref="GSW25:GVH25" si="82">GSW22/365</f>
        <v>0</v>
      </c>
      <c r="GSX25" s="485">
        <f t="shared" si="82"/>
        <v>0</v>
      </c>
      <c r="GSY25" s="485">
        <f t="shared" si="82"/>
        <v>0</v>
      </c>
      <c r="GSZ25" s="485">
        <f t="shared" si="82"/>
        <v>0</v>
      </c>
      <c r="GTA25" s="485">
        <f t="shared" si="82"/>
        <v>0</v>
      </c>
      <c r="GTB25" s="485">
        <f t="shared" si="82"/>
        <v>0</v>
      </c>
      <c r="GTC25" s="485">
        <f t="shared" si="82"/>
        <v>0</v>
      </c>
      <c r="GTD25" s="485">
        <f t="shared" si="82"/>
        <v>0</v>
      </c>
      <c r="GTE25" s="485">
        <f t="shared" si="82"/>
        <v>0</v>
      </c>
      <c r="GTF25" s="485">
        <f t="shared" si="82"/>
        <v>0</v>
      </c>
      <c r="GTG25" s="485">
        <f t="shared" si="82"/>
        <v>0</v>
      </c>
      <c r="GTH25" s="485">
        <f t="shared" si="82"/>
        <v>0</v>
      </c>
      <c r="GTI25" s="485">
        <f t="shared" si="82"/>
        <v>0</v>
      </c>
      <c r="GTJ25" s="485">
        <f t="shared" si="82"/>
        <v>0</v>
      </c>
      <c r="GTK25" s="485">
        <f t="shared" si="82"/>
        <v>0</v>
      </c>
      <c r="GTL25" s="485">
        <f t="shared" si="82"/>
        <v>0</v>
      </c>
      <c r="GTM25" s="485">
        <f t="shared" si="82"/>
        <v>0</v>
      </c>
      <c r="GTN25" s="485">
        <f t="shared" si="82"/>
        <v>0</v>
      </c>
      <c r="GTO25" s="485">
        <f t="shared" si="82"/>
        <v>0</v>
      </c>
      <c r="GTP25" s="485">
        <f t="shared" si="82"/>
        <v>0</v>
      </c>
      <c r="GTQ25" s="485">
        <f t="shared" si="82"/>
        <v>0</v>
      </c>
      <c r="GTR25" s="485">
        <f t="shared" si="82"/>
        <v>0</v>
      </c>
      <c r="GTS25" s="485">
        <f t="shared" si="82"/>
        <v>0</v>
      </c>
      <c r="GTT25" s="485">
        <f t="shared" si="82"/>
        <v>0</v>
      </c>
      <c r="GTU25" s="485">
        <f t="shared" si="82"/>
        <v>0</v>
      </c>
      <c r="GTV25" s="485">
        <f t="shared" si="82"/>
        <v>0</v>
      </c>
      <c r="GTW25" s="485">
        <f t="shared" si="82"/>
        <v>0</v>
      </c>
      <c r="GTX25" s="485">
        <f t="shared" si="82"/>
        <v>0</v>
      </c>
      <c r="GTY25" s="485">
        <f t="shared" si="82"/>
        <v>0</v>
      </c>
      <c r="GTZ25" s="485">
        <f t="shared" si="82"/>
        <v>0</v>
      </c>
      <c r="GUA25" s="485">
        <f t="shared" si="82"/>
        <v>0</v>
      </c>
      <c r="GUB25" s="485">
        <f t="shared" si="82"/>
        <v>0</v>
      </c>
      <c r="GUC25" s="485">
        <f t="shared" si="82"/>
        <v>0</v>
      </c>
      <c r="GUD25" s="485">
        <f t="shared" si="82"/>
        <v>0</v>
      </c>
      <c r="GUE25" s="485">
        <f t="shared" si="82"/>
        <v>0</v>
      </c>
      <c r="GUF25" s="485">
        <f t="shared" si="82"/>
        <v>0</v>
      </c>
      <c r="GUG25" s="485">
        <f t="shared" si="82"/>
        <v>0</v>
      </c>
      <c r="GUH25" s="485">
        <f t="shared" si="82"/>
        <v>0</v>
      </c>
      <c r="GUI25" s="485">
        <f t="shared" si="82"/>
        <v>0</v>
      </c>
      <c r="GUJ25" s="485">
        <f t="shared" si="82"/>
        <v>0</v>
      </c>
      <c r="GUK25" s="485">
        <f t="shared" si="82"/>
        <v>0</v>
      </c>
      <c r="GUL25" s="485">
        <f t="shared" si="82"/>
        <v>0</v>
      </c>
      <c r="GUM25" s="485">
        <f t="shared" si="82"/>
        <v>0</v>
      </c>
      <c r="GUN25" s="485">
        <f t="shared" si="82"/>
        <v>0</v>
      </c>
      <c r="GUO25" s="485">
        <f t="shared" si="82"/>
        <v>0</v>
      </c>
      <c r="GUP25" s="485">
        <f t="shared" si="82"/>
        <v>0</v>
      </c>
      <c r="GUQ25" s="485">
        <f t="shared" si="82"/>
        <v>0</v>
      </c>
      <c r="GUR25" s="485">
        <f t="shared" si="82"/>
        <v>0</v>
      </c>
      <c r="GUS25" s="485">
        <f t="shared" si="82"/>
        <v>0</v>
      </c>
      <c r="GUT25" s="485">
        <f t="shared" si="82"/>
        <v>0</v>
      </c>
      <c r="GUU25" s="485">
        <f t="shared" si="82"/>
        <v>0</v>
      </c>
      <c r="GUV25" s="485">
        <f t="shared" si="82"/>
        <v>0</v>
      </c>
      <c r="GUW25" s="485">
        <f t="shared" si="82"/>
        <v>0</v>
      </c>
      <c r="GUX25" s="485">
        <f t="shared" si="82"/>
        <v>0</v>
      </c>
      <c r="GUY25" s="485">
        <f t="shared" si="82"/>
        <v>0</v>
      </c>
      <c r="GUZ25" s="485">
        <f t="shared" si="82"/>
        <v>0</v>
      </c>
      <c r="GVA25" s="485">
        <f t="shared" si="82"/>
        <v>0</v>
      </c>
      <c r="GVB25" s="485">
        <f t="shared" si="82"/>
        <v>0</v>
      </c>
      <c r="GVC25" s="485">
        <f t="shared" si="82"/>
        <v>0</v>
      </c>
      <c r="GVD25" s="485">
        <f t="shared" si="82"/>
        <v>0</v>
      </c>
      <c r="GVE25" s="485">
        <f t="shared" si="82"/>
        <v>0</v>
      </c>
      <c r="GVF25" s="485">
        <f t="shared" si="82"/>
        <v>0</v>
      </c>
      <c r="GVG25" s="485">
        <f t="shared" si="82"/>
        <v>0</v>
      </c>
      <c r="GVH25" s="485">
        <f t="shared" si="82"/>
        <v>0</v>
      </c>
      <c r="GVI25" s="485">
        <f t="shared" ref="GVI25:GXT25" si="83">GVI22/365</f>
        <v>0</v>
      </c>
      <c r="GVJ25" s="485">
        <f t="shared" si="83"/>
        <v>0</v>
      </c>
      <c r="GVK25" s="485">
        <f t="shared" si="83"/>
        <v>0</v>
      </c>
      <c r="GVL25" s="485">
        <f t="shared" si="83"/>
        <v>0</v>
      </c>
      <c r="GVM25" s="485">
        <f t="shared" si="83"/>
        <v>0</v>
      </c>
      <c r="GVN25" s="485">
        <f t="shared" si="83"/>
        <v>0</v>
      </c>
      <c r="GVO25" s="485">
        <f t="shared" si="83"/>
        <v>0</v>
      </c>
      <c r="GVP25" s="485">
        <f t="shared" si="83"/>
        <v>0</v>
      </c>
      <c r="GVQ25" s="485">
        <f t="shared" si="83"/>
        <v>0</v>
      </c>
      <c r="GVR25" s="485">
        <f t="shared" si="83"/>
        <v>0</v>
      </c>
      <c r="GVS25" s="485">
        <f t="shared" si="83"/>
        <v>0</v>
      </c>
      <c r="GVT25" s="485">
        <f t="shared" si="83"/>
        <v>0</v>
      </c>
      <c r="GVU25" s="485">
        <f t="shared" si="83"/>
        <v>0</v>
      </c>
      <c r="GVV25" s="485">
        <f t="shared" si="83"/>
        <v>0</v>
      </c>
      <c r="GVW25" s="485">
        <f t="shared" si="83"/>
        <v>0</v>
      </c>
      <c r="GVX25" s="485">
        <f t="shared" si="83"/>
        <v>0</v>
      </c>
      <c r="GVY25" s="485">
        <f t="shared" si="83"/>
        <v>0</v>
      </c>
      <c r="GVZ25" s="485">
        <f t="shared" si="83"/>
        <v>0</v>
      </c>
      <c r="GWA25" s="485">
        <f t="shared" si="83"/>
        <v>0</v>
      </c>
      <c r="GWB25" s="485">
        <f t="shared" si="83"/>
        <v>0</v>
      </c>
      <c r="GWC25" s="485">
        <f t="shared" si="83"/>
        <v>0</v>
      </c>
      <c r="GWD25" s="485">
        <f t="shared" si="83"/>
        <v>0</v>
      </c>
      <c r="GWE25" s="485">
        <f t="shared" si="83"/>
        <v>0</v>
      </c>
      <c r="GWF25" s="485">
        <f t="shared" si="83"/>
        <v>0</v>
      </c>
      <c r="GWG25" s="485">
        <f t="shared" si="83"/>
        <v>0</v>
      </c>
      <c r="GWH25" s="485">
        <f t="shared" si="83"/>
        <v>0</v>
      </c>
      <c r="GWI25" s="485">
        <f t="shared" si="83"/>
        <v>0</v>
      </c>
      <c r="GWJ25" s="485">
        <f t="shared" si="83"/>
        <v>0</v>
      </c>
      <c r="GWK25" s="485">
        <f t="shared" si="83"/>
        <v>0</v>
      </c>
      <c r="GWL25" s="485">
        <f t="shared" si="83"/>
        <v>0</v>
      </c>
      <c r="GWM25" s="485">
        <f t="shared" si="83"/>
        <v>0</v>
      </c>
      <c r="GWN25" s="485">
        <f t="shared" si="83"/>
        <v>0</v>
      </c>
      <c r="GWO25" s="485">
        <f t="shared" si="83"/>
        <v>0</v>
      </c>
      <c r="GWP25" s="485">
        <f t="shared" si="83"/>
        <v>0</v>
      </c>
      <c r="GWQ25" s="485">
        <f t="shared" si="83"/>
        <v>0</v>
      </c>
      <c r="GWR25" s="485">
        <f t="shared" si="83"/>
        <v>0</v>
      </c>
      <c r="GWS25" s="485">
        <f t="shared" si="83"/>
        <v>0</v>
      </c>
      <c r="GWT25" s="485">
        <f t="shared" si="83"/>
        <v>0</v>
      </c>
      <c r="GWU25" s="485">
        <f t="shared" si="83"/>
        <v>0</v>
      </c>
      <c r="GWV25" s="485">
        <f t="shared" si="83"/>
        <v>0</v>
      </c>
      <c r="GWW25" s="485">
        <f t="shared" si="83"/>
        <v>0</v>
      </c>
      <c r="GWX25" s="485">
        <f t="shared" si="83"/>
        <v>0</v>
      </c>
      <c r="GWY25" s="485">
        <f t="shared" si="83"/>
        <v>0</v>
      </c>
      <c r="GWZ25" s="485">
        <f t="shared" si="83"/>
        <v>0</v>
      </c>
      <c r="GXA25" s="485">
        <f t="shared" si="83"/>
        <v>0</v>
      </c>
      <c r="GXB25" s="485">
        <f t="shared" si="83"/>
        <v>0</v>
      </c>
      <c r="GXC25" s="485">
        <f t="shared" si="83"/>
        <v>0</v>
      </c>
      <c r="GXD25" s="485">
        <f t="shared" si="83"/>
        <v>0</v>
      </c>
      <c r="GXE25" s="485">
        <f t="shared" si="83"/>
        <v>0</v>
      </c>
      <c r="GXF25" s="485">
        <f t="shared" si="83"/>
        <v>0</v>
      </c>
      <c r="GXG25" s="485">
        <f t="shared" si="83"/>
        <v>0</v>
      </c>
      <c r="GXH25" s="485">
        <f t="shared" si="83"/>
        <v>0</v>
      </c>
      <c r="GXI25" s="485">
        <f t="shared" si="83"/>
        <v>0</v>
      </c>
      <c r="GXJ25" s="485">
        <f t="shared" si="83"/>
        <v>0</v>
      </c>
      <c r="GXK25" s="485">
        <f t="shared" si="83"/>
        <v>0</v>
      </c>
      <c r="GXL25" s="485">
        <f t="shared" si="83"/>
        <v>0</v>
      </c>
      <c r="GXM25" s="485">
        <f t="shared" si="83"/>
        <v>0</v>
      </c>
      <c r="GXN25" s="485">
        <f t="shared" si="83"/>
        <v>0</v>
      </c>
      <c r="GXO25" s="485">
        <f t="shared" si="83"/>
        <v>0</v>
      </c>
      <c r="GXP25" s="485">
        <f t="shared" si="83"/>
        <v>0</v>
      </c>
      <c r="GXQ25" s="485">
        <f t="shared" si="83"/>
        <v>0</v>
      </c>
      <c r="GXR25" s="485">
        <f t="shared" si="83"/>
        <v>0</v>
      </c>
      <c r="GXS25" s="485">
        <f t="shared" si="83"/>
        <v>0</v>
      </c>
      <c r="GXT25" s="485">
        <f t="shared" si="83"/>
        <v>0</v>
      </c>
      <c r="GXU25" s="485">
        <f t="shared" ref="GXU25:HAF25" si="84">GXU22/365</f>
        <v>0</v>
      </c>
      <c r="GXV25" s="485">
        <f t="shared" si="84"/>
        <v>0</v>
      </c>
      <c r="GXW25" s="485">
        <f t="shared" si="84"/>
        <v>0</v>
      </c>
      <c r="GXX25" s="485">
        <f t="shared" si="84"/>
        <v>0</v>
      </c>
      <c r="GXY25" s="485">
        <f t="shared" si="84"/>
        <v>0</v>
      </c>
      <c r="GXZ25" s="485">
        <f t="shared" si="84"/>
        <v>0</v>
      </c>
      <c r="GYA25" s="485">
        <f t="shared" si="84"/>
        <v>0</v>
      </c>
      <c r="GYB25" s="485">
        <f t="shared" si="84"/>
        <v>0</v>
      </c>
      <c r="GYC25" s="485">
        <f t="shared" si="84"/>
        <v>0</v>
      </c>
      <c r="GYD25" s="485">
        <f t="shared" si="84"/>
        <v>0</v>
      </c>
      <c r="GYE25" s="485">
        <f t="shared" si="84"/>
        <v>0</v>
      </c>
      <c r="GYF25" s="485">
        <f t="shared" si="84"/>
        <v>0</v>
      </c>
      <c r="GYG25" s="485">
        <f t="shared" si="84"/>
        <v>0</v>
      </c>
      <c r="GYH25" s="485">
        <f t="shared" si="84"/>
        <v>0</v>
      </c>
      <c r="GYI25" s="485">
        <f t="shared" si="84"/>
        <v>0</v>
      </c>
      <c r="GYJ25" s="485">
        <f t="shared" si="84"/>
        <v>0</v>
      </c>
      <c r="GYK25" s="485">
        <f t="shared" si="84"/>
        <v>0</v>
      </c>
      <c r="GYL25" s="485">
        <f t="shared" si="84"/>
        <v>0</v>
      </c>
      <c r="GYM25" s="485">
        <f t="shared" si="84"/>
        <v>0</v>
      </c>
      <c r="GYN25" s="485">
        <f t="shared" si="84"/>
        <v>0</v>
      </c>
      <c r="GYO25" s="485">
        <f t="shared" si="84"/>
        <v>0</v>
      </c>
      <c r="GYP25" s="485">
        <f t="shared" si="84"/>
        <v>0</v>
      </c>
      <c r="GYQ25" s="485">
        <f t="shared" si="84"/>
        <v>0</v>
      </c>
      <c r="GYR25" s="485">
        <f t="shared" si="84"/>
        <v>0</v>
      </c>
      <c r="GYS25" s="485">
        <f t="shared" si="84"/>
        <v>0</v>
      </c>
      <c r="GYT25" s="485">
        <f t="shared" si="84"/>
        <v>0</v>
      </c>
      <c r="GYU25" s="485">
        <f t="shared" si="84"/>
        <v>0</v>
      </c>
      <c r="GYV25" s="485">
        <f t="shared" si="84"/>
        <v>0</v>
      </c>
      <c r="GYW25" s="485">
        <f t="shared" si="84"/>
        <v>0</v>
      </c>
      <c r="GYX25" s="485">
        <f t="shared" si="84"/>
        <v>0</v>
      </c>
      <c r="GYY25" s="485">
        <f t="shared" si="84"/>
        <v>0</v>
      </c>
      <c r="GYZ25" s="485">
        <f t="shared" si="84"/>
        <v>0</v>
      </c>
      <c r="GZA25" s="485">
        <f t="shared" si="84"/>
        <v>0</v>
      </c>
      <c r="GZB25" s="485">
        <f t="shared" si="84"/>
        <v>0</v>
      </c>
      <c r="GZC25" s="485">
        <f t="shared" si="84"/>
        <v>0</v>
      </c>
      <c r="GZD25" s="485">
        <f t="shared" si="84"/>
        <v>0</v>
      </c>
      <c r="GZE25" s="485">
        <f t="shared" si="84"/>
        <v>0</v>
      </c>
      <c r="GZF25" s="485">
        <f t="shared" si="84"/>
        <v>0</v>
      </c>
      <c r="GZG25" s="485">
        <f t="shared" si="84"/>
        <v>0</v>
      </c>
      <c r="GZH25" s="485">
        <f t="shared" si="84"/>
        <v>0</v>
      </c>
      <c r="GZI25" s="485">
        <f t="shared" si="84"/>
        <v>0</v>
      </c>
      <c r="GZJ25" s="485">
        <f t="shared" si="84"/>
        <v>0</v>
      </c>
      <c r="GZK25" s="485">
        <f t="shared" si="84"/>
        <v>0</v>
      </c>
      <c r="GZL25" s="485">
        <f t="shared" si="84"/>
        <v>0</v>
      </c>
      <c r="GZM25" s="485">
        <f t="shared" si="84"/>
        <v>0</v>
      </c>
      <c r="GZN25" s="485">
        <f t="shared" si="84"/>
        <v>0</v>
      </c>
      <c r="GZO25" s="485">
        <f t="shared" si="84"/>
        <v>0</v>
      </c>
      <c r="GZP25" s="485">
        <f t="shared" si="84"/>
        <v>0</v>
      </c>
      <c r="GZQ25" s="485">
        <f t="shared" si="84"/>
        <v>0</v>
      </c>
      <c r="GZR25" s="485">
        <f t="shared" si="84"/>
        <v>0</v>
      </c>
      <c r="GZS25" s="485">
        <f t="shared" si="84"/>
        <v>0</v>
      </c>
      <c r="GZT25" s="485">
        <f t="shared" si="84"/>
        <v>0</v>
      </c>
      <c r="GZU25" s="485">
        <f t="shared" si="84"/>
        <v>0</v>
      </c>
      <c r="GZV25" s="485">
        <f t="shared" si="84"/>
        <v>0</v>
      </c>
      <c r="GZW25" s="485">
        <f t="shared" si="84"/>
        <v>0</v>
      </c>
      <c r="GZX25" s="485">
        <f t="shared" si="84"/>
        <v>0</v>
      </c>
      <c r="GZY25" s="485">
        <f t="shared" si="84"/>
        <v>0</v>
      </c>
      <c r="GZZ25" s="485">
        <f t="shared" si="84"/>
        <v>0</v>
      </c>
      <c r="HAA25" s="485">
        <f t="shared" si="84"/>
        <v>0</v>
      </c>
      <c r="HAB25" s="485">
        <f t="shared" si="84"/>
        <v>0</v>
      </c>
      <c r="HAC25" s="485">
        <f t="shared" si="84"/>
        <v>0</v>
      </c>
      <c r="HAD25" s="485">
        <f t="shared" si="84"/>
        <v>0</v>
      </c>
      <c r="HAE25" s="485">
        <f t="shared" si="84"/>
        <v>0</v>
      </c>
      <c r="HAF25" s="485">
        <f t="shared" si="84"/>
        <v>0</v>
      </c>
      <c r="HAG25" s="485">
        <f t="shared" ref="HAG25:HCR25" si="85">HAG22/365</f>
        <v>0</v>
      </c>
      <c r="HAH25" s="485">
        <f t="shared" si="85"/>
        <v>0</v>
      </c>
      <c r="HAI25" s="485">
        <f t="shared" si="85"/>
        <v>0</v>
      </c>
      <c r="HAJ25" s="485">
        <f t="shared" si="85"/>
        <v>0</v>
      </c>
      <c r="HAK25" s="485">
        <f t="shared" si="85"/>
        <v>0</v>
      </c>
      <c r="HAL25" s="485">
        <f t="shared" si="85"/>
        <v>0</v>
      </c>
      <c r="HAM25" s="485">
        <f t="shared" si="85"/>
        <v>0</v>
      </c>
      <c r="HAN25" s="485">
        <f t="shared" si="85"/>
        <v>0</v>
      </c>
      <c r="HAO25" s="485">
        <f t="shared" si="85"/>
        <v>0</v>
      </c>
      <c r="HAP25" s="485">
        <f t="shared" si="85"/>
        <v>0</v>
      </c>
      <c r="HAQ25" s="485">
        <f t="shared" si="85"/>
        <v>0</v>
      </c>
      <c r="HAR25" s="485">
        <f t="shared" si="85"/>
        <v>0</v>
      </c>
      <c r="HAS25" s="485">
        <f t="shared" si="85"/>
        <v>0</v>
      </c>
      <c r="HAT25" s="485">
        <f t="shared" si="85"/>
        <v>0</v>
      </c>
      <c r="HAU25" s="485">
        <f t="shared" si="85"/>
        <v>0</v>
      </c>
      <c r="HAV25" s="485">
        <f t="shared" si="85"/>
        <v>0</v>
      </c>
      <c r="HAW25" s="485">
        <f t="shared" si="85"/>
        <v>0</v>
      </c>
      <c r="HAX25" s="485">
        <f t="shared" si="85"/>
        <v>0</v>
      </c>
      <c r="HAY25" s="485">
        <f t="shared" si="85"/>
        <v>0</v>
      </c>
      <c r="HAZ25" s="485">
        <f t="shared" si="85"/>
        <v>0</v>
      </c>
      <c r="HBA25" s="485">
        <f t="shared" si="85"/>
        <v>0</v>
      </c>
      <c r="HBB25" s="485">
        <f t="shared" si="85"/>
        <v>0</v>
      </c>
      <c r="HBC25" s="485">
        <f t="shared" si="85"/>
        <v>0</v>
      </c>
      <c r="HBD25" s="485">
        <f t="shared" si="85"/>
        <v>0</v>
      </c>
      <c r="HBE25" s="485">
        <f t="shared" si="85"/>
        <v>0</v>
      </c>
      <c r="HBF25" s="485">
        <f t="shared" si="85"/>
        <v>0</v>
      </c>
      <c r="HBG25" s="485">
        <f t="shared" si="85"/>
        <v>0</v>
      </c>
      <c r="HBH25" s="485">
        <f t="shared" si="85"/>
        <v>0</v>
      </c>
      <c r="HBI25" s="485">
        <f t="shared" si="85"/>
        <v>0</v>
      </c>
      <c r="HBJ25" s="485">
        <f t="shared" si="85"/>
        <v>0</v>
      </c>
      <c r="HBK25" s="485">
        <f t="shared" si="85"/>
        <v>0</v>
      </c>
      <c r="HBL25" s="485">
        <f t="shared" si="85"/>
        <v>0</v>
      </c>
      <c r="HBM25" s="485">
        <f t="shared" si="85"/>
        <v>0</v>
      </c>
      <c r="HBN25" s="485">
        <f t="shared" si="85"/>
        <v>0</v>
      </c>
      <c r="HBO25" s="485">
        <f t="shared" si="85"/>
        <v>0</v>
      </c>
      <c r="HBP25" s="485">
        <f t="shared" si="85"/>
        <v>0</v>
      </c>
      <c r="HBQ25" s="485">
        <f t="shared" si="85"/>
        <v>0</v>
      </c>
      <c r="HBR25" s="485">
        <f t="shared" si="85"/>
        <v>0</v>
      </c>
      <c r="HBS25" s="485">
        <f t="shared" si="85"/>
        <v>0</v>
      </c>
      <c r="HBT25" s="485">
        <f t="shared" si="85"/>
        <v>0</v>
      </c>
      <c r="HBU25" s="485">
        <f t="shared" si="85"/>
        <v>0</v>
      </c>
      <c r="HBV25" s="485">
        <f t="shared" si="85"/>
        <v>0</v>
      </c>
      <c r="HBW25" s="485">
        <f t="shared" si="85"/>
        <v>0</v>
      </c>
      <c r="HBX25" s="485">
        <f t="shared" si="85"/>
        <v>0</v>
      </c>
      <c r="HBY25" s="485">
        <f t="shared" si="85"/>
        <v>0</v>
      </c>
      <c r="HBZ25" s="485">
        <f t="shared" si="85"/>
        <v>0</v>
      </c>
      <c r="HCA25" s="485">
        <f t="shared" si="85"/>
        <v>0</v>
      </c>
      <c r="HCB25" s="485">
        <f t="shared" si="85"/>
        <v>0</v>
      </c>
      <c r="HCC25" s="485">
        <f t="shared" si="85"/>
        <v>0</v>
      </c>
      <c r="HCD25" s="485">
        <f t="shared" si="85"/>
        <v>0</v>
      </c>
      <c r="HCE25" s="485">
        <f t="shared" si="85"/>
        <v>0</v>
      </c>
      <c r="HCF25" s="485">
        <f t="shared" si="85"/>
        <v>0</v>
      </c>
      <c r="HCG25" s="485">
        <f t="shared" si="85"/>
        <v>0</v>
      </c>
      <c r="HCH25" s="485">
        <f t="shared" si="85"/>
        <v>0</v>
      </c>
      <c r="HCI25" s="485">
        <f t="shared" si="85"/>
        <v>0</v>
      </c>
      <c r="HCJ25" s="485">
        <f t="shared" si="85"/>
        <v>0</v>
      </c>
      <c r="HCK25" s="485">
        <f t="shared" si="85"/>
        <v>0</v>
      </c>
      <c r="HCL25" s="485">
        <f t="shared" si="85"/>
        <v>0</v>
      </c>
      <c r="HCM25" s="485">
        <f t="shared" si="85"/>
        <v>0</v>
      </c>
      <c r="HCN25" s="485">
        <f t="shared" si="85"/>
        <v>0</v>
      </c>
      <c r="HCO25" s="485">
        <f t="shared" si="85"/>
        <v>0</v>
      </c>
      <c r="HCP25" s="485">
        <f t="shared" si="85"/>
        <v>0</v>
      </c>
      <c r="HCQ25" s="485">
        <f t="shared" si="85"/>
        <v>0</v>
      </c>
      <c r="HCR25" s="485">
        <f t="shared" si="85"/>
        <v>0</v>
      </c>
      <c r="HCS25" s="485">
        <f t="shared" ref="HCS25:HFD25" si="86">HCS22/365</f>
        <v>0</v>
      </c>
      <c r="HCT25" s="485">
        <f t="shared" si="86"/>
        <v>0</v>
      </c>
      <c r="HCU25" s="485">
        <f t="shared" si="86"/>
        <v>0</v>
      </c>
      <c r="HCV25" s="485">
        <f t="shared" si="86"/>
        <v>0</v>
      </c>
      <c r="HCW25" s="485">
        <f t="shared" si="86"/>
        <v>0</v>
      </c>
      <c r="HCX25" s="485">
        <f t="shared" si="86"/>
        <v>0</v>
      </c>
      <c r="HCY25" s="485">
        <f t="shared" si="86"/>
        <v>0</v>
      </c>
      <c r="HCZ25" s="485">
        <f t="shared" si="86"/>
        <v>0</v>
      </c>
      <c r="HDA25" s="485">
        <f t="shared" si="86"/>
        <v>0</v>
      </c>
      <c r="HDB25" s="485">
        <f t="shared" si="86"/>
        <v>0</v>
      </c>
      <c r="HDC25" s="485">
        <f t="shared" si="86"/>
        <v>0</v>
      </c>
      <c r="HDD25" s="485">
        <f t="shared" si="86"/>
        <v>0</v>
      </c>
      <c r="HDE25" s="485">
        <f t="shared" si="86"/>
        <v>0</v>
      </c>
      <c r="HDF25" s="485">
        <f t="shared" si="86"/>
        <v>0</v>
      </c>
      <c r="HDG25" s="485">
        <f t="shared" si="86"/>
        <v>0</v>
      </c>
      <c r="HDH25" s="485">
        <f t="shared" si="86"/>
        <v>0</v>
      </c>
      <c r="HDI25" s="485">
        <f t="shared" si="86"/>
        <v>0</v>
      </c>
      <c r="HDJ25" s="485">
        <f t="shared" si="86"/>
        <v>0</v>
      </c>
      <c r="HDK25" s="485">
        <f t="shared" si="86"/>
        <v>0</v>
      </c>
      <c r="HDL25" s="485">
        <f t="shared" si="86"/>
        <v>0</v>
      </c>
      <c r="HDM25" s="485">
        <f t="shared" si="86"/>
        <v>0</v>
      </c>
      <c r="HDN25" s="485">
        <f t="shared" si="86"/>
        <v>0</v>
      </c>
      <c r="HDO25" s="485">
        <f t="shared" si="86"/>
        <v>0</v>
      </c>
      <c r="HDP25" s="485">
        <f t="shared" si="86"/>
        <v>0</v>
      </c>
      <c r="HDQ25" s="485">
        <f t="shared" si="86"/>
        <v>0</v>
      </c>
      <c r="HDR25" s="485">
        <f t="shared" si="86"/>
        <v>0</v>
      </c>
      <c r="HDS25" s="485">
        <f t="shared" si="86"/>
        <v>0</v>
      </c>
      <c r="HDT25" s="485">
        <f t="shared" si="86"/>
        <v>0</v>
      </c>
      <c r="HDU25" s="485">
        <f t="shared" si="86"/>
        <v>0</v>
      </c>
      <c r="HDV25" s="485">
        <f t="shared" si="86"/>
        <v>0</v>
      </c>
      <c r="HDW25" s="485">
        <f t="shared" si="86"/>
        <v>0</v>
      </c>
      <c r="HDX25" s="485">
        <f t="shared" si="86"/>
        <v>0</v>
      </c>
      <c r="HDY25" s="485">
        <f t="shared" si="86"/>
        <v>0</v>
      </c>
      <c r="HDZ25" s="485">
        <f t="shared" si="86"/>
        <v>0</v>
      </c>
      <c r="HEA25" s="485">
        <f t="shared" si="86"/>
        <v>0</v>
      </c>
      <c r="HEB25" s="485">
        <f t="shared" si="86"/>
        <v>0</v>
      </c>
      <c r="HEC25" s="485">
        <f t="shared" si="86"/>
        <v>0</v>
      </c>
      <c r="HED25" s="485">
        <f t="shared" si="86"/>
        <v>0</v>
      </c>
      <c r="HEE25" s="485">
        <f t="shared" si="86"/>
        <v>0</v>
      </c>
      <c r="HEF25" s="485">
        <f t="shared" si="86"/>
        <v>0</v>
      </c>
      <c r="HEG25" s="485">
        <f t="shared" si="86"/>
        <v>0</v>
      </c>
      <c r="HEH25" s="485">
        <f t="shared" si="86"/>
        <v>0</v>
      </c>
      <c r="HEI25" s="485">
        <f t="shared" si="86"/>
        <v>0</v>
      </c>
      <c r="HEJ25" s="485">
        <f t="shared" si="86"/>
        <v>0</v>
      </c>
      <c r="HEK25" s="485">
        <f t="shared" si="86"/>
        <v>0</v>
      </c>
      <c r="HEL25" s="485">
        <f t="shared" si="86"/>
        <v>0</v>
      </c>
      <c r="HEM25" s="485">
        <f t="shared" si="86"/>
        <v>0</v>
      </c>
      <c r="HEN25" s="485">
        <f t="shared" si="86"/>
        <v>0</v>
      </c>
      <c r="HEO25" s="485">
        <f t="shared" si="86"/>
        <v>0</v>
      </c>
      <c r="HEP25" s="485">
        <f t="shared" si="86"/>
        <v>0</v>
      </c>
      <c r="HEQ25" s="485">
        <f t="shared" si="86"/>
        <v>0</v>
      </c>
      <c r="HER25" s="485">
        <f t="shared" si="86"/>
        <v>0</v>
      </c>
      <c r="HES25" s="485">
        <f t="shared" si="86"/>
        <v>0</v>
      </c>
      <c r="HET25" s="485">
        <f t="shared" si="86"/>
        <v>0</v>
      </c>
      <c r="HEU25" s="485">
        <f t="shared" si="86"/>
        <v>0</v>
      </c>
      <c r="HEV25" s="485">
        <f t="shared" si="86"/>
        <v>0</v>
      </c>
      <c r="HEW25" s="485">
        <f t="shared" si="86"/>
        <v>0</v>
      </c>
      <c r="HEX25" s="485">
        <f t="shared" si="86"/>
        <v>0</v>
      </c>
      <c r="HEY25" s="485">
        <f t="shared" si="86"/>
        <v>0</v>
      </c>
      <c r="HEZ25" s="485">
        <f t="shared" si="86"/>
        <v>0</v>
      </c>
      <c r="HFA25" s="485">
        <f t="shared" si="86"/>
        <v>0</v>
      </c>
      <c r="HFB25" s="485">
        <f t="shared" si="86"/>
        <v>0</v>
      </c>
      <c r="HFC25" s="485">
        <f t="shared" si="86"/>
        <v>0</v>
      </c>
      <c r="HFD25" s="485">
        <f t="shared" si="86"/>
        <v>0</v>
      </c>
      <c r="HFE25" s="485">
        <f t="shared" ref="HFE25:HHP25" si="87">HFE22/365</f>
        <v>0</v>
      </c>
      <c r="HFF25" s="485">
        <f t="shared" si="87"/>
        <v>0</v>
      </c>
      <c r="HFG25" s="485">
        <f t="shared" si="87"/>
        <v>0</v>
      </c>
      <c r="HFH25" s="485">
        <f t="shared" si="87"/>
        <v>0</v>
      </c>
      <c r="HFI25" s="485">
        <f t="shared" si="87"/>
        <v>0</v>
      </c>
      <c r="HFJ25" s="485">
        <f t="shared" si="87"/>
        <v>0</v>
      </c>
      <c r="HFK25" s="485">
        <f t="shared" si="87"/>
        <v>0</v>
      </c>
      <c r="HFL25" s="485">
        <f t="shared" si="87"/>
        <v>0</v>
      </c>
      <c r="HFM25" s="485">
        <f t="shared" si="87"/>
        <v>0</v>
      </c>
      <c r="HFN25" s="485">
        <f t="shared" si="87"/>
        <v>0</v>
      </c>
      <c r="HFO25" s="485">
        <f t="shared" si="87"/>
        <v>0</v>
      </c>
      <c r="HFP25" s="485">
        <f t="shared" si="87"/>
        <v>0</v>
      </c>
      <c r="HFQ25" s="485">
        <f t="shared" si="87"/>
        <v>0</v>
      </c>
      <c r="HFR25" s="485">
        <f t="shared" si="87"/>
        <v>0</v>
      </c>
      <c r="HFS25" s="485">
        <f t="shared" si="87"/>
        <v>0</v>
      </c>
      <c r="HFT25" s="485">
        <f t="shared" si="87"/>
        <v>0</v>
      </c>
      <c r="HFU25" s="485">
        <f t="shared" si="87"/>
        <v>0</v>
      </c>
      <c r="HFV25" s="485">
        <f t="shared" si="87"/>
        <v>0</v>
      </c>
      <c r="HFW25" s="485">
        <f t="shared" si="87"/>
        <v>0</v>
      </c>
      <c r="HFX25" s="485">
        <f t="shared" si="87"/>
        <v>0</v>
      </c>
      <c r="HFY25" s="485">
        <f t="shared" si="87"/>
        <v>0</v>
      </c>
      <c r="HFZ25" s="485">
        <f t="shared" si="87"/>
        <v>0</v>
      </c>
      <c r="HGA25" s="485">
        <f t="shared" si="87"/>
        <v>0</v>
      </c>
      <c r="HGB25" s="485">
        <f t="shared" si="87"/>
        <v>0</v>
      </c>
      <c r="HGC25" s="485">
        <f t="shared" si="87"/>
        <v>0</v>
      </c>
      <c r="HGD25" s="485">
        <f t="shared" si="87"/>
        <v>0</v>
      </c>
      <c r="HGE25" s="485">
        <f t="shared" si="87"/>
        <v>0</v>
      </c>
      <c r="HGF25" s="485">
        <f t="shared" si="87"/>
        <v>0</v>
      </c>
      <c r="HGG25" s="485">
        <f t="shared" si="87"/>
        <v>0</v>
      </c>
      <c r="HGH25" s="485">
        <f t="shared" si="87"/>
        <v>0</v>
      </c>
      <c r="HGI25" s="485">
        <f t="shared" si="87"/>
        <v>0</v>
      </c>
      <c r="HGJ25" s="485">
        <f t="shared" si="87"/>
        <v>0</v>
      </c>
      <c r="HGK25" s="485">
        <f t="shared" si="87"/>
        <v>0</v>
      </c>
      <c r="HGL25" s="485">
        <f t="shared" si="87"/>
        <v>0</v>
      </c>
      <c r="HGM25" s="485">
        <f t="shared" si="87"/>
        <v>0</v>
      </c>
      <c r="HGN25" s="485">
        <f t="shared" si="87"/>
        <v>0</v>
      </c>
      <c r="HGO25" s="485">
        <f t="shared" si="87"/>
        <v>0</v>
      </c>
      <c r="HGP25" s="485">
        <f t="shared" si="87"/>
        <v>0</v>
      </c>
      <c r="HGQ25" s="485">
        <f t="shared" si="87"/>
        <v>0</v>
      </c>
      <c r="HGR25" s="485">
        <f t="shared" si="87"/>
        <v>0</v>
      </c>
      <c r="HGS25" s="485">
        <f t="shared" si="87"/>
        <v>0</v>
      </c>
      <c r="HGT25" s="485">
        <f t="shared" si="87"/>
        <v>0</v>
      </c>
      <c r="HGU25" s="485">
        <f t="shared" si="87"/>
        <v>0</v>
      </c>
      <c r="HGV25" s="485">
        <f t="shared" si="87"/>
        <v>0</v>
      </c>
      <c r="HGW25" s="485">
        <f t="shared" si="87"/>
        <v>0</v>
      </c>
      <c r="HGX25" s="485">
        <f t="shared" si="87"/>
        <v>0</v>
      </c>
      <c r="HGY25" s="485">
        <f t="shared" si="87"/>
        <v>0</v>
      </c>
      <c r="HGZ25" s="485">
        <f t="shared" si="87"/>
        <v>0</v>
      </c>
      <c r="HHA25" s="485">
        <f t="shared" si="87"/>
        <v>0</v>
      </c>
      <c r="HHB25" s="485">
        <f t="shared" si="87"/>
        <v>0</v>
      </c>
      <c r="HHC25" s="485">
        <f t="shared" si="87"/>
        <v>0</v>
      </c>
      <c r="HHD25" s="485">
        <f t="shared" si="87"/>
        <v>0</v>
      </c>
      <c r="HHE25" s="485">
        <f t="shared" si="87"/>
        <v>0</v>
      </c>
      <c r="HHF25" s="485">
        <f t="shared" si="87"/>
        <v>0</v>
      </c>
      <c r="HHG25" s="485">
        <f t="shared" si="87"/>
        <v>0</v>
      </c>
      <c r="HHH25" s="485">
        <f t="shared" si="87"/>
        <v>0</v>
      </c>
      <c r="HHI25" s="485">
        <f t="shared" si="87"/>
        <v>0</v>
      </c>
      <c r="HHJ25" s="485">
        <f t="shared" si="87"/>
        <v>0</v>
      </c>
      <c r="HHK25" s="485">
        <f t="shared" si="87"/>
        <v>0</v>
      </c>
      <c r="HHL25" s="485">
        <f t="shared" si="87"/>
        <v>0</v>
      </c>
      <c r="HHM25" s="485">
        <f t="shared" si="87"/>
        <v>0</v>
      </c>
      <c r="HHN25" s="485">
        <f t="shared" si="87"/>
        <v>0</v>
      </c>
      <c r="HHO25" s="485">
        <f t="shared" si="87"/>
        <v>0</v>
      </c>
      <c r="HHP25" s="485">
        <f t="shared" si="87"/>
        <v>0</v>
      </c>
      <c r="HHQ25" s="485">
        <f t="shared" ref="HHQ25:HKB25" si="88">HHQ22/365</f>
        <v>0</v>
      </c>
      <c r="HHR25" s="485">
        <f t="shared" si="88"/>
        <v>0</v>
      </c>
      <c r="HHS25" s="485">
        <f t="shared" si="88"/>
        <v>0</v>
      </c>
      <c r="HHT25" s="485">
        <f t="shared" si="88"/>
        <v>0</v>
      </c>
      <c r="HHU25" s="485">
        <f t="shared" si="88"/>
        <v>0</v>
      </c>
      <c r="HHV25" s="485">
        <f t="shared" si="88"/>
        <v>0</v>
      </c>
      <c r="HHW25" s="485">
        <f t="shared" si="88"/>
        <v>0</v>
      </c>
      <c r="HHX25" s="485">
        <f t="shared" si="88"/>
        <v>0</v>
      </c>
      <c r="HHY25" s="485">
        <f t="shared" si="88"/>
        <v>0</v>
      </c>
      <c r="HHZ25" s="485">
        <f t="shared" si="88"/>
        <v>0</v>
      </c>
      <c r="HIA25" s="485">
        <f t="shared" si="88"/>
        <v>0</v>
      </c>
      <c r="HIB25" s="485">
        <f t="shared" si="88"/>
        <v>0</v>
      </c>
      <c r="HIC25" s="485">
        <f t="shared" si="88"/>
        <v>0</v>
      </c>
      <c r="HID25" s="485">
        <f t="shared" si="88"/>
        <v>0</v>
      </c>
      <c r="HIE25" s="485">
        <f t="shared" si="88"/>
        <v>0</v>
      </c>
      <c r="HIF25" s="485">
        <f t="shared" si="88"/>
        <v>0</v>
      </c>
      <c r="HIG25" s="485">
        <f t="shared" si="88"/>
        <v>0</v>
      </c>
      <c r="HIH25" s="485">
        <f t="shared" si="88"/>
        <v>0</v>
      </c>
      <c r="HII25" s="485">
        <f t="shared" si="88"/>
        <v>0</v>
      </c>
      <c r="HIJ25" s="485">
        <f t="shared" si="88"/>
        <v>0</v>
      </c>
      <c r="HIK25" s="485">
        <f t="shared" si="88"/>
        <v>0</v>
      </c>
      <c r="HIL25" s="485">
        <f t="shared" si="88"/>
        <v>0</v>
      </c>
      <c r="HIM25" s="485">
        <f t="shared" si="88"/>
        <v>0</v>
      </c>
      <c r="HIN25" s="485">
        <f t="shared" si="88"/>
        <v>0</v>
      </c>
      <c r="HIO25" s="485">
        <f t="shared" si="88"/>
        <v>0</v>
      </c>
      <c r="HIP25" s="485">
        <f t="shared" si="88"/>
        <v>0</v>
      </c>
      <c r="HIQ25" s="485">
        <f t="shared" si="88"/>
        <v>0</v>
      </c>
      <c r="HIR25" s="485">
        <f t="shared" si="88"/>
        <v>0</v>
      </c>
      <c r="HIS25" s="485">
        <f t="shared" si="88"/>
        <v>0</v>
      </c>
      <c r="HIT25" s="485">
        <f t="shared" si="88"/>
        <v>0</v>
      </c>
      <c r="HIU25" s="485">
        <f t="shared" si="88"/>
        <v>0</v>
      </c>
      <c r="HIV25" s="485">
        <f t="shared" si="88"/>
        <v>0</v>
      </c>
      <c r="HIW25" s="485">
        <f t="shared" si="88"/>
        <v>0</v>
      </c>
      <c r="HIX25" s="485">
        <f t="shared" si="88"/>
        <v>0</v>
      </c>
      <c r="HIY25" s="485">
        <f t="shared" si="88"/>
        <v>0</v>
      </c>
      <c r="HIZ25" s="485">
        <f t="shared" si="88"/>
        <v>0</v>
      </c>
      <c r="HJA25" s="485">
        <f t="shared" si="88"/>
        <v>0</v>
      </c>
      <c r="HJB25" s="485">
        <f t="shared" si="88"/>
        <v>0</v>
      </c>
      <c r="HJC25" s="485">
        <f t="shared" si="88"/>
        <v>0</v>
      </c>
      <c r="HJD25" s="485">
        <f t="shared" si="88"/>
        <v>0</v>
      </c>
      <c r="HJE25" s="485">
        <f t="shared" si="88"/>
        <v>0</v>
      </c>
      <c r="HJF25" s="485">
        <f t="shared" si="88"/>
        <v>0</v>
      </c>
      <c r="HJG25" s="485">
        <f t="shared" si="88"/>
        <v>0</v>
      </c>
      <c r="HJH25" s="485">
        <f t="shared" si="88"/>
        <v>0</v>
      </c>
      <c r="HJI25" s="485">
        <f t="shared" si="88"/>
        <v>0</v>
      </c>
      <c r="HJJ25" s="485">
        <f t="shared" si="88"/>
        <v>0</v>
      </c>
      <c r="HJK25" s="485">
        <f t="shared" si="88"/>
        <v>0</v>
      </c>
      <c r="HJL25" s="485">
        <f t="shared" si="88"/>
        <v>0</v>
      </c>
      <c r="HJM25" s="485">
        <f t="shared" si="88"/>
        <v>0</v>
      </c>
      <c r="HJN25" s="485">
        <f t="shared" si="88"/>
        <v>0</v>
      </c>
      <c r="HJO25" s="485">
        <f t="shared" si="88"/>
        <v>0</v>
      </c>
      <c r="HJP25" s="485">
        <f t="shared" si="88"/>
        <v>0</v>
      </c>
      <c r="HJQ25" s="485">
        <f t="shared" si="88"/>
        <v>0</v>
      </c>
      <c r="HJR25" s="485">
        <f t="shared" si="88"/>
        <v>0</v>
      </c>
      <c r="HJS25" s="485">
        <f t="shared" si="88"/>
        <v>0</v>
      </c>
      <c r="HJT25" s="485">
        <f t="shared" si="88"/>
        <v>0</v>
      </c>
      <c r="HJU25" s="485">
        <f t="shared" si="88"/>
        <v>0</v>
      </c>
      <c r="HJV25" s="485">
        <f t="shared" si="88"/>
        <v>0</v>
      </c>
      <c r="HJW25" s="485">
        <f t="shared" si="88"/>
        <v>0</v>
      </c>
      <c r="HJX25" s="485">
        <f t="shared" si="88"/>
        <v>0</v>
      </c>
      <c r="HJY25" s="485">
        <f t="shared" si="88"/>
        <v>0</v>
      </c>
      <c r="HJZ25" s="485">
        <f t="shared" si="88"/>
        <v>0</v>
      </c>
      <c r="HKA25" s="485">
        <f t="shared" si="88"/>
        <v>0</v>
      </c>
      <c r="HKB25" s="485">
        <f t="shared" si="88"/>
        <v>0</v>
      </c>
      <c r="HKC25" s="485">
        <f t="shared" ref="HKC25:HMN25" si="89">HKC22/365</f>
        <v>0</v>
      </c>
      <c r="HKD25" s="485">
        <f t="shared" si="89"/>
        <v>0</v>
      </c>
      <c r="HKE25" s="485">
        <f t="shared" si="89"/>
        <v>0</v>
      </c>
      <c r="HKF25" s="485">
        <f t="shared" si="89"/>
        <v>0</v>
      </c>
      <c r="HKG25" s="485">
        <f t="shared" si="89"/>
        <v>0</v>
      </c>
      <c r="HKH25" s="485">
        <f t="shared" si="89"/>
        <v>0</v>
      </c>
      <c r="HKI25" s="485">
        <f t="shared" si="89"/>
        <v>0</v>
      </c>
      <c r="HKJ25" s="485">
        <f t="shared" si="89"/>
        <v>0</v>
      </c>
      <c r="HKK25" s="485">
        <f t="shared" si="89"/>
        <v>0</v>
      </c>
      <c r="HKL25" s="485">
        <f t="shared" si="89"/>
        <v>0</v>
      </c>
      <c r="HKM25" s="485">
        <f t="shared" si="89"/>
        <v>0</v>
      </c>
      <c r="HKN25" s="485">
        <f t="shared" si="89"/>
        <v>0</v>
      </c>
      <c r="HKO25" s="485">
        <f t="shared" si="89"/>
        <v>0</v>
      </c>
      <c r="HKP25" s="485">
        <f t="shared" si="89"/>
        <v>0</v>
      </c>
      <c r="HKQ25" s="485">
        <f t="shared" si="89"/>
        <v>0</v>
      </c>
      <c r="HKR25" s="485">
        <f t="shared" si="89"/>
        <v>0</v>
      </c>
      <c r="HKS25" s="485">
        <f t="shared" si="89"/>
        <v>0</v>
      </c>
      <c r="HKT25" s="485">
        <f t="shared" si="89"/>
        <v>0</v>
      </c>
      <c r="HKU25" s="485">
        <f t="shared" si="89"/>
        <v>0</v>
      </c>
      <c r="HKV25" s="485">
        <f t="shared" si="89"/>
        <v>0</v>
      </c>
      <c r="HKW25" s="485">
        <f t="shared" si="89"/>
        <v>0</v>
      </c>
      <c r="HKX25" s="485">
        <f t="shared" si="89"/>
        <v>0</v>
      </c>
      <c r="HKY25" s="485">
        <f t="shared" si="89"/>
        <v>0</v>
      </c>
      <c r="HKZ25" s="485">
        <f t="shared" si="89"/>
        <v>0</v>
      </c>
      <c r="HLA25" s="485">
        <f t="shared" si="89"/>
        <v>0</v>
      </c>
      <c r="HLB25" s="485">
        <f t="shared" si="89"/>
        <v>0</v>
      </c>
      <c r="HLC25" s="485">
        <f t="shared" si="89"/>
        <v>0</v>
      </c>
      <c r="HLD25" s="485">
        <f t="shared" si="89"/>
        <v>0</v>
      </c>
      <c r="HLE25" s="485">
        <f t="shared" si="89"/>
        <v>0</v>
      </c>
      <c r="HLF25" s="485">
        <f t="shared" si="89"/>
        <v>0</v>
      </c>
      <c r="HLG25" s="485">
        <f t="shared" si="89"/>
        <v>0</v>
      </c>
      <c r="HLH25" s="485">
        <f t="shared" si="89"/>
        <v>0</v>
      </c>
      <c r="HLI25" s="485">
        <f t="shared" si="89"/>
        <v>0</v>
      </c>
      <c r="HLJ25" s="485">
        <f t="shared" si="89"/>
        <v>0</v>
      </c>
      <c r="HLK25" s="485">
        <f t="shared" si="89"/>
        <v>0</v>
      </c>
      <c r="HLL25" s="485">
        <f t="shared" si="89"/>
        <v>0</v>
      </c>
      <c r="HLM25" s="485">
        <f t="shared" si="89"/>
        <v>0</v>
      </c>
      <c r="HLN25" s="485">
        <f t="shared" si="89"/>
        <v>0</v>
      </c>
      <c r="HLO25" s="485">
        <f t="shared" si="89"/>
        <v>0</v>
      </c>
      <c r="HLP25" s="485">
        <f t="shared" si="89"/>
        <v>0</v>
      </c>
      <c r="HLQ25" s="485">
        <f t="shared" si="89"/>
        <v>0</v>
      </c>
      <c r="HLR25" s="485">
        <f t="shared" si="89"/>
        <v>0</v>
      </c>
      <c r="HLS25" s="485">
        <f t="shared" si="89"/>
        <v>0</v>
      </c>
      <c r="HLT25" s="485">
        <f t="shared" si="89"/>
        <v>0</v>
      </c>
      <c r="HLU25" s="485">
        <f t="shared" si="89"/>
        <v>0</v>
      </c>
      <c r="HLV25" s="485">
        <f t="shared" si="89"/>
        <v>0</v>
      </c>
      <c r="HLW25" s="485">
        <f t="shared" si="89"/>
        <v>0</v>
      </c>
      <c r="HLX25" s="485">
        <f t="shared" si="89"/>
        <v>0</v>
      </c>
      <c r="HLY25" s="485">
        <f t="shared" si="89"/>
        <v>0</v>
      </c>
      <c r="HLZ25" s="485">
        <f t="shared" si="89"/>
        <v>0</v>
      </c>
      <c r="HMA25" s="485">
        <f t="shared" si="89"/>
        <v>0</v>
      </c>
      <c r="HMB25" s="485">
        <f t="shared" si="89"/>
        <v>0</v>
      </c>
      <c r="HMC25" s="485">
        <f t="shared" si="89"/>
        <v>0</v>
      </c>
      <c r="HMD25" s="485">
        <f t="shared" si="89"/>
        <v>0</v>
      </c>
      <c r="HME25" s="485">
        <f t="shared" si="89"/>
        <v>0</v>
      </c>
      <c r="HMF25" s="485">
        <f t="shared" si="89"/>
        <v>0</v>
      </c>
      <c r="HMG25" s="485">
        <f t="shared" si="89"/>
        <v>0</v>
      </c>
      <c r="HMH25" s="485">
        <f t="shared" si="89"/>
        <v>0</v>
      </c>
      <c r="HMI25" s="485">
        <f t="shared" si="89"/>
        <v>0</v>
      </c>
      <c r="HMJ25" s="485">
        <f t="shared" si="89"/>
        <v>0</v>
      </c>
      <c r="HMK25" s="485">
        <f t="shared" si="89"/>
        <v>0</v>
      </c>
      <c r="HML25" s="485">
        <f t="shared" si="89"/>
        <v>0</v>
      </c>
      <c r="HMM25" s="485">
        <f t="shared" si="89"/>
        <v>0</v>
      </c>
      <c r="HMN25" s="485">
        <f t="shared" si="89"/>
        <v>0</v>
      </c>
      <c r="HMO25" s="485">
        <f t="shared" ref="HMO25:HOZ25" si="90">HMO22/365</f>
        <v>0</v>
      </c>
      <c r="HMP25" s="485">
        <f t="shared" si="90"/>
        <v>0</v>
      </c>
      <c r="HMQ25" s="485">
        <f t="shared" si="90"/>
        <v>0</v>
      </c>
      <c r="HMR25" s="485">
        <f t="shared" si="90"/>
        <v>0</v>
      </c>
      <c r="HMS25" s="485">
        <f t="shared" si="90"/>
        <v>0</v>
      </c>
      <c r="HMT25" s="485">
        <f t="shared" si="90"/>
        <v>0</v>
      </c>
      <c r="HMU25" s="485">
        <f t="shared" si="90"/>
        <v>0</v>
      </c>
      <c r="HMV25" s="485">
        <f t="shared" si="90"/>
        <v>0</v>
      </c>
      <c r="HMW25" s="485">
        <f t="shared" si="90"/>
        <v>0</v>
      </c>
      <c r="HMX25" s="485">
        <f t="shared" si="90"/>
        <v>0</v>
      </c>
      <c r="HMY25" s="485">
        <f t="shared" si="90"/>
        <v>0</v>
      </c>
      <c r="HMZ25" s="485">
        <f t="shared" si="90"/>
        <v>0</v>
      </c>
      <c r="HNA25" s="485">
        <f t="shared" si="90"/>
        <v>0</v>
      </c>
      <c r="HNB25" s="485">
        <f t="shared" si="90"/>
        <v>0</v>
      </c>
      <c r="HNC25" s="485">
        <f t="shared" si="90"/>
        <v>0</v>
      </c>
      <c r="HND25" s="485">
        <f t="shared" si="90"/>
        <v>0</v>
      </c>
      <c r="HNE25" s="485">
        <f t="shared" si="90"/>
        <v>0</v>
      </c>
      <c r="HNF25" s="485">
        <f t="shared" si="90"/>
        <v>0</v>
      </c>
      <c r="HNG25" s="485">
        <f t="shared" si="90"/>
        <v>0</v>
      </c>
      <c r="HNH25" s="485">
        <f t="shared" si="90"/>
        <v>0</v>
      </c>
      <c r="HNI25" s="485">
        <f t="shared" si="90"/>
        <v>0</v>
      </c>
      <c r="HNJ25" s="485">
        <f t="shared" si="90"/>
        <v>0</v>
      </c>
      <c r="HNK25" s="485">
        <f t="shared" si="90"/>
        <v>0</v>
      </c>
      <c r="HNL25" s="485">
        <f t="shared" si="90"/>
        <v>0</v>
      </c>
      <c r="HNM25" s="485">
        <f t="shared" si="90"/>
        <v>0</v>
      </c>
      <c r="HNN25" s="485">
        <f t="shared" si="90"/>
        <v>0</v>
      </c>
      <c r="HNO25" s="485">
        <f t="shared" si="90"/>
        <v>0</v>
      </c>
      <c r="HNP25" s="485">
        <f t="shared" si="90"/>
        <v>0</v>
      </c>
      <c r="HNQ25" s="485">
        <f t="shared" si="90"/>
        <v>0</v>
      </c>
      <c r="HNR25" s="485">
        <f t="shared" si="90"/>
        <v>0</v>
      </c>
      <c r="HNS25" s="485">
        <f t="shared" si="90"/>
        <v>0</v>
      </c>
      <c r="HNT25" s="485">
        <f t="shared" si="90"/>
        <v>0</v>
      </c>
      <c r="HNU25" s="485">
        <f t="shared" si="90"/>
        <v>0</v>
      </c>
      <c r="HNV25" s="485">
        <f t="shared" si="90"/>
        <v>0</v>
      </c>
      <c r="HNW25" s="485">
        <f t="shared" si="90"/>
        <v>0</v>
      </c>
      <c r="HNX25" s="485">
        <f t="shared" si="90"/>
        <v>0</v>
      </c>
      <c r="HNY25" s="485">
        <f t="shared" si="90"/>
        <v>0</v>
      </c>
      <c r="HNZ25" s="485">
        <f t="shared" si="90"/>
        <v>0</v>
      </c>
      <c r="HOA25" s="485">
        <f t="shared" si="90"/>
        <v>0</v>
      </c>
      <c r="HOB25" s="485">
        <f t="shared" si="90"/>
        <v>0</v>
      </c>
      <c r="HOC25" s="485">
        <f t="shared" si="90"/>
        <v>0</v>
      </c>
      <c r="HOD25" s="485">
        <f t="shared" si="90"/>
        <v>0</v>
      </c>
      <c r="HOE25" s="485">
        <f t="shared" si="90"/>
        <v>0</v>
      </c>
      <c r="HOF25" s="485">
        <f t="shared" si="90"/>
        <v>0</v>
      </c>
      <c r="HOG25" s="485">
        <f t="shared" si="90"/>
        <v>0</v>
      </c>
      <c r="HOH25" s="485">
        <f t="shared" si="90"/>
        <v>0</v>
      </c>
      <c r="HOI25" s="485">
        <f t="shared" si="90"/>
        <v>0</v>
      </c>
      <c r="HOJ25" s="485">
        <f t="shared" si="90"/>
        <v>0</v>
      </c>
      <c r="HOK25" s="485">
        <f t="shared" si="90"/>
        <v>0</v>
      </c>
      <c r="HOL25" s="485">
        <f t="shared" si="90"/>
        <v>0</v>
      </c>
      <c r="HOM25" s="485">
        <f t="shared" si="90"/>
        <v>0</v>
      </c>
      <c r="HON25" s="485">
        <f t="shared" si="90"/>
        <v>0</v>
      </c>
      <c r="HOO25" s="485">
        <f t="shared" si="90"/>
        <v>0</v>
      </c>
      <c r="HOP25" s="485">
        <f t="shared" si="90"/>
        <v>0</v>
      </c>
      <c r="HOQ25" s="485">
        <f t="shared" si="90"/>
        <v>0</v>
      </c>
      <c r="HOR25" s="485">
        <f t="shared" si="90"/>
        <v>0</v>
      </c>
      <c r="HOS25" s="485">
        <f t="shared" si="90"/>
        <v>0</v>
      </c>
      <c r="HOT25" s="485">
        <f t="shared" si="90"/>
        <v>0</v>
      </c>
      <c r="HOU25" s="485">
        <f t="shared" si="90"/>
        <v>0</v>
      </c>
      <c r="HOV25" s="485">
        <f t="shared" si="90"/>
        <v>0</v>
      </c>
      <c r="HOW25" s="485">
        <f t="shared" si="90"/>
        <v>0</v>
      </c>
      <c r="HOX25" s="485">
        <f t="shared" si="90"/>
        <v>0</v>
      </c>
      <c r="HOY25" s="485">
        <f t="shared" si="90"/>
        <v>0</v>
      </c>
      <c r="HOZ25" s="485">
        <f t="shared" si="90"/>
        <v>0</v>
      </c>
      <c r="HPA25" s="485">
        <f t="shared" ref="HPA25:HRL25" si="91">HPA22/365</f>
        <v>0</v>
      </c>
      <c r="HPB25" s="485">
        <f t="shared" si="91"/>
        <v>0</v>
      </c>
      <c r="HPC25" s="485">
        <f t="shared" si="91"/>
        <v>0</v>
      </c>
      <c r="HPD25" s="485">
        <f t="shared" si="91"/>
        <v>0</v>
      </c>
      <c r="HPE25" s="485">
        <f t="shared" si="91"/>
        <v>0</v>
      </c>
      <c r="HPF25" s="485">
        <f t="shared" si="91"/>
        <v>0</v>
      </c>
      <c r="HPG25" s="485">
        <f t="shared" si="91"/>
        <v>0</v>
      </c>
      <c r="HPH25" s="485">
        <f t="shared" si="91"/>
        <v>0</v>
      </c>
      <c r="HPI25" s="485">
        <f t="shared" si="91"/>
        <v>0</v>
      </c>
      <c r="HPJ25" s="485">
        <f t="shared" si="91"/>
        <v>0</v>
      </c>
      <c r="HPK25" s="485">
        <f t="shared" si="91"/>
        <v>0</v>
      </c>
      <c r="HPL25" s="485">
        <f t="shared" si="91"/>
        <v>0</v>
      </c>
      <c r="HPM25" s="485">
        <f t="shared" si="91"/>
        <v>0</v>
      </c>
      <c r="HPN25" s="485">
        <f t="shared" si="91"/>
        <v>0</v>
      </c>
      <c r="HPO25" s="485">
        <f t="shared" si="91"/>
        <v>0</v>
      </c>
      <c r="HPP25" s="485">
        <f t="shared" si="91"/>
        <v>0</v>
      </c>
      <c r="HPQ25" s="485">
        <f t="shared" si="91"/>
        <v>0</v>
      </c>
      <c r="HPR25" s="485">
        <f t="shared" si="91"/>
        <v>0</v>
      </c>
      <c r="HPS25" s="485">
        <f t="shared" si="91"/>
        <v>0</v>
      </c>
      <c r="HPT25" s="485">
        <f t="shared" si="91"/>
        <v>0</v>
      </c>
      <c r="HPU25" s="485">
        <f t="shared" si="91"/>
        <v>0</v>
      </c>
      <c r="HPV25" s="485">
        <f t="shared" si="91"/>
        <v>0</v>
      </c>
      <c r="HPW25" s="485">
        <f t="shared" si="91"/>
        <v>0</v>
      </c>
      <c r="HPX25" s="485">
        <f t="shared" si="91"/>
        <v>0</v>
      </c>
      <c r="HPY25" s="485">
        <f t="shared" si="91"/>
        <v>0</v>
      </c>
      <c r="HPZ25" s="485">
        <f t="shared" si="91"/>
        <v>0</v>
      </c>
      <c r="HQA25" s="485">
        <f t="shared" si="91"/>
        <v>0</v>
      </c>
      <c r="HQB25" s="485">
        <f t="shared" si="91"/>
        <v>0</v>
      </c>
      <c r="HQC25" s="485">
        <f t="shared" si="91"/>
        <v>0</v>
      </c>
      <c r="HQD25" s="485">
        <f t="shared" si="91"/>
        <v>0</v>
      </c>
      <c r="HQE25" s="485">
        <f t="shared" si="91"/>
        <v>0</v>
      </c>
      <c r="HQF25" s="485">
        <f t="shared" si="91"/>
        <v>0</v>
      </c>
      <c r="HQG25" s="485">
        <f t="shared" si="91"/>
        <v>0</v>
      </c>
      <c r="HQH25" s="485">
        <f t="shared" si="91"/>
        <v>0</v>
      </c>
      <c r="HQI25" s="485">
        <f t="shared" si="91"/>
        <v>0</v>
      </c>
      <c r="HQJ25" s="485">
        <f t="shared" si="91"/>
        <v>0</v>
      </c>
      <c r="HQK25" s="485">
        <f t="shared" si="91"/>
        <v>0</v>
      </c>
      <c r="HQL25" s="485">
        <f t="shared" si="91"/>
        <v>0</v>
      </c>
      <c r="HQM25" s="485">
        <f t="shared" si="91"/>
        <v>0</v>
      </c>
      <c r="HQN25" s="485">
        <f t="shared" si="91"/>
        <v>0</v>
      </c>
      <c r="HQO25" s="485">
        <f t="shared" si="91"/>
        <v>0</v>
      </c>
      <c r="HQP25" s="485">
        <f t="shared" si="91"/>
        <v>0</v>
      </c>
      <c r="HQQ25" s="485">
        <f t="shared" si="91"/>
        <v>0</v>
      </c>
      <c r="HQR25" s="485">
        <f t="shared" si="91"/>
        <v>0</v>
      </c>
      <c r="HQS25" s="485">
        <f t="shared" si="91"/>
        <v>0</v>
      </c>
      <c r="HQT25" s="485">
        <f t="shared" si="91"/>
        <v>0</v>
      </c>
      <c r="HQU25" s="485">
        <f t="shared" si="91"/>
        <v>0</v>
      </c>
      <c r="HQV25" s="485">
        <f t="shared" si="91"/>
        <v>0</v>
      </c>
      <c r="HQW25" s="485">
        <f t="shared" si="91"/>
        <v>0</v>
      </c>
      <c r="HQX25" s="485">
        <f t="shared" si="91"/>
        <v>0</v>
      </c>
      <c r="HQY25" s="485">
        <f t="shared" si="91"/>
        <v>0</v>
      </c>
      <c r="HQZ25" s="485">
        <f t="shared" si="91"/>
        <v>0</v>
      </c>
      <c r="HRA25" s="485">
        <f t="shared" si="91"/>
        <v>0</v>
      </c>
      <c r="HRB25" s="485">
        <f t="shared" si="91"/>
        <v>0</v>
      </c>
      <c r="HRC25" s="485">
        <f t="shared" si="91"/>
        <v>0</v>
      </c>
      <c r="HRD25" s="485">
        <f t="shared" si="91"/>
        <v>0</v>
      </c>
      <c r="HRE25" s="485">
        <f t="shared" si="91"/>
        <v>0</v>
      </c>
      <c r="HRF25" s="485">
        <f t="shared" si="91"/>
        <v>0</v>
      </c>
      <c r="HRG25" s="485">
        <f t="shared" si="91"/>
        <v>0</v>
      </c>
      <c r="HRH25" s="485">
        <f t="shared" si="91"/>
        <v>0</v>
      </c>
      <c r="HRI25" s="485">
        <f t="shared" si="91"/>
        <v>0</v>
      </c>
      <c r="HRJ25" s="485">
        <f t="shared" si="91"/>
        <v>0</v>
      </c>
      <c r="HRK25" s="485">
        <f t="shared" si="91"/>
        <v>0</v>
      </c>
      <c r="HRL25" s="485">
        <f t="shared" si="91"/>
        <v>0</v>
      </c>
      <c r="HRM25" s="485">
        <f t="shared" ref="HRM25:HTX25" si="92">HRM22/365</f>
        <v>0</v>
      </c>
      <c r="HRN25" s="485">
        <f t="shared" si="92"/>
        <v>0</v>
      </c>
      <c r="HRO25" s="485">
        <f t="shared" si="92"/>
        <v>0</v>
      </c>
      <c r="HRP25" s="485">
        <f t="shared" si="92"/>
        <v>0</v>
      </c>
      <c r="HRQ25" s="485">
        <f t="shared" si="92"/>
        <v>0</v>
      </c>
      <c r="HRR25" s="485">
        <f t="shared" si="92"/>
        <v>0</v>
      </c>
      <c r="HRS25" s="485">
        <f t="shared" si="92"/>
        <v>0</v>
      </c>
      <c r="HRT25" s="485">
        <f t="shared" si="92"/>
        <v>0</v>
      </c>
      <c r="HRU25" s="485">
        <f t="shared" si="92"/>
        <v>0</v>
      </c>
      <c r="HRV25" s="485">
        <f t="shared" si="92"/>
        <v>0</v>
      </c>
      <c r="HRW25" s="485">
        <f t="shared" si="92"/>
        <v>0</v>
      </c>
      <c r="HRX25" s="485">
        <f t="shared" si="92"/>
        <v>0</v>
      </c>
      <c r="HRY25" s="485">
        <f t="shared" si="92"/>
        <v>0</v>
      </c>
      <c r="HRZ25" s="485">
        <f t="shared" si="92"/>
        <v>0</v>
      </c>
      <c r="HSA25" s="485">
        <f t="shared" si="92"/>
        <v>0</v>
      </c>
      <c r="HSB25" s="485">
        <f t="shared" si="92"/>
        <v>0</v>
      </c>
      <c r="HSC25" s="485">
        <f t="shared" si="92"/>
        <v>0</v>
      </c>
      <c r="HSD25" s="485">
        <f t="shared" si="92"/>
        <v>0</v>
      </c>
      <c r="HSE25" s="485">
        <f t="shared" si="92"/>
        <v>0</v>
      </c>
      <c r="HSF25" s="485">
        <f t="shared" si="92"/>
        <v>0</v>
      </c>
      <c r="HSG25" s="485">
        <f t="shared" si="92"/>
        <v>0</v>
      </c>
      <c r="HSH25" s="485">
        <f t="shared" si="92"/>
        <v>0</v>
      </c>
      <c r="HSI25" s="485">
        <f t="shared" si="92"/>
        <v>0</v>
      </c>
      <c r="HSJ25" s="485">
        <f t="shared" si="92"/>
        <v>0</v>
      </c>
      <c r="HSK25" s="485">
        <f t="shared" si="92"/>
        <v>0</v>
      </c>
      <c r="HSL25" s="485">
        <f t="shared" si="92"/>
        <v>0</v>
      </c>
      <c r="HSM25" s="485">
        <f t="shared" si="92"/>
        <v>0</v>
      </c>
      <c r="HSN25" s="485">
        <f t="shared" si="92"/>
        <v>0</v>
      </c>
      <c r="HSO25" s="485">
        <f t="shared" si="92"/>
        <v>0</v>
      </c>
      <c r="HSP25" s="485">
        <f t="shared" si="92"/>
        <v>0</v>
      </c>
      <c r="HSQ25" s="485">
        <f t="shared" si="92"/>
        <v>0</v>
      </c>
      <c r="HSR25" s="485">
        <f t="shared" si="92"/>
        <v>0</v>
      </c>
      <c r="HSS25" s="485">
        <f t="shared" si="92"/>
        <v>0</v>
      </c>
      <c r="HST25" s="485">
        <f t="shared" si="92"/>
        <v>0</v>
      </c>
      <c r="HSU25" s="485">
        <f t="shared" si="92"/>
        <v>0</v>
      </c>
      <c r="HSV25" s="485">
        <f t="shared" si="92"/>
        <v>0</v>
      </c>
      <c r="HSW25" s="485">
        <f t="shared" si="92"/>
        <v>0</v>
      </c>
      <c r="HSX25" s="485">
        <f t="shared" si="92"/>
        <v>0</v>
      </c>
      <c r="HSY25" s="485">
        <f t="shared" si="92"/>
        <v>0</v>
      </c>
      <c r="HSZ25" s="485">
        <f t="shared" si="92"/>
        <v>0</v>
      </c>
      <c r="HTA25" s="485">
        <f t="shared" si="92"/>
        <v>0</v>
      </c>
      <c r="HTB25" s="485">
        <f t="shared" si="92"/>
        <v>0</v>
      </c>
      <c r="HTC25" s="485">
        <f t="shared" si="92"/>
        <v>0</v>
      </c>
      <c r="HTD25" s="485">
        <f t="shared" si="92"/>
        <v>0</v>
      </c>
      <c r="HTE25" s="485">
        <f t="shared" si="92"/>
        <v>0</v>
      </c>
      <c r="HTF25" s="485">
        <f t="shared" si="92"/>
        <v>0</v>
      </c>
      <c r="HTG25" s="485">
        <f t="shared" si="92"/>
        <v>0</v>
      </c>
      <c r="HTH25" s="485">
        <f t="shared" si="92"/>
        <v>0</v>
      </c>
      <c r="HTI25" s="485">
        <f t="shared" si="92"/>
        <v>0</v>
      </c>
      <c r="HTJ25" s="485">
        <f t="shared" si="92"/>
        <v>0</v>
      </c>
      <c r="HTK25" s="485">
        <f t="shared" si="92"/>
        <v>0</v>
      </c>
      <c r="HTL25" s="485">
        <f t="shared" si="92"/>
        <v>0</v>
      </c>
      <c r="HTM25" s="485">
        <f t="shared" si="92"/>
        <v>0</v>
      </c>
      <c r="HTN25" s="485">
        <f t="shared" si="92"/>
        <v>0</v>
      </c>
      <c r="HTO25" s="485">
        <f t="shared" si="92"/>
        <v>0</v>
      </c>
      <c r="HTP25" s="485">
        <f t="shared" si="92"/>
        <v>0</v>
      </c>
      <c r="HTQ25" s="485">
        <f t="shared" si="92"/>
        <v>0</v>
      </c>
      <c r="HTR25" s="485">
        <f t="shared" si="92"/>
        <v>0</v>
      </c>
      <c r="HTS25" s="485">
        <f t="shared" si="92"/>
        <v>0</v>
      </c>
      <c r="HTT25" s="485">
        <f t="shared" si="92"/>
        <v>0</v>
      </c>
      <c r="HTU25" s="485">
        <f t="shared" si="92"/>
        <v>0</v>
      </c>
      <c r="HTV25" s="485">
        <f t="shared" si="92"/>
        <v>0</v>
      </c>
      <c r="HTW25" s="485">
        <f t="shared" si="92"/>
        <v>0</v>
      </c>
      <c r="HTX25" s="485">
        <f t="shared" si="92"/>
        <v>0</v>
      </c>
      <c r="HTY25" s="485">
        <f t="shared" ref="HTY25:HWJ25" si="93">HTY22/365</f>
        <v>0</v>
      </c>
      <c r="HTZ25" s="485">
        <f t="shared" si="93"/>
        <v>0</v>
      </c>
      <c r="HUA25" s="485">
        <f t="shared" si="93"/>
        <v>0</v>
      </c>
      <c r="HUB25" s="485">
        <f t="shared" si="93"/>
        <v>0</v>
      </c>
      <c r="HUC25" s="485">
        <f t="shared" si="93"/>
        <v>0</v>
      </c>
      <c r="HUD25" s="485">
        <f t="shared" si="93"/>
        <v>0</v>
      </c>
      <c r="HUE25" s="485">
        <f t="shared" si="93"/>
        <v>0</v>
      </c>
      <c r="HUF25" s="485">
        <f t="shared" si="93"/>
        <v>0</v>
      </c>
      <c r="HUG25" s="485">
        <f t="shared" si="93"/>
        <v>0</v>
      </c>
      <c r="HUH25" s="485">
        <f t="shared" si="93"/>
        <v>0</v>
      </c>
      <c r="HUI25" s="485">
        <f t="shared" si="93"/>
        <v>0</v>
      </c>
      <c r="HUJ25" s="485">
        <f t="shared" si="93"/>
        <v>0</v>
      </c>
      <c r="HUK25" s="485">
        <f t="shared" si="93"/>
        <v>0</v>
      </c>
      <c r="HUL25" s="485">
        <f t="shared" si="93"/>
        <v>0</v>
      </c>
      <c r="HUM25" s="485">
        <f t="shared" si="93"/>
        <v>0</v>
      </c>
      <c r="HUN25" s="485">
        <f t="shared" si="93"/>
        <v>0</v>
      </c>
      <c r="HUO25" s="485">
        <f t="shared" si="93"/>
        <v>0</v>
      </c>
      <c r="HUP25" s="485">
        <f t="shared" si="93"/>
        <v>0</v>
      </c>
      <c r="HUQ25" s="485">
        <f t="shared" si="93"/>
        <v>0</v>
      </c>
      <c r="HUR25" s="485">
        <f t="shared" si="93"/>
        <v>0</v>
      </c>
      <c r="HUS25" s="485">
        <f t="shared" si="93"/>
        <v>0</v>
      </c>
      <c r="HUT25" s="485">
        <f t="shared" si="93"/>
        <v>0</v>
      </c>
      <c r="HUU25" s="485">
        <f t="shared" si="93"/>
        <v>0</v>
      </c>
      <c r="HUV25" s="485">
        <f t="shared" si="93"/>
        <v>0</v>
      </c>
      <c r="HUW25" s="485">
        <f t="shared" si="93"/>
        <v>0</v>
      </c>
      <c r="HUX25" s="485">
        <f t="shared" si="93"/>
        <v>0</v>
      </c>
      <c r="HUY25" s="485">
        <f t="shared" si="93"/>
        <v>0</v>
      </c>
      <c r="HUZ25" s="485">
        <f t="shared" si="93"/>
        <v>0</v>
      </c>
      <c r="HVA25" s="485">
        <f t="shared" si="93"/>
        <v>0</v>
      </c>
      <c r="HVB25" s="485">
        <f t="shared" si="93"/>
        <v>0</v>
      </c>
      <c r="HVC25" s="485">
        <f t="shared" si="93"/>
        <v>0</v>
      </c>
      <c r="HVD25" s="485">
        <f t="shared" si="93"/>
        <v>0</v>
      </c>
      <c r="HVE25" s="485">
        <f t="shared" si="93"/>
        <v>0</v>
      </c>
      <c r="HVF25" s="485">
        <f t="shared" si="93"/>
        <v>0</v>
      </c>
      <c r="HVG25" s="485">
        <f t="shared" si="93"/>
        <v>0</v>
      </c>
      <c r="HVH25" s="485">
        <f t="shared" si="93"/>
        <v>0</v>
      </c>
      <c r="HVI25" s="485">
        <f t="shared" si="93"/>
        <v>0</v>
      </c>
      <c r="HVJ25" s="485">
        <f t="shared" si="93"/>
        <v>0</v>
      </c>
      <c r="HVK25" s="485">
        <f t="shared" si="93"/>
        <v>0</v>
      </c>
      <c r="HVL25" s="485">
        <f t="shared" si="93"/>
        <v>0</v>
      </c>
      <c r="HVM25" s="485">
        <f t="shared" si="93"/>
        <v>0</v>
      </c>
      <c r="HVN25" s="485">
        <f t="shared" si="93"/>
        <v>0</v>
      </c>
      <c r="HVO25" s="485">
        <f t="shared" si="93"/>
        <v>0</v>
      </c>
      <c r="HVP25" s="485">
        <f t="shared" si="93"/>
        <v>0</v>
      </c>
      <c r="HVQ25" s="485">
        <f t="shared" si="93"/>
        <v>0</v>
      </c>
      <c r="HVR25" s="485">
        <f t="shared" si="93"/>
        <v>0</v>
      </c>
      <c r="HVS25" s="485">
        <f t="shared" si="93"/>
        <v>0</v>
      </c>
      <c r="HVT25" s="485">
        <f t="shared" si="93"/>
        <v>0</v>
      </c>
      <c r="HVU25" s="485">
        <f t="shared" si="93"/>
        <v>0</v>
      </c>
      <c r="HVV25" s="485">
        <f t="shared" si="93"/>
        <v>0</v>
      </c>
      <c r="HVW25" s="485">
        <f t="shared" si="93"/>
        <v>0</v>
      </c>
      <c r="HVX25" s="485">
        <f t="shared" si="93"/>
        <v>0</v>
      </c>
      <c r="HVY25" s="485">
        <f t="shared" si="93"/>
        <v>0</v>
      </c>
      <c r="HVZ25" s="485">
        <f t="shared" si="93"/>
        <v>0</v>
      </c>
      <c r="HWA25" s="485">
        <f t="shared" si="93"/>
        <v>0</v>
      </c>
      <c r="HWB25" s="485">
        <f t="shared" si="93"/>
        <v>0</v>
      </c>
      <c r="HWC25" s="485">
        <f t="shared" si="93"/>
        <v>0</v>
      </c>
      <c r="HWD25" s="485">
        <f t="shared" si="93"/>
        <v>0</v>
      </c>
      <c r="HWE25" s="485">
        <f t="shared" si="93"/>
        <v>0</v>
      </c>
      <c r="HWF25" s="485">
        <f t="shared" si="93"/>
        <v>0</v>
      </c>
      <c r="HWG25" s="485">
        <f t="shared" si="93"/>
        <v>0</v>
      </c>
      <c r="HWH25" s="485">
        <f t="shared" si="93"/>
        <v>0</v>
      </c>
      <c r="HWI25" s="485">
        <f t="shared" si="93"/>
        <v>0</v>
      </c>
      <c r="HWJ25" s="485">
        <f t="shared" si="93"/>
        <v>0</v>
      </c>
      <c r="HWK25" s="485">
        <f t="shared" ref="HWK25:HYV25" si="94">HWK22/365</f>
        <v>0</v>
      </c>
      <c r="HWL25" s="485">
        <f t="shared" si="94"/>
        <v>0</v>
      </c>
      <c r="HWM25" s="485">
        <f t="shared" si="94"/>
        <v>0</v>
      </c>
      <c r="HWN25" s="485">
        <f t="shared" si="94"/>
        <v>0</v>
      </c>
      <c r="HWO25" s="485">
        <f t="shared" si="94"/>
        <v>0</v>
      </c>
      <c r="HWP25" s="485">
        <f t="shared" si="94"/>
        <v>0</v>
      </c>
      <c r="HWQ25" s="485">
        <f t="shared" si="94"/>
        <v>0</v>
      </c>
      <c r="HWR25" s="485">
        <f t="shared" si="94"/>
        <v>0</v>
      </c>
      <c r="HWS25" s="485">
        <f t="shared" si="94"/>
        <v>0</v>
      </c>
      <c r="HWT25" s="485">
        <f t="shared" si="94"/>
        <v>0</v>
      </c>
      <c r="HWU25" s="485">
        <f t="shared" si="94"/>
        <v>0</v>
      </c>
      <c r="HWV25" s="485">
        <f t="shared" si="94"/>
        <v>0</v>
      </c>
      <c r="HWW25" s="485">
        <f t="shared" si="94"/>
        <v>0</v>
      </c>
      <c r="HWX25" s="485">
        <f t="shared" si="94"/>
        <v>0</v>
      </c>
      <c r="HWY25" s="485">
        <f t="shared" si="94"/>
        <v>0</v>
      </c>
      <c r="HWZ25" s="485">
        <f t="shared" si="94"/>
        <v>0</v>
      </c>
      <c r="HXA25" s="485">
        <f t="shared" si="94"/>
        <v>0</v>
      </c>
      <c r="HXB25" s="485">
        <f t="shared" si="94"/>
        <v>0</v>
      </c>
      <c r="HXC25" s="485">
        <f t="shared" si="94"/>
        <v>0</v>
      </c>
      <c r="HXD25" s="485">
        <f t="shared" si="94"/>
        <v>0</v>
      </c>
      <c r="HXE25" s="485">
        <f t="shared" si="94"/>
        <v>0</v>
      </c>
      <c r="HXF25" s="485">
        <f t="shared" si="94"/>
        <v>0</v>
      </c>
      <c r="HXG25" s="485">
        <f t="shared" si="94"/>
        <v>0</v>
      </c>
      <c r="HXH25" s="485">
        <f t="shared" si="94"/>
        <v>0</v>
      </c>
      <c r="HXI25" s="485">
        <f t="shared" si="94"/>
        <v>0</v>
      </c>
      <c r="HXJ25" s="485">
        <f t="shared" si="94"/>
        <v>0</v>
      </c>
      <c r="HXK25" s="485">
        <f t="shared" si="94"/>
        <v>0</v>
      </c>
      <c r="HXL25" s="485">
        <f t="shared" si="94"/>
        <v>0</v>
      </c>
      <c r="HXM25" s="485">
        <f t="shared" si="94"/>
        <v>0</v>
      </c>
      <c r="HXN25" s="485">
        <f t="shared" si="94"/>
        <v>0</v>
      </c>
      <c r="HXO25" s="485">
        <f t="shared" si="94"/>
        <v>0</v>
      </c>
      <c r="HXP25" s="485">
        <f t="shared" si="94"/>
        <v>0</v>
      </c>
      <c r="HXQ25" s="485">
        <f t="shared" si="94"/>
        <v>0</v>
      </c>
      <c r="HXR25" s="485">
        <f t="shared" si="94"/>
        <v>0</v>
      </c>
      <c r="HXS25" s="485">
        <f t="shared" si="94"/>
        <v>0</v>
      </c>
      <c r="HXT25" s="485">
        <f t="shared" si="94"/>
        <v>0</v>
      </c>
      <c r="HXU25" s="485">
        <f t="shared" si="94"/>
        <v>0</v>
      </c>
      <c r="HXV25" s="485">
        <f t="shared" si="94"/>
        <v>0</v>
      </c>
      <c r="HXW25" s="485">
        <f t="shared" si="94"/>
        <v>0</v>
      </c>
      <c r="HXX25" s="485">
        <f t="shared" si="94"/>
        <v>0</v>
      </c>
      <c r="HXY25" s="485">
        <f t="shared" si="94"/>
        <v>0</v>
      </c>
      <c r="HXZ25" s="485">
        <f t="shared" si="94"/>
        <v>0</v>
      </c>
      <c r="HYA25" s="485">
        <f t="shared" si="94"/>
        <v>0</v>
      </c>
      <c r="HYB25" s="485">
        <f t="shared" si="94"/>
        <v>0</v>
      </c>
      <c r="HYC25" s="485">
        <f t="shared" si="94"/>
        <v>0</v>
      </c>
      <c r="HYD25" s="485">
        <f t="shared" si="94"/>
        <v>0</v>
      </c>
      <c r="HYE25" s="485">
        <f t="shared" si="94"/>
        <v>0</v>
      </c>
      <c r="HYF25" s="485">
        <f t="shared" si="94"/>
        <v>0</v>
      </c>
      <c r="HYG25" s="485">
        <f t="shared" si="94"/>
        <v>0</v>
      </c>
      <c r="HYH25" s="485">
        <f t="shared" si="94"/>
        <v>0</v>
      </c>
      <c r="HYI25" s="485">
        <f t="shared" si="94"/>
        <v>0</v>
      </c>
      <c r="HYJ25" s="485">
        <f t="shared" si="94"/>
        <v>0</v>
      </c>
      <c r="HYK25" s="485">
        <f t="shared" si="94"/>
        <v>0</v>
      </c>
      <c r="HYL25" s="485">
        <f t="shared" si="94"/>
        <v>0</v>
      </c>
      <c r="HYM25" s="485">
        <f t="shared" si="94"/>
        <v>0</v>
      </c>
      <c r="HYN25" s="485">
        <f t="shared" si="94"/>
        <v>0</v>
      </c>
      <c r="HYO25" s="485">
        <f t="shared" si="94"/>
        <v>0</v>
      </c>
      <c r="HYP25" s="485">
        <f t="shared" si="94"/>
        <v>0</v>
      </c>
      <c r="HYQ25" s="485">
        <f t="shared" si="94"/>
        <v>0</v>
      </c>
      <c r="HYR25" s="485">
        <f t="shared" si="94"/>
        <v>0</v>
      </c>
      <c r="HYS25" s="485">
        <f t="shared" si="94"/>
        <v>0</v>
      </c>
      <c r="HYT25" s="485">
        <f t="shared" si="94"/>
        <v>0</v>
      </c>
      <c r="HYU25" s="485">
        <f t="shared" si="94"/>
        <v>0</v>
      </c>
      <c r="HYV25" s="485">
        <f t="shared" si="94"/>
        <v>0</v>
      </c>
      <c r="HYW25" s="485">
        <f t="shared" ref="HYW25:IBH25" si="95">HYW22/365</f>
        <v>0</v>
      </c>
      <c r="HYX25" s="485">
        <f t="shared" si="95"/>
        <v>0</v>
      </c>
      <c r="HYY25" s="485">
        <f t="shared" si="95"/>
        <v>0</v>
      </c>
      <c r="HYZ25" s="485">
        <f t="shared" si="95"/>
        <v>0</v>
      </c>
      <c r="HZA25" s="485">
        <f t="shared" si="95"/>
        <v>0</v>
      </c>
      <c r="HZB25" s="485">
        <f t="shared" si="95"/>
        <v>0</v>
      </c>
      <c r="HZC25" s="485">
        <f t="shared" si="95"/>
        <v>0</v>
      </c>
      <c r="HZD25" s="485">
        <f t="shared" si="95"/>
        <v>0</v>
      </c>
      <c r="HZE25" s="485">
        <f t="shared" si="95"/>
        <v>0</v>
      </c>
      <c r="HZF25" s="485">
        <f t="shared" si="95"/>
        <v>0</v>
      </c>
      <c r="HZG25" s="485">
        <f t="shared" si="95"/>
        <v>0</v>
      </c>
      <c r="HZH25" s="485">
        <f t="shared" si="95"/>
        <v>0</v>
      </c>
      <c r="HZI25" s="485">
        <f t="shared" si="95"/>
        <v>0</v>
      </c>
      <c r="HZJ25" s="485">
        <f t="shared" si="95"/>
        <v>0</v>
      </c>
      <c r="HZK25" s="485">
        <f t="shared" si="95"/>
        <v>0</v>
      </c>
      <c r="HZL25" s="485">
        <f t="shared" si="95"/>
        <v>0</v>
      </c>
      <c r="HZM25" s="485">
        <f t="shared" si="95"/>
        <v>0</v>
      </c>
      <c r="HZN25" s="485">
        <f t="shared" si="95"/>
        <v>0</v>
      </c>
      <c r="HZO25" s="485">
        <f t="shared" si="95"/>
        <v>0</v>
      </c>
      <c r="HZP25" s="485">
        <f t="shared" si="95"/>
        <v>0</v>
      </c>
      <c r="HZQ25" s="485">
        <f t="shared" si="95"/>
        <v>0</v>
      </c>
      <c r="HZR25" s="485">
        <f t="shared" si="95"/>
        <v>0</v>
      </c>
      <c r="HZS25" s="485">
        <f t="shared" si="95"/>
        <v>0</v>
      </c>
      <c r="HZT25" s="485">
        <f t="shared" si="95"/>
        <v>0</v>
      </c>
      <c r="HZU25" s="485">
        <f t="shared" si="95"/>
        <v>0</v>
      </c>
      <c r="HZV25" s="485">
        <f t="shared" si="95"/>
        <v>0</v>
      </c>
      <c r="HZW25" s="485">
        <f t="shared" si="95"/>
        <v>0</v>
      </c>
      <c r="HZX25" s="485">
        <f t="shared" si="95"/>
        <v>0</v>
      </c>
      <c r="HZY25" s="485">
        <f t="shared" si="95"/>
        <v>0</v>
      </c>
      <c r="HZZ25" s="485">
        <f t="shared" si="95"/>
        <v>0</v>
      </c>
      <c r="IAA25" s="485">
        <f t="shared" si="95"/>
        <v>0</v>
      </c>
      <c r="IAB25" s="485">
        <f t="shared" si="95"/>
        <v>0</v>
      </c>
      <c r="IAC25" s="485">
        <f t="shared" si="95"/>
        <v>0</v>
      </c>
      <c r="IAD25" s="485">
        <f t="shared" si="95"/>
        <v>0</v>
      </c>
      <c r="IAE25" s="485">
        <f t="shared" si="95"/>
        <v>0</v>
      </c>
      <c r="IAF25" s="485">
        <f t="shared" si="95"/>
        <v>0</v>
      </c>
      <c r="IAG25" s="485">
        <f t="shared" si="95"/>
        <v>0</v>
      </c>
      <c r="IAH25" s="485">
        <f t="shared" si="95"/>
        <v>0</v>
      </c>
      <c r="IAI25" s="485">
        <f t="shared" si="95"/>
        <v>0</v>
      </c>
      <c r="IAJ25" s="485">
        <f t="shared" si="95"/>
        <v>0</v>
      </c>
      <c r="IAK25" s="485">
        <f t="shared" si="95"/>
        <v>0</v>
      </c>
      <c r="IAL25" s="485">
        <f t="shared" si="95"/>
        <v>0</v>
      </c>
      <c r="IAM25" s="485">
        <f t="shared" si="95"/>
        <v>0</v>
      </c>
      <c r="IAN25" s="485">
        <f t="shared" si="95"/>
        <v>0</v>
      </c>
      <c r="IAO25" s="485">
        <f t="shared" si="95"/>
        <v>0</v>
      </c>
      <c r="IAP25" s="485">
        <f t="shared" si="95"/>
        <v>0</v>
      </c>
      <c r="IAQ25" s="485">
        <f t="shared" si="95"/>
        <v>0</v>
      </c>
      <c r="IAR25" s="485">
        <f t="shared" si="95"/>
        <v>0</v>
      </c>
      <c r="IAS25" s="485">
        <f t="shared" si="95"/>
        <v>0</v>
      </c>
      <c r="IAT25" s="485">
        <f t="shared" si="95"/>
        <v>0</v>
      </c>
      <c r="IAU25" s="485">
        <f t="shared" si="95"/>
        <v>0</v>
      </c>
      <c r="IAV25" s="485">
        <f t="shared" si="95"/>
        <v>0</v>
      </c>
      <c r="IAW25" s="485">
        <f t="shared" si="95"/>
        <v>0</v>
      </c>
      <c r="IAX25" s="485">
        <f t="shared" si="95"/>
        <v>0</v>
      </c>
      <c r="IAY25" s="485">
        <f t="shared" si="95"/>
        <v>0</v>
      </c>
      <c r="IAZ25" s="485">
        <f t="shared" si="95"/>
        <v>0</v>
      </c>
      <c r="IBA25" s="485">
        <f t="shared" si="95"/>
        <v>0</v>
      </c>
      <c r="IBB25" s="485">
        <f t="shared" si="95"/>
        <v>0</v>
      </c>
      <c r="IBC25" s="485">
        <f t="shared" si="95"/>
        <v>0</v>
      </c>
      <c r="IBD25" s="485">
        <f t="shared" si="95"/>
        <v>0</v>
      </c>
      <c r="IBE25" s="485">
        <f t="shared" si="95"/>
        <v>0</v>
      </c>
      <c r="IBF25" s="485">
        <f t="shared" si="95"/>
        <v>0</v>
      </c>
      <c r="IBG25" s="485">
        <f t="shared" si="95"/>
        <v>0</v>
      </c>
      <c r="IBH25" s="485">
        <f t="shared" si="95"/>
        <v>0</v>
      </c>
      <c r="IBI25" s="485">
        <f t="shared" ref="IBI25:IDT25" si="96">IBI22/365</f>
        <v>0</v>
      </c>
      <c r="IBJ25" s="485">
        <f t="shared" si="96"/>
        <v>0</v>
      </c>
      <c r="IBK25" s="485">
        <f t="shared" si="96"/>
        <v>0</v>
      </c>
      <c r="IBL25" s="485">
        <f t="shared" si="96"/>
        <v>0</v>
      </c>
      <c r="IBM25" s="485">
        <f t="shared" si="96"/>
        <v>0</v>
      </c>
      <c r="IBN25" s="485">
        <f t="shared" si="96"/>
        <v>0</v>
      </c>
      <c r="IBO25" s="485">
        <f t="shared" si="96"/>
        <v>0</v>
      </c>
      <c r="IBP25" s="485">
        <f t="shared" si="96"/>
        <v>0</v>
      </c>
      <c r="IBQ25" s="485">
        <f t="shared" si="96"/>
        <v>0</v>
      </c>
      <c r="IBR25" s="485">
        <f t="shared" si="96"/>
        <v>0</v>
      </c>
      <c r="IBS25" s="485">
        <f t="shared" si="96"/>
        <v>0</v>
      </c>
      <c r="IBT25" s="485">
        <f t="shared" si="96"/>
        <v>0</v>
      </c>
      <c r="IBU25" s="485">
        <f t="shared" si="96"/>
        <v>0</v>
      </c>
      <c r="IBV25" s="485">
        <f t="shared" si="96"/>
        <v>0</v>
      </c>
      <c r="IBW25" s="485">
        <f t="shared" si="96"/>
        <v>0</v>
      </c>
      <c r="IBX25" s="485">
        <f t="shared" si="96"/>
        <v>0</v>
      </c>
      <c r="IBY25" s="485">
        <f t="shared" si="96"/>
        <v>0</v>
      </c>
      <c r="IBZ25" s="485">
        <f t="shared" si="96"/>
        <v>0</v>
      </c>
      <c r="ICA25" s="485">
        <f t="shared" si="96"/>
        <v>0</v>
      </c>
      <c r="ICB25" s="485">
        <f t="shared" si="96"/>
        <v>0</v>
      </c>
      <c r="ICC25" s="485">
        <f t="shared" si="96"/>
        <v>0</v>
      </c>
      <c r="ICD25" s="485">
        <f t="shared" si="96"/>
        <v>0</v>
      </c>
      <c r="ICE25" s="485">
        <f t="shared" si="96"/>
        <v>0</v>
      </c>
      <c r="ICF25" s="485">
        <f t="shared" si="96"/>
        <v>0</v>
      </c>
      <c r="ICG25" s="485">
        <f t="shared" si="96"/>
        <v>0</v>
      </c>
      <c r="ICH25" s="485">
        <f t="shared" si="96"/>
        <v>0</v>
      </c>
      <c r="ICI25" s="485">
        <f t="shared" si="96"/>
        <v>0</v>
      </c>
      <c r="ICJ25" s="485">
        <f t="shared" si="96"/>
        <v>0</v>
      </c>
      <c r="ICK25" s="485">
        <f t="shared" si="96"/>
        <v>0</v>
      </c>
      <c r="ICL25" s="485">
        <f t="shared" si="96"/>
        <v>0</v>
      </c>
      <c r="ICM25" s="485">
        <f t="shared" si="96"/>
        <v>0</v>
      </c>
      <c r="ICN25" s="485">
        <f t="shared" si="96"/>
        <v>0</v>
      </c>
      <c r="ICO25" s="485">
        <f t="shared" si="96"/>
        <v>0</v>
      </c>
      <c r="ICP25" s="485">
        <f t="shared" si="96"/>
        <v>0</v>
      </c>
      <c r="ICQ25" s="485">
        <f t="shared" si="96"/>
        <v>0</v>
      </c>
      <c r="ICR25" s="485">
        <f t="shared" si="96"/>
        <v>0</v>
      </c>
      <c r="ICS25" s="485">
        <f t="shared" si="96"/>
        <v>0</v>
      </c>
      <c r="ICT25" s="485">
        <f t="shared" si="96"/>
        <v>0</v>
      </c>
      <c r="ICU25" s="485">
        <f t="shared" si="96"/>
        <v>0</v>
      </c>
      <c r="ICV25" s="485">
        <f t="shared" si="96"/>
        <v>0</v>
      </c>
      <c r="ICW25" s="485">
        <f t="shared" si="96"/>
        <v>0</v>
      </c>
      <c r="ICX25" s="485">
        <f t="shared" si="96"/>
        <v>0</v>
      </c>
      <c r="ICY25" s="485">
        <f t="shared" si="96"/>
        <v>0</v>
      </c>
      <c r="ICZ25" s="485">
        <f t="shared" si="96"/>
        <v>0</v>
      </c>
      <c r="IDA25" s="485">
        <f t="shared" si="96"/>
        <v>0</v>
      </c>
      <c r="IDB25" s="485">
        <f t="shared" si="96"/>
        <v>0</v>
      </c>
      <c r="IDC25" s="485">
        <f t="shared" si="96"/>
        <v>0</v>
      </c>
      <c r="IDD25" s="485">
        <f t="shared" si="96"/>
        <v>0</v>
      </c>
      <c r="IDE25" s="485">
        <f t="shared" si="96"/>
        <v>0</v>
      </c>
      <c r="IDF25" s="485">
        <f t="shared" si="96"/>
        <v>0</v>
      </c>
      <c r="IDG25" s="485">
        <f t="shared" si="96"/>
        <v>0</v>
      </c>
      <c r="IDH25" s="485">
        <f t="shared" si="96"/>
        <v>0</v>
      </c>
      <c r="IDI25" s="485">
        <f t="shared" si="96"/>
        <v>0</v>
      </c>
      <c r="IDJ25" s="485">
        <f t="shared" si="96"/>
        <v>0</v>
      </c>
      <c r="IDK25" s="485">
        <f t="shared" si="96"/>
        <v>0</v>
      </c>
      <c r="IDL25" s="485">
        <f t="shared" si="96"/>
        <v>0</v>
      </c>
      <c r="IDM25" s="485">
        <f t="shared" si="96"/>
        <v>0</v>
      </c>
      <c r="IDN25" s="485">
        <f t="shared" si="96"/>
        <v>0</v>
      </c>
      <c r="IDO25" s="485">
        <f t="shared" si="96"/>
        <v>0</v>
      </c>
      <c r="IDP25" s="485">
        <f t="shared" si="96"/>
        <v>0</v>
      </c>
      <c r="IDQ25" s="485">
        <f t="shared" si="96"/>
        <v>0</v>
      </c>
      <c r="IDR25" s="485">
        <f t="shared" si="96"/>
        <v>0</v>
      </c>
      <c r="IDS25" s="485">
        <f t="shared" si="96"/>
        <v>0</v>
      </c>
      <c r="IDT25" s="485">
        <f t="shared" si="96"/>
        <v>0</v>
      </c>
      <c r="IDU25" s="485">
        <f t="shared" ref="IDU25:IGF25" si="97">IDU22/365</f>
        <v>0</v>
      </c>
      <c r="IDV25" s="485">
        <f t="shared" si="97"/>
        <v>0</v>
      </c>
      <c r="IDW25" s="485">
        <f t="shared" si="97"/>
        <v>0</v>
      </c>
      <c r="IDX25" s="485">
        <f t="shared" si="97"/>
        <v>0</v>
      </c>
      <c r="IDY25" s="485">
        <f t="shared" si="97"/>
        <v>0</v>
      </c>
      <c r="IDZ25" s="485">
        <f t="shared" si="97"/>
        <v>0</v>
      </c>
      <c r="IEA25" s="485">
        <f t="shared" si="97"/>
        <v>0</v>
      </c>
      <c r="IEB25" s="485">
        <f t="shared" si="97"/>
        <v>0</v>
      </c>
      <c r="IEC25" s="485">
        <f t="shared" si="97"/>
        <v>0</v>
      </c>
      <c r="IED25" s="485">
        <f t="shared" si="97"/>
        <v>0</v>
      </c>
      <c r="IEE25" s="485">
        <f t="shared" si="97"/>
        <v>0</v>
      </c>
      <c r="IEF25" s="485">
        <f t="shared" si="97"/>
        <v>0</v>
      </c>
      <c r="IEG25" s="485">
        <f t="shared" si="97"/>
        <v>0</v>
      </c>
      <c r="IEH25" s="485">
        <f t="shared" si="97"/>
        <v>0</v>
      </c>
      <c r="IEI25" s="485">
        <f t="shared" si="97"/>
        <v>0</v>
      </c>
      <c r="IEJ25" s="485">
        <f t="shared" si="97"/>
        <v>0</v>
      </c>
      <c r="IEK25" s="485">
        <f t="shared" si="97"/>
        <v>0</v>
      </c>
      <c r="IEL25" s="485">
        <f t="shared" si="97"/>
        <v>0</v>
      </c>
      <c r="IEM25" s="485">
        <f t="shared" si="97"/>
        <v>0</v>
      </c>
      <c r="IEN25" s="485">
        <f t="shared" si="97"/>
        <v>0</v>
      </c>
      <c r="IEO25" s="485">
        <f t="shared" si="97"/>
        <v>0</v>
      </c>
      <c r="IEP25" s="485">
        <f t="shared" si="97"/>
        <v>0</v>
      </c>
      <c r="IEQ25" s="485">
        <f t="shared" si="97"/>
        <v>0</v>
      </c>
      <c r="IER25" s="485">
        <f t="shared" si="97"/>
        <v>0</v>
      </c>
      <c r="IES25" s="485">
        <f t="shared" si="97"/>
        <v>0</v>
      </c>
      <c r="IET25" s="485">
        <f t="shared" si="97"/>
        <v>0</v>
      </c>
      <c r="IEU25" s="485">
        <f t="shared" si="97"/>
        <v>0</v>
      </c>
      <c r="IEV25" s="485">
        <f t="shared" si="97"/>
        <v>0</v>
      </c>
      <c r="IEW25" s="485">
        <f t="shared" si="97"/>
        <v>0</v>
      </c>
      <c r="IEX25" s="485">
        <f t="shared" si="97"/>
        <v>0</v>
      </c>
      <c r="IEY25" s="485">
        <f t="shared" si="97"/>
        <v>0</v>
      </c>
      <c r="IEZ25" s="485">
        <f t="shared" si="97"/>
        <v>0</v>
      </c>
      <c r="IFA25" s="485">
        <f t="shared" si="97"/>
        <v>0</v>
      </c>
      <c r="IFB25" s="485">
        <f t="shared" si="97"/>
        <v>0</v>
      </c>
      <c r="IFC25" s="485">
        <f t="shared" si="97"/>
        <v>0</v>
      </c>
      <c r="IFD25" s="485">
        <f t="shared" si="97"/>
        <v>0</v>
      </c>
      <c r="IFE25" s="485">
        <f t="shared" si="97"/>
        <v>0</v>
      </c>
      <c r="IFF25" s="485">
        <f t="shared" si="97"/>
        <v>0</v>
      </c>
      <c r="IFG25" s="485">
        <f t="shared" si="97"/>
        <v>0</v>
      </c>
      <c r="IFH25" s="485">
        <f t="shared" si="97"/>
        <v>0</v>
      </c>
      <c r="IFI25" s="485">
        <f t="shared" si="97"/>
        <v>0</v>
      </c>
      <c r="IFJ25" s="485">
        <f t="shared" si="97"/>
        <v>0</v>
      </c>
      <c r="IFK25" s="485">
        <f t="shared" si="97"/>
        <v>0</v>
      </c>
      <c r="IFL25" s="485">
        <f t="shared" si="97"/>
        <v>0</v>
      </c>
      <c r="IFM25" s="485">
        <f t="shared" si="97"/>
        <v>0</v>
      </c>
      <c r="IFN25" s="485">
        <f t="shared" si="97"/>
        <v>0</v>
      </c>
      <c r="IFO25" s="485">
        <f t="shared" si="97"/>
        <v>0</v>
      </c>
      <c r="IFP25" s="485">
        <f t="shared" si="97"/>
        <v>0</v>
      </c>
      <c r="IFQ25" s="485">
        <f t="shared" si="97"/>
        <v>0</v>
      </c>
      <c r="IFR25" s="485">
        <f t="shared" si="97"/>
        <v>0</v>
      </c>
      <c r="IFS25" s="485">
        <f t="shared" si="97"/>
        <v>0</v>
      </c>
      <c r="IFT25" s="485">
        <f t="shared" si="97"/>
        <v>0</v>
      </c>
      <c r="IFU25" s="485">
        <f t="shared" si="97"/>
        <v>0</v>
      </c>
      <c r="IFV25" s="485">
        <f t="shared" si="97"/>
        <v>0</v>
      </c>
      <c r="IFW25" s="485">
        <f t="shared" si="97"/>
        <v>0</v>
      </c>
      <c r="IFX25" s="485">
        <f t="shared" si="97"/>
        <v>0</v>
      </c>
      <c r="IFY25" s="485">
        <f t="shared" si="97"/>
        <v>0</v>
      </c>
      <c r="IFZ25" s="485">
        <f t="shared" si="97"/>
        <v>0</v>
      </c>
      <c r="IGA25" s="485">
        <f t="shared" si="97"/>
        <v>0</v>
      </c>
      <c r="IGB25" s="485">
        <f t="shared" si="97"/>
        <v>0</v>
      </c>
      <c r="IGC25" s="485">
        <f t="shared" si="97"/>
        <v>0</v>
      </c>
      <c r="IGD25" s="485">
        <f t="shared" si="97"/>
        <v>0</v>
      </c>
      <c r="IGE25" s="485">
        <f t="shared" si="97"/>
        <v>0</v>
      </c>
      <c r="IGF25" s="485">
        <f t="shared" si="97"/>
        <v>0</v>
      </c>
      <c r="IGG25" s="485">
        <f t="shared" ref="IGG25:IIR25" si="98">IGG22/365</f>
        <v>0</v>
      </c>
      <c r="IGH25" s="485">
        <f t="shared" si="98"/>
        <v>0</v>
      </c>
      <c r="IGI25" s="485">
        <f t="shared" si="98"/>
        <v>0</v>
      </c>
      <c r="IGJ25" s="485">
        <f t="shared" si="98"/>
        <v>0</v>
      </c>
      <c r="IGK25" s="485">
        <f t="shared" si="98"/>
        <v>0</v>
      </c>
      <c r="IGL25" s="485">
        <f t="shared" si="98"/>
        <v>0</v>
      </c>
      <c r="IGM25" s="485">
        <f t="shared" si="98"/>
        <v>0</v>
      </c>
      <c r="IGN25" s="485">
        <f t="shared" si="98"/>
        <v>0</v>
      </c>
      <c r="IGO25" s="485">
        <f t="shared" si="98"/>
        <v>0</v>
      </c>
      <c r="IGP25" s="485">
        <f t="shared" si="98"/>
        <v>0</v>
      </c>
      <c r="IGQ25" s="485">
        <f t="shared" si="98"/>
        <v>0</v>
      </c>
      <c r="IGR25" s="485">
        <f t="shared" si="98"/>
        <v>0</v>
      </c>
      <c r="IGS25" s="485">
        <f t="shared" si="98"/>
        <v>0</v>
      </c>
      <c r="IGT25" s="485">
        <f t="shared" si="98"/>
        <v>0</v>
      </c>
      <c r="IGU25" s="485">
        <f t="shared" si="98"/>
        <v>0</v>
      </c>
      <c r="IGV25" s="485">
        <f t="shared" si="98"/>
        <v>0</v>
      </c>
      <c r="IGW25" s="485">
        <f t="shared" si="98"/>
        <v>0</v>
      </c>
      <c r="IGX25" s="485">
        <f t="shared" si="98"/>
        <v>0</v>
      </c>
      <c r="IGY25" s="485">
        <f t="shared" si="98"/>
        <v>0</v>
      </c>
      <c r="IGZ25" s="485">
        <f t="shared" si="98"/>
        <v>0</v>
      </c>
      <c r="IHA25" s="485">
        <f t="shared" si="98"/>
        <v>0</v>
      </c>
      <c r="IHB25" s="485">
        <f t="shared" si="98"/>
        <v>0</v>
      </c>
      <c r="IHC25" s="485">
        <f t="shared" si="98"/>
        <v>0</v>
      </c>
      <c r="IHD25" s="485">
        <f t="shared" si="98"/>
        <v>0</v>
      </c>
      <c r="IHE25" s="485">
        <f t="shared" si="98"/>
        <v>0</v>
      </c>
      <c r="IHF25" s="485">
        <f t="shared" si="98"/>
        <v>0</v>
      </c>
      <c r="IHG25" s="485">
        <f t="shared" si="98"/>
        <v>0</v>
      </c>
      <c r="IHH25" s="485">
        <f t="shared" si="98"/>
        <v>0</v>
      </c>
      <c r="IHI25" s="485">
        <f t="shared" si="98"/>
        <v>0</v>
      </c>
      <c r="IHJ25" s="485">
        <f t="shared" si="98"/>
        <v>0</v>
      </c>
      <c r="IHK25" s="485">
        <f t="shared" si="98"/>
        <v>0</v>
      </c>
      <c r="IHL25" s="485">
        <f t="shared" si="98"/>
        <v>0</v>
      </c>
      <c r="IHM25" s="485">
        <f t="shared" si="98"/>
        <v>0</v>
      </c>
      <c r="IHN25" s="485">
        <f t="shared" si="98"/>
        <v>0</v>
      </c>
      <c r="IHO25" s="485">
        <f t="shared" si="98"/>
        <v>0</v>
      </c>
      <c r="IHP25" s="485">
        <f t="shared" si="98"/>
        <v>0</v>
      </c>
      <c r="IHQ25" s="485">
        <f t="shared" si="98"/>
        <v>0</v>
      </c>
      <c r="IHR25" s="485">
        <f t="shared" si="98"/>
        <v>0</v>
      </c>
      <c r="IHS25" s="485">
        <f t="shared" si="98"/>
        <v>0</v>
      </c>
      <c r="IHT25" s="485">
        <f t="shared" si="98"/>
        <v>0</v>
      </c>
      <c r="IHU25" s="485">
        <f t="shared" si="98"/>
        <v>0</v>
      </c>
      <c r="IHV25" s="485">
        <f t="shared" si="98"/>
        <v>0</v>
      </c>
      <c r="IHW25" s="485">
        <f t="shared" si="98"/>
        <v>0</v>
      </c>
      <c r="IHX25" s="485">
        <f t="shared" si="98"/>
        <v>0</v>
      </c>
      <c r="IHY25" s="485">
        <f t="shared" si="98"/>
        <v>0</v>
      </c>
      <c r="IHZ25" s="485">
        <f t="shared" si="98"/>
        <v>0</v>
      </c>
      <c r="IIA25" s="485">
        <f t="shared" si="98"/>
        <v>0</v>
      </c>
      <c r="IIB25" s="485">
        <f t="shared" si="98"/>
        <v>0</v>
      </c>
      <c r="IIC25" s="485">
        <f t="shared" si="98"/>
        <v>0</v>
      </c>
      <c r="IID25" s="485">
        <f t="shared" si="98"/>
        <v>0</v>
      </c>
      <c r="IIE25" s="485">
        <f t="shared" si="98"/>
        <v>0</v>
      </c>
      <c r="IIF25" s="485">
        <f t="shared" si="98"/>
        <v>0</v>
      </c>
      <c r="IIG25" s="485">
        <f t="shared" si="98"/>
        <v>0</v>
      </c>
      <c r="IIH25" s="485">
        <f t="shared" si="98"/>
        <v>0</v>
      </c>
      <c r="III25" s="485">
        <f t="shared" si="98"/>
        <v>0</v>
      </c>
      <c r="IIJ25" s="485">
        <f t="shared" si="98"/>
        <v>0</v>
      </c>
      <c r="IIK25" s="485">
        <f t="shared" si="98"/>
        <v>0</v>
      </c>
      <c r="IIL25" s="485">
        <f t="shared" si="98"/>
        <v>0</v>
      </c>
      <c r="IIM25" s="485">
        <f t="shared" si="98"/>
        <v>0</v>
      </c>
      <c r="IIN25" s="485">
        <f t="shared" si="98"/>
        <v>0</v>
      </c>
      <c r="IIO25" s="485">
        <f t="shared" si="98"/>
        <v>0</v>
      </c>
      <c r="IIP25" s="485">
        <f t="shared" si="98"/>
        <v>0</v>
      </c>
      <c r="IIQ25" s="485">
        <f t="shared" si="98"/>
        <v>0</v>
      </c>
      <c r="IIR25" s="485">
        <f t="shared" si="98"/>
        <v>0</v>
      </c>
      <c r="IIS25" s="485">
        <f t="shared" ref="IIS25:ILD25" si="99">IIS22/365</f>
        <v>0</v>
      </c>
      <c r="IIT25" s="485">
        <f t="shared" si="99"/>
        <v>0</v>
      </c>
      <c r="IIU25" s="485">
        <f t="shared" si="99"/>
        <v>0</v>
      </c>
      <c r="IIV25" s="485">
        <f t="shared" si="99"/>
        <v>0</v>
      </c>
      <c r="IIW25" s="485">
        <f t="shared" si="99"/>
        <v>0</v>
      </c>
      <c r="IIX25" s="485">
        <f t="shared" si="99"/>
        <v>0</v>
      </c>
      <c r="IIY25" s="485">
        <f t="shared" si="99"/>
        <v>0</v>
      </c>
      <c r="IIZ25" s="485">
        <f t="shared" si="99"/>
        <v>0</v>
      </c>
      <c r="IJA25" s="485">
        <f t="shared" si="99"/>
        <v>0</v>
      </c>
      <c r="IJB25" s="485">
        <f t="shared" si="99"/>
        <v>0</v>
      </c>
      <c r="IJC25" s="485">
        <f t="shared" si="99"/>
        <v>0</v>
      </c>
      <c r="IJD25" s="485">
        <f t="shared" si="99"/>
        <v>0</v>
      </c>
      <c r="IJE25" s="485">
        <f t="shared" si="99"/>
        <v>0</v>
      </c>
      <c r="IJF25" s="485">
        <f t="shared" si="99"/>
        <v>0</v>
      </c>
      <c r="IJG25" s="485">
        <f t="shared" si="99"/>
        <v>0</v>
      </c>
      <c r="IJH25" s="485">
        <f t="shared" si="99"/>
        <v>0</v>
      </c>
      <c r="IJI25" s="485">
        <f t="shared" si="99"/>
        <v>0</v>
      </c>
      <c r="IJJ25" s="485">
        <f t="shared" si="99"/>
        <v>0</v>
      </c>
      <c r="IJK25" s="485">
        <f t="shared" si="99"/>
        <v>0</v>
      </c>
      <c r="IJL25" s="485">
        <f t="shared" si="99"/>
        <v>0</v>
      </c>
      <c r="IJM25" s="485">
        <f t="shared" si="99"/>
        <v>0</v>
      </c>
      <c r="IJN25" s="485">
        <f t="shared" si="99"/>
        <v>0</v>
      </c>
      <c r="IJO25" s="485">
        <f t="shared" si="99"/>
        <v>0</v>
      </c>
      <c r="IJP25" s="485">
        <f t="shared" si="99"/>
        <v>0</v>
      </c>
      <c r="IJQ25" s="485">
        <f t="shared" si="99"/>
        <v>0</v>
      </c>
      <c r="IJR25" s="485">
        <f t="shared" si="99"/>
        <v>0</v>
      </c>
      <c r="IJS25" s="485">
        <f t="shared" si="99"/>
        <v>0</v>
      </c>
      <c r="IJT25" s="485">
        <f t="shared" si="99"/>
        <v>0</v>
      </c>
      <c r="IJU25" s="485">
        <f t="shared" si="99"/>
        <v>0</v>
      </c>
      <c r="IJV25" s="485">
        <f t="shared" si="99"/>
        <v>0</v>
      </c>
      <c r="IJW25" s="485">
        <f t="shared" si="99"/>
        <v>0</v>
      </c>
      <c r="IJX25" s="485">
        <f t="shared" si="99"/>
        <v>0</v>
      </c>
      <c r="IJY25" s="485">
        <f t="shared" si="99"/>
        <v>0</v>
      </c>
      <c r="IJZ25" s="485">
        <f t="shared" si="99"/>
        <v>0</v>
      </c>
      <c r="IKA25" s="485">
        <f t="shared" si="99"/>
        <v>0</v>
      </c>
      <c r="IKB25" s="485">
        <f t="shared" si="99"/>
        <v>0</v>
      </c>
      <c r="IKC25" s="485">
        <f t="shared" si="99"/>
        <v>0</v>
      </c>
      <c r="IKD25" s="485">
        <f t="shared" si="99"/>
        <v>0</v>
      </c>
      <c r="IKE25" s="485">
        <f t="shared" si="99"/>
        <v>0</v>
      </c>
      <c r="IKF25" s="485">
        <f t="shared" si="99"/>
        <v>0</v>
      </c>
      <c r="IKG25" s="485">
        <f t="shared" si="99"/>
        <v>0</v>
      </c>
      <c r="IKH25" s="485">
        <f t="shared" si="99"/>
        <v>0</v>
      </c>
      <c r="IKI25" s="485">
        <f t="shared" si="99"/>
        <v>0</v>
      </c>
      <c r="IKJ25" s="485">
        <f t="shared" si="99"/>
        <v>0</v>
      </c>
      <c r="IKK25" s="485">
        <f t="shared" si="99"/>
        <v>0</v>
      </c>
      <c r="IKL25" s="485">
        <f t="shared" si="99"/>
        <v>0</v>
      </c>
      <c r="IKM25" s="485">
        <f t="shared" si="99"/>
        <v>0</v>
      </c>
      <c r="IKN25" s="485">
        <f t="shared" si="99"/>
        <v>0</v>
      </c>
      <c r="IKO25" s="485">
        <f t="shared" si="99"/>
        <v>0</v>
      </c>
      <c r="IKP25" s="485">
        <f t="shared" si="99"/>
        <v>0</v>
      </c>
      <c r="IKQ25" s="485">
        <f t="shared" si="99"/>
        <v>0</v>
      </c>
      <c r="IKR25" s="485">
        <f t="shared" si="99"/>
        <v>0</v>
      </c>
      <c r="IKS25" s="485">
        <f t="shared" si="99"/>
        <v>0</v>
      </c>
      <c r="IKT25" s="485">
        <f t="shared" si="99"/>
        <v>0</v>
      </c>
      <c r="IKU25" s="485">
        <f t="shared" si="99"/>
        <v>0</v>
      </c>
      <c r="IKV25" s="485">
        <f t="shared" si="99"/>
        <v>0</v>
      </c>
      <c r="IKW25" s="485">
        <f t="shared" si="99"/>
        <v>0</v>
      </c>
      <c r="IKX25" s="485">
        <f t="shared" si="99"/>
        <v>0</v>
      </c>
      <c r="IKY25" s="485">
        <f t="shared" si="99"/>
        <v>0</v>
      </c>
      <c r="IKZ25" s="485">
        <f t="shared" si="99"/>
        <v>0</v>
      </c>
      <c r="ILA25" s="485">
        <f t="shared" si="99"/>
        <v>0</v>
      </c>
      <c r="ILB25" s="485">
        <f t="shared" si="99"/>
        <v>0</v>
      </c>
      <c r="ILC25" s="485">
        <f t="shared" si="99"/>
        <v>0</v>
      </c>
      <c r="ILD25" s="485">
        <f t="shared" si="99"/>
        <v>0</v>
      </c>
      <c r="ILE25" s="485">
        <f t="shared" ref="ILE25:INP25" si="100">ILE22/365</f>
        <v>0</v>
      </c>
      <c r="ILF25" s="485">
        <f t="shared" si="100"/>
        <v>0</v>
      </c>
      <c r="ILG25" s="485">
        <f t="shared" si="100"/>
        <v>0</v>
      </c>
      <c r="ILH25" s="485">
        <f t="shared" si="100"/>
        <v>0</v>
      </c>
      <c r="ILI25" s="485">
        <f t="shared" si="100"/>
        <v>0</v>
      </c>
      <c r="ILJ25" s="485">
        <f t="shared" si="100"/>
        <v>0</v>
      </c>
      <c r="ILK25" s="485">
        <f t="shared" si="100"/>
        <v>0</v>
      </c>
      <c r="ILL25" s="485">
        <f t="shared" si="100"/>
        <v>0</v>
      </c>
      <c r="ILM25" s="485">
        <f t="shared" si="100"/>
        <v>0</v>
      </c>
      <c r="ILN25" s="485">
        <f t="shared" si="100"/>
        <v>0</v>
      </c>
      <c r="ILO25" s="485">
        <f t="shared" si="100"/>
        <v>0</v>
      </c>
      <c r="ILP25" s="485">
        <f t="shared" si="100"/>
        <v>0</v>
      </c>
      <c r="ILQ25" s="485">
        <f t="shared" si="100"/>
        <v>0</v>
      </c>
      <c r="ILR25" s="485">
        <f t="shared" si="100"/>
        <v>0</v>
      </c>
      <c r="ILS25" s="485">
        <f t="shared" si="100"/>
        <v>0</v>
      </c>
      <c r="ILT25" s="485">
        <f t="shared" si="100"/>
        <v>0</v>
      </c>
      <c r="ILU25" s="485">
        <f t="shared" si="100"/>
        <v>0</v>
      </c>
      <c r="ILV25" s="485">
        <f t="shared" si="100"/>
        <v>0</v>
      </c>
      <c r="ILW25" s="485">
        <f t="shared" si="100"/>
        <v>0</v>
      </c>
      <c r="ILX25" s="485">
        <f t="shared" si="100"/>
        <v>0</v>
      </c>
      <c r="ILY25" s="485">
        <f t="shared" si="100"/>
        <v>0</v>
      </c>
      <c r="ILZ25" s="485">
        <f t="shared" si="100"/>
        <v>0</v>
      </c>
      <c r="IMA25" s="485">
        <f t="shared" si="100"/>
        <v>0</v>
      </c>
      <c r="IMB25" s="485">
        <f t="shared" si="100"/>
        <v>0</v>
      </c>
      <c r="IMC25" s="485">
        <f t="shared" si="100"/>
        <v>0</v>
      </c>
      <c r="IMD25" s="485">
        <f t="shared" si="100"/>
        <v>0</v>
      </c>
      <c r="IME25" s="485">
        <f t="shared" si="100"/>
        <v>0</v>
      </c>
      <c r="IMF25" s="485">
        <f t="shared" si="100"/>
        <v>0</v>
      </c>
      <c r="IMG25" s="485">
        <f t="shared" si="100"/>
        <v>0</v>
      </c>
      <c r="IMH25" s="485">
        <f t="shared" si="100"/>
        <v>0</v>
      </c>
      <c r="IMI25" s="485">
        <f t="shared" si="100"/>
        <v>0</v>
      </c>
      <c r="IMJ25" s="485">
        <f t="shared" si="100"/>
        <v>0</v>
      </c>
      <c r="IMK25" s="485">
        <f t="shared" si="100"/>
        <v>0</v>
      </c>
      <c r="IML25" s="485">
        <f t="shared" si="100"/>
        <v>0</v>
      </c>
      <c r="IMM25" s="485">
        <f t="shared" si="100"/>
        <v>0</v>
      </c>
      <c r="IMN25" s="485">
        <f t="shared" si="100"/>
        <v>0</v>
      </c>
      <c r="IMO25" s="485">
        <f t="shared" si="100"/>
        <v>0</v>
      </c>
      <c r="IMP25" s="485">
        <f t="shared" si="100"/>
        <v>0</v>
      </c>
      <c r="IMQ25" s="485">
        <f t="shared" si="100"/>
        <v>0</v>
      </c>
      <c r="IMR25" s="485">
        <f t="shared" si="100"/>
        <v>0</v>
      </c>
      <c r="IMS25" s="485">
        <f t="shared" si="100"/>
        <v>0</v>
      </c>
      <c r="IMT25" s="485">
        <f t="shared" si="100"/>
        <v>0</v>
      </c>
      <c r="IMU25" s="485">
        <f t="shared" si="100"/>
        <v>0</v>
      </c>
      <c r="IMV25" s="485">
        <f t="shared" si="100"/>
        <v>0</v>
      </c>
      <c r="IMW25" s="485">
        <f t="shared" si="100"/>
        <v>0</v>
      </c>
      <c r="IMX25" s="485">
        <f t="shared" si="100"/>
        <v>0</v>
      </c>
      <c r="IMY25" s="485">
        <f t="shared" si="100"/>
        <v>0</v>
      </c>
      <c r="IMZ25" s="485">
        <f t="shared" si="100"/>
        <v>0</v>
      </c>
      <c r="INA25" s="485">
        <f t="shared" si="100"/>
        <v>0</v>
      </c>
      <c r="INB25" s="485">
        <f t="shared" si="100"/>
        <v>0</v>
      </c>
      <c r="INC25" s="485">
        <f t="shared" si="100"/>
        <v>0</v>
      </c>
      <c r="IND25" s="485">
        <f t="shared" si="100"/>
        <v>0</v>
      </c>
      <c r="INE25" s="485">
        <f t="shared" si="100"/>
        <v>0</v>
      </c>
      <c r="INF25" s="485">
        <f t="shared" si="100"/>
        <v>0</v>
      </c>
      <c r="ING25" s="485">
        <f t="shared" si="100"/>
        <v>0</v>
      </c>
      <c r="INH25" s="485">
        <f t="shared" si="100"/>
        <v>0</v>
      </c>
      <c r="INI25" s="485">
        <f t="shared" si="100"/>
        <v>0</v>
      </c>
      <c r="INJ25" s="485">
        <f t="shared" si="100"/>
        <v>0</v>
      </c>
      <c r="INK25" s="485">
        <f t="shared" si="100"/>
        <v>0</v>
      </c>
      <c r="INL25" s="485">
        <f t="shared" si="100"/>
        <v>0</v>
      </c>
      <c r="INM25" s="485">
        <f t="shared" si="100"/>
        <v>0</v>
      </c>
      <c r="INN25" s="485">
        <f t="shared" si="100"/>
        <v>0</v>
      </c>
      <c r="INO25" s="485">
        <f t="shared" si="100"/>
        <v>0</v>
      </c>
      <c r="INP25" s="485">
        <f t="shared" si="100"/>
        <v>0</v>
      </c>
      <c r="INQ25" s="485">
        <f t="shared" ref="INQ25:IQB25" si="101">INQ22/365</f>
        <v>0</v>
      </c>
      <c r="INR25" s="485">
        <f t="shared" si="101"/>
        <v>0</v>
      </c>
      <c r="INS25" s="485">
        <f t="shared" si="101"/>
        <v>0</v>
      </c>
      <c r="INT25" s="485">
        <f t="shared" si="101"/>
        <v>0</v>
      </c>
      <c r="INU25" s="485">
        <f t="shared" si="101"/>
        <v>0</v>
      </c>
      <c r="INV25" s="485">
        <f t="shared" si="101"/>
        <v>0</v>
      </c>
      <c r="INW25" s="485">
        <f t="shared" si="101"/>
        <v>0</v>
      </c>
      <c r="INX25" s="485">
        <f t="shared" si="101"/>
        <v>0</v>
      </c>
      <c r="INY25" s="485">
        <f t="shared" si="101"/>
        <v>0</v>
      </c>
      <c r="INZ25" s="485">
        <f t="shared" si="101"/>
        <v>0</v>
      </c>
      <c r="IOA25" s="485">
        <f t="shared" si="101"/>
        <v>0</v>
      </c>
      <c r="IOB25" s="485">
        <f t="shared" si="101"/>
        <v>0</v>
      </c>
      <c r="IOC25" s="485">
        <f t="shared" si="101"/>
        <v>0</v>
      </c>
      <c r="IOD25" s="485">
        <f t="shared" si="101"/>
        <v>0</v>
      </c>
      <c r="IOE25" s="485">
        <f t="shared" si="101"/>
        <v>0</v>
      </c>
      <c r="IOF25" s="485">
        <f t="shared" si="101"/>
        <v>0</v>
      </c>
      <c r="IOG25" s="485">
        <f t="shared" si="101"/>
        <v>0</v>
      </c>
      <c r="IOH25" s="485">
        <f t="shared" si="101"/>
        <v>0</v>
      </c>
      <c r="IOI25" s="485">
        <f t="shared" si="101"/>
        <v>0</v>
      </c>
      <c r="IOJ25" s="485">
        <f t="shared" si="101"/>
        <v>0</v>
      </c>
      <c r="IOK25" s="485">
        <f t="shared" si="101"/>
        <v>0</v>
      </c>
      <c r="IOL25" s="485">
        <f t="shared" si="101"/>
        <v>0</v>
      </c>
      <c r="IOM25" s="485">
        <f t="shared" si="101"/>
        <v>0</v>
      </c>
      <c r="ION25" s="485">
        <f t="shared" si="101"/>
        <v>0</v>
      </c>
      <c r="IOO25" s="485">
        <f t="shared" si="101"/>
        <v>0</v>
      </c>
      <c r="IOP25" s="485">
        <f t="shared" si="101"/>
        <v>0</v>
      </c>
      <c r="IOQ25" s="485">
        <f t="shared" si="101"/>
        <v>0</v>
      </c>
      <c r="IOR25" s="485">
        <f t="shared" si="101"/>
        <v>0</v>
      </c>
      <c r="IOS25" s="485">
        <f t="shared" si="101"/>
        <v>0</v>
      </c>
      <c r="IOT25" s="485">
        <f t="shared" si="101"/>
        <v>0</v>
      </c>
      <c r="IOU25" s="485">
        <f t="shared" si="101"/>
        <v>0</v>
      </c>
      <c r="IOV25" s="485">
        <f t="shared" si="101"/>
        <v>0</v>
      </c>
      <c r="IOW25" s="485">
        <f t="shared" si="101"/>
        <v>0</v>
      </c>
      <c r="IOX25" s="485">
        <f t="shared" si="101"/>
        <v>0</v>
      </c>
      <c r="IOY25" s="485">
        <f t="shared" si="101"/>
        <v>0</v>
      </c>
      <c r="IOZ25" s="485">
        <f t="shared" si="101"/>
        <v>0</v>
      </c>
      <c r="IPA25" s="485">
        <f t="shared" si="101"/>
        <v>0</v>
      </c>
      <c r="IPB25" s="485">
        <f t="shared" si="101"/>
        <v>0</v>
      </c>
      <c r="IPC25" s="485">
        <f t="shared" si="101"/>
        <v>0</v>
      </c>
      <c r="IPD25" s="485">
        <f t="shared" si="101"/>
        <v>0</v>
      </c>
      <c r="IPE25" s="485">
        <f t="shared" si="101"/>
        <v>0</v>
      </c>
      <c r="IPF25" s="485">
        <f t="shared" si="101"/>
        <v>0</v>
      </c>
      <c r="IPG25" s="485">
        <f t="shared" si="101"/>
        <v>0</v>
      </c>
      <c r="IPH25" s="485">
        <f t="shared" si="101"/>
        <v>0</v>
      </c>
      <c r="IPI25" s="485">
        <f t="shared" si="101"/>
        <v>0</v>
      </c>
      <c r="IPJ25" s="485">
        <f t="shared" si="101"/>
        <v>0</v>
      </c>
      <c r="IPK25" s="485">
        <f t="shared" si="101"/>
        <v>0</v>
      </c>
      <c r="IPL25" s="485">
        <f t="shared" si="101"/>
        <v>0</v>
      </c>
      <c r="IPM25" s="485">
        <f t="shared" si="101"/>
        <v>0</v>
      </c>
      <c r="IPN25" s="485">
        <f t="shared" si="101"/>
        <v>0</v>
      </c>
      <c r="IPO25" s="485">
        <f t="shared" si="101"/>
        <v>0</v>
      </c>
      <c r="IPP25" s="485">
        <f t="shared" si="101"/>
        <v>0</v>
      </c>
      <c r="IPQ25" s="485">
        <f t="shared" si="101"/>
        <v>0</v>
      </c>
      <c r="IPR25" s="485">
        <f t="shared" si="101"/>
        <v>0</v>
      </c>
      <c r="IPS25" s="485">
        <f t="shared" si="101"/>
        <v>0</v>
      </c>
      <c r="IPT25" s="485">
        <f t="shared" si="101"/>
        <v>0</v>
      </c>
      <c r="IPU25" s="485">
        <f t="shared" si="101"/>
        <v>0</v>
      </c>
      <c r="IPV25" s="485">
        <f t="shared" si="101"/>
        <v>0</v>
      </c>
      <c r="IPW25" s="485">
        <f t="shared" si="101"/>
        <v>0</v>
      </c>
      <c r="IPX25" s="485">
        <f t="shared" si="101"/>
        <v>0</v>
      </c>
      <c r="IPY25" s="485">
        <f t="shared" si="101"/>
        <v>0</v>
      </c>
      <c r="IPZ25" s="485">
        <f t="shared" si="101"/>
        <v>0</v>
      </c>
      <c r="IQA25" s="485">
        <f t="shared" si="101"/>
        <v>0</v>
      </c>
      <c r="IQB25" s="485">
        <f t="shared" si="101"/>
        <v>0</v>
      </c>
      <c r="IQC25" s="485">
        <f t="shared" ref="IQC25:ISN25" si="102">IQC22/365</f>
        <v>0</v>
      </c>
      <c r="IQD25" s="485">
        <f t="shared" si="102"/>
        <v>0</v>
      </c>
      <c r="IQE25" s="485">
        <f t="shared" si="102"/>
        <v>0</v>
      </c>
      <c r="IQF25" s="485">
        <f t="shared" si="102"/>
        <v>0</v>
      </c>
      <c r="IQG25" s="485">
        <f t="shared" si="102"/>
        <v>0</v>
      </c>
      <c r="IQH25" s="485">
        <f t="shared" si="102"/>
        <v>0</v>
      </c>
      <c r="IQI25" s="485">
        <f t="shared" si="102"/>
        <v>0</v>
      </c>
      <c r="IQJ25" s="485">
        <f t="shared" si="102"/>
        <v>0</v>
      </c>
      <c r="IQK25" s="485">
        <f t="shared" si="102"/>
        <v>0</v>
      </c>
      <c r="IQL25" s="485">
        <f t="shared" si="102"/>
        <v>0</v>
      </c>
      <c r="IQM25" s="485">
        <f t="shared" si="102"/>
        <v>0</v>
      </c>
      <c r="IQN25" s="485">
        <f t="shared" si="102"/>
        <v>0</v>
      </c>
      <c r="IQO25" s="485">
        <f t="shared" si="102"/>
        <v>0</v>
      </c>
      <c r="IQP25" s="485">
        <f t="shared" si="102"/>
        <v>0</v>
      </c>
      <c r="IQQ25" s="485">
        <f t="shared" si="102"/>
        <v>0</v>
      </c>
      <c r="IQR25" s="485">
        <f t="shared" si="102"/>
        <v>0</v>
      </c>
      <c r="IQS25" s="485">
        <f t="shared" si="102"/>
        <v>0</v>
      </c>
      <c r="IQT25" s="485">
        <f t="shared" si="102"/>
        <v>0</v>
      </c>
      <c r="IQU25" s="485">
        <f t="shared" si="102"/>
        <v>0</v>
      </c>
      <c r="IQV25" s="485">
        <f t="shared" si="102"/>
        <v>0</v>
      </c>
      <c r="IQW25" s="485">
        <f t="shared" si="102"/>
        <v>0</v>
      </c>
      <c r="IQX25" s="485">
        <f t="shared" si="102"/>
        <v>0</v>
      </c>
      <c r="IQY25" s="485">
        <f t="shared" si="102"/>
        <v>0</v>
      </c>
      <c r="IQZ25" s="485">
        <f t="shared" si="102"/>
        <v>0</v>
      </c>
      <c r="IRA25" s="485">
        <f t="shared" si="102"/>
        <v>0</v>
      </c>
      <c r="IRB25" s="485">
        <f t="shared" si="102"/>
        <v>0</v>
      </c>
      <c r="IRC25" s="485">
        <f t="shared" si="102"/>
        <v>0</v>
      </c>
      <c r="IRD25" s="485">
        <f t="shared" si="102"/>
        <v>0</v>
      </c>
      <c r="IRE25" s="485">
        <f t="shared" si="102"/>
        <v>0</v>
      </c>
      <c r="IRF25" s="485">
        <f t="shared" si="102"/>
        <v>0</v>
      </c>
      <c r="IRG25" s="485">
        <f t="shared" si="102"/>
        <v>0</v>
      </c>
      <c r="IRH25" s="485">
        <f t="shared" si="102"/>
        <v>0</v>
      </c>
      <c r="IRI25" s="485">
        <f t="shared" si="102"/>
        <v>0</v>
      </c>
      <c r="IRJ25" s="485">
        <f t="shared" si="102"/>
        <v>0</v>
      </c>
      <c r="IRK25" s="485">
        <f t="shared" si="102"/>
        <v>0</v>
      </c>
      <c r="IRL25" s="485">
        <f t="shared" si="102"/>
        <v>0</v>
      </c>
      <c r="IRM25" s="485">
        <f t="shared" si="102"/>
        <v>0</v>
      </c>
      <c r="IRN25" s="485">
        <f t="shared" si="102"/>
        <v>0</v>
      </c>
      <c r="IRO25" s="485">
        <f t="shared" si="102"/>
        <v>0</v>
      </c>
      <c r="IRP25" s="485">
        <f t="shared" si="102"/>
        <v>0</v>
      </c>
      <c r="IRQ25" s="485">
        <f t="shared" si="102"/>
        <v>0</v>
      </c>
      <c r="IRR25" s="485">
        <f t="shared" si="102"/>
        <v>0</v>
      </c>
      <c r="IRS25" s="485">
        <f t="shared" si="102"/>
        <v>0</v>
      </c>
      <c r="IRT25" s="485">
        <f t="shared" si="102"/>
        <v>0</v>
      </c>
      <c r="IRU25" s="485">
        <f t="shared" si="102"/>
        <v>0</v>
      </c>
      <c r="IRV25" s="485">
        <f t="shared" si="102"/>
        <v>0</v>
      </c>
      <c r="IRW25" s="485">
        <f t="shared" si="102"/>
        <v>0</v>
      </c>
      <c r="IRX25" s="485">
        <f t="shared" si="102"/>
        <v>0</v>
      </c>
      <c r="IRY25" s="485">
        <f t="shared" si="102"/>
        <v>0</v>
      </c>
      <c r="IRZ25" s="485">
        <f t="shared" si="102"/>
        <v>0</v>
      </c>
      <c r="ISA25" s="485">
        <f t="shared" si="102"/>
        <v>0</v>
      </c>
      <c r="ISB25" s="485">
        <f t="shared" si="102"/>
        <v>0</v>
      </c>
      <c r="ISC25" s="485">
        <f t="shared" si="102"/>
        <v>0</v>
      </c>
      <c r="ISD25" s="485">
        <f t="shared" si="102"/>
        <v>0</v>
      </c>
      <c r="ISE25" s="485">
        <f t="shared" si="102"/>
        <v>0</v>
      </c>
      <c r="ISF25" s="485">
        <f t="shared" si="102"/>
        <v>0</v>
      </c>
      <c r="ISG25" s="485">
        <f t="shared" si="102"/>
        <v>0</v>
      </c>
      <c r="ISH25" s="485">
        <f t="shared" si="102"/>
        <v>0</v>
      </c>
      <c r="ISI25" s="485">
        <f t="shared" si="102"/>
        <v>0</v>
      </c>
      <c r="ISJ25" s="485">
        <f t="shared" si="102"/>
        <v>0</v>
      </c>
      <c r="ISK25" s="485">
        <f t="shared" si="102"/>
        <v>0</v>
      </c>
      <c r="ISL25" s="485">
        <f t="shared" si="102"/>
        <v>0</v>
      </c>
      <c r="ISM25" s="485">
        <f t="shared" si="102"/>
        <v>0</v>
      </c>
      <c r="ISN25" s="485">
        <f t="shared" si="102"/>
        <v>0</v>
      </c>
      <c r="ISO25" s="485">
        <f t="shared" ref="ISO25:IUZ25" si="103">ISO22/365</f>
        <v>0</v>
      </c>
      <c r="ISP25" s="485">
        <f t="shared" si="103"/>
        <v>0</v>
      </c>
      <c r="ISQ25" s="485">
        <f t="shared" si="103"/>
        <v>0</v>
      </c>
      <c r="ISR25" s="485">
        <f t="shared" si="103"/>
        <v>0</v>
      </c>
      <c r="ISS25" s="485">
        <f t="shared" si="103"/>
        <v>0</v>
      </c>
      <c r="IST25" s="485">
        <f t="shared" si="103"/>
        <v>0</v>
      </c>
      <c r="ISU25" s="485">
        <f t="shared" si="103"/>
        <v>0</v>
      </c>
      <c r="ISV25" s="485">
        <f t="shared" si="103"/>
        <v>0</v>
      </c>
      <c r="ISW25" s="485">
        <f t="shared" si="103"/>
        <v>0</v>
      </c>
      <c r="ISX25" s="485">
        <f t="shared" si="103"/>
        <v>0</v>
      </c>
      <c r="ISY25" s="485">
        <f t="shared" si="103"/>
        <v>0</v>
      </c>
      <c r="ISZ25" s="485">
        <f t="shared" si="103"/>
        <v>0</v>
      </c>
      <c r="ITA25" s="485">
        <f t="shared" si="103"/>
        <v>0</v>
      </c>
      <c r="ITB25" s="485">
        <f t="shared" si="103"/>
        <v>0</v>
      </c>
      <c r="ITC25" s="485">
        <f t="shared" si="103"/>
        <v>0</v>
      </c>
      <c r="ITD25" s="485">
        <f t="shared" si="103"/>
        <v>0</v>
      </c>
      <c r="ITE25" s="485">
        <f t="shared" si="103"/>
        <v>0</v>
      </c>
      <c r="ITF25" s="485">
        <f t="shared" si="103"/>
        <v>0</v>
      </c>
      <c r="ITG25" s="485">
        <f t="shared" si="103"/>
        <v>0</v>
      </c>
      <c r="ITH25" s="485">
        <f t="shared" si="103"/>
        <v>0</v>
      </c>
      <c r="ITI25" s="485">
        <f t="shared" si="103"/>
        <v>0</v>
      </c>
      <c r="ITJ25" s="485">
        <f t="shared" si="103"/>
        <v>0</v>
      </c>
      <c r="ITK25" s="485">
        <f t="shared" si="103"/>
        <v>0</v>
      </c>
      <c r="ITL25" s="485">
        <f t="shared" si="103"/>
        <v>0</v>
      </c>
      <c r="ITM25" s="485">
        <f t="shared" si="103"/>
        <v>0</v>
      </c>
      <c r="ITN25" s="485">
        <f t="shared" si="103"/>
        <v>0</v>
      </c>
      <c r="ITO25" s="485">
        <f t="shared" si="103"/>
        <v>0</v>
      </c>
      <c r="ITP25" s="485">
        <f t="shared" si="103"/>
        <v>0</v>
      </c>
      <c r="ITQ25" s="485">
        <f t="shared" si="103"/>
        <v>0</v>
      </c>
      <c r="ITR25" s="485">
        <f t="shared" si="103"/>
        <v>0</v>
      </c>
      <c r="ITS25" s="485">
        <f t="shared" si="103"/>
        <v>0</v>
      </c>
      <c r="ITT25" s="485">
        <f t="shared" si="103"/>
        <v>0</v>
      </c>
      <c r="ITU25" s="485">
        <f t="shared" si="103"/>
        <v>0</v>
      </c>
      <c r="ITV25" s="485">
        <f t="shared" si="103"/>
        <v>0</v>
      </c>
      <c r="ITW25" s="485">
        <f t="shared" si="103"/>
        <v>0</v>
      </c>
      <c r="ITX25" s="485">
        <f t="shared" si="103"/>
        <v>0</v>
      </c>
      <c r="ITY25" s="485">
        <f t="shared" si="103"/>
        <v>0</v>
      </c>
      <c r="ITZ25" s="485">
        <f t="shared" si="103"/>
        <v>0</v>
      </c>
      <c r="IUA25" s="485">
        <f t="shared" si="103"/>
        <v>0</v>
      </c>
      <c r="IUB25" s="485">
        <f t="shared" si="103"/>
        <v>0</v>
      </c>
      <c r="IUC25" s="485">
        <f t="shared" si="103"/>
        <v>0</v>
      </c>
      <c r="IUD25" s="485">
        <f t="shared" si="103"/>
        <v>0</v>
      </c>
      <c r="IUE25" s="485">
        <f t="shared" si="103"/>
        <v>0</v>
      </c>
      <c r="IUF25" s="485">
        <f t="shared" si="103"/>
        <v>0</v>
      </c>
      <c r="IUG25" s="485">
        <f t="shared" si="103"/>
        <v>0</v>
      </c>
      <c r="IUH25" s="485">
        <f t="shared" si="103"/>
        <v>0</v>
      </c>
      <c r="IUI25" s="485">
        <f t="shared" si="103"/>
        <v>0</v>
      </c>
      <c r="IUJ25" s="485">
        <f t="shared" si="103"/>
        <v>0</v>
      </c>
      <c r="IUK25" s="485">
        <f t="shared" si="103"/>
        <v>0</v>
      </c>
      <c r="IUL25" s="485">
        <f t="shared" si="103"/>
        <v>0</v>
      </c>
      <c r="IUM25" s="485">
        <f t="shared" si="103"/>
        <v>0</v>
      </c>
      <c r="IUN25" s="485">
        <f t="shared" si="103"/>
        <v>0</v>
      </c>
      <c r="IUO25" s="485">
        <f t="shared" si="103"/>
        <v>0</v>
      </c>
      <c r="IUP25" s="485">
        <f t="shared" si="103"/>
        <v>0</v>
      </c>
      <c r="IUQ25" s="485">
        <f t="shared" si="103"/>
        <v>0</v>
      </c>
      <c r="IUR25" s="485">
        <f t="shared" si="103"/>
        <v>0</v>
      </c>
      <c r="IUS25" s="485">
        <f t="shared" si="103"/>
        <v>0</v>
      </c>
      <c r="IUT25" s="485">
        <f t="shared" si="103"/>
        <v>0</v>
      </c>
      <c r="IUU25" s="485">
        <f t="shared" si="103"/>
        <v>0</v>
      </c>
      <c r="IUV25" s="485">
        <f t="shared" si="103"/>
        <v>0</v>
      </c>
      <c r="IUW25" s="485">
        <f t="shared" si="103"/>
        <v>0</v>
      </c>
      <c r="IUX25" s="485">
        <f t="shared" si="103"/>
        <v>0</v>
      </c>
      <c r="IUY25" s="485">
        <f t="shared" si="103"/>
        <v>0</v>
      </c>
      <c r="IUZ25" s="485">
        <f t="shared" si="103"/>
        <v>0</v>
      </c>
      <c r="IVA25" s="485">
        <f t="shared" ref="IVA25:IXL25" si="104">IVA22/365</f>
        <v>0</v>
      </c>
      <c r="IVB25" s="485">
        <f t="shared" si="104"/>
        <v>0</v>
      </c>
      <c r="IVC25" s="485">
        <f t="shared" si="104"/>
        <v>0</v>
      </c>
      <c r="IVD25" s="485">
        <f t="shared" si="104"/>
        <v>0</v>
      </c>
      <c r="IVE25" s="485">
        <f t="shared" si="104"/>
        <v>0</v>
      </c>
      <c r="IVF25" s="485">
        <f t="shared" si="104"/>
        <v>0</v>
      </c>
      <c r="IVG25" s="485">
        <f t="shared" si="104"/>
        <v>0</v>
      </c>
      <c r="IVH25" s="485">
        <f t="shared" si="104"/>
        <v>0</v>
      </c>
      <c r="IVI25" s="485">
        <f t="shared" si="104"/>
        <v>0</v>
      </c>
      <c r="IVJ25" s="485">
        <f t="shared" si="104"/>
        <v>0</v>
      </c>
      <c r="IVK25" s="485">
        <f t="shared" si="104"/>
        <v>0</v>
      </c>
      <c r="IVL25" s="485">
        <f t="shared" si="104"/>
        <v>0</v>
      </c>
      <c r="IVM25" s="485">
        <f t="shared" si="104"/>
        <v>0</v>
      </c>
      <c r="IVN25" s="485">
        <f t="shared" si="104"/>
        <v>0</v>
      </c>
      <c r="IVO25" s="485">
        <f t="shared" si="104"/>
        <v>0</v>
      </c>
      <c r="IVP25" s="485">
        <f t="shared" si="104"/>
        <v>0</v>
      </c>
      <c r="IVQ25" s="485">
        <f t="shared" si="104"/>
        <v>0</v>
      </c>
      <c r="IVR25" s="485">
        <f t="shared" si="104"/>
        <v>0</v>
      </c>
      <c r="IVS25" s="485">
        <f t="shared" si="104"/>
        <v>0</v>
      </c>
      <c r="IVT25" s="485">
        <f t="shared" si="104"/>
        <v>0</v>
      </c>
      <c r="IVU25" s="485">
        <f t="shared" si="104"/>
        <v>0</v>
      </c>
      <c r="IVV25" s="485">
        <f t="shared" si="104"/>
        <v>0</v>
      </c>
      <c r="IVW25" s="485">
        <f t="shared" si="104"/>
        <v>0</v>
      </c>
      <c r="IVX25" s="485">
        <f t="shared" si="104"/>
        <v>0</v>
      </c>
      <c r="IVY25" s="485">
        <f t="shared" si="104"/>
        <v>0</v>
      </c>
      <c r="IVZ25" s="485">
        <f t="shared" si="104"/>
        <v>0</v>
      </c>
      <c r="IWA25" s="485">
        <f t="shared" si="104"/>
        <v>0</v>
      </c>
      <c r="IWB25" s="485">
        <f t="shared" si="104"/>
        <v>0</v>
      </c>
      <c r="IWC25" s="485">
        <f t="shared" si="104"/>
        <v>0</v>
      </c>
      <c r="IWD25" s="485">
        <f t="shared" si="104"/>
        <v>0</v>
      </c>
      <c r="IWE25" s="485">
        <f t="shared" si="104"/>
        <v>0</v>
      </c>
      <c r="IWF25" s="485">
        <f t="shared" si="104"/>
        <v>0</v>
      </c>
      <c r="IWG25" s="485">
        <f t="shared" si="104"/>
        <v>0</v>
      </c>
      <c r="IWH25" s="485">
        <f t="shared" si="104"/>
        <v>0</v>
      </c>
      <c r="IWI25" s="485">
        <f t="shared" si="104"/>
        <v>0</v>
      </c>
      <c r="IWJ25" s="485">
        <f t="shared" si="104"/>
        <v>0</v>
      </c>
      <c r="IWK25" s="485">
        <f t="shared" si="104"/>
        <v>0</v>
      </c>
      <c r="IWL25" s="485">
        <f t="shared" si="104"/>
        <v>0</v>
      </c>
      <c r="IWM25" s="485">
        <f t="shared" si="104"/>
        <v>0</v>
      </c>
      <c r="IWN25" s="485">
        <f t="shared" si="104"/>
        <v>0</v>
      </c>
      <c r="IWO25" s="485">
        <f t="shared" si="104"/>
        <v>0</v>
      </c>
      <c r="IWP25" s="485">
        <f t="shared" si="104"/>
        <v>0</v>
      </c>
      <c r="IWQ25" s="485">
        <f t="shared" si="104"/>
        <v>0</v>
      </c>
      <c r="IWR25" s="485">
        <f t="shared" si="104"/>
        <v>0</v>
      </c>
      <c r="IWS25" s="485">
        <f t="shared" si="104"/>
        <v>0</v>
      </c>
      <c r="IWT25" s="485">
        <f t="shared" si="104"/>
        <v>0</v>
      </c>
      <c r="IWU25" s="485">
        <f t="shared" si="104"/>
        <v>0</v>
      </c>
      <c r="IWV25" s="485">
        <f t="shared" si="104"/>
        <v>0</v>
      </c>
      <c r="IWW25" s="485">
        <f t="shared" si="104"/>
        <v>0</v>
      </c>
      <c r="IWX25" s="485">
        <f t="shared" si="104"/>
        <v>0</v>
      </c>
      <c r="IWY25" s="485">
        <f t="shared" si="104"/>
        <v>0</v>
      </c>
      <c r="IWZ25" s="485">
        <f t="shared" si="104"/>
        <v>0</v>
      </c>
      <c r="IXA25" s="485">
        <f t="shared" si="104"/>
        <v>0</v>
      </c>
      <c r="IXB25" s="485">
        <f t="shared" si="104"/>
        <v>0</v>
      </c>
      <c r="IXC25" s="485">
        <f t="shared" si="104"/>
        <v>0</v>
      </c>
      <c r="IXD25" s="485">
        <f t="shared" si="104"/>
        <v>0</v>
      </c>
      <c r="IXE25" s="485">
        <f t="shared" si="104"/>
        <v>0</v>
      </c>
      <c r="IXF25" s="485">
        <f t="shared" si="104"/>
        <v>0</v>
      </c>
      <c r="IXG25" s="485">
        <f t="shared" si="104"/>
        <v>0</v>
      </c>
      <c r="IXH25" s="485">
        <f t="shared" si="104"/>
        <v>0</v>
      </c>
      <c r="IXI25" s="485">
        <f t="shared" si="104"/>
        <v>0</v>
      </c>
      <c r="IXJ25" s="485">
        <f t="shared" si="104"/>
        <v>0</v>
      </c>
      <c r="IXK25" s="485">
        <f t="shared" si="104"/>
        <v>0</v>
      </c>
      <c r="IXL25" s="485">
        <f t="shared" si="104"/>
        <v>0</v>
      </c>
      <c r="IXM25" s="485">
        <f t="shared" ref="IXM25:IZX25" si="105">IXM22/365</f>
        <v>0</v>
      </c>
      <c r="IXN25" s="485">
        <f t="shared" si="105"/>
        <v>0</v>
      </c>
      <c r="IXO25" s="485">
        <f t="shared" si="105"/>
        <v>0</v>
      </c>
      <c r="IXP25" s="485">
        <f t="shared" si="105"/>
        <v>0</v>
      </c>
      <c r="IXQ25" s="485">
        <f t="shared" si="105"/>
        <v>0</v>
      </c>
      <c r="IXR25" s="485">
        <f t="shared" si="105"/>
        <v>0</v>
      </c>
      <c r="IXS25" s="485">
        <f t="shared" si="105"/>
        <v>0</v>
      </c>
      <c r="IXT25" s="485">
        <f t="shared" si="105"/>
        <v>0</v>
      </c>
      <c r="IXU25" s="485">
        <f t="shared" si="105"/>
        <v>0</v>
      </c>
      <c r="IXV25" s="485">
        <f t="shared" si="105"/>
        <v>0</v>
      </c>
      <c r="IXW25" s="485">
        <f t="shared" si="105"/>
        <v>0</v>
      </c>
      <c r="IXX25" s="485">
        <f t="shared" si="105"/>
        <v>0</v>
      </c>
      <c r="IXY25" s="485">
        <f t="shared" si="105"/>
        <v>0</v>
      </c>
      <c r="IXZ25" s="485">
        <f t="shared" si="105"/>
        <v>0</v>
      </c>
      <c r="IYA25" s="485">
        <f t="shared" si="105"/>
        <v>0</v>
      </c>
      <c r="IYB25" s="485">
        <f t="shared" si="105"/>
        <v>0</v>
      </c>
      <c r="IYC25" s="485">
        <f t="shared" si="105"/>
        <v>0</v>
      </c>
      <c r="IYD25" s="485">
        <f t="shared" si="105"/>
        <v>0</v>
      </c>
      <c r="IYE25" s="485">
        <f t="shared" si="105"/>
        <v>0</v>
      </c>
      <c r="IYF25" s="485">
        <f t="shared" si="105"/>
        <v>0</v>
      </c>
      <c r="IYG25" s="485">
        <f t="shared" si="105"/>
        <v>0</v>
      </c>
      <c r="IYH25" s="485">
        <f t="shared" si="105"/>
        <v>0</v>
      </c>
      <c r="IYI25" s="485">
        <f t="shared" si="105"/>
        <v>0</v>
      </c>
      <c r="IYJ25" s="485">
        <f t="shared" si="105"/>
        <v>0</v>
      </c>
      <c r="IYK25" s="485">
        <f t="shared" si="105"/>
        <v>0</v>
      </c>
      <c r="IYL25" s="485">
        <f t="shared" si="105"/>
        <v>0</v>
      </c>
      <c r="IYM25" s="485">
        <f t="shared" si="105"/>
        <v>0</v>
      </c>
      <c r="IYN25" s="485">
        <f t="shared" si="105"/>
        <v>0</v>
      </c>
      <c r="IYO25" s="485">
        <f t="shared" si="105"/>
        <v>0</v>
      </c>
      <c r="IYP25" s="485">
        <f t="shared" si="105"/>
        <v>0</v>
      </c>
      <c r="IYQ25" s="485">
        <f t="shared" si="105"/>
        <v>0</v>
      </c>
      <c r="IYR25" s="485">
        <f t="shared" si="105"/>
        <v>0</v>
      </c>
      <c r="IYS25" s="485">
        <f t="shared" si="105"/>
        <v>0</v>
      </c>
      <c r="IYT25" s="485">
        <f t="shared" si="105"/>
        <v>0</v>
      </c>
      <c r="IYU25" s="485">
        <f t="shared" si="105"/>
        <v>0</v>
      </c>
      <c r="IYV25" s="485">
        <f t="shared" si="105"/>
        <v>0</v>
      </c>
      <c r="IYW25" s="485">
        <f t="shared" si="105"/>
        <v>0</v>
      </c>
      <c r="IYX25" s="485">
        <f t="shared" si="105"/>
        <v>0</v>
      </c>
      <c r="IYY25" s="485">
        <f t="shared" si="105"/>
        <v>0</v>
      </c>
      <c r="IYZ25" s="485">
        <f t="shared" si="105"/>
        <v>0</v>
      </c>
      <c r="IZA25" s="485">
        <f t="shared" si="105"/>
        <v>0</v>
      </c>
      <c r="IZB25" s="485">
        <f t="shared" si="105"/>
        <v>0</v>
      </c>
      <c r="IZC25" s="485">
        <f t="shared" si="105"/>
        <v>0</v>
      </c>
      <c r="IZD25" s="485">
        <f t="shared" si="105"/>
        <v>0</v>
      </c>
      <c r="IZE25" s="485">
        <f t="shared" si="105"/>
        <v>0</v>
      </c>
      <c r="IZF25" s="485">
        <f t="shared" si="105"/>
        <v>0</v>
      </c>
      <c r="IZG25" s="485">
        <f t="shared" si="105"/>
        <v>0</v>
      </c>
      <c r="IZH25" s="485">
        <f t="shared" si="105"/>
        <v>0</v>
      </c>
      <c r="IZI25" s="485">
        <f t="shared" si="105"/>
        <v>0</v>
      </c>
      <c r="IZJ25" s="485">
        <f t="shared" si="105"/>
        <v>0</v>
      </c>
      <c r="IZK25" s="485">
        <f t="shared" si="105"/>
        <v>0</v>
      </c>
      <c r="IZL25" s="485">
        <f t="shared" si="105"/>
        <v>0</v>
      </c>
      <c r="IZM25" s="485">
        <f t="shared" si="105"/>
        <v>0</v>
      </c>
      <c r="IZN25" s="485">
        <f t="shared" si="105"/>
        <v>0</v>
      </c>
      <c r="IZO25" s="485">
        <f t="shared" si="105"/>
        <v>0</v>
      </c>
      <c r="IZP25" s="485">
        <f t="shared" si="105"/>
        <v>0</v>
      </c>
      <c r="IZQ25" s="485">
        <f t="shared" si="105"/>
        <v>0</v>
      </c>
      <c r="IZR25" s="485">
        <f t="shared" si="105"/>
        <v>0</v>
      </c>
      <c r="IZS25" s="485">
        <f t="shared" si="105"/>
        <v>0</v>
      </c>
      <c r="IZT25" s="485">
        <f t="shared" si="105"/>
        <v>0</v>
      </c>
      <c r="IZU25" s="485">
        <f t="shared" si="105"/>
        <v>0</v>
      </c>
      <c r="IZV25" s="485">
        <f t="shared" si="105"/>
        <v>0</v>
      </c>
      <c r="IZW25" s="485">
        <f t="shared" si="105"/>
        <v>0</v>
      </c>
      <c r="IZX25" s="485">
        <f t="shared" si="105"/>
        <v>0</v>
      </c>
      <c r="IZY25" s="485">
        <f t="shared" ref="IZY25:JCJ25" si="106">IZY22/365</f>
        <v>0</v>
      </c>
      <c r="IZZ25" s="485">
        <f t="shared" si="106"/>
        <v>0</v>
      </c>
      <c r="JAA25" s="485">
        <f t="shared" si="106"/>
        <v>0</v>
      </c>
      <c r="JAB25" s="485">
        <f t="shared" si="106"/>
        <v>0</v>
      </c>
      <c r="JAC25" s="485">
        <f t="shared" si="106"/>
        <v>0</v>
      </c>
      <c r="JAD25" s="485">
        <f t="shared" si="106"/>
        <v>0</v>
      </c>
      <c r="JAE25" s="485">
        <f t="shared" si="106"/>
        <v>0</v>
      </c>
      <c r="JAF25" s="485">
        <f t="shared" si="106"/>
        <v>0</v>
      </c>
      <c r="JAG25" s="485">
        <f t="shared" si="106"/>
        <v>0</v>
      </c>
      <c r="JAH25" s="485">
        <f t="shared" si="106"/>
        <v>0</v>
      </c>
      <c r="JAI25" s="485">
        <f t="shared" si="106"/>
        <v>0</v>
      </c>
      <c r="JAJ25" s="485">
        <f t="shared" si="106"/>
        <v>0</v>
      </c>
      <c r="JAK25" s="485">
        <f t="shared" si="106"/>
        <v>0</v>
      </c>
      <c r="JAL25" s="485">
        <f t="shared" si="106"/>
        <v>0</v>
      </c>
      <c r="JAM25" s="485">
        <f t="shared" si="106"/>
        <v>0</v>
      </c>
      <c r="JAN25" s="485">
        <f t="shared" si="106"/>
        <v>0</v>
      </c>
      <c r="JAO25" s="485">
        <f t="shared" si="106"/>
        <v>0</v>
      </c>
      <c r="JAP25" s="485">
        <f t="shared" si="106"/>
        <v>0</v>
      </c>
      <c r="JAQ25" s="485">
        <f t="shared" si="106"/>
        <v>0</v>
      </c>
      <c r="JAR25" s="485">
        <f t="shared" si="106"/>
        <v>0</v>
      </c>
      <c r="JAS25" s="485">
        <f t="shared" si="106"/>
        <v>0</v>
      </c>
      <c r="JAT25" s="485">
        <f t="shared" si="106"/>
        <v>0</v>
      </c>
      <c r="JAU25" s="485">
        <f t="shared" si="106"/>
        <v>0</v>
      </c>
      <c r="JAV25" s="485">
        <f t="shared" si="106"/>
        <v>0</v>
      </c>
      <c r="JAW25" s="485">
        <f t="shared" si="106"/>
        <v>0</v>
      </c>
      <c r="JAX25" s="485">
        <f t="shared" si="106"/>
        <v>0</v>
      </c>
      <c r="JAY25" s="485">
        <f t="shared" si="106"/>
        <v>0</v>
      </c>
      <c r="JAZ25" s="485">
        <f t="shared" si="106"/>
        <v>0</v>
      </c>
      <c r="JBA25" s="485">
        <f t="shared" si="106"/>
        <v>0</v>
      </c>
      <c r="JBB25" s="485">
        <f t="shared" si="106"/>
        <v>0</v>
      </c>
      <c r="JBC25" s="485">
        <f t="shared" si="106"/>
        <v>0</v>
      </c>
      <c r="JBD25" s="485">
        <f t="shared" si="106"/>
        <v>0</v>
      </c>
      <c r="JBE25" s="485">
        <f t="shared" si="106"/>
        <v>0</v>
      </c>
      <c r="JBF25" s="485">
        <f t="shared" si="106"/>
        <v>0</v>
      </c>
      <c r="JBG25" s="485">
        <f t="shared" si="106"/>
        <v>0</v>
      </c>
      <c r="JBH25" s="485">
        <f t="shared" si="106"/>
        <v>0</v>
      </c>
      <c r="JBI25" s="485">
        <f t="shared" si="106"/>
        <v>0</v>
      </c>
      <c r="JBJ25" s="485">
        <f t="shared" si="106"/>
        <v>0</v>
      </c>
      <c r="JBK25" s="485">
        <f t="shared" si="106"/>
        <v>0</v>
      </c>
      <c r="JBL25" s="485">
        <f t="shared" si="106"/>
        <v>0</v>
      </c>
      <c r="JBM25" s="485">
        <f t="shared" si="106"/>
        <v>0</v>
      </c>
      <c r="JBN25" s="485">
        <f t="shared" si="106"/>
        <v>0</v>
      </c>
      <c r="JBO25" s="485">
        <f t="shared" si="106"/>
        <v>0</v>
      </c>
      <c r="JBP25" s="485">
        <f t="shared" si="106"/>
        <v>0</v>
      </c>
      <c r="JBQ25" s="485">
        <f t="shared" si="106"/>
        <v>0</v>
      </c>
      <c r="JBR25" s="485">
        <f t="shared" si="106"/>
        <v>0</v>
      </c>
      <c r="JBS25" s="485">
        <f t="shared" si="106"/>
        <v>0</v>
      </c>
      <c r="JBT25" s="485">
        <f t="shared" si="106"/>
        <v>0</v>
      </c>
      <c r="JBU25" s="485">
        <f t="shared" si="106"/>
        <v>0</v>
      </c>
      <c r="JBV25" s="485">
        <f t="shared" si="106"/>
        <v>0</v>
      </c>
      <c r="JBW25" s="485">
        <f t="shared" si="106"/>
        <v>0</v>
      </c>
      <c r="JBX25" s="485">
        <f t="shared" si="106"/>
        <v>0</v>
      </c>
      <c r="JBY25" s="485">
        <f t="shared" si="106"/>
        <v>0</v>
      </c>
      <c r="JBZ25" s="485">
        <f t="shared" si="106"/>
        <v>0</v>
      </c>
      <c r="JCA25" s="485">
        <f t="shared" si="106"/>
        <v>0</v>
      </c>
      <c r="JCB25" s="485">
        <f t="shared" si="106"/>
        <v>0</v>
      </c>
      <c r="JCC25" s="485">
        <f t="shared" si="106"/>
        <v>0</v>
      </c>
      <c r="JCD25" s="485">
        <f t="shared" si="106"/>
        <v>0</v>
      </c>
      <c r="JCE25" s="485">
        <f t="shared" si="106"/>
        <v>0</v>
      </c>
      <c r="JCF25" s="485">
        <f t="shared" si="106"/>
        <v>0</v>
      </c>
      <c r="JCG25" s="485">
        <f t="shared" si="106"/>
        <v>0</v>
      </c>
      <c r="JCH25" s="485">
        <f t="shared" si="106"/>
        <v>0</v>
      </c>
      <c r="JCI25" s="485">
        <f t="shared" si="106"/>
        <v>0</v>
      </c>
      <c r="JCJ25" s="485">
        <f t="shared" si="106"/>
        <v>0</v>
      </c>
      <c r="JCK25" s="485">
        <f t="shared" ref="JCK25:JEV25" si="107">JCK22/365</f>
        <v>0</v>
      </c>
      <c r="JCL25" s="485">
        <f t="shared" si="107"/>
        <v>0</v>
      </c>
      <c r="JCM25" s="485">
        <f t="shared" si="107"/>
        <v>0</v>
      </c>
      <c r="JCN25" s="485">
        <f t="shared" si="107"/>
        <v>0</v>
      </c>
      <c r="JCO25" s="485">
        <f t="shared" si="107"/>
        <v>0</v>
      </c>
      <c r="JCP25" s="485">
        <f t="shared" si="107"/>
        <v>0</v>
      </c>
      <c r="JCQ25" s="485">
        <f t="shared" si="107"/>
        <v>0</v>
      </c>
      <c r="JCR25" s="485">
        <f t="shared" si="107"/>
        <v>0</v>
      </c>
      <c r="JCS25" s="485">
        <f t="shared" si="107"/>
        <v>0</v>
      </c>
      <c r="JCT25" s="485">
        <f t="shared" si="107"/>
        <v>0</v>
      </c>
      <c r="JCU25" s="485">
        <f t="shared" si="107"/>
        <v>0</v>
      </c>
      <c r="JCV25" s="485">
        <f t="shared" si="107"/>
        <v>0</v>
      </c>
      <c r="JCW25" s="485">
        <f t="shared" si="107"/>
        <v>0</v>
      </c>
      <c r="JCX25" s="485">
        <f t="shared" si="107"/>
        <v>0</v>
      </c>
      <c r="JCY25" s="485">
        <f t="shared" si="107"/>
        <v>0</v>
      </c>
      <c r="JCZ25" s="485">
        <f t="shared" si="107"/>
        <v>0</v>
      </c>
      <c r="JDA25" s="485">
        <f t="shared" si="107"/>
        <v>0</v>
      </c>
      <c r="JDB25" s="485">
        <f t="shared" si="107"/>
        <v>0</v>
      </c>
      <c r="JDC25" s="485">
        <f t="shared" si="107"/>
        <v>0</v>
      </c>
      <c r="JDD25" s="485">
        <f t="shared" si="107"/>
        <v>0</v>
      </c>
      <c r="JDE25" s="485">
        <f t="shared" si="107"/>
        <v>0</v>
      </c>
      <c r="JDF25" s="485">
        <f t="shared" si="107"/>
        <v>0</v>
      </c>
      <c r="JDG25" s="485">
        <f t="shared" si="107"/>
        <v>0</v>
      </c>
      <c r="JDH25" s="485">
        <f t="shared" si="107"/>
        <v>0</v>
      </c>
      <c r="JDI25" s="485">
        <f t="shared" si="107"/>
        <v>0</v>
      </c>
      <c r="JDJ25" s="485">
        <f t="shared" si="107"/>
        <v>0</v>
      </c>
      <c r="JDK25" s="485">
        <f t="shared" si="107"/>
        <v>0</v>
      </c>
      <c r="JDL25" s="485">
        <f t="shared" si="107"/>
        <v>0</v>
      </c>
      <c r="JDM25" s="485">
        <f t="shared" si="107"/>
        <v>0</v>
      </c>
      <c r="JDN25" s="485">
        <f t="shared" si="107"/>
        <v>0</v>
      </c>
      <c r="JDO25" s="485">
        <f t="shared" si="107"/>
        <v>0</v>
      </c>
      <c r="JDP25" s="485">
        <f t="shared" si="107"/>
        <v>0</v>
      </c>
      <c r="JDQ25" s="485">
        <f t="shared" si="107"/>
        <v>0</v>
      </c>
      <c r="JDR25" s="485">
        <f t="shared" si="107"/>
        <v>0</v>
      </c>
      <c r="JDS25" s="485">
        <f t="shared" si="107"/>
        <v>0</v>
      </c>
      <c r="JDT25" s="485">
        <f t="shared" si="107"/>
        <v>0</v>
      </c>
      <c r="JDU25" s="485">
        <f t="shared" si="107"/>
        <v>0</v>
      </c>
      <c r="JDV25" s="485">
        <f t="shared" si="107"/>
        <v>0</v>
      </c>
      <c r="JDW25" s="485">
        <f t="shared" si="107"/>
        <v>0</v>
      </c>
      <c r="JDX25" s="485">
        <f t="shared" si="107"/>
        <v>0</v>
      </c>
      <c r="JDY25" s="485">
        <f t="shared" si="107"/>
        <v>0</v>
      </c>
      <c r="JDZ25" s="485">
        <f t="shared" si="107"/>
        <v>0</v>
      </c>
      <c r="JEA25" s="485">
        <f t="shared" si="107"/>
        <v>0</v>
      </c>
      <c r="JEB25" s="485">
        <f t="shared" si="107"/>
        <v>0</v>
      </c>
      <c r="JEC25" s="485">
        <f t="shared" si="107"/>
        <v>0</v>
      </c>
      <c r="JED25" s="485">
        <f t="shared" si="107"/>
        <v>0</v>
      </c>
      <c r="JEE25" s="485">
        <f t="shared" si="107"/>
        <v>0</v>
      </c>
      <c r="JEF25" s="485">
        <f t="shared" si="107"/>
        <v>0</v>
      </c>
      <c r="JEG25" s="485">
        <f t="shared" si="107"/>
        <v>0</v>
      </c>
      <c r="JEH25" s="485">
        <f t="shared" si="107"/>
        <v>0</v>
      </c>
      <c r="JEI25" s="485">
        <f t="shared" si="107"/>
        <v>0</v>
      </c>
      <c r="JEJ25" s="485">
        <f t="shared" si="107"/>
        <v>0</v>
      </c>
      <c r="JEK25" s="485">
        <f t="shared" si="107"/>
        <v>0</v>
      </c>
      <c r="JEL25" s="485">
        <f t="shared" si="107"/>
        <v>0</v>
      </c>
      <c r="JEM25" s="485">
        <f t="shared" si="107"/>
        <v>0</v>
      </c>
      <c r="JEN25" s="485">
        <f t="shared" si="107"/>
        <v>0</v>
      </c>
      <c r="JEO25" s="485">
        <f t="shared" si="107"/>
        <v>0</v>
      </c>
      <c r="JEP25" s="485">
        <f t="shared" si="107"/>
        <v>0</v>
      </c>
      <c r="JEQ25" s="485">
        <f t="shared" si="107"/>
        <v>0</v>
      </c>
      <c r="JER25" s="485">
        <f t="shared" si="107"/>
        <v>0</v>
      </c>
      <c r="JES25" s="485">
        <f t="shared" si="107"/>
        <v>0</v>
      </c>
      <c r="JET25" s="485">
        <f t="shared" si="107"/>
        <v>0</v>
      </c>
      <c r="JEU25" s="485">
        <f t="shared" si="107"/>
        <v>0</v>
      </c>
      <c r="JEV25" s="485">
        <f t="shared" si="107"/>
        <v>0</v>
      </c>
      <c r="JEW25" s="485">
        <f t="shared" ref="JEW25:JHH25" si="108">JEW22/365</f>
        <v>0</v>
      </c>
      <c r="JEX25" s="485">
        <f t="shared" si="108"/>
        <v>0</v>
      </c>
      <c r="JEY25" s="485">
        <f t="shared" si="108"/>
        <v>0</v>
      </c>
      <c r="JEZ25" s="485">
        <f t="shared" si="108"/>
        <v>0</v>
      </c>
      <c r="JFA25" s="485">
        <f t="shared" si="108"/>
        <v>0</v>
      </c>
      <c r="JFB25" s="485">
        <f t="shared" si="108"/>
        <v>0</v>
      </c>
      <c r="JFC25" s="485">
        <f t="shared" si="108"/>
        <v>0</v>
      </c>
      <c r="JFD25" s="485">
        <f t="shared" si="108"/>
        <v>0</v>
      </c>
      <c r="JFE25" s="485">
        <f t="shared" si="108"/>
        <v>0</v>
      </c>
      <c r="JFF25" s="485">
        <f t="shared" si="108"/>
        <v>0</v>
      </c>
      <c r="JFG25" s="485">
        <f t="shared" si="108"/>
        <v>0</v>
      </c>
      <c r="JFH25" s="485">
        <f t="shared" si="108"/>
        <v>0</v>
      </c>
      <c r="JFI25" s="485">
        <f t="shared" si="108"/>
        <v>0</v>
      </c>
      <c r="JFJ25" s="485">
        <f t="shared" si="108"/>
        <v>0</v>
      </c>
      <c r="JFK25" s="485">
        <f t="shared" si="108"/>
        <v>0</v>
      </c>
      <c r="JFL25" s="485">
        <f t="shared" si="108"/>
        <v>0</v>
      </c>
      <c r="JFM25" s="485">
        <f t="shared" si="108"/>
        <v>0</v>
      </c>
      <c r="JFN25" s="485">
        <f t="shared" si="108"/>
        <v>0</v>
      </c>
      <c r="JFO25" s="485">
        <f t="shared" si="108"/>
        <v>0</v>
      </c>
      <c r="JFP25" s="485">
        <f t="shared" si="108"/>
        <v>0</v>
      </c>
      <c r="JFQ25" s="485">
        <f t="shared" si="108"/>
        <v>0</v>
      </c>
      <c r="JFR25" s="485">
        <f t="shared" si="108"/>
        <v>0</v>
      </c>
      <c r="JFS25" s="485">
        <f t="shared" si="108"/>
        <v>0</v>
      </c>
      <c r="JFT25" s="485">
        <f t="shared" si="108"/>
        <v>0</v>
      </c>
      <c r="JFU25" s="485">
        <f t="shared" si="108"/>
        <v>0</v>
      </c>
      <c r="JFV25" s="485">
        <f t="shared" si="108"/>
        <v>0</v>
      </c>
      <c r="JFW25" s="485">
        <f t="shared" si="108"/>
        <v>0</v>
      </c>
      <c r="JFX25" s="485">
        <f t="shared" si="108"/>
        <v>0</v>
      </c>
      <c r="JFY25" s="485">
        <f t="shared" si="108"/>
        <v>0</v>
      </c>
      <c r="JFZ25" s="485">
        <f t="shared" si="108"/>
        <v>0</v>
      </c>
      <c r="JGA25" s="485">
        <f t="shared" si="108"/>
        <v>0</v>
      </c>
      <c r="JGB25" s="485">
        <f t="shared" si="108"/>
        <v>0</v>
      </c>
      <c r="JGC25" s="485">
        <f t="shared" si="108"/>
        <v>0</v>
      </c>
      <c r="JGD25" s="485">
        <f t="shared" si="108"/>
        <v>0</v>
      </c>
      <c r="JGE25" s="485">
        <f t="shared" si="108"/>
        <v>0</v>
      </c>
      <c r="JGF25" s="485">
        <f t="shared" si="108"/>
        <v>0</v>
      </c>
      <c r="JGG25" s="485">
        <f t="shared" si="108"/>
        <v>0</v>
      </c>
      <c r="JGH25" s="485">
        <f t="shared" si="108"/>
        <v>0</v>
      </c>
      <c r="JGI25" s="485">
        <f t="shared" si="108"/>
        <v>0</v>
      </c>
      <c r="JGJ25" s="485">
        <f t="shared" si="108"/>
        <v>0</v>
      </c>
      <c r="JGK25" s="485">
        <f t="shared" si="108"/>
        <v>0</v>
      </c>
      <c r="JGL25" s="485">
        <f t="shared" si="108"/>
        <v>0</v>
      </c>
      <c r="JGM25" s="485">
        <f t="shared" si="108"/>
        <v>0</v>
      </c>
      <c r="JGN25" s="485">
        <f t="shared" si="108"/>
        <v>0</v>
      </c>
      <c r="JGO25" s="485">
        <f t="shared" si="108"/>
        <v>0</v>
      </c>
      <c r="JGP25" s="485">
        <f t="shared" si="108"/>
        <v>0</v>
      </c>
      <c r="JGQ25" s="485">
        <f t="shared" si="108"/>
        <v>0</v>
      </c>
      <c r="JGR25" s="485">
        <f t="shared" si="108"/>
        <v>0</v>
      </c>
      <c r="JGS25" s="485">
        <f t="shared" si="108"/>
        <v>0</v>
      </c>
      <c r="JGT25" s="485">
        <f t="shared" si="108"/>
        <v>0</v>
      </c>
      <c r="JGU25" s="485">
        <f t="shared" si="108"/>
        <v>0</v>
      </c>
      <c r="JGV25" s="485">
        <f t="shared" si="108"/>
        <v>0</v>
      </c>
      <c r="JGW25" s="485">
        <f t="shared" si="108"/>
        <v>0</v>
      </c>
      <c r="JGX25" s="485">
        <f t="shared" si="108"/>
        <v>0</v>
      </c>
      <c r="JGY25" s="485">
        <f t="shared" si="108"/>
        <v>0</v>
      </c>
      <c r="JGZ25" s="485">
        <f t="shared" si="108"/>
        <v>0</v>
      </c>
      <c r="JHA25" s="485">
        <f t="shared" si="108"/>
        <v>0</v>
      </c>
      <c r="JHB25" s="485">
        <f t="shared" si="108"/>
        <v>0</v>
      </c>
      <c r="JHC25" s="485">
        <f t="shared" si="108"/>
        <v>0</v>
      </c>
      <c r="JHD25" s="485">
        <f t="shared" si="108"/>
        <v>0</v>
      </c>
      <c r="JHE25" s="485">
        <f t="shared" si="108"/>
        <v>0</v>
      </c>
      <c r="JHF25" s="485">
        <f t="shared" si="108"/>
        <v>0</v>
      </c>
      <c r="JHG25" s="485">
        <f t="shared" si="108"/>
        <v>0</v>
      </c>
      <c r="JHH25" s="485">
        <f t="shared" si="108"/>
        <v>0</v>
      </c>
      <c r="JHI25" s="485">
        <f t="shared" ref="JHI25:JJT25" si="109">JHI22/365</f>
        <v>0</v>
      </c>
      <c r="JHJ25" s="485">
        <f t="shared" si="109"/>
        <v>0</v>
      </c>
      <c r="JHK25" s="485">
        <f t="shared" si="109"/>
        <v>0</v>
      </c>
      <c r="JHL25" s="485">
        <f t="shared" si="109"/>
        <v>0</v>
      </c>
      <c r="JHM25" s="485">
        <f t="shared" si="109"/>
        <v>0</v>
      </c>
      <c r="JHN25" s="485">
        <f t="shared" si="109"/>
        <v>0</v>
      </c>
      <c r="JHO25" s="485">
        <f t="shared" si="109"/>
        <v>0</v>
      </c>
      <c r="JHP25" s="485">
        <f t="shared" si="109"/>
        <v>0</v>
      </c>
      <c r="JHQ25" s="485">
        <f t="shared" si="109"/>
        <v>0</v>
      </c>
      <c r="JHR25" s="485">
        <f t="shared" si="109"/>
        <v>0</v>
      </c>
      <c r="JHS25" s="485">
        <f t="shared" si="109"/>
        <v>0</v>
      </c>
      <c r="JHT25" s="485">
        <f t="shared" si="109"/>
        <v>0</v>
      </c>
      <c r="JHU25" s="485">
        <f t="shared" si="109"/>
        <v>0</v>
      </c>
      <c r="JHV25" s="485">
        <f t="shared" si="109"/>
        <v>0</v>
      </c>
      <c r="JHW25" s="485">
        <f t="shared" si="109"/>
        <v>0</v>
      </c>
      <c r="JHX25" s="485">
        <f t="shared" si="109"/>
        <v>0</v>
      </c>
      <c r="JHY25" s="485">
        <f t="shared" si="109"/>
        <v>0</v>
      </c>
      <c r="JHZ25" s="485">
        <f t="shared" si="109"/>
        <v>0</v>
      </c>
      <c r="JIA25" s="485">
        <f t="shared" si="109"/>
        <v>0</v>
      </c>
      <c r="JIB25" s="485">
        <f t="shared" si="109"/>
        <v>0</v>
      </c>
      <c r="JIC25" s="485">
        <f t="shared" si="109"/>
        <v>0</v>
      </c>
      <c r="JID25" s="485">
        <f t="shared" si="109"/>
        <v>0</v>
      </c>
      <c r="JIE25" s="485">
        <f t="shared" si="109"/>
        <v>0</v>
      </c>
      <c r="JIF25" s="485">
        <f t="shared" si="109"/>
        <v>0</v>
      </c>
      <c r="JIG25" s="485">
        <f t="shared" si="109"/>
        <v>0</v>
      </c>
      <c r="JIH25" s="485">
        <f t="shared" si="109"/>
        <v>0</v>
      </c>
      <c r="JII25" s="485">
        <f t="shared" si="109"/>
        <v>0</v>
      </c>
      <c r="JIJ25" s="485">
        <f t="shared" si="109"/>
        <v>0</v>
      </c>
      <c r="JIK25" s="485">
        <f t="shared" si="109"/>
        <v>0</v>
      </c>
      <c r="JIL25" s="485">
        <f t="shared" si="109"/>
        <v>0</v>
      </c>
      <c r="JIM25" s="485">
        <f t="shared" si="109"/>
        <v>0</v>
      </c>
      <c r="JIN25" s="485">
        <f t="shared" si="109"/>
        <v>0</v>
      </c>
      <c r="JIO25" s="485">
        <f t="shared" si="109"/>
        <v>0</v>
      </c>
      <c r="JIP25" s="485">
        <f t="shared" si="109"/>
        <v>0</v>
      </c>
      <c r="JIQ25" s="485">
        <f t="shared" si="109"/>
        <v>0</v>
      </c>
      <c r="JIR25" s="485">
        <f t="shared" si="109"/>
        <v>0</v>
      </c>
      <c r="JIS25" s="485">
        <f t="shared" si="109"/>
        <v>0</v>
      </c>
      <c r="JIT25" s="485">
        <f t="shared" si="109"/>
        <v>0</v>
      </c>
      <c r="JIU25" s="485">
        <f t="shared" si="109"/>
        <v>0</v>
      </c>
      <c r="JIV25" s="485">
        <f t="shared" si="109"/>
        <v>0</v>
      </c>
      <c r="JIW25" s="485">
        <f t="shared" si="109"/>
        <v>0</v>
      </c>
      <c r="JIX25" s="485">
        <f t="shared" si="109"/>
        <v>0</v>
      </c>
      <c r="JIY25" s="485">
        <f t="shared" si="109"/>
        <v>0</v>
      </c>
      <c r="JIZ25" s="485">
        <f t="shared" si="109"/>
        <v>0</v>
      </c>
      <c r="JJA25" s="485">
        <f t="shared" si="109"/>
        <v>0</v>
      </c>
      <c r="JJB25" s="485">
        <f t="shared" si="109"/>
        <v>0</v>
      </c>
      <c r="JJC25" s="485">
        <f t="shared" si="109"/>
        <v>0</v>
      </c>
      <c r="JJD25" s="485">
        <f t="shared" si="109"/>
        <v>0</v>
      </c>
      <c r="JJE25" s="485">
        <f t="shared" si="109"/>
        <v>0</v>
      </c>
      <c r="JJF25" s="485">
        <f t="shared" si="109"/>
        <v>0</v>
      </c>
      <c r="JJG25" s="485">
        <f t="shared" si="109"/>
        <v>0</v>
      </c>
      <c r="JJH25" s="485">
        <f t="shared" si="109"/>
        <v>0</v>
      </c>
      <c r="JJI25" s="485">
        <f t="shared" si="109"/>
        <v>0</v>
      </c>
      <c r="JJJ25" s="485">
        <f t="shared" si="109"/>
        <v>0</v>
      </c>
      <c r="JJK25" s="485">
        <f t="shared" si="109"/>
        <v>0</v>
      </c>
      <c r="JJL25" s="485">
        <f t="shared" si="109"/>
        <v>0</v>
      </c>
      <c r="JJM25" s="485">
        <f t="shared" si="109"/>
        <v>0</v>
      </c>
      <c r="JJN25" s="485">
        <f t="shared" si="109"/>
        <v>0</v>
      </c>
      <c r="JJO25" s="485">
        <f t="shared" si="109"/>
        <v>0</v>
      </c>
      <c r="JJP25" s="485">
        <f t="shared" si="109"/>
        <v>0</v>
      </c>
      <c r="JJQ25" s="485">
        <f t="shared" si="109"/>
        <v>0</v>
      </c>
      <c r="JJR25" s="485">
        <f t="shared" si="109"/>
        <v>0</v>
      </c>
      <c r="JJS25" s="485">
        <f t="shared" si="109"/>
        <v>0</v>
      </c>
      <c r="JJT25" s="485">
        <f t="shared" si="109"/>
        <v>0</v>
      </c>
      <c r="JJU25" s="485">
        <f t="shared" ref="JJU25:JMF25" si="110">JJU22/365</f>
        <v>0</v>
      </c>
      <c r="JJV25" s="485">
        <f t="shared" si="110"/>
        <v>0</v>
      </c>
      <c r="JJW25" s="485">
        <f t="shared" si="110"/>
        <v>0</v>
      </c>
      <c r="JJX25" s="485">
        <f t="shared" si="110"/>
        <v>0</v>
      </c>
      <c r="JJY25" s="485">
        <f t="shared" si="110"/>
        <v>0</v>
      </c>
      <c r="JJZ25" s="485">
        <f t="shared" si="110"/>
        <v>0</v>
      </c>
      <c r="JKA25" s="485">
        <f t="shared" si="110"/>
        <v>0</v>
      </c>
      <c r="JKB25" s="485">
        <f t="shared" si="110"/>
        <v>0</v>
      </c>
      <c r="JKC25" s="485">
        <f t="shared" si="110"/>
        <v>0</v>
      </c>
      <c r="JKD25" s="485">
        <f t="shared" si="110"/>
        <v>0</v>
      </c>
      <c r="JKE25" s="485">
        <f t="shared" si="110"/>
        <v>0</v>
      </c>
      <c r="JKF25" s="485">
        <f t="shared" si="110"/>
        <v>0</v>
      </c>
      <c r="JKG25" s="485">
        <f t="shared" si="110"/>
        <v>0</v>
      </c>
      <c r="JKH25" s="485">
        <f t="shared" si="110"/>
        <v>0</v>
      </c>
      <c r="JKI25" s="485">
        <f t="shared" si="110"/>
        <v>0</v>
      </c>
      <c r="JKJ25" s="485">
        <f t="shared" si="110"/>
        <v>0</v>
      </c>
      <c r="JKK25" s="485">
        <f t="shared" si="110"/>
        <v>0</v>
      </c>
      <c r="JKL25" s="485">
        <f t="shared" si="110"/>
        <v>0</v>
      </c>
      <c r="JKM25" s="485">
        <f t="shared" si="110"/>
        <v>0</v>
      </c>
      <c r="JKN25" s="485">
        <f t="shared" si="110"/>
        <v>0</v>
      </c>
      <c r="JKO25" s="485">
        <f t="shared" si="110"/>
        <v>0</v>
      </c>
      <c r="JKP25" s="485">
        <f t="shared" si="110"/>
        <v>0</v>
      </c>
      <c r="JKQ25" s="485">
        <f t="shared" si="110"/>
        <v>0</v>
      </c>
      <c r="JKR25" s="485">
        <f t="shared" si="110"/>
        <v>0</v>
      </c>
      <c r="JKS25" s="485">
        <f t="shared" si="110"/>
        <v>0</v>
      </c>
      <c r="JKT25" s="485">
        <f t="shared" si="110"/>
        <v>0</v>
      </c>
      <c r="JKU25" s="485">
        <f t="shared" si="110"/>
        <v>0</v>
      </c>
      <c r="JKV25" s="485">
        <f t="shared" si="110"/>
        <v>0</v>
      </c>
      <c r="JKW25" s="485">
        <f t="shared" si="110"/>
        <v>0</v>
      </c>
      <c r="JKX25" s="485">
        <f t="shared" si="110"/>
        <v>0</v>
      </c>
      <c r="JKY25" s="485">
        <f t="shared" si="110"/>
        <v>0</v>
      </c>
      <c r="JKZ25" s="485">
        <f t="shared" si="110"/>
        <v>0</v>
      </c>
      <c r="JLA25" s="485">
        <f t="shared" si="110"/>
        <v>0</v>
      </c>
      <c r="JLB25" s="485">
        <f t="shared" si="110"/>
        <v>0</v>
      </c>
      <c r="JLC25" s="485">
        <f t="shared" si="110"/>
        <v>0</v>
      </c>
      <c r="JLD25" s="485">
        <f t="shared" si="110"/>
        <v>0</v>
      </c>
      <c r="JLE25" s="485">
        <f t="shared" si="110"/>
        <v>0</v>
      </c>
      <c r="JLF25" s="485">
        <f t="shared" si="110"/>
        <v>0</v>
      </c>
      <c r="JLG25" s="485">
        <f t="shared" si="110"/>
        <v>0</v>
      </c>
      <c r="JLH25" s="485">
        <f t="shared" si="110"/>
        <v>0</v>
      </c>
      <c r="JLI25" s="485">
        <f t="shared" si="110"/>
        <v>0</v>
      </c>
      <c r="JLJ25" s="485">
        <f t="shared" si="110"/>
        <v>0</v>
      </c>
      <c r="JLK25" s="485">
        <f t="shared" si="110"/>
        <v>0</v>
      </c>
      <c r="JLL25" s="485">
        <f t="shared" si="110"/>
        <v>0</v>
      </c>
      <c r="JLM25" s="485">
        <f t="shared" si="110"/>
        <v>0</v>
      </c>
      <c r="JLN25" s="485">
        <f t="shared" si="110"/>
        <v>0</v>
      </c>
      <c r="JLO25" s="485">
        <f t="shared" si="110"/>
        <v>0</v>
      </c>
      <c r="JLP25" s="485">
        <f t="shared" si="110"/>
        <v>0</v>
      </c>
      <c r="JLQ25" s="485">
        <f t="shared" si="110"/>
        <v>0</v>
      </c>
      <c r="JLR25" s="485">
        <f t="shared" si="110"/>
        <v>0</v>
      </c>
      <c r="JLS25" s="485">
        <f t="shared" si="110"/>
        <v>0</v>
      </c>
      <c r="JLT25" s="485">
        <f t="shared" si="110"/>
        <v>0</v>
      </c>
      <c r="JLU25" s="485">
        <f t="shared" si="110"/>
        <v>0</v>
      </c>
      <c r="JLV25" s="485">
        <f t="shared" si="110"/>
        <v>0</v>
      </c>
      <c r="JLW25" s="485">
        <f t="shared" si="110"/>
        <v>0</v>
      </c>
      <c r="JLX25" s="485">
        <f t="shared" si="110"/>
        <v>0</v>
      </c>
      <c r="JLY25" s="485">
        <f t="shared" si="110"/>
        <v>0</v>
      </c>
      <c r="JLZ25" s="485">
        <f t="shared" si="110"/>
        <v>0</v>
      </c>
      <c r="JMA25" s="485">
        <f t="shared" si="110"/>
        <v>0</v>
      </c>
      <c r="JMB25" s="485">
        <f t="shared" si="110"/>
        <v>0</v>
      </c>
      <c r="JMC25" s="485">
        <f t="shared" si="110"/>
        <v>0</v>
      </c>
      <c r="JMD25" s="485">
        <f t="shared" si="110"/>
        <v>0</v>
      </c>
      <c r="JME25" s="485">
        <f t="shared" si="110"/>
        <v>0</v>
      </c>
      <c r="JMF25" s="485">
        <f t="shared" si="110"/>
        <v>0</v>
      </c>
      <c r="JMG25" s="485">
        <f t="shared" ref="JMG25:JOR25" si="111">JMG22/365</f>
        <v>0</v>
      </c>
      <c r="JMH25" s="485">
        <f t="shared" si="111"/>
        <v>0</v>
      </c>
      <c r="JMI25" s="485">
        <f t="shared" si="111"/>
        <v>0</v>
      </c>
      <c r="JMJ25" s="485">
        <f t="shared" si="111"/>
        <v>0</v>
      </c>
      <c r="JMK25" s="485">
        <f t="shared" si="111"/>
        <v>0</v>
      </c>
      <c r="JML25" s="485">
        <f t="shared" si="111"/>
        <v>0</v>
      </c>
      <c r="JMM25" s="485">
        <f t="shared" si="111"/>
        <v>0</v>
      </c>
      <c r="JMN25" s="485">
        <f t="shared" si="111"/>
        <v>0</v>
      </c>
      <c r="JMO25" s="485">
        <f t="shared" si="111"/>
        <v>0</v>
      </c>
      <c r="JMP25" s="485">
        <f t="shared" si="111"/>
        <v>0</v>
      </c>
      <c r="JMQ25" s="485">
        <f t="shared" si="111"/>
        <v>0</v>
      </c>
      <c r="JMR25" s="485">
        <f t="shared" si="111"/>
        <v>0</v>
      </c>
      <c r="JMS25" s="485">
        <f t="shared" si="111"/>
        <v>0</v>
      </c>
      <c r="JMT25" s="485">
        <f t="shared" si="111"/>
        <v>0</v>
      </c>
      <c r="JMU25" s="485">
        <f t="shared" si="111"/>
        <v>0</v>
      </c>
      <c r="JMV25" s="485">
        <f t="shared" si="111"/>
        <v>0</v>
      </c>
      <c r="JMW25" s="485">
        <f t="shared" si="111"/>
        <v>0</v>
      </c>
      <c r="JMX25" s="485">
        <f t="shared" si="111"/>
        <v>0</v>
      </c>
      <c r="JMY25" s="485">
        <f t="shared" si="111"/>
        <v>0</v>
      </c>
      <c r="JMZ25" s="485">
        <f t="shared" si="111"/>
        <v>0</v>
      </c>
      <c r="JNA25" s="485">
        <f t="shared" si="111"/>
        <v>0</v>
      </c>
      <c r="JNB25" s="485">
        <f t="shared" si="111"/>
        <v>0</v>
      </c>
      <c r="JNC25" s="485">
        <f t="shared" si="111"/>
        <v>0</v>
      </c>
      <c r="JND25" s="485">
        <f t="shared" si="111"/>
        <v>0</v>
      </c>
      <c r="JNE25" s="485">
        <f t="shared" si="111"/>
        <v>0</v>
      </c>
      <c r="JNF25" s="485">
        <f t="shared" si="111"/>
        <v>0</v>
      </c>
      <c r="JNG25" s="485">
        <f t="shared" si="111"/>
        <v>0</v>
      </c>
      <c r="JNH25" s="485">
        <f t="shared" si="111"/>
        <v>0</v>
      </c>
      <c r="JNI25" s="485">
        <f t="shared" si="111"/>
        <v>0</v>
      </c>
      <c r="JNJ25" s="485">
        <f t="shared" si="111"/>
        <v>0</v>
      </c>
      <c r="JNK25" s="485">
        <f t="shared" si="111"/>
        <v>0</v>
      </c>
      <c r="JNL25" s="485">
        <f t="shared" si="111"/>
        <v>0</v>
      </c>
      <c r="JNM25" s="485">
        <f t="shared" si="111"/>
        <v>0</v>
      </c>
      <c r="JNN25" s="485">
        <f t="shared" si="111"/>
        <v>0</v>
      </c>
      <c r="JNO25" s="485">
        <f t="shared" si="111"/>
        <v>0</v>
      </c>
      <c r="JNP25" s="485">
        <f t="shared" si="111"/>
        <v>0</v>
      </c>
      <c r="JNQ25" s="485">
        <f t="shared" si="111"/>
        <v>0</v>
      </c>
      <c r="JNR25" s="485">
        <f t="shared" si="111"/>
        <v>0</v>
      </c>
      <c r="JNS25" s="485">
        <f t="shared" si="111"/>
        <v>0</v>
      </c>
      <c r="JNT25" s="485">
        <f t="shared" si="111"/>
        <v>0</v>
      </c>
      <c r="JNU25" s="485">
        <f t="shared" si="111"/>
        <v>0</v>
      </c>
      <c r="JNV25" s="485">
        <f t="shared" si="111"/>
        <v>0</v>
      </c>
      <c r="JNW25" s="485">
        <f t="shared" si="111"/>
        <v>0</v>
      </c>
      <c r="JNX25" s="485">
        <f t="shared" si="111"/>
        <v>0</v>
      </c>
      <c r="JNY25" s="485">
        <f t="shared" si="111"/>
        <v>0</v>
      </c>
      <c r="JNZ25" s="485">
        <f t="shared" si="111"/>
        <v>0</v>
      </c>
      <c r="JOA25" s="485">
        <f t="shared" si="111"/>
        <v>0</v>
      </c>
      <c r="JOB25" s="485">
        <f t="shared" si="111"/>
        <v>0</v>
      </c>
      <c r="JOC25" s="485">
        <f t="shared" si="111"/>
        <v>0</v>
      </c>
      <c r="JOD25" s="485">
        <f t="shared" si="111"/>
        <v>0</v>
      </c>
      <c r="JOE25" s="485">
        <f t="shared" si="111"/>
        <v>0</v>
      </c>
      <c r="JOF25" s="485">
        <f t="shared" si="111"/>
        <v>0</v>
      </c>
      <c r="JOG25" s="485">
        <f t="shared" si="111"/>
        <v>0</v>
      </c>
      <c r="JOH25" s="485">
        <f t="shared" si="111"/>
        <v>0</v>
      </c>
      <c r="JOI25" s="485">
        <f t="shared" si="111"/>
        <v>0</v>
      </c>
      <c r="JOJ25" s="485">
        <f t="shared" si="111"/>
        <v>0</v>
      </c>
      <c r="JOK25" s="485">
        <f t="shared" si="111"/>
        <v>0</v>
      </c>
      <c r="JOL25" s="485">
        <f t="shared" si="111"/>
        <v>0</v>
      </c>
      <c r="JOM25" s="485">
        <f t="shared" si="111"/>
        <v>0</v>
      </c>
      <c r="JON25" s="485">
        <f t="shared" si="111"/>
        <v>0</v>
      </c>
      <c r="JOO25" s="485">
        <f t="shared" si="111"/>
        <v>0</v>
      </c>
      <c r="JOP25" s="485">
        <f t="shared" si="111"/>
        <v>0</v>
      </c>
      <c r="JOQ25" s="485">
        <f t="shared" si="111"/>
        <v>0</v>
      </c>
      <c r="JOR25" s="485">
        <f t="shared" si="111"/>
        <v>0</v>
      </c>
      <c r="JOS25" s="485">
        <f t="shared" ref="JOS25:JRD25" si="112">JOS22/365</f>
        <v>0</v>
      </c>
      <c r="JOT25" s="485">
        <f t="shared" si="112"/>
        <v>0</v>
      </c>
      <c r="JOU25" s="485">
        <f t="shared" si="112"/>
        <v>0</v>
      </c>
      <c r="JOV25" s="485">
        <f t="shared" si="112"/>
        <v>0</v>
      </c>
      <c r="JOW25" s="485">
        <f t="shared" si="112"/>
        <v>0</v>
      </c>
      <c r="JOX25" s="485">
        <f t="shared" si="112"/>
        <v>0</v>
      </c>
      <c r="JOY25" s="485">
        <f t="shared" si="112"/>
        <v>0</v>
      </c>
      <c r="JOZ25" s="485">
        <f t="shared" si="112"/>
        <v>0</v>
      </c>
      <c r="JPA25" s="485">
        <f t="shared" si="112"/>
        <v>0</v>
      </c>
      <c r="JPB25" s="485">
        <f t="shared" si="112"/>
        <v>0</v>
      </c>
      <c r="JPC25" s="485">
        <f t="shared" si="112"/>
        <v>0</v>
      </c>
      <c r="JPD25" s="485">
        <f t="shared" si="112"/>
        <v>0</v>
      </c>
      <c r="JPE25" s="485">
        <f t="shared" si="112"/>
        <v>0</v>
      </c>
      <c r="JPF25" s="485">
        <f t="shared" si="112"/>
        <v>0</v>
      </c>
      <c r="JPG25" s="485">
        <f t="shared" si="112"/>
        <v>0</v>
      </c>
      <c r="JPH25" s="485">
        <f t="shared" si="112"/>
        <v>0</v>
      </c>
      <c r="JPI25" s="485">
        <f t="shared" si="112"/>
        <v>0</v>
      </c>
      <c r="JPJ25" s="485">
        <f t="shared" si="112"/>
        <v>0</v>
      </c>
      <c r="JPK25" s="485">
        <f t="shared" si="112"/>
        <v>0</v>
      </c>
      <c r="JPL25" s="485">
        <f t="shared" si="112"/>
        <v>0</v>
      </c>
      <c r="JPM25" s="485">
        <f t="shared" si="112"/>
        <v>0</v>
      </c>
      <c r="JPN25" s="485">
        <f t="shared" si="112"/>
        <v>0</v>
      </c>
      <c r="JPO25" s="485">
        <f t="shared" si="112"/>
        <v>0</v>
      </c>
      <c r="JPP25" s="485">
        <f t="shared" si="112"/>
        <v>0</v>
      </c>
      <c r="JPQ25" s="485">
        <f t="shared" si="112"/>
        <v>0</v>
      </c>
      <c r="JPR25" s="485">
        <f t="shared" si="112"/>
        <v>0</v>
      </c>
      <c r="JPS25" s="485">
        <f t="shared" si="112"/>
        <v>0</v>
      </c>
      <c r="JPT25" s="485">
        <f t="shared" si="112"/>
        <v>0</v>
      </c>
      <c r="JPU25" s="485">
        <f t="shared" si="112"/>
        <v>0</v>
      </c>
      <c r="JPV25" s="485">
        <f t="shared" si="112"/>
        <v>0</v>
      </c>
      <c r="JPW25" s="485">
        <f t="shared" si="112"/>
        <v>0</v>
      </c>
      <c r="JPX25" s="485">
        <f t="shared" si="112"/>
        <v>0</v>
      </c>
      <c r="JPY25" s="485">
        <f t="shared" si="112"/>
        <v>0</v>
      </c>
      <c r="JPZ25" s="485">
        <f t="shared" si="112"/>
        <v>0</v>
      </c>
      <c r="JQA25" s="485">
        <f t="shared" si="112"/>
        <v>0</v>
      </c>
      <c r="JQB25" s="485">
        <f t="shared" si="112"/>
        <v>0</v>
      </c>
      <c r="JQC25" s="485">
        <f t="shared" si="112"/>
        <v>0</v>
      </c>
      <c r="JQD25" s="485">
        <f t="shared" si="112"/>
        <v>0</v>
      </c>
      <c r="JQE25" s="485">
        <f t="shared" si="112"/>
        <v>0</v>
      </c>
      <c r="JQF25" s="485">
        <f t="shared" si="112"/>
        <v>0</v>
      </c>
      <c r="JQG25" s="485">
        <f t="shared" si="112"/>
        <v>0</v>
      </c>
      <c r="JQH25" s="485">
        <f t="shared" si="112"/>
        <v>0</v>
      </c>
      <c r="JQI25" s="485">
        <f t="shared" si="112"/>
        <v>0</v>
      </c>
      <c r="JQJ25" s="485">
        <f t="shared" si="112"/>
        <v>0</v>
      </c>
      <c r="JQK25" s="485">
        <f t="shared" si="112"/>
        <v>0</v>
      </c>
      <c r="JQL25" s="485">
        <f t="shared" si="112"/>
        <v>0</v>
      </c>
      <c r="JQM25" s="485">
        <f t="shared" si="112"/>
        <v>0</v>
      </c>
      <c r="JQN25" s="485">
        <f t="shared" si="112"/>
        <v>0</v>
      </c>
      <c r="JQO25" s="485">
        <f t="shared" si="112"/>
        <v>0</v>
      </c>
      <c r="JQP25" s="485">
        <f t="shared" si="112"/>
        <v>0</v>
      </c>
      <c r="JQQ25" s="485">
        <f t="shared" si="112"/>
        <v>0</v>
      </c>
      <c r="JQR25" s="485">
        <f t="shared" si="112"/>
        <v>0</v>
      </c>
      <c r="JQS25" s="485">
        <f t="shared" si="112"/>
        <v>0</v>
      </c>
      <c r="JQT25" s="485">
        <f t="shared" si="112"/>
        <v>0</v>
      </c>
      <c r="JQU25" s="485">
        <f t="shared" si="112"/>
        <v>0</v>
      </c>
      <c r="JQV25" s="485">
        <f t="shared" si="112"/>
        <v>0</v>
      </c>
      <c r="JQW25" s="485">
        <f t="shared" si="112"/>
        <v>0</v>
      </c>
      <c r="JQX25" s="485">
        <f t="shared" si="112"/>
        <v>0</v>
      </c>
      <c r="JQY25" s="485">
        <f t="shared" si="112"/>
        <v>0</v>
      </c>
      <c r="JQZ25" s="485">
        <f t="shared" si="112"/>
        <v>0</v>
      </c>
      <c r="JRA25" s="485">
        <f t="shared" si="112"/>
        <v>0</v>
      </c>
      <c r="JRB25" s="485">
        <f t="shared" si="112"/>
        <v>0</v>
      </c>
      <c r="JRC25" s="485">
        <f t="shared" si="112"/>
        <v>0</v>
      </c>
      <c r="JRD25" s="485">
        <f t="shared" si="112"/>
        <v>0</v>
      </c>
      <c r="JRE25" s="485">
        <f t="shared" ref="JRE25:JTP25" si="113">JRE22/365</f>
        <v>0</v>
      </c>
      <c r="JRF25" s="485">
        <f t="shared" si="113"/>
        <v>0</v>
      </c>
      <c r="JRG25" s="485">
        <f t="shared" si="113"/>
        <v>0</v>
      </c>
      <c r="JRH25" s="485">
        <f t="shared" si="113"/>
        <v>0</v>
      </c>
      <c r="JRI25" s="485">
        <f t="shared" si="113"/>
        <v>0</v>
      </c>
      <c r="JRJ25" s="485">
        <f t="shared" si="113"/>
        <v>0</v>
      </c>
      <c r="JRK25" s="485">
        <f t="shared" si="113"/>
        <v>0</v>
      </c>
      <c r="JRL25" s="485">
        <f t="shared" si="113"/>
        <v>0</v>
      </c>
      <c r="JRM25" s="485">
        <f t="shared" si="113"/>
        <v>0</v>
      </c>
      <c r="JRN25" s="485">
        <f t="shared" si="113"/>
        <v>0</v>
      </c>
      <c r="JRO25" s="485">
        <f t="shared" si="113"/>
        <v>0</v>
      </c>
      <c r="JRP25" s="485">
        <f t="shared" si="113"/>
        <v>0</v>
      </c>
      <c r="JRQ25" s="485">
        <f t="shared" si="113"/>
        <v>0</v>
      </c>
      <c r="JRR25" s="485">
        <f t="shared" si="113"/>
        <v>0</v>
      </c>
      <c r="JRS25" s="485">
        <f t="shared" si="113"/>
        <v>0</v>
      </c>
      <c r="JRT25" s="485">
        <f t="shared" si="113"/>
        <v>0</v>
      </c>
      <c r="JRU25" s="485">
        <f t="shared" si="113"/>
        <v>0</v>
      </c>
      <c r="JRV25" s="485">
        <f t="shared" si="113"/>
        <v>0</v>
      </c>
      <c r="JRW25" s="485">
        <f t="shared" si="113"/>
        <v>0</v>
      </c>
      <c r="JRX25" s="485">
        <f t="shared" si="113"/>
        <v>0</v>
      </c>
      <c r="JRY25" s="485">
        <f t="shared" si="113"/>
        <v>0</v>
      </c>
      <c r="JRZ25" s="485">
        <f t="shared" si="113"/>
        <v>0</v>
      </c>
      <c r="JSA25" s="485">
        <f t="shared" si="113"/>
        <v>0</v>
      </c>
      <c r="JSB25" s="485">
        <f t="shared" si="113"/>
        <v>0</v>
      </c>
      <c r="JSC25" s="485">
        <f t="shared" si="113"/>
        <v>0</v>
      </c>
      <c r="JSD25" s="485">
        <f t="shared" si="113"/>
        <v>0</v>
      </c>
      <c r="JSE25" s="485">
        <f t="shared" si="113"/>
        <v>0</v>
      </c>
      <c r="JSF25" s="485">
        <f t="shared" si="113"/>
        <v>0</v>
      </c>
      <c r="JSG25" s="485">
        <f t="shared" si="113"/>
        <v>0</v>
      </c>
      <c r="JSH25" s="485">
        <f t="shared" si="113"/>
        <v>0</v>
      </c>
      <c r="JSI25" s="485">
        <f t="shared" si="113"/>
        <v>0</v>
      </c>
      <c r="JSJ25" s="485">
        <f t="shared" si="113"/>
        <v>0</v>
      </c>
      <c r="JSK25" s="485">
        <f t="shared" si="113"/>
        <v>0</v>
      </c>
      <c r="JSL25" s="485">
        <f t="shared" si="113"/>
        <v>0</v>
      </c>
      <c r="JSM25" s="485">
        <f t="shared" si="113"/>
        <v>0</v>
      </c>
      <c r="JSN25" s="485">
        <f t="shared" si="113"/>
        <v>0</v>
      </c>
      <c r="JSO25" s="485">
        <f t="shared" si="113"/>
        <v>0</v>
      </c>
      <c r="JSP25" s="485">
        <f t="shared" si="113"/>
        <v>0</v>
      </c>
      <c r="JSQ25" s="485">
        <f t="shared" si="113"/>
        <v>0</v>
      </c>
      <c r="JSR25" s="485">
        <f t="shared" si="113"/>
        <v>0</v>
      </c>
      <c r="JSS25" s="485">
        <f t="shared" si="113"/>
        <v>0</v>
      </c>
      <c r="JST25" s="485">
        <f t="shared" si="113"/>
        <v>0</v>
      </c>
      <c r="JSU25" s="485">
        <f t="shared" si="113"/>
        <v>0</v>
      </c>
      <c r="JSV25" s="485">
        <f t="shared" si="113"/>
        <v>0</v>
      </c>
      <c r="JSW25" s="485">
        <f t="shared" si="113"/>
        <v>0</v>
      </c>
      <c r="JSX25" s="485">
        <f t="shared" si="113"/>
        <v>0</v>
      </c>
      <c r="JSY25" s="485">
        <f t="shared" si="113"/>
        <v>0</v>
      </c>
      <c r="JSZ25" s="485">
        <f t="shared" si="113"/>
        <v>0</v>
      </c>
      <c r="JTA25" s="485">
        <f t="shared" si="113"/>
        <v>0</v>
      </c>
      <c r="JTB25" s="485">
        <f t="shared" si="113"/>
        <v>0</v>
      </c>
      <c r="JTC25" s="485">
        <f t="shared" si="113"/>
        <v>0</v>
      </c>
      <c r="JTD25" s="485">
        <f t="shared" si="113"/>
        <v>0</v>
      </c>
      <c r="JTE25" s="485">
        <f t="shared" si="113"/>
        <v>0</v>
      </c>
      <c r="JTF25" s="485">
        <f t="shared" si="113"/>
        <v>0</v>
      </c>
      <c r="JTG25" s="485">
        <f t="shared" si="113"/>
        <v>0</v>
      </c>
      <c r="JTH25" s="485">
        <f t="shared" si="113"/>
        <v>0</v>
      </c>
      <c r="JTI25" s="485">
        <f t="shared" si="113"/>
        <v>0</v>
      </c>
      <c r="JTJ25" s="485">
        <f t="shared" si="113"/>
        <v>0</v>
      </c>
      <c r="JTK25" s="485">
        <f t="shared" si="113"/>
        <v>0</v>
      </c>
      <c r="JTL25" s="485">
        <f t="shared" si="113"/>
        <v>0</v>
      </c>
      <c r="JTM25" s="485">
        <f t="shared" si="113"/>
        <v>0</v>
      </c>
      <c r="JTN25" s="485">
        <f t="shared" si="113"/>
        <v>0</v>
      </c>
      <c r="JTO25" s="485">
        <f t="shared" si="113"/>
        <v>0</v>
      </c>
      <c r="JTP25" s="485">
        <f t="shared" si="113"/>
        <v>0</v>
      </c>
      <c r="JTQ25" s="485">
        <f t="shared" ref="JTQ25:JWB25" si="114">JTQ22/365</f>
        <v>0</v>
      </c>
      <c r="JTR25" s="485">
        <f t="shared" si="114"/>
        <v>0</v>
      </c>
      <c r="JTS25" s="485">
        <f t="shared" si="114"/>
        <v>0</v>
      </c>
      <c r="JTT25" s="485">
        <f t="shared" si="114"/>
        <v>0</v>
      </c>
      <c r="JTU25" s="485">
        <f t="shared" si="114"/>
        <v>0</v>
      </c>
      <c r="JTV25" s="485">
        <f t="shared" si="114"/>
        <v>0</v>
      </c>
      <c r="JTW25" s="485">
        <f t="shared" si="114"/>
        <v>0</v>
      </c>
      <c r="JTX25" s="485">
        <f t="shared" si="114"/>
        <v>0</v>
      </c>
      <c r="JTY25" s="485">
        <f t="shared" si="114"/>
        <v>0</v>
      </c>
      <c r="JTZ25" s="485">
        <f t="shared" si="114"/>
        <v>0</v>
      </c>
      <c r="JUA25" s="485">
        <f t="shared" si="114"/>
        <v>0</v>
      </c>
      <c r="JUB25" s="485">
        <f t="shared" si="114"/>
        <v>0</v>
      </c>
      <c r="JUC25" s="485">
        <f t="shared" si="114"/>
        <v>0</v>
      </c>
      <c r="JUD25" s="485">
        <f t="shared" si="114"/>
        <v>0</v>
      </c>
      <c r="JUE25" s="485">
        <f t="shared" si="114"/>
        <v>0</v>
      </c>
      <c r="JUF25" s="485">
        <f t="shared" si="114"/>
        <v>0</v>
      </c>
      <c r="JUG25" s="485">
        <f t="shared" si="114"/>
        <v>0</v>
      </c>
      <c r="JUH25" s="485">
        <f t="shared" si="114"/>
        <v>0</v>
      </c>
      <c r="JUI25" s="485">
        <f t="shared" si="114"/>
        <v>0</v>
      </c>
      <c r="JUJ25" s="485">
        <f t="shared" si="114"/>
        <v>0</v>
      </c>
      <c r="JUK25" s="485">
        <f t="shared" si="114"/>
        <v>0</v>
      </c>
      <c r="JUL25" s="485">
        <f t="shared" si="114"/>
        <v>0</v>
      </c>
      <c r="JUM25" s="485">
        <f t="shared" si="114"/>
        <v>0</v>
      </c>
      <c r="JUN25" s="485">
        <f t="shared" si="114"/>
        <v>0</v>
      </c>
      <c r="JUO25" s="485">
        <f t="shared" si="114"/>
        <v>0</v>
      </c>
      <c r="JUP25" s="485">
        <f t="shared" si="114"/>
        <v>0</v>
      </c>
      <c r="JUQ25" s="485">
        <f t="shared" si="114"/>
        <v>0</v>
      </c>
      <c r="JUR25" s="485">
        <f t="shared" si="114"/>
        <v>0</v>
      </c>
      <c r="JUS25" s="485">
        <f t="shared" si="114"/>
        <v>0</v>
      </c>
      <c r="JUT25" s="485">
        <f t="shared" si="114"/>
        <v>0</v>
      </c>
      <c r="JUU25" s="485">
        <f t="shared" si="114"/>
        <v>0</v>
      </c>
      <c r="JUV25" s="485">
        <f t="shared" si="114"/>
        <v>0</v>
      </c>
      <c r="JUW25" s="485">
        <f t="shared" si="114"/>
        <v>0</v>
      </c>
      <c r="JUX25" s="485">
        <f t="shared" si="114"/>
        <v>0</v>
      </c>
      <c r="JUY25" s="485">
        <f t="shared" si="114"/>
        <v>0</v>
      </c>
      <c r="JUZ25" s="485">
        <f t="shared" si="114"/>
        <v>0</v>
      </c>
      <c r="JVA25" s="485">
        <f t="shared" si="114"/>
        <v>0</v>
      </c>
      <c r="JVB25" s="485">
        <f t="shared" si="114"/>
        <v>0</v>
      </c>
      <c r="JVC25" s="485">
        <f t="shared" si="114"/>
        <v>0</v>
      </c>
      <c r="JVD25" s="485">
        <f t="shared" si="114"/>
        <v>0</v>
      </c>
      <c r="JVE25" s="485">
        <f t="shared" si="114"/>
        <v>0</v>
      </c>
      <c r="JVF25" s="485">
        <f t="shared" si="114"/>
        <v>0</v>
      </c>
      <c r="JVG25" s="485">
        <f t="shared" si="114"/>
        <v>0</v>
      </c>
      <c r="JVH25" s="485">
        <f t="shared" si="114"/>
        <v>0</v>
      </c>
      <c r="JVI25" s="485">
        <f t="shared" si="114"/>
        <v>0</v>
      </c>
      <c r="JVJ25" s="485">
        <f t="shared" si="114"/>
        <v>0</v>
      </c>
      <c r="JVK25" s="485">
        <f t="shared" si="114"/>
        <v>0</v>
      </c>
      <c r="JVL25" s="485">
        <f t="shared" si="114"/>
        <v>0</v>
      </c>
      <c r="JVM25" s="485">
        <f t="shared" si="114"/>
        <v>0</v>
      </c>
      <c r="JVN25" s="485">
        <f t="shared" si="114"/>
        <v>0</v>
      </c>
      <c r="JVO25" s="485">
        <f t="shared" si="114"/>
        <v>0</v>
      </c>
      <c r="JVP25" s="485">
        <f t="shared" si="114"/>
        <v>0</v>
      </c>
      <c r="JVQ25" s="485">
        <f t="shared" si="114"/>
        <v>0</v>
      </c>
      <c r="JVR25" s="485">
        <f t="shared" si="114"/>
        <v>0</v>
      </c>
      <c r="JVS25" s="485">
        <f t="shared" si="114"/>
        <v>0</v>
      </c>
      <c r="JVT25" s="485">
        <f t="shared" si="114"/>
        <v>0</v>
      </c>
      <c r="JVU25" s="485">
        <f t="shared" si="114"/>
        <v>0</v>
      </c>
      <c r="JVV25" s="485">
        <f t="shared" si="114"/>
        <v>0</v>
      </c>
      <c r="JVW25" s="485">
        <f t="shared" si="114"/>
        <v>0</v>
      </c>
      <c r="JVX25" s="485">
        <f t="shared" si="114"/>
        <v>0</v>
      </c>
      <c r="JVY25" s="485">
        <f t="shared" si="114"/>
        <v>0</v>
      </c>
      <c r="JVZ25" s="485">
        <f t="shared" si="114"/>
        <v>0</v>
      </c>
      <c r="JWA25" s="485">
        <f t="shared" si="114"/>
        <v>0</v>
      </c>
      <c r="JWB25" s="485">
        <f t="shared" si="114"/>
        <v>0</v>
      </c>
      <c r="JWC25" s="485">
        <f t="shared" ref="JWC25:JYN25" si="115">JWC22/365</f>
        <v>0</v>
      </c>
      <c r="JWD25" s="485">
        <f t="shared" si="115"/>
        <v>0</v>
      </c>
      <c r="JWE25" s="485">
        <f t="shared" si="115"/>
        <v>0</v>
      </c>
      <c r="JWF25" s="485">
        <f t="shared" si="115"/>
        <v>0</v>
      </c>
      <c r="JWG25" s="485">
        <f t="shared" si="115"/>
        <v>0</v>
      </c>
      <c r="JWH25" s="485">
        <f t="shared" si="115"/>
        <v>0</v>
      </c>
      <c r="JWI25" s="485">
        <f t="shared" si="115"/>
        <v>0</v>
      </c>
      <c r="JWJ25" s="485">
        <f t="shared" si="115"/>
        <v>0</v>
      </c>
      <c r="JWK25" s="485">
        <f t="shared" si="115"/>
        <v>0</v>
      </c>
      <c r="JWL25" s="485">
        <f t="shared" si="115"/>
        <v>0</v>
      </c>
      <c r="JWM25" s="485">
        <f t="shared" si="115"/>
        <v>0</v>
      </c>
      <c r="JWN25" s="485">
        <f t="shared" si="115"/>
        <v>0</v>
      </c>
      <c r="JWO25" s="485">
        <f t="shared" si="115"/>
        <v>0</v>
      </c>
      <c r="JWP25" s="485">
        <f t="shared" si="115"/>
        <v>0</v>
      </c>
      <c r="JWQ25" s="485">
        <f t="shared" si="115"/>
        <v>0</v>
      </c>
      <c r="JWR25" s="485">
        <f t="shared" si="115"/>
        <v>0</v>
      </c>
      <c r="JWS25" s="485">
        <f t="shared" si="115"/>
        <v>0</v>
      </c>
      <c r="JWT25" s="485">
        <f t="shared" si="115"/>
        <v>0</v>
      </c>
      <c r="JWU25" s="485">
        <f t="shared" si="115"/>
        <v>0</v>
      </c>
      <c r="JWV25" s="485">
        <f t="shared" si="115"/>
        <v>0</v>
      </c>
      <c r="JWW25" s="485">
        <f t="shared" si="115"/>
        <v>0</v>
      </c>
      <c r="JWX25" s="485">
        <f t="shared" si="115"/>
        <v>0</v>
      </c>
      <c r="JWY25" s="485">
        <f t="shared" si="115"/>
        <v>0</v>
      </c>
      <c r="JWZ25" s="485">
        <f t="shared" si="115"/>
        <v>0</v>
      </c>
      <c r="JXA25" s="485">
        <f t="shared" si="115"/>
        <v>0</v>
      </c>
      <c r="JXB25" s="485">
        <f t="shared" si="115"/>
        <v>0</v>
      </c>
      <c r="JXC25" s="485">
        <f t="shared" si="115"/>
        <v>0</v>
      </c>
      <c r="JXD25" s="485">
        <f t="shared" si="115"/>
        <v>0</v>
      </c>
      <c r="JXE25" s="485">
        <f t="shared" si="115"/>
        <v>0</v>
      </c>
      <c r="JXF25" s="485">
        <f t="shared" si="115"/>
        <v>0</v>
      </c>
      <c r="JXG25" s="485">
        <f t="shared" si="115"/>
        <v>0</v>
      </c>
      <c r="JXH25" s="485">
        <f t="shared" si="115"/>
        <v>0</v>
      </c>
      <c r="JXI25" s="485">
        <f t="shared" si="115"/>
        <v>0</v>
      </c>
      <c r="JXJ25" s="485">
        <f t="shared" si="115"/>
        <v>0</v>
      </c>
      <c r="JXK25" s="485">
        <f t="shared" si="115"/>
        <v>0</v>
      </c>
      <c r="JXL25" s="485">
        <f t="shared" si="115"/>
        <v>0</v>
      </c>
      <c r="JXM25" s="485">
        <f t="shared" si="115"/>
        <v>0</v>
      </c>
      <c r="JXN25" s="485">
        <f t="shared" si="115"/>
        <v>0</v>
      </c>
      <c r="JXO25" s="485">
        <f t="shared" si="115"/>
        <v>0</v>
      </c>
      <c r="JXP25" s="485">
        <f t="shared" si="115"/>
        <v>0</v>
      </c>
      <c r="JXQ25" s="485">
        <f t="shared" si="115"/>
        <v>0</v>
      </c>
      <c r="JXR25" s="485">
        <f t="shared" si="115"/>
        <v>0</v>
      </c>
      <c r="JXS25" s="485">
        <f t="shared" si="115"/>
        <v>0</v>
      </c>
      <c r="JXT25" s="485">
        <f t="shared" si="115"/>
        <v>0</v>
      </c>
      <c r="JXU25" s="485">
        <f t="shared" si="115"/>
        <v>0</v>
      </c>
      <c r="JXV25" s="485">
        <f t="shared" si="115"/>
        <v>0</v>
      </c>
      <c r="JXW25" s="485">
        <f t="shared" si="115"/>
        <v>0</v>
      </c>
      <c r="JXX25" s="485">
        <f t="shared" si="115"/>
        <v>0</v>
      </c>
      <c r="JXY25" s="485">
        <f t="shared" si="115"/>
        <v>0</v>
      </c>
      <c r="JXZ25" s="485">
        <f t="shared" si="115"/>
        <v>0</v>
      </c>
      <c r="JYA25" s="485">
        <f t="shared" si="115"/>
        <v>0</v>
      </c>
      <c r="JYB25" s="485">
        <f t="shared" si="115"/>
        <v>0</v>
      </c>
      <c r="JYC25" s="485">
        <f t="shared" si="115"/>
        <v>0</v>
      </c>
      <c r="JYD25" s="485">
        <f t="shared" si="115"/>
        <v>0</v>
      </c>
      <c r="JYE25" s="485">
        <f t="shared" si="115"/>
        <v>0</v>
      </c>
      <c r="JYF25" s="485">
        <f t="shared" si="115"/>
        <v>0</v>
      </c>
      <c r="JYG25" s="485">
        <f t="shared" si="115"/>
        <v>0</v>
      </c>
      <c r="JYH25" s="485">
        <f t="shared" si="115"/>
        <v>0</v>
      </c>
      <c r="JYI25" s="485">
        <f t="shared" si="115"/>
        <v>0</v>
      </c>
      <c r="JYJ25" s="485">
        <f t="shared" si="115"/>
        <v>0</v>
      </c>
      <c r="JYK25" s="485">
        <f t="shared" si="115"/>
        <v>0</v>
      </c>
      <c r="JYL25" s="485">
        <f t="shared" si="115"/>
        <v>0</v>
      </c>
      <c r="JYM25" s="485">
        <f t="shared" si="115"/>
        <v>0</v>
      </c>
      <c r="JYN25" s="485">
        <f t="shared" si="115"/>
        <v>0</v>
      </c>
      <c r="JYO25" s="485">
        <f t="shared" ref="JYO25:KAZ25" si="116">JYO22/365</f>
        <v>0</v>
      </c>
      <c r="JYP25" s="485">
        <f t="shared" si="116"/>
        <v>0</v>
      </c>
      <c r="JYQ25" s="485">
        <f t="shared" si="116"/>
        <v>0</v>
      </c>
      <c r="JYR25" s="485">
        <f t="shared" si="116"/>
        <v>0</v>
      </c>
      <c r="JYS25" s="485">
        <f t="shared" si="116"/>
        <v>0</v>
      </c>
      <c r="JYT25" s="485">
        <f t="shared" si="116"/>
        <v>0</v>
      </c>
      <c r="JYU25" s="485">
        <f t="shared" si="116"/>
        <v>0</v>
      </c>
      <c r="JYV25" s="485">
        <f t="shared" si="116"/>
        <v>0</v>
      </c>
      <c r="JYW25" s="485">
        <f t="shared" si="116"/>
        <v>0</v>
      </c>
      <c r="JYX25" s="485">
        <f t="shared" si="116"/>
        <v>0</v>
      </c>
      <c r="JYY25" s="485">
        <f t="shared" si="116"/>
        <v>0</v>
      </c>
      <c r="JYZ25" s="485">
        <f t="shared" si="116"/>
        <v>0</v>
      </c>
      <c r="JZA25" s="485">
        <f t="shared" si="116"/>
        <v>0</v>
      </c>
      <c r="JZB25" s="485">
        <f t="shared" si="116"/>
        <v>0</v>
      </c>
      <c r="JZC25" s="485">
        <f t="shared" si="116"/>
        <v>0</v>
      </c>
      <c r="JZD25" s="485">
        <f t="shared" si="116"/>
        <v>0</v>
      </c>
      <c r="JZE25" s="485">
        <f t="shared" si="116"/>
        <v>0</v>
      </c>
      <c r="JZF25" s="485">
        <f t="shared" si="116"/>
        <v>0</v>
      </c>
      <c r="JZG25" s="485">
        <f t="shared" si="116"/>
        <v>0</v>
      </c>
      <c r="JZH25" s="485">
        <f t="shared" si="116"/>
        <v>0</v>
      </c>
      <c r="JZI25" s="485">
        <f t="shared" si="116"/>
        <v>0</v>
      </c>
      <c r="JZJ25" s="485">
        <f t="shared" si="116"/>
        <v>0</v>
      </c>
      <c r="JZK25" s="485">
        <f t="shared" si="116"/>
        <v>0</v>
      </c>
      <c r="JZL25" s="485">
        <f t="shared" si="116"/>
        <v>0</v>
      </c>
      <c r="JZM25" s="485">
        <f t="shared" si="116"/>
        <v>0</v>
      </c>
      <c r="JZN25" s="485">
        <f t="shared" si="116"/>
        <v>0</v>
      </c>
      <c r="JZO25" s="485">
        <f t="shared" si="116"/>
        <v>0</v>
      </c>
      <c r="JZP25" s="485">
        <f t="shared" si="116"/>
        <v>0</v>
      </c>
      <c r="JZQ25" s="485">
        <f t="shared" si="116"/>
        <v>0</v>
      </c>
      <c r="JZR25" s="485">
        <f t="shared" si="116"/>
        <v>0</v>
      </c>
      <c r="JZS25" s="485">
        <f t="shared" si="116"/>
        <v>0</v>
      </c>
      <c r="JZT25" s="485">
        <f t="shared" si="116"/>
        <v>0</v>
      </c>
      <c r="JZU25" s="485">
        <f t="shared" si="116"/>
        <v>0</v>
      </c>
      <c r="JZV25" s="485">
        <f t="shared" si="116"/>
        <v>0</v>
      </c>
      <c r="JZW25" s="485">
        <f t="shared" si="116"/>
        <v>0</v>
      </c>
      <c r="JZX25" s="485">
        <f t="shared" si="116"/>
        <v>0</v>
      </c>
      <c r="JZY25" s="485">
        <f t="shared" si="116"/>
        <v>0</v>
      </c>
      <c r="JZZ25" s="485">
        <f t="shared" si="116"/>
        <v>0</v>
      </c>
      <c r="KAA25" s="485">
        <f t="shared" si="116"/>
        <v>0</v>
      </c>
      <c r="KAB25" s="485">
        <f t="shared" si="116"/>
        <v>0</v>
      </c>
      <c r="KAC25" s="485">
        <f t="shared" si="116"/>
        <v>0</v>
      </c>
      <c r="KAD25" s="485">
        <f t="shared" si="116"/>
        <v>0</v>
      </c>
      <c r="KAE25" s="485">
        <f t="shared" si="116"/>
        <v>0</v>
      </c>
      <c r="KAF25" s="485">
        <f t="shared" si="116"/>
        <v>0</v>
      </c>
      <c r="KAG25" s="485">
        <f t="shared" si="116"/>
        <v>0</v>
      </c>
      <c r="KAH25" s="485">
        <f t="shared" si="116"/>
        <v>0</v>
      </c>
      <c r="KAI25" s="485">
        <f t="shared" si="116"/>
        <v>0</v>
      </c>
      <c r="KAJ25" s="485">
        <f t="shared" si="116"/>
        <v>0</v>
      </c>
      <c r="KAK25" s="485">
        <f t="shared" si="116"/>
        <v>0</v>
      </c>
      <c r="KAL25" s="485">
        <f t="shared" si="116"/>
        <v>0</v>
      </c>
      <c r="KAM25" s="485">
        <f t="shared" si="116"/>
        <v>0</v>
      </c>
      <c r="KAN25" s="485">
        <f t="shared" si="116"/>
        <v>0</v>
      </c>
      <c r="KAO25" s="485">
        <f t="shared" si="116"/>
        <v>0</v>
      </c>
      <c r="KAP25" s="485">
        <f t="shared" si="116"/>
        <v>0</v>
      </c>
      <c r="KAQ25" s="485">
        <f t="shared" si="116"/>
        <v>0</v>
      </c>
      <c r="KAR25" s="485">
        <f t="shared" si="116"/>
        <v>0</v>
      </c>
      <c r="KAS25" s="485">
        <f t="shared" si="116"/>
        <v>0</v>
      </c>
      <c r="KAT25" s="485">
        <f t="shared" si="116"/>
        <v>0</v>
      </c>
      <c r="KAU25" s="485">
        <f t="shared" si="116"/>
        <v>0</v>
      </c>
      <c r="KAV25" s="485">
        <f t="shared" si="116"/>
        <v>0</v>
      </c>
      <c r="KAW25" s="485">
        <f t="shared" si="116"/>
        <v>0</v>
      </c>
      <c r="KAX25" s="485">
        <f t="shared" si="116"/>
        <v>0</v>
      </c>
      <c r="KAY25" s="485">
        <f t="shared" si="116"/>
        <v>0</v>
      </c>
      <c r="KAZ25" s="485">
        <f t="shared" si="116"/>
        <v>0</v>
      </c>
      <c r="KBA25" s="485">
        <f t="shared" ref="KBA25:KDL25" si="117">KBA22/365</f>
        <v>0</v>
      </c>
      <c r="KBB25" s="485">
        <f t="shared" si="117"/>
        <v>0</v>
      </c>
      <c r="KBC25" s="485">
        <f t="shared" si="117"/>
        <v>0</v>
      </c>
      <c r="KBD25" s="485">
        <f t="shared" si="117"/>
        <v>0</v>
      </c>
      <c r="KBE25" s="485">
        <f t="shared" si="117"/>
        <v>0</v>
      </c>
      <c r="KBF25" s="485">
        <f t="shared" si="117"/>
        <v>0</v>
      </c>
      <c r="KBG25" s="485">
        <f t="shared" si="117"/>
        <v>0</v>
      </c>
      <c r="KBH25" s="485">
        <f t="shared" si="117"/>
        <v>0</v>
      </c>
      <c r="KBI25" s="485">
        <f t="shared" si="117"/>
        <v>0</v>
      </c>
      <c r="KBJ25" s="485">
        <f t="shared" si="117"/>
        <v>0</v>
      </c>
      <c r="KBK25" s="485">
        <f t="shared" si="117"/>
        <v>0</v>
      </c>
      <c r="KBL25" s="485">
        <f t="shared" si="117"/>
        <v>0</v>
      </c>
      <c r="KBM25" s="485">
        <f t="shared" si="117"/>
        <v>0</v>
      </c>
      <c r="KBN25" s="485">
        <f t="shared" si="117"/>
        <v>0</v>
      </c>
      <c r="KBO25" s="485">
        <f t="shared" si="117"/>
        <v>0</v>
      </c>
      <c r="KBP25" s="485">
        <f t="shared" si="117"/>
        <v>0</v>
      </c>
      <c r="KBQ25" s="485">
        <f t="shared" si="117"/>
        <v>0</v>
      </c>
      <c r="KBR25" s="485">
        <f t="shared" si="117"/>
        <v>0</v>
      </c>
      <c r="KBS25" s="485">
        <f t="shared" si="117"/>
        <v>0</v>
      </c>
      <c r="KBT25" s="485">
        <f t="shared" si="117"/>
        <v>0</v>
      </c>
      <c r="KBU25" s="485">
        <f t="shared" si="117"/>
        <v>0</v>
      </c>
      <c r="KBV25" s="485">
        <f t="shared" si="117"/>
        <v>0</v>
      </c>
      <c r="KBW25" s="485">
        <f t="shared" si="117"/>
        <v>0</v>
      </c>
      <c r="KBX25" s="485">
        <f t="shared" si="117"/>
        <v>0</v>
      </c>
      <c r="KBY25" s="485">
        <f t="shared" si="117"/>
        <v>0</v>
      </c>
      <c r="KBZ25" s="485">
        <f t="shared" si="117"/>
        <v>0</v>
      </c>
      <c r="KCA25" s="485">
        <f t="shared" si="117"/>
        <v>0</v>
      </c>
      <c r="KCB25" s="485">
        <f t="shared" si="117"/>
        <v>0</v>
      </c>
      <c r="KCC25" s="485">
        <f t="shared" si="117"/>
        <v>0</v>
      </c>
      <c r="KCD25" s="485">
        <f t="shared" si="117"/>
        <v>0</v>
      </c>
      <c r="KCE25" s="485">
        <f t="shared" si="117"/>
        <v>0</v>
      </c>
      <c r="KCF25" s="485">
        <f t="shared" si="117"/>
        <v>0</v>
      </c>
      <c r="KCG25" s="485">
        <f t="shared" si="117"/>
        <v>0</v>
      </c>
      <c r="KCH25" s="485">
        <f t="shared" si="117"/>
        <v>0</v>
      </c>
      <c r="KCI25" s="485">
        <f t="shared" si="117"/>
        <v>0</v>
      </c>
      <c r="KCJ25" s="485">
        <f t="shared" si="117"/>
        <v>0</v>
      </c>
      <c r="KCK25" s="485">
        <f t="shared" si="117"/>
        <v>0</v>
      </c>
      <c r="KCL25" s="485">
        <f t="shared" si="117"/>
        <v>0</v>
      </c>
      <c r="KCM25" s="485">
        <f t="shared" si="117"/>
        <v>0</v>
      </c>
      <c r="KCN25" s="485">
        <f t="shared" si="117"/>
        <v>0</v>
      </c>
      <c r="KCO25" s="485">
        <f t="shared" si="117"/>
        <v>0</v>
      </c>
      <c r="KCP25" s="485">
        <f t="shared" si="117"/>
        <v>0</v>
      </c>
      <c r="KCQ25" s="485">
        <f t="shared" si="117"/>
        <v>0</v>
      </c>
      <c r="KCR25" s="485">
        <f t="shared" si="117"/>
        <v>0</v>
      </c>
      <c r="KCS25" s="485">
        <f t="shared" si="117"/>
        <v>0</v>
      </c>
      <c r="KCT25" s="485">
        <f t="shared" si="117"/>
        <v>0</v>
      </c>
      <c r="KCU25" s="485">
        <f t="shared" si="117"/>
        <v>0</v>
      </c>
      <c r="KCV25" s="485">
        <f t="shared" si="117"/>
        <v>0</v>
      </c>
      <c r="KCW25" s="485">
        <f t="shared" si="117"/>
        <v>0</v>
      </c>
      <c r="KCX25" s="485">
        <f t="shared" si="117"/>
        <v>0</v>
      </c>
      <c r="KCY25" s="485">
        <f t="shared" si="117"/>
        <v>0</v>
      </c>
      <c r="KCZ25" s="485">
        <f t="shared" si="117"/>
        <v>0</v>
      </c>
      <c r="KDA25" s="485">
        <f t="shared" si="117"/>
        <v>0</v>
      </c>
      <c r="KDB25" s="485">
        <f t="shared" si="117"/>
        <v>0</v>
      </c>
      <c r="KDC25" s="485">
        <f t="shared" si="117"/>
        <v>0</v>
      </c>
      <c r="KDD25" s="485">
        <f t="shared" si="117"/>
        <v>0</v>
      </c>
      <c r="KDE25" s="485">
        <f t="shared" si="117"/>
        <v>0</v>
      </c>
      <c r="KDF25" s="485">
        <f t="shared" si="117"/>
        <v>0</v>
      </c>
      <c r="KDG25" s="485">
        <f t="shared" si="117"/>
        <v>0</v>
      </c>
      <c r="KDH25" s="485">
        <f t="shared" si="117"/>
        <v>0</v>
      </c>
      <c r="KDI25" s="485">
        <f t="shared" si="117"/>
        <v>0</v>
      </c>
      <c r="KDJ25" s="485">
        <f t="shared" si="117"/>
        <v>0</v>
      </c>
      <c r="KDK25" s="485">
        <f t="shared" si="117"/>
        <v>0</v>
      </c>
      <c r="KDL25" s="485">
        <f t="shared" si="117"/>
        <v>0</v>
      </c>
      <c r="KDM25" s="485">
        <f t="shared" ref="KDM25:KFX25" si="118">KDM22/365</f>
        <v>0</v>
      </c>
      <c r="KDN25" s="485">
        <f t="shared" si="118"/>
        <v>0</v>
      </c>
      <c r="KDO25" s="485">
        <f t="shared" si="118"/>
        <v>0</v>
      </c>
      <c r="KDP25" s="485">
        <f t="shared" si="118"/>
        <v>0</v>
      </c>
      <c r="KDQ25" s="485">
        <f t="shared" si="118"/>
        <v>0</v>
      </c>
      <c r="KDR25" s="485">
        <f t="shared" si="118"/>
        <v>0</v>
      </c>
      <c r="KDS25" s="485">
        <f t="shared" si="118"/>
        <v>0</v>
      </c>
      <c r="KDT25" s="485">
        <f t="shared" si="118"/>
        <v>0</v>
      </c>
      <c r="KDU25" s="485">
        <f t="shared" si="118"/>
        <v>0</v>
      </c>
      <c r="KDV25" s="485">
        <f t="shared" si="118"/>
        <v>0</v>
      </c>
      <c r="KDW25" s="485">
        <f t="shared" si="118"/>
        <v>0</v>
      </c>
      <c r="KDX25" s="485">
        <f t="shared" si="118"/>
        <v>0</v>
      </c>
      <c r="KDY25" s="485">
        <f t="shared" si="118"/>
        <v>0</v>
      </c>
      <c r="KDZ25" s="485">
        <f t="shared" si="118"/>
        <v>0</v>
      </c>
      <c r="KEA25" s="485">
        <f t="shared" si="118"/>
        <v>0</v>
      </c>
      <c r="KEB25" s="485">
        <f t="shared" si="118"/>
        <v>0</v>
      </c>
      <c r="KEC25" s="485">
        <f t="shared" si="118"/>
        <v>0</v>
      </c>
      <c r="KED25" s="485">
        <f t="shared" si="118"/>
        <v>0</v>
      </c>
      <c r="KEE25" s="485">
        <f t="shared" si="118"/>
        <v>0</v>
      </c>
      <c r="KEF25" s="485">
        <f t="shared" si="118"/>
        <v>0</v>
      </c>
      <c r="KEG25" s="485">
        <f t="shared" si="118"/>
        <v>0</v>
      </c>
      <c r="KEH25" s="485">
        <f t="shared" si="118"/>
        <v>0</v>
      </c>
      <c r="KEI25" s="485">
        <f t="shared" si="118"/>
        <v>0</v>
      </c>
      <c r="KEJ25" s="485">
        <f t="shared" si="118"/>
        <v>0</v>
      </c>
      <c r="KEK25" s="485">
        <f t="shared" si="118"/>
        <v>0</v>
      </c>
      <c r="KEL25" s="485">
        <f t="shared" si="118"/>
        <v>0</v>
      </c>
      <c r="KEM25" s="485">
        <f t="shared" si="118"/>
        <v>0</v>
      </c>
      <c r="KEN25" s="485">
        <f t="shared" si="118"/>
        <v>0</v>
      </c>
      <c r="KEO25" s="485">
        <f t="shared" si="118"/>
        <v>0</v>
      </c>
      <c r="KEP25" s="485">
        <f t="shared" si="118"/>
        <v>0</v>
      </c>
      <c r="KEQ25" s="485">
        <f t="shared" si="118"/>
        <v>0</v>
      </c>
      <c r="KER25" s="485">
        <f t="shared" si="118"/>
        <v>0</v>
      </c>
      <c r="KES25" s="485">
        <f t="shared" si="118"/>
        <v>0</v>
      </c>
      <c r="KET25" s="485">
        <f t="shared" si="118"/>
        <v>0</v>
      </c>
      <c r="KEU25" s="485">
        <f t="shared" si="118"/>
        <v>0</v>
      </c>
      <c r="KEV25" s="485">
        <f t="shared" si="118"/>
        <v>0</v>
      </c>
      <c r="KEW25" s="485">
        <f t="shared" si="118"/>
        <v>0</v>
      </c>
      <c r="KEX25" s="485">
        <f t="shared" si="118"/>
        <v>0</v>
      </c>
      <c r="KEY25" s="485">
        <f t="shared" si="118"/>
        <v>0</v>
      </c>
      <c r="KEZ25" s="485">
        <f t="shared" si="118"/>
        <v>0</v>
      </c>
      <c r="KFA25" s="485">
        <f t="shared" si="118"/>
        <v>0</v>
      </c>
      <c r="KFB25" s="485">
        <f t="shared" si="118"/>
        <v>0</v>
      </c>
      <c r="KFC25" s="485">
        <f t="shared" si="118"/>
        <v>0</v>
      </c>
      <c r="KFD25" s="485">
        <f t="shared" si="118"/>
        <v>0</v>
      </c>
      <c r="KFE25" s="485">
        <f t="shared" si="118"/>
        <v>0</v>
      </c>
      <c r="KFF25" s="485">
        <f t="shared" si="118"/>
        <v>0</v>
      </c>
      <c r="KFG25" s="485">
        <f t="shared" si="118"/>
        <v>0</v>
      </c>
      <c r="KFH25" s="485">
        <f t="shared" si="118"/>
        <v>0</v>
      </c>
      <c r="KFI25" s="485">
        <f t="shared" si="118"/>
        <v>0</v>
      </c>
      <c r="KFJ25" s="485">
        <f t="shared" si="118"/>
        <v>0</v>
      </c>
      <c r="KFK25" s="485">
        <f t="shared" si="118"/>
        <v>0</v>
      </c>
      <c r="KFL25" s="485">
        <f t="shared" si="118"/>
        <v>0</v>
      </c>
      <c r="KFM25" s="485">
        <f t="shared" si="118"/>
        <v>0</v>
      </c>
      <c r="KFN25" s="485">
        <f t="shared" si="118"/>
        <v>0</v>
      </c>
      <c r="KFO25" s="485">
        <f t="shared" si="118"/>
        <v>0</v>
      </c>
      <c r="KFP25" s="485">
        <f t="shared" si="118"/>
        <v>0</v>
      </c>
      <c r="KFQ25" s="485">
        <f t="shared" si="118"/>
        <v>0</v>
      </c>
      <c r="KFR25" s="485">
        <f t="shared" si="118"/>
        <v>0</v>
      </c>
      <c r="KFS25" s="485">
        <f t="shared" si="118"/>
        <v>0</v>
      </c>
      <c r="KFT25" s="485">
        <f t="shared" si="118"/>
        <v>0</v>
      </c>
      <c r="KFU25" s="485">
        <f t="shared" si="118"/>
        <v>0</v>
      </c>
      <c r="KFV25" s="485">
        <f t="shared" si="118"/>
        <v>0</v>
      </c>
      <c r="KFW25" s="485">
        <f t="shared" si="118"/>
        <v>0</v>
      </c>
      <c r="KFX25" s="485">
        <f t="shared" si="118"/>
        <v>0</v>
      </c>
      <c r="KFY25" s="485">
        <f t="shared" ref="KFY25:KIJ25" si="119">KFY22/365</f>
        <v>0</v>
      </c>
      <c r="KFZ25" s="485">
        <f t="shared" si="119"/>
        <v>0</v>
      </c>
      <c r="KGA25" s="485">
        <f t="shared" si="119"/>
        <v>0</v>
      </c>
      <c r="KGB25" s="485">
        <f t="shared" si="119"/>
        <v>0</v>
      </c>
      <c r="KGC25" s="485">
        <f t="shared" si="119"/>
        <v>0</v>
      </c>
      <c r="KGD25" s="485">
        <f t="shared" si="119"/>
        <v>0</v>
      </c>
      <c r="KGE25" s="485">
        <f t="shared" si="119"/>
        <v>0</v>
      </c>
      <c r="KGF25" s="485">
        <f t="shared" si="119"/>
        <v>0</v>
      </c>
      <c r="KGG25" s="485">
        <f t="shared" si="119"/>
        <v>0</v>
      </c>
      <c r="KGH25" s="485">
        <f t="shared" si="119"/>
        <v>0</v>
      </c>
      <c r="KGI25" s="485">
        <f t="shared" si="119"/>
        <v>0</v>
      </c>
      <c r="KGJ25" s="485">
        <f t="shared" si="119"/>
        <v>0</v>
      </c>
      <c r="KGK25" s="485">
        <f t="shared" si="119"/>
        <v>0</v>
      </c>
      <c r="KGL25" s="485">
        <f t="shared" si="119"/>
        <v>0</v>
      </c>
      <c r="KGM25" s="485">
        <f t="shared" si="119"/>
        <v>0</v>
      </c>
      <c r="KGN25" s="485">
        <f t="shared" si="119"/>
        <v>0</v>
      </c>
      <c r="KGO25" s="485">
        <f t="shared" si="119"/>
        <v>0</v>
      </c>
      <c r="KGP25" s="485">
        <f t="shared" si="119"/>
        <v>0</v>
      </c>
      <c r="KGQ25" s="485">
        <f t="shared" si="119"/>
        <v>0</v>
      </c>
      <c r="KGR25" s="485">
        <f t="shared" si="119"/>
        <v>0</v>
      </c>
      <c r="KGS25" s="485">
        <f t="shared" si="119"/>
        <v>0</v>
      </c>
      <c r="KGT25" s="485">
        <f t="shared" si="119"/>
        <v>0</v>
      </c>
      <c r="KGU25" s="485">
        <f t="shared" si="119"/>
        <v>0</v>
      </c>
      <c r="KGV25" s="485">
        <f t="shared" si="119"/>
        <v>0</v>
      </c>
      <c r="KGW25" s="485">
        <f t="shared" si="119"/>
        <v>0</v>
      </c>
      <c r="KGX25" s="485">
        <f t="shared" si="119"/>
        <v>0</v>
      </c>
      <c r="KGY25" s="485">
        <f t="shared" si="119"/>
        <v>0</v>
      </c>
      <c r="KGZ25" s="485">
        <f t="shared" si="119"/>
        <v>0</v>
      </c>
      <c r="KHA25" s="485">
        <f t="shared" si="119"/>
        <v>0</v>
      </c>
      <c r="KHB25" s="485">
        <f t="shared" si="119"/>
        <v>0</v>
      </c>
      <c r="KHC25" s="485">
        <f t="shared" si="119"/>
        <v>0</v>
      </c>
      <c r="KHD25" s="485">
        <f t="shared" si="119"/>
        <v>0</v>
      </c>
      <c r="KHE25" s="485">
        <f t="shared" si="119"/>
        <v>0</v>
      </c>
      <c r="KHF25" s="485">
        <f t="shared" si="119"/>
        <v>0</v>
      </c>
      <c r="KHG25" s="485">
        <f t="shared" si="119"/>
        <v>0</v>
      </c>
      <c r="KHH25" s="485">
        <f t="shared" si="119"/>
        <v>0</v>
      </c>
      <c r="KHI25" s="485">
        <f t="shared" si="119"/>
        <v>0</v>
      </c>
      <c r="KHJ25" s="485">
        <f t="shared" si="119"/>
        <v>0</v>
      </c>
      <c r="KHK25" s="485">
        <f t="shared" si="119"/>
        <v>0</v>
      </c>
      <c r="KHL25" s="485">
        <f t="shared" si="119"/>
        <v>0</v>
      </c>
      <c r="KHM25" s="485">
        <f t="shared" si="119"/>
        <v>0</v>
      </c>
      <c r="KHN25" s="485">
        <f t="shared" si="119"/>
        <v>0</v>
      </c>
      <c r="KHO25" s="485">
        <f t="shared" si="119"/>
        <v>0</v>
      </c>
      <c r="KHP25" s="485">
        <f t="shared" si="119"/>
        <v>0</v>
      </c>
      <c r="KHQ25" s="485">
        <f t="shared" si="119"/>
        <v>0</v>
      </c>
      <c r="KHR25" s="485">
        <f t="shared" si="119"/>
        <v>0</v>
      </c>
      <c r="KHS25" s="485">
        <f t="shared" si="119"/>
        <v>0</v>
      </c>
      <c r="KHT25" s="485">
        <f t="shared" si="119"/>
        <v>0</v>
      </c>
      <c r="KHU25" s="485">
        <f t="shared" si="119"/>
        <v>0</v>
      </c>
      <c r="KHV25" s="485">
        <f t="shared" si="119"/>
        <v>0</v>
      </c>
      <c r="KHW25" s="485">
        <f t="shared" si="119"/>
        <v>0</v>
      </c>
      <c r="KHX25" s="485">
        <f t="shared" si="119"/>
        <v>0</v>
      </c>
      <c r="KHY25" s="485">
        <f t="shared" si="119"/>
        <v>0</v>
      </c>
      <c r="KHZ25" s="485">
        <f t="shared" si="119"/>
        <v>0</v>
      </c>
      <c r="KIA25" s="485">
        <f t="shared" si="119"/>
        <v>0</v>
      </c>
      <c r="KIB25" s="485">
        <f t="shared" si="119"/>
        <v>0</v>
      </c>
      <c r="KIC25" s="485">
        <f t="shared" si="119"/>
        <v>0</v>
      </c>
      <c r="KID25" s="485">
        <f t="shared" si="119"/>
        <v>0</v>
      </c>
      <c r="KIE25" s="485">
        <f t="shared" si="119"/>
        <v>0</v>
      </c>
      <c r="KIF25" s="485">
        <f t="shared" si="119"/>
        <v>0</v>
      </c>
      <c r="KIG25" s="485">
        <f t="shared" si="119"/>
        <v>0</v>
      </c>
      <c r="KIH25" s="485">
        <f t="shared" si="119"/>
        <v>0</v>
      </c>
      <c r="KII25" s="485">
        <f t="shared" si="119"/>
        <v>0</v>
      </c>
      <c r="KIJ25" s="485">
        <f t="shared" si="119"/>
        <v>0</v>
      </c>
      <c r="KIK25" s="485">
        <f t="shared" ref="KIK25:KKV25" si="120">KIK22/365</f>
        <v>0</v>
      </c>
      <c r="KIL25" s="485">
        <f t="shared" si="120"/>
        <v>0</v>
      </c>
      <c r="KIM25" s="485">
        <f t="shared" si="120"/>
        <v>0</v>
      </c>
      <c r="KIN25" s="485">
        <f t="shared" si="120"/>
        <v>0</v>
      </c>
      <c r="KIO25" s="485">
        <f t="shared" si="120"/>
        <v>0</v>
      </c>
      <c r="KIP25" s="485">
        <f t="shared" si="120"/>
        <v>0</v>
      </c>
      <c r="KIQ25" s="485">
        <f t="shared" si="120"/>
        <v>0</v>
      </c>
      <c r="KIR25" s="485">
        <f t="shared" si="120"/>
        <v>0</v>
      </c>
      <c r="KIS25" s="485">
        <f t="shared" si="120"/>
        <v>0</v>
      </c>
      <c r="KIT25" s="485">
        <f t="shared" si="120"/>
        <v>0</v>
      </c>
      <c r="KIU25" s="485">
        <f t="shared" si="120"/>
        <v>0</v>
      </c>
      <c r="KIV25" s="485">
        <f t="shared" si="120"/>
        <v>0</v>
      </c>
      <c r="KIW25" s="485">
        <f t="shared" si="120"/>
        <v>0</v>
      </c>
      <c r="KIX25" s="485">
        <f t="shared" si="120"/>
        <v>0</v>
      </c>
      <c r="KIY25" s="485">
        <f t="shared" si="120"/>
        <v>0</v>
      </c>
      <c r="KIZ25" s="485">
        <f t="shared" si="120"/>
        <v>0</v>
      </c>
      <c r="KJA25" s="485">
        <f t="shared" si="120"/>
        <v>0</v>
      </c>
      <c r="KJB25" s="485">
        <f t="shared" si="120"/>
        <v>0</v>
      </c>
      <c r="KJC25" s="485">
        <f t="shared" si="120"/>
        <v>0</v>
      </c>
      <c r="KJD25" s="485">
        <f t="shared" si="120"/>
        <v>0</v>
      </c>
      <c r="KJE25" s="485">
        <f t="shared" si="120"/>
        <v>0</v>
      </c>
      <c r="KJF25" s="485">
        <f t="shared" si="120"/>
        <v>0</v>
      </c>
      <c r="KJG25" s="485">
        <f t="shared" si="120"/>
        <v>0</v>
      </c>
      <c r="KJH25" s="485">
        <f t="shared" si="120"/>
        <v>0</v>
      </c>
      <c r="KJI25" s="485">
        <f t="shared" si="120"/>
        <v>0</v>
      </c>
      <c r="KJJ25" s="485">
        <f t="shared" si="120"/>
        <v>0</v>
      </c>
      <c r="KJK25" s="485">
        <f t="shared" si="120"/>
        <v>0</v>
      </c>
      <c r="KJL25" s="485">
        <f t="shared" si="120"/>
        <v>0</v>
      </c>
      <c r="KJM25" s="485">
        <f t="shared" si="120"/>
        <v>0</v>
      </c>
      <c r="KJN25" s="485">
        <f t="shared" si="120"/>
        <v>0</v>
      </c>
      <c r="KJO25" s="485">
        <f t="shared" si="120"/>
        <v>0</v>
      </c>
      <c r="KJP25" s="485">
        <f t="shared" si="120"/>
        <v>0</v>
      </c>
      <c r="KJQ25" s="485">
        <f t="shared" si="120"/>
        <v>0</v>
      </c>
      <c r="KJR25" s="485">
        <f t="shared" si="120"/>
        <v>0</v>
      </c>
      <c r="KJS25" s="485">
        <f t="shared" si="120"/>
        <v>0</v>
      </c>
      <c r="KJT25" s="485">
        <f t="shared" si="120"/>
        <v>0</v>
      </c>
      <c r="KJU25" s="485">
        <f t="shared" si="120"/>
        <v>0</v>
      </c>
      <c r="KJV25" s="485">
        <f t="shared" si="120"/>
        <v>0</v>
      </c>
      <c r="KJW25" s="485">
        <f t="shared" si="120"/>
        <v>0</v>
      </c>
      <c r="KJX25" s="485">
        <f t="shared" si="120"/>
        <v>0</v>
      </c>
      <c r="KJY25" s="485">
        <f t="shared" si="120"/>
        <v>0</v>
      </c>
      <c r="KJZ25" s="485">
        <f t="shared" si="120"/>
        <v>0</v>
      </c>
      <c r="KKA25" s="485">
        <f t="shared" si="120"/>
        <v>0</v>
      </c>
      <c r="KKB25" s="485">
        <f t="shared" si="120"/>
        <v>0</v>
      </c>
      <c r="KKC25" s="485">
        <f t="shared" si="120"/>
        <v>0</v>
      </c>
      <c r="KKD25" s="485">
        <f t="shared" si="120"/>
        <v>0</v>
      </c>
      <c r="KKE25" s="485">
        <f t="shared" si="120"/>
        <v>0</v>
      </c>
      <c r="KKF25" s="485">
        <f t="shared" si="120"/>
        <v>0</v>
      </c>
      <c r="KKG25" s="485">
        <f t="shared" si="120"/>
        <v>0</v>
      </c>
      <c r="KKH25" s="485">
        <f t="shared" si="120"/>
        <v>0</v>
      </c>
      <c r="KKI25" s="485">
        <f t="shared" si="120"/>
        <v>0</v>
      </c>
      <c r="KKJ25" s="485">
        <f t="shared" si="120"/>
        <v>0</v>
      </c>
      <c r="KKK25" s="485">
        <f t="shared" si="120"/>
        <v>0</v>
      </c>
      <c r="KKL25" s="485">
        <f t="shared" si="120"/>
        <v>0</v>
      </c>
      <c r="KKM25" s="485">
        <f t="shared" si="120"/>
        <v>0</v>
      </c>
      <c r="KKN25" s="485">
        <f t="shared" si="120"/>
        <v>0</v>
      </c>
      <c r="KKO25" s="485">
        <f t="shared" si="120"/>
        <v>0</v>
      </c>
      <c r="KKP25" s="485">
        <f t="shared" si="120"/>
        <v>0</v>
      </c>
      <c r="KKQ25" s="485">
        <f t="shared" si="120"/>
        <v>0</v>
      </c>
      <c r="KKR25" s="485">
        <f t="shared" si="120"/>
        <v>0</v>
      </c>
      <c r="KKS25" s="485">
        <f t="shared" si="120"/>
        <v>0</v>
      </c>
      <c r="KKT25" s="485">
        <f t="shared" si="120"/>
        <v>0</v>
      </c>
      <c r="KKU25" s="485">
        <f t="shared" si="120"/>
        <v>0</v>
      </c>
      <c r="KKV25" s="485">
        <f t="shared" si="120"/>
        <v>0</v>
      </c>
      <c r="KKW25" s="485">
        <f t="shared" ref="KKW25:KNH25" si="121">KKW22/365</f>
        <v>0</v>
      </c>
      <c r="KKX25" s="485">
        <f t="shared" si="121"/>
        <v>0</v>
      </c>
      <c r="KKY25" s="485">
        <f t="shared" si="121"/>
        <v>0</v>
      </c>
      <c r="KKZ25" s="485">
        <f t="shared" si="121"/>
        <v>0</v>
      </c>
      <c r="KLA25" s="485">
        <f t="shared" si="121"/>
        <v>0</v>
      </c>
      <c r="KLB25" s="485">
        <f t="shared" si="121"/>
        <v>0</v>
      </c>
      <c r="KLC25" s="485">
        <f t="shared" si="121"/>
        <v>0</v>
      </c>
      <c r="KLD25" s="485">
        <f t="shared" si="121"/>
        <v>0</v>
      </c>
      <c r="KLE25" s="485">
        <f t="shared" si="121"/>
        <v>0</v>
      </c>
      <c r="KLF25" s="485">
        <f t="shared" si="121"/>
        <v>0</v>
      </c>
      <c r="KLG25" s="485">
        <f t="shared" si="121"/>
        <v>0</v>
      </c>
      <c r="KLH25" s="485">
        <f t="shared" si="121"/>
        <v>0</v>
      </c>
      <c r="KLI25" s="485">
        <f t="shared" si="121"/>
        <v>0</v>
      </c>
      <c r="KLJ25" s="485">
        <f t="shared" si="121"/>
        <v>0</v>
      </c>
      <c r="KLK25" s="485">
        <f t="shared" si="121"/>
        <v>0</v>
      </c>
      <c r="KLL25" s="485">
        <f t="shared" si="121"/>
        <v>0</v>
      </c>
      <c r="KLM25" s="485">
        <f t="shared" si="121"/>
        <v>0</v>
      </c>
      <c r="KLN25" s="485">
        <f t="shared" si="121"/>
        <v>0</v>
      </c>
      <c r="KLO25" s="485">
        <f t="shared" si="121"/>
        <v>0</v>
      </c>
      <c r="KLP25" s="485">
        <f t="shared" si="121"/>
        <v>0</v>
      </c>
      <c r="KLQ25" s="485">
        <f t="shared" si="121"/>
        <v>0</v>
      </c>
      <c r="KLR25" s="485">
        <f t="shared" si="121"/>
        <v>0</v>
      </c>
      <c r="KLS25" s="485">
        <f t="shared" si="121"/>
        <v>0</v>
      </c>
      <c r="KLT25" s="485">
        <f t="shared" si="121"/>
        <v>0</v>
      </c>
      <c r="KLU25" s="485">
        <f t="shared" si="121"/>
        <v>0</v>
      </c>
      <c r="KLV25" s="485">
        <f t="shared" si="121"/>
        <v>0</v>
      </c>
      <c r="KLW25" s="485">
        <f t="shared" si="121"/>
        <v>0</v>
      </c>
      <c r="KLX25" s="485">
        <f t="shared" si="121"/>
        <v>0</v>
      </c>
      <c r="KLY25" s="485">
        <f t="shared" si="121"/>
        <v>0</v>
      </c>
      <c r="KLZ25" s="485">
        <f t="shared" si="121"/>
        <v>0</v>
      </c>
      <c r="KMA25" s="485">
        <f t="shared" si="121"/>
        <v>0</v>
      </c>
      <c r="KMB25" s="485">
        <f t="shared" si="121"/>
        <v>0</v>
      </c>
      <c r="KMC25" s="485">
        <f t="shared" si="121"/>
        <v>0</v>
      </c>
      <c r="KMD25" s="485">
        <f t="shared" si="121"/>
        <v>0</v>
      </c>
      <c r="KME25" s="485">
        <f t="shared" si="121"/>
        <v>0</v>
      </c>
      <c r="KMF25" s="485">
        <f t="shared" si="121"/>
        <v>0</v>
      </c>
      <c r="KMG25" s="485">
        <f t="shared" si="121"/>
        <v>0</v>
      </c>
      <c r="KMH25" s="485">
        <f t="shared" si="121"/>
        <v>0</v>
      </c>
      <c r="KMI25" s="485">
        <f t="shared" si="121"/>
        <v>0</v>
      </c>
      <c r="KMJ25" s="485">
        <f t="shared" si="121"/>
        <v>0</v>
      </c>
      <c r="KMK25" s="485">
        <f t="shared" si="121"/>
        <v>0</v>
      </c>
      <c r="KML25" s="485">
        <f t="shared" si="121"/>
        <v>0</v>
      </c>
      <c r="KMM25" s="485">
        <f t="shared" si="121"/>
        <v>0</v>
      </c>
      <c r="KMN25" s="485">
        <f t="shared" si="121"/>
        <v>0</v>
      </c>
      <c r="KMO25" s="485">
        <f t="shared" si="121"/>
        <v>0</v>
      </c>
      <c r="KMP25" s="485">
        <f t="shared" si="121"/>
        <v>0</v>
      </c>
      <c r="KMQ25" s="485">
        <f t="shared" si="121"/>
        <v>0</v>
      </c>
      <c r="KMR25" s="485">
        <f t="shared" si="121"/>
        <v>0</v>
      </c>
      <c r="KMS25" s="485">
        <f t="shared" si="121"/>
        <v>0</v>
      </c>
      <c r="KMT25" s="485">
        <f t="shared" si="121"/>
        <v>0</v>
      </c>
      <c r="KMU25" s="485">
        <f t="shared" si="121"/>
        <v>0</v>
      </c>
      <c r="KMV25" s="485">
        <f t="shared" si="121"/>
        <v>0</v>
      </c>
      <c r="KMW25" s="485">
        <f t="shared" si="121"/>
        <v>0</v>
      </c>
      <c r="KMX25" s="485">
        <f t="shared" si="121"/>
        <v>0</v>
      </c>
      <c r="KMY25" s="485">
        <f t="shared" si="121"/>
        <v>0</v>
      </c>
      <c r="KMZ25" s="485">
        <f t="shared" si="121"/>
        <v>0</v>
      </c>
      <c r="KNA25" s="485">
        <f t="shared" si="121"/>
        <v>0</v>
      </c>
      <c r="KNB25" s="485">
        <f t="shared" si="121"/>
        <v>0</v>
      </c>
      <c r="KNC25" s="485">
        <f t="shared" si="121"/>
        <v>0</v>
      </c>
      <c r="KND25" s="485">
        <f t="shared" si="121"/>
        <v>0</v>
      </c>
      <c r="KNE25" s="485">
        <f t="shared" si="121"/>
        <v>0</v>
      </c>
      <c r="KNF25" s="485">
        <f t="shared" si="121"/>
        <v>0</v>
      </c>
      <c r="KNG25" s="485">
        <f t="shared" si="121"/>
        <v>0</v>
      </c>
      <c r="KNH25" s="485">
        <f t="shared" si="121"/>
        <v>0</v>
      </c>
      <c r="KNI25" s="485">
        <f t="shared" ref="KNI25:KPT25" si="122">KNI22/365</f>
        <v>0</v>
      </c>
      <c r="KNJ25" s="485">
        <f t="shared" si="122"/>
        <v>0</v>
      </c>
      <c r="KNK25" s="485">
        <f t="shared" si="122"/>
        <v>0</v>
      </c>
      <c r="KNL25" s="485">
        <f t="shared" si="122"/>
        <v>0</v>
      </c>
      <c r="KNM25" s="485">
        <f t="shared" si="122"/>
        <v>0</v>
      </c>
      <c r="KNN25" s="485">
        <f t="shared" si="122"/>
        <v>0</v>
      </c>
      <c r="KNO25" s="485">
        <f t="shared" si="122"/>
        <v>0</v>
      </c>
      <c r="KNP25" s="485">
        <f t="shared" si="122"/>
        <v>0</v>
      </c>
      <c r="KNQ25" s="485">
        <f t="shared" si="122"/>
        <v>0</v>
      </c>
      <c r="KNR25" s="485">
        <f t="shared" si="122"/>
        <v>0</v>
      </c>
      <c r="KNS25" s="485">
        <f t="shared" si="122"/>
        <v>0</v>
      </c>
      <c r="KNT25" s="485">
        <f t="shared" si="122"/>
        <v>0</v>
      </c>
      <c r="KNU25" s="485">
        <f t="shared" si="122"/>
        <v>0</v>
      </c>
      <c r="KNV25" s="485">
        <f t="shared" si="122"/>
        <v>0</v>
      </c>
      <c r="KNW25" s="485">
        <f t="shared" si="122"/>
        <v>0</v>
      </c>
      <c r="KNX25" s="485">
        <f t="shared" si="122"/>
        <v>0</v>
      </c>
      <c r="KNY25" s="485">
        <f t="shared" si="122"/>
        <v>0</v>
      </c>
      <c r="KNZ25" s="485">
        <f t="shared" si="122"/>
        <v>0</v>
      </c>
      <c r="KOA25" s="485">
        <f t="shared" si="122"/>
        <v>0</v>
      </c>
      <c r="KOB25" s="485">
        <f t="shared" si="122"/>
        <v>0</v>
      </c>
      <c r="KOC25" s="485">
        <f t="shared" si="122"/>
        <v>0</v>
      </c>
      <c r="KOD25" s="485">
        <f t="shared" si="122"/>
        <v>0</v>
      </c>
      <c r="KOE25" s="485">
        <f t="shared" si="122"/>
        <v>0</v>
      </c>
      <c r="KOF25" s="485">
        <f t="shared" si="122"/>
        <v>0</v>
      </c>
      <c r="KOG25" s="485">
        <f t="shared" si="122"/>
        <v>0</v>
      </c>
      <c r="KOH25" s="485">
        <f t="shared" si="122"/>
        <v>0</v>
      </c>
      <c r="KOI25" s="485">
        <f t="shared" si="122"/>
        <v>0</v>
      </c>
      <c r="KOJ25" s="485">
        <f t="shared" si="122"/>
        <v>0</v>
      </c>
      <c r="KOK25" s="485">
        <f t="shared" si="122"/>
        <v>0</v>
      </c>
      <c r="KOL25" s="485">
        <f t="shared" si="122"/>
        <v>0</v>
      </c>
      <c r="KOM25" s="485">
        <f t="shared" si="122"/>
        <v>0</v>
      </c>
      <c r="KON25" s="485">
        <f t="shared" si="122"/>
        <v>0</v>
      </c>
      <c r="KOO25" s="485">
        <f t="shared" si="122"/>
        <v>0</v>
      </c>
      <c r="KOP25" s="485">
        <f t="shared" si="122"/>
        <v>0</v>
      </c>
      <c r="KOQ25" s="485">
        <f t="shared" si="122"/>
        <v>0</v>
      </c>
      <c r="KOR25" s="485">
        <f t="shared" si="122"/>
        <v>0</v>
      </c>
      <c r="KOS25" s="485">
        <f t="shared" si="122"/>
        <v>0</v>
      </c>
      <c r="KOT25" s="485">
        <f t="shared" si="122"/>
        <v>0</v>
      </c>
      <c r="KOU25" s="485">
        <f t="shared" si="122"/>
        <v>0</v>
      </c>
      <c r="KOV25" s="485">
        <f t="shared" si="122"/>
        <v>0</v>
      </c>
      <c r="KOW25" s="485">
        <f t="shared" si="122"/>
        <v>0</v>
      </c>
      <c r="KOX25" s="485">
        <f t="shared" si="122"/>
        <v>0</v>
      </c>
      <c r="KOY25" s="485">
        <f t="shared" si="122"/>
        <v>0</v>
      </c>
      <c r="KOZ25" s="485">
        <f t="shared" si="122"/>
        <v>0</v>
      </c>
      <c r="KPA25" s="485">
        <f t="shared" si="122"/>
        <v>0</v>
      </c>
      <c r="KPB25" s="485">
        <f t="shared" si="122"/>
        <v>0</v>
      </c>
      <c r="KPC25" s="485">
        <f t="shared" si="122"/>
        <v>0</v>
      </c>
      <c r="KPD25" s="485">
        <f t="shared" si="122"/>
        <v>0</v>
      </c>
      <c r="KPE25" s="485">
        <f t="shared" si="122"/>
        <v>0</v>
      </c>
      <c r="KPF25" s="485">
        <f t="shared" si="122"/>
        <v>0</v>
      </c>
      <c r="KPG25" s="485">
        <f t="shared" si="122"/>
        <v>0</v>
      </c>
      <c r="KPH25" s="485">
        <f t="shared" si="122"/>
        <v>0</v>
      </c>
      <c r="KPI25" s="485">
        <f t="shared" si="122"/>
        <v>0</v>
      </c>
      <c r="KPJ25" s="485">
        <f t="shared" si="122"/>
        <v>0</v>
      </c>
      <c r="KPK25" s="485">
        <f t="shared" si="122"/>
        <v>0</v>
      </c>
      <c r="KPL25" s="485">
        <f t="shared" si="122"/>
        <v>0</v>
      </c>
      <c r="KPM25" s="485">
        <f t="shared" si="122"/>
        <v>0</v>
      </c>
      <c r="KPN25" s="485">
        <f t="shared" si="122"/>
        <v>0</v>
      </c>
      <c r="KPO25" s="485">
        <f t="shared" si="122"/>
        <v>0</v>
      </c>
      <c r="KPP25" s="485">
        <f t="shared" si="122"/>
        <v>0</v>
      </c>
      <c r="KPQ25" s="485">
        <f t="shared" si="122"/>
        <v>0</v>
      </c>
      <c r="KPR25" s="485">
        <f t="shared" si="122"/>
        <v>0</v>
      </c>
      <c r="KPS25" s="485">
        <f t="shared" si="122"/>
        <v>0</v>
      </c>
      <c r="KPT25" s="485">
        <f t="shared" si="122"/>
        <v>0</v>
      </c>
      <c r="KPU25" s="485">
        <f t="shared" ref="KPU25:KSF25" si="123">KPU22/365</f>
        <v>0</v>
      </c>
      <c r="KPV25" s="485">
        <f t="shared" si="123"/>
        <v>0</v>
      </c>
      <c r="KPW25" s="485">
        <f t="shared" si="123"/>
        <v>0</v>
      </c>
      <c r="KPX25" s="485">
        <f t="shared" si="123"/>
        <v>0</v>
      </c>
      <c r="KPY25" s="485">
        <f t="shared" si="123"/>
        <v>0</v>
      </c>
      <c r="KPZ25" s="485">
        <f t="shared" si="123"/>
        <v>0</v>
      </c>
      <c r="KQA25" s="485">
        <f t="shared" si="123"/>
        <v>0</v>
      </c>
      <c r="KQB25" s="485">
        <f t="shared" si="123"/>
        <v>0</v>
      </c>
      <c r="KQC25" s="485">
        <f t="shared" si="123"/>
        <v>0</v>
      </c>
      <c r="KQD25" s="485">
        <f t="shared" si="123"/>
        <v>0</v>
      </c>
      <c r="KQE25" s="485">
        <f t="shared" si="123"/>
        <v>0</v>
      </c>
      <c r="KQF25" s="485">
        <f t="shared" si="123"/>
        <v>0</v>
      </c>
      <c r="KQG25" s="485">
        <f t="shared" si="123"/>
        <v>0</v>
      </c>
      <c r="KQH25" s="485">
        <f t="shared" si="123"/>
        <v>0</v>
      </c>
      <c r="KQI25" s="485">
        <f t="shared" si="123"/>
        <v>0</v>
      </c>
      <c r="KQJ25" s="485">
        <f t="shared" si="123"/>
        <v>0</v>
      </c>
      <c r="KQK25" s="485">
        <f t="shared" si="123"/>
        <v>0</v>
      </c>
      <c r="KQL25" s="485">
        <f t="shared" si="123"/>
        <v>0</v>
      </c>
      <c r="KQM25" s="485">
        <f t="shared" si="123"/>
        <v>0</v>
      </c>
      <c r="KQN25" s="485">
        <f t="shared" si="123"/>
        <v>0</v>
      </c>
      <c r="KQO25" s="485">
        <f t="shared" si="123"/>
        <v>0</v>
      </c>
      <c r="KQP25" s="485">
        <f t="shared" si="123"/>
        <v>0</v>
      </c>
      <c r="KQQ25" s="485">
        <f t="shared" si="123"/>
        <v>0</v>
      </c>
      <c r="KQR25" s="485">
        <f t="shared" si="123"/>
        <v>0</v>
      </c>
      <c r="KQS25" s="485">
        <f t="shared" si="123"/>
        <v>0</v>
      </c>
      <c r="KQT25" s="485">
        <f t="shared" si="123"/>
        <v>0</v>
      </c>
      <c r="KQU25" s="485">
        <f t="shared" si="123"/>
        <v>0</v>
      </c>
      <c r="KQV25" s="485">
        <f t="shared" si="123"/>
        <v>0</v>
      </c>
      <c r="KQW25" s="485">
        <f t="shared" si="123"/>
        <v>0</v>
      </c>
      <c r="KQX25" s="485">
        <f t="shared" si="123"/>
        <v>0</v>
      </c>
      <c r="KQY25" s="485">
        <f t="shared" si="123"/>
        <v>0</v>
      </c>
      <c r="KQZ25" s="485">
        <f t="shared" si="123"/>
        <v>0</v>
      </c>
      <c r="KRA25" s="485">
        <f t="shared" si="123"/>
        <v>0</v>
      </c>
      <c r="KRB25" s="485">
        <f t="shared" si="123"/>
        <v>0</v>
      </c>
      <c r="KRC25" s="485">
        <f t="shared" si="123"/>
        <v>0</v>
      </c>
      <c r="KRD25" s="485">
        <f t="shared" si="123"/>
        <v>0</v>
      </c>
      <c r="KRE25" s="485">
        <f t="shared" si="123"/>
        <v>0</v>
      </c>
      <c r="KRF25" s="485">
        <f t="shared" si="123"/>
        <v>0</v>
      </c>
      <c r="KRG25" s="485">
        <f t="shared" si="123"/>
        <v>0</v>
      </c>
      <c r="KRH25" s="485">
        <f t="shared" si="123"/>
        <v>0</v>
      </c>
      <c r="KRI25" s="485">
        <f t="shared" si="123"/>
        <v>0</v>
      </c>
      <c r="KRJ25" s="485">
        <f t="shared" si="123"/>
        <v>0</v>
      </c>
      <c r="KRK25" s="485">
        <f t="shared" si="123"/>
        <v>0</v>
      </c>
      <c r="KRL25" s="485">
        <f t="shared" si="123"/>
        <v>0</v>
      </c>
      <c r="KRM25" s="485">
        <f t="shared" si="123"/>
        <v>0</v>
      </c>
      <c r="KRN25" s="485">
        <f t="shared" si="123"/>
        <v>0</v>
      </c>
      <c r="KRO25" s="485">
        <f t="shared" si="123"/>
        <v>0</v>
      </c>
      <c r="KRP25" s="485">
        <f t="shared" si="123"/>
        <v>0</v>
      </c>
      <c r="KRQ25" s="485">
        <f t="shared" si="123"/>
        <v>0</v>
      </c>
      <c r="KRR25" s="485">
        <f t="shared" si="123"/>
        <v>0</v>
      </c>
      <c r="KRS25" s="485">
        <f t="shared" si="123"/>
        <v>0</v>
      </c>
      <c r="KRT25" s="485">
        <f t="shared" si="123"/>
        <v>0</v>
      </c>
      <c r="KRU25" s="485">
        <f t="shared" si="123"/>
        <v>0</v>
      </c>
      <c r="KRV25" s="485">
        <f t="shared" si="123"/>
        <v>0</v>
      </c>
      <c r="KRW25" s="485">
        <f t="shared" si="123"/>
        <v>0</v>
      </c>
      <c r="KRX25" s="485">
        <f t="shared" si="123"/>
        <v>0</v>
      </c>
      <c r="KRY25" s="485">
        <f t="shared" si="123"/>
        <v>0</v>
      </c>
      <c r="KRZ25" s="485">
        <f t="shared" si="123"/>
        <v>0</v>
      </c>
      <c r="KSA25" s="485">
        <f t="shared" si="123"/>
        <v>0</v>
      </c>
      <c r="KSB25" s="485">
        <f t="shared" si="123"/>
        <v>0</v>
      </c>
      <c r="KSC25" s="485">
        <f t="shared" si="123"/>
        <v>0</v>
      </c>
      <c r="KSD25" s="485">
        <f t="shared" si="123"/>
        <v>0</v>
      </c>
      <c r="KSE25" s="485">
        <f t="shared" si="123"/>
        <v>0</v>
      </c>
      <c r="KSF25" s="485">
        <f t="shared" si="123"/>
        <v>0</v>
      </c>
      <c r="KSG25" s="485">
        <f t="shared" ref="KSG25:KUR25" si="124">KSG22/365</f>
        <v>0</v>
      </c>
      <c r="KSH25" s="485">
        <f t="shared" si="124"/>
        <v>0</v>
      </c>
      <c r="KSI25" s="485">
        <f t="shared" si="124"/>
        <v>0</v>
      </c>
      <c r="KSJ25" s="485">
        <f t="shared" si="124"/>
        <v>0</v>
      </c>
      <c r="KSK25" s="485">
        <f t="shared" si="124"/>
        <v>0</v>
      </c>
      <c r="KSL25" s="485">
        <f t="shared" si="124"/>
        <v>0</v>
      </c>
      <c r="KSM25" s="485">
        <f t="shared" si="124"/>
        <v>0</v>
      </c>
      <c r="KSN25" s="485">
        <f t="shared" si="124"/>
        <v>0</v>
      </c>
      <c r="KSO25" s="485">
        <f t="shared" si="124"/>
        <v>0</v>
      </c>
      <c r="KSP25" s="485">
        <f t="shared" si="124"/>
        <v>0</v>
      </c>
      <c r="KSQ25" s="485">
        <f t="shared" si="124"/>
        <v>0</v>
      </c>
      <c r="KSR25" s="485">
        <f t="shared" si="124"/>
        <v>0</v>
      </c>
      <c r="KSS25" s="485">
        <f t="shared" si="124"/>
        <v>0</v>
      </c>
      <c r="KST25" s="485">
        <f t="shared" si="124"/>
        <v>0</v>
      </c>
      <c r="KSU25" s="485">
        <f t="shared" si="124"/>
        <v>0</v>
      </c>
      <c r="KSV25" s="485">
        <f t="shared" si="124"/>
        <v>0</v>
      </c>
      <c r="KSW25" s="485">
        <f t="shared" si="124"/>
        <v>0</v>
      </c>
      <c r="KSX25" s="485">
        <f t="shared" si="124"/>
        <v>0</v>
      </c>
      <c r="KSY25" s="485">
        <f t="shared" si="124"/>
        <v>0</v>
      </c>
      <c r="KSZ25" s="485">
        <f t="shared" si="124"/>
        <v>0</v>
      </c>
      <c r="KTA25" s="485">
        <f t="shared" si="124"/>
        <v>0</v>
      </c>
      <c r="KTB25" s="485">
        <f t="shared" si="124"/>
        <v>0</v>
      </c>
      <c r="KTC25" s="485">
        <f t="shared" si="124"/>
        <v>0</v>
      </c>
      <c r="KTD25" s="485">
        <f t="shared" si="124"/>
        <v>0</v>
      </c>
      <c r="KTE25" s="485">
        <f t="shared" si="124"/>
        <v>0</v>
      </c>
      <c r="KTF25" s="485">
        <f t="shared" si="124"/>
        <v>0</v>
      </c>
      <c r="KTG25" s="485">
        <f t="shared" si="124"/>
        <v>0</v>
      </c>
      <c r="KTH25" s="485">
        <f t="shared" si="124"/>
        <v>0</v>
      </c>
      <c r="KTI25" s="485">
        <f t="shared" si="124"/>
        <v>0</v>
      </c>
      <c r="KTJ25" s="485">
        <f t="shared" si="124"/>
        <v>0</v>
      </c>
      <c r="KTK25" s="485">
        <f t="shared" si="124"/>
        <v>0</v>
      </c>
      <c r="KTL25" s="485">
        <f t="shared" si="124"/>
        <v>0</v>
      </c>
      <c r="KTM25" s="485">
        <f t="shared" si="124"/>
        <v>0</v>
      </c>
      <c r="KTN25" s="485">
        <f t="shared" si="124"/>
        <v>0</v>
      </c>
      <c r="KTO25" s="485">
        <f t="shared" si="124"/>
        <v>0</v>
      </c>
      <c r="KTP25" s="485">
        <f t="shared" si="124"/>
        <v>0</v>
      </c>
      <c r="KTQ25" s="485">
        <f t="shared" si="124"/>
        <v>0</v>
      </c>
      <c r="KTR25" s="485">
        <f t="shared" si="124"/>
        <v>0</v>
      </c>
      <c r="KTS25" s="485">
        <f t="shared" si="124"/>
        <v>0</v>
      </c>
      <c r="KTT25" s="485">
        <f t="shared" si="124"/>
        <v>0</v>
      </c>
      <c r="KTU25" s="485">
        <f t="shared" si="124"/>
        <v>0</v>
      </c>
      <c r="KTV25" s="485">
        <f t="shared" si="124"/>
        <v>0</v>
      </c>
      <c r="KTW25" s="485">
        <f t="shared" si="124"/>
        <v>0</v>
      </c>
      <c r="KTX25" s="485">
        <f t="shared" si="124"/>
        <v>0</v>
      </c>
      <c r="KTY25" s="485">
        <f t="shared" si="124"/>
        <v>0</v>
      </c>
      <c r="KTZ25" s="485">
        <f t="shared" si="124"/>
        <v>0</v>
      </c>
      <c r="KUA25" s="485">
        <f t="shared" si="124"/>
        <v>0</v>
      </c>
      <c r="KUB25" s="485">
        <f t="shared" si="124"/>
        <v>0</v>
      </c>
      <c r="KUC25" s="485">
        <f t="shared" si="124"/>
        <v>0</v>
      </c>
      <c r="KUD25" s="485">
        <f t="shared" si="124"/>
        <v>0</v>
      </c>
      <c r="KUE25" s="485">
        <f t="shared" si="124"/>
        <v>0</v>
      </c>
      <c r="KUF25" s="485">
        <f t="shared" si="124"/>
        <v>0</v>
      </c>
      <c r="KUG25" s="485">
        <f t="shared" si="124"/>
        <v>0</v>
      </c>
      <c r="KUH25" s="485">
        <f t="shared" si="124"/>
        <v>0</v>
      </c>
      <c r="KUI25" s="485">
        <f t="shared" si="124"/>
        <v>0</v>
      </c>
      <c r="KUJ25" s="485">
        <f t="shared" si="124"/>
        <v>0</v>
      </c>
      <c r="KUK25" s="485">
        <f t="shared" si="124"/>
        <v>0</v>
      </c>
      <c r="KUL25" s="485">
        <f t="shared" si="124"/>
        <v>0</v>
      </c>
      <c r="KUM25" s="485">
        <f t="shared" si="124"/>
        <v>0</v>
      </c>
      <c r="KUN25" s="485">
        <f t="shared" si="124"/>
        <v>0</v>
      </c>
      <c r="KUO25" s="485">
        <f t="shared" si="124"/>
        <v>0</v>
      </c>
      <c r="KUP25" s="485">
        <f t="shared" si="124"/>
        <v>0</v>
      </c>
      <c r="KUQ25" s="485">
        <f t="shared" si="124"/>
        <v>0</v>
      </c>
      <c r="KUR25" s="485">
        <f t="shared" si="124"/>
        <v>0</v>
      </c>
      <c r="KUS25" s="485">
        <f t="shared" ref="KUS25:KXD25" si="125">KUS22/365</f>
        <v>0</v>
      </c>
      <c r="KUT25" s="485">
        <f t="shared" si="125"/>
        <v>0</v>
      </c>
      <c r="KUU25" s="485">
        <f t="shared" si="125"/>
        <v>0</v>
      </c>
      <c r="KUV25" s="485">
        <f t="shared" si="125"/>
        <v>0</v>
      </c>
      <c r="KUW25" s="485">
        <f t="shared" si="125"/>
        <v>0</v>
      </c>
      <c r="KUX25" s="485">
        <f t="shared" si="125"/>
        <v>0</v>
      </c>
      <c r="KUY25" s="485">
        <f t="shared" si="125"/>
        <v>0</v>
      </c>
      <c r="KUZ25" s="485">
        <f t="shared" si="125"/>
        <v>0</v>
      </c>
      <c r="KVA25" s="485">
        <f t="shared" si="125"/>
        <v>0</v>
      </c>
      <c r="KVB25" s="485">
        <f t="shared" si="125"/>
        <v>0</v>
      </c>
      <c r="KVC25" s="485">
        <f t="shared" si="125"/>
        <v>0</v>
      </c>
      <c r="KVD25" s="485">
        <f t="shared" si="125"/>
        <v>0</v>
      </c>
      <c r="KVE25" s="485">
        <f t="shared" si="125"/>
        <v>0</v>
      </c>
      <c r="KVF25" s="485">
        <f t="shared" si="125"/>
        <v>0</v>
      </c>
      <c r="KVG25" s="485">
        <f t="shared" si="125"/>
        <v>0</v>
      </c>
      <c r="KVH25" s="485">
        <f t="shared" si="125"/>
        <v>0</v>
      </c>
      <c r="KVI25" s="485">
        <f t="shared" si="125"/>
        <v>0</v>
      </c>
      <c r="KVJ25" s="485">
        <f t="shared" si="125"/>
        <v>0</v>
      </c>
      <c r="KVK25" s="485">
        <f t="shared" si="125"/>
        <v>0</v>
      </c>
      <c r="KVL25" s="485">
        <f t="shared" si="125"/>
        <v>0</v>
      </c>
      <c r="KVM25" s="485">
        <f t="shared" si="125"/>
        <v>0</v>
      </c>
      <c r="KVN25" s="485">
        <f t="shared" si="125"/>
        <v>0</v>
      </c>
      <c r="KVO25" s="485">
        <f t="shared" si="125"/>
        <v>0</v>
      </c>
      <c r="KVP25" s="485">
        <f t="shared" si="125"/>
        <v>0</v>
      </c>
      <c r="KVQ25" s="485">
        <f t="shared" si="125"/>
        <v>0</v>
      </c>
      <c r="KVR25" s="485">
        <f t="shared" si="125"/>
        <v>0</v>
      </c>
      <c r="KVS25" s="485">
        <f t="shared" si="125"/>
        <v>0</v>
      </c>
      <c r="KVT25" s="485">
        <f t="shared" si="125"/>
        <v>0</v>
      </c>
      <c r="KVU25" s="485">
        <f t="shared" si="125"/>
        <v>0</v>
      </c>
      <c r="KVV25" s="485">
        <f t="shared" si="125"/>
        <v>0</v>
      </c>
      <c r="KVW25" s="485">
        <f t="shared" si="125"/>
        <v>0</v>
      </c>
      <c r="KVX25" s="485">
        <f t="shared" si="125"/>
        <v>0</v>
      </c>
      <c r="KVY25" s="485">
        <f t="shared" si="125"/>
        <v>0</v>
      </c>
      <c r="KVZ25" s="485">
        <f t="shared" si="125"/>
        <v>0</v>
      </c>
      <c r="KWA25" s="485">
        <f t="shared" si="125"/>
        <v>0</v>
      </c>
      <c r="KWB25" s="485">
        <f t="shared" si="125"/>
        <v>0</v>
      </c>
      <c r="KWC25" s="485">
        <f t="shared" si="125"/>
        <v>0</v>
      </c>
      <c r="KWD25" s="485">
        <f t="shared" si="125"/>
        <v>0</v>
      </c>
      <c r="KWE25" s="485">
        <f t="shared" si="125"/>
        <v>0</v>
      </c>
      <c r="KWF25" s="485">
        <f t="shared" si="125"/>
        <v>0</v>
      </c>
      <c r="KWG25" s="485">
        <f t="shared" si="125"/>
        <v>0</v>
      </c>
      <c r="KWH25" s="485">
        <f t="shared" si="125"/>
        <v>0</v>
      </c>
      <c r="KWI25" s="485">
        <f t="shared" si="125"/>
        <v>0</v>
      </c>
      <c r="KWJ25" s="485">
        <f t="shared" si="125"/>
        <v>0</v>
      </c>
      <c r="KWK25" s="485">
        <f t="shared" si="125"/>
        <v>0</v>
      </c>
      <c r="KWL25" s="485">
        <f t="shared" si="125"/>
        <v>0</v>
      </c>
      <c r="KWM25" s="485">
        <f t="shared" si="125"/>
        <v>0</v>
      </c>
      <c r="KWN25" s="485">
        <f t="shared" si="125"/>
        <v>0</v>
      </c>
      <c r="KWO25" s="485">
        <f t="shared" si="125"/>
        <v>0</v>
      </c>
      <c r="KWP25" s="485">
        <f t="shared" si="125"/>
        <v>0</v>
      </c>
      <c r="KWQ25" s="485">
        <f t="shared" si="125"/>
        <v>0</v>
      </c>
      <c r="KWR25" s="485">
        <f t="shared" si="125"/>
        <v>0</v>
      </c>
      <c r="KWS25" s="485">
        <f t="shared" si="125"/>
        <v>0</v>
      </c>
      <c r="KWT25" s="485">
        <f t="shared" si="125"/>
        <v>0</v>
      </c>
      <c r="KWU25" s="485">
        <f t="shared" si="125"/>
        <v>0</v>
      </c>
      <c r="KWV25" s="485">
        <f t="shared" si="125"/>
        <v>0</v>
      </c>
      <c r="KWW25" s="485">
        <f t="shared" si="125"/>
        <v>0</v>
      </c>
      <c r="KWX25" s="485">
        <f t="shared" si="125"/>
        <v>0</v>
      </c>
      <c r="KWY25" s="485">
        <f t="shared" si="125"/>
        <v>0</v>
      </c>
      <c r="KWZ25" s="485">
        <f t="shared" si="125"/>
        <v>0</v>
      </c>
      <c r="KXA25" s="485">
        <f t="shared" si="125"/>
        <v>0</v>
      </c>
      <c r="KXB25" s="485">
        <f t="shared" si="125"/>
        <v>0</v>
      </c>
      <c r="KXC25" s="485">
        <f t="shared" si="125"/>
        <v>0</v>
      </c>
      <c r="KXD25" s="485">
        <f t="shared" si="125"/>
        <v>0</v>
      </c>
      <c r="KXE25" s="485">
        <f t="shared" ref="KXE25:KZP25" si="126">KXE22/365</f>
        <v>0</v>
      </c>
      <c r="KXF25" s="485">
        <f t="shared" si="126"/>
        <v>0</v>
      </c>
      <c r="KXG25" s="485">
        <f t="shared" si="126"/>
        <v>0</v>
      </c>
      <c r="KXH25" s="485">
        <f t="shared" si="126"/>
        <v>0</v>
      </c>
      <c r="KXI25" s="485">
        <f t="shared" si="126"/>
        <v>0</v>
      </c>
      <c r="KXJ25" s="485">
        <f t="shared" si="126"/>
        <v>0</v>
      </c>
      <c r="KXK25" s="485">
        <f t="shared" si="126"/>
        <v>0</v>
      </c>
      <c r="KXL25" s="485">
        <f t="shared" si="126"/>
        <v>0</v>
      </c>
      <c r="KXM25" s="485">
        <f t="shared" si="126"/>
        <v>0</v>
      </c>
      <c r="KXN25" s="485">
        <f t="shared" si="126"/>
        <v>0</v>
      </c>
      <c r="KXO25" s="485">
        <f t="shared" si="126"/>
        <v>0</v>
      </c>
      <c r="KXP25" s="485">
        <f t="shared" si="126"/>
        <v>0</v>
      </c>
      <c r="KXQ25" s="485">
        <f t="shared" si="126"/>
        <v>0</v>
      </c>
      <c r="KXR25" s="485">
        <f t="shared" si="126"/>
        <v>0</v>
      </c>
      <c r="KXS25" s="485">
        <f t="shared" si="126"/>
        <v>0</v>
      </c>
      <c r="KXT25" s="485">
        <f t="shared" si="126"/>
        <v>0</v>
      </c>
      <c r="KXU25" s="485">
        <f t="shared" si="126"/>
        <v>0</v>
      </c>
      <c r="KXV25" s="485">
        <f t="shared" si="126"/>
        <v>0</v>
      </c>
      <c r="KXW25" s="485">
        <f t="shared" si="126"/>
        <v>0</v>
      </c>
      <c r="KXX25" s="485">
        <f t="shared" si="126"/>
        <v>0</v>
      </c>
      <c r="KXY25" s="485">
        <f t="shared" si="126"/>
        <v>0</v>
      </c>
      <c r="KXZ25" s="485">
        <f t="shared" si="126"/>
        <v>0</v>
      </c>
      <c r="KYA25" s="485">
        <f t="shared" si="126"/>
        <v>0</v>
      </c>
      <c r="KYB25" s="485">
        <f t="shared" si="126"/>
        <v>0</v>
      </c>
      <c r="KYC25" s="485">
        <f t="shared" si="126"/>
        <v>0</v>
      </c>
      <c r="KYD25" s="485">
        <f t="shared" si="126"/>
        <v>0</v>
      </c>
      <c r="KYE25" s="485">
        <f t="shared" si="126"/>
        <v>0</v>
      </c>
      <c r="KYF25" s="485">
        <f t="shared" si="126"/>
        <v>0</v>
      </c>
      <c r="KYG25" s="485">
        <f t="shared" si="126"/>
        <v>0</v>
      </c>
      <c r="KYH25" s="485">
        <f t="shared" si="126"/>
        <v>0</v>
      </c>
      <c r="KYI25" s="485">
        <f t="shared" si="126"/>
        <v>0</v>
      </c>
      <c r="KYJ25" s="485">
        <f t="shared" si="126"/>
        <v>0</v>
      </c>
      <c r="KYK25" s="485">
        <f t="shared" si="126"/>
        <v>0</v>
      </c>
      <c r="KYL25" s="485">
        <f t="shared" si="126"/>
        <v>0</v>
      </c>
      <c r="KYM25" s="485">
        <f t="shared" si="126"/>
        <v>0</v>
      </c>
      <c r="KYN25" s="485">
        <f t="shared" si="126"/>
        <v>0</v>
      </c>
      <c r="KYO25" s="485">
        <f t="shared" si="126"/>
        <v>0</v>
      </c>
      <c r="KYP25" s="485">
        <f t="shared" si="126"/>
        <v>0</v>
      </c>
      <c r="KYQ25" s="485">
        <f t="shared" si="126"/>
        <v>0</v>
      </c>
      <c r="KYR25" s="485">
        <f t="shared" si="126"/>
        <v>0</v>
      </c>
      <c r="KYS25" s="485">
        <f t="shared" si="126"/>
        <v>0</v>
      </c>
      <c r="KYT25" s="485">
        <f t="shared" si="126"/>
        <v>0</v>
      </c>
      <c r="KYU25" s="485">
        <f t="shared" si="126"/>
        <v>0</v>
      </c>
      <c r="KYV25" s="485">
        <f t="shared" si="126"/>
        <v>0</v>
      </c>
      <c r="KYW25" s="485">
        <f t="shared" si="126"/>
        <v>0</v>
      </c>
      <c r="KYX25" s="485">
        <f t="shared" si="126"/>
        <v>0</v>
      </c>
      <c r="KYY25" s="485">
        <f t="shared" si="126"/>
        <v>0</v>
      </c>
      <c r="KYZ25" s="485">
        <f t="shared" si="126"/>
        <v>0</v>
      </c>
      <c r="KZA25" s="485">
        <f t="shared" si="126"/>
        <v>0</v>
      </c>
      <c r="KZB25" s="485">
        <f t="shared" si="126"/>
        <v>0</v>
      </c>
      <c r="KZC25" s="485">
        <f t="shared" si="126"/>
        <v>0</v>
      </c>
      <c r="KZD25" s="485">
        <f t="shared" si="126"/>
        <v>0</v>
      </c>
      <c r="KZE25" s="485">
        <f t="shared" si="126"/>
        <v>0</v>
      </c>
      <c r="KZF25" s="485">
        <f t="shared" si="126"/>
        <v>0</v>
      </c>
      <c r="KZG25" s="485">
        <f t="shared" si="126"/>
        <v>0</v>
      </c>
      <c r="KZH25" s="485">
        <f t="shared" si="126"/>
        <v>0</v>
      </c>
      <c r="KZI25" s="485">
        <f t="shared" si="126"/>
        <v>0</v>
      </c>
      <c r="KZJ25" s="485">
        <f t="shared" si="126"/>
        <v>0</v>
      </c>
      <c r="KZK25" s="485">
        <f t="shared" si="126"/>
        <v>0</v>
      </c>
      <c r="KZL25" s="485">
        <f t="shared" si="126"/>
        <v>0</v>
      </c>
      <c r="KZM25" s="485">
        <f t="shared" si="126"/>
        <v>0</v>
      </c>
      <c r="KZN25" s="485">
        <f t="shared" si="126"/>
        <v>0</v>
      </c>
      <c r="KZO25" s="485">
        <f t="shared" si="126"/>
        <v>0</v>
      </c>
      <c r="KZP25" s="485">
        <f t="shared" si="126"/>
        <v>0</v>
      </c>
      <c r="KZQ25" s="485">
        <f t="shared" ref="KZQ25:LCB25" si="127">KZQ22/365</f>
        <v>0</v>
      </c>
      <c r="KZR25" s="485">
        <f t="shared" si="127"/>
        <v>0</v>
      </c>
      <c r="KZS25" s="485">
        <f t="shared" si="127"/>
        <v>0</v>
      </c>
      <c r="KZT25" s="485">
        <f t="shared" si="127"/>
        <v>0</v>
      </c>
      <c r="KZU25" s="485">
        <f t="shared" si="127"/>
        <v>0</v>
      </c>
      <c r="KZV25" s="485">
        <f t="shared" si="127"/>
        <v>0</v>
      </c>
      <c r="KZW25" s="485">
        <f t="shared" si="127"/>
        <v>0</v>
      </c>
      <c r="KZX25" s="485">
        <f t="shared" si="127"/>
        <v>0</v>
      </c>
      <c r="KZY25" s="485">
        <f t="shared" si="127"/>
        <v>0</v>
      </c>
      <c r="KZZ25" s="485">
        <f t="shared" si="127"/>
        <v>0</v>
      </c>
      <c r="LAA25" s="485">
        <f t="shared" si="127"/>
        <v>0</v>
      </c>
      <c r="LAB25" s="485">
        <f t="shared" si="127"/>
        <v>0</v>
      </c>
      <c r="LAC25" s="485">
        <f t="shared" si="127"/>
        <v>0</v>
      </c>
      <c r="LAD25" s="485">
        <f t="shared" si="127"/>
        <v>0</v>
      </c>
      <c r="LAE25" s="485">
        <f t="shared" si="127"/>
        <v>0</v>
      </c>
      <c r="LAF25" s="485">
        <f t="shared" si="127"/>
        <v>0</v>
      </c>
      <c r="LAG25" s="485">
        <f t="shared" si="127"/>
        <v>0</v>
      </c>
      <c r="LAH25" s="485">
        <f t="shared" si="127"/>
        <v>0</v>
      </c>
      <c r="LAI25" s="485">
        <f t="shared" si="127"/>
        <v>0</v>
      </c>
      <c r="LAJ25" s="485">
        <f t="shared" si="127"/>
        <v>0</v>
      </c>
      <c r="LAK25" s="485">
        <f t="shared" si="127"/>
        <v>0</v>
      </c>
      <c r="LAL25" s="485">
        <f t="shared" si="127"/>
        <v>0</v>
      </c>
      <c r="LAM25" s="485">
        <f t="shared" si="127"/>
        <v>0</v>
      </c>
      <c r="LAN25" s="485">
        <f t="shared" si="127"/>
        <v>0</v>
      </c>
      <c r="LAO25" s="485">
        <f t="shared" si="127"/>
        <v>0</v>
      </c>
      <c r="LAP25" s="485">
        <f t="shared" si="127"/>
        <v>0</v>
      </c>
      <c r="LAQ25" s="485">
        <f t="shared" si="127"/>
        <v>0</v>
      </c>
      <c r="LAR25" s="485">
        <f t="shared" si="127"/>
        <v>0</v>
      </c>
      <c r="LAS25" s="485">
        <f t="shared" si="127"/>
        <v>0</v>
      </c>
      <c r="LAT25" s="485">
        <f t="shared" si="127"/>
        <v>0</v>
      </c>
      <c r="LAU25" s="485">
        <f t="shared" si="127"/>
        <v>0</v>
      </c>
      <c r="LAV25" s="485">
        <f t="shared" si="127"/>
        <v>0</v>
      </c>
      <c r="LAW25" s="485">
        <f t="shared" si="127"/>
        <v>0</v>
      </c>
      <c r="LAX25" s="485">
        <f t="shared" si="127"/>
        <v>0</v>
      </c>
      <c r="LAY25" s="485">
        <f t="shared" si="127"/>
        <v>0</v>
      </c>
      <c r="LAZ25" s="485">
        <f t="shared" si="127"/>
        <v>0</v>
      </c>
      <c r="LBA25" s="485">
        <f t="shared" si="127"/>
        <v>0</v>
      </c>
      <c r="LBB25" s="485">
        <f t="shared" si="127"/>
        <v>0</v>
      </c>
      <c r="LBC25" s="485">
        <f t="shared" si="127"/>
        <v>0</v>
      </c>
      <c r="LBD25" s="485">
        <f t="shared" si="127"/>
        <v>0</v>
      </c>
      <c r="LBE25" s="485">
        <f t="shared" si="127"/>
        <v>0</v>
      </c>
      <c r="LBF25" s="485">
        <f t="shared" si="127"/>
        <v>0</v>
      </c>
      <c r="LBG25" s="485">
        <f t="shared" si="127"/>
        <v>0</v>
      </c>
      <c r="LBH25" s="485">
        <f t="shared" si="127"/>
        <v>0</v>
      </c>
      <c r="LBI25" s="485">
        <f t="shared" si="127"/>
        <v>0</v>
      </c>
      <c r="LBJ25" s="485">
        <f t="shared" si="127"/>
        <v>0</v>
      </c>
      <c r="LBK25" s="485">
        <f t="shared" si="127"/>
        <v>0</v>
      </c>
      <c r="LBL25" s="485">
        <f t="shared" si="127"/>
        <v>0</v>
      </c>
      <c r="LBM25" s="485">
        <f t="shared" si="127"/>
        <v>0</v>
      </c>
      <c r="LBN25" s="485">
        <f t="shared" si="127"/>
        <v>0</v>
      </c>
      <c r="LBO25" s="485">
        <f t="shared" si="127"/>
        <v>0</v>
      </c>
      <c r="LBP25" s="485">
        <f t="shared" si="127"/>
        <v>0</v>
      </c>
      <c r="LBQ25" s="485">
        <f t="shared" si="127"/>
        <v>0</v>
      </c>
      <c r="LBR25" s="485">
        <f t="shared" si="127"/>
        <v>0</v>
      </c>
      <c r="LBS25" s="485">
        <f t="shared" si="127"/>
        <v>0</v>
      </c>
      <c r="LBT25" s="485">
        <f t="shared" si="127"/>
        <v>0</v>
      </c>
      <c r="LBU25" s="485">
        <f t="shared" si="127"/>
        <v>0</v>
      </c>
      <c r="LBV25" s="485">
        <f t="shared" si="127"/>
        <v>0</v>
      </c>
      <c r="LBW25" s="485">
        <f t="shared" si="127"/>
        <v>0</v>
      </c>
      <c r="LBX25" s="485">
        <f t="shared" si="127"/>
        <v>0</v>
      </c>
      <c r="LBY25" s="485">
        <f t="shared" si="127"/>
        <v>0</v>
      </c>
      <c r="LBZ25" s="485">
        <f t="shared" si="127"/>
        <v>0</v>
      </c>
      <c r="LCA25" s="485">
        <f t="shared" si="127"/>
        <v>0</v>
      </c>
      <c r="LCB25" s="485">
        <f t="shared" si="127"/>
        <v>0</v>
      </c>
      <c r="LCC25" s="485">
        <f t="shared" ref="LCC25:LEN25" si="128">LCC22/365</f>
        <v>0</v>
      </c>
      <c r="LCD25" s="485">
        <f t="shared" si="128"/>
        <v>0</v>
      </c>
      <c r="LCE25" s="485">
        <f t="shared" si="128"/>
        <v>0</v>
      </c>
      <c r="LCF25" s="485">
        <f t="shared" si="128"/>
        <v>0</v>
      </c>
      <c r="LCG25" s="485">
        <f t="shared" si="128"/>
        <v>0</v>
      </c>
      <c r="LCH25" s="485">
        <f t="shared" si="128"/>
        <v>0</v>
      </c>
      <c r="LCI25" s="485">
        <f t="shared" si="128"/>
        <v>0</v>
      </c>
      <c r="LCJ25" s="485">
        <f t="shared" si="128"/>
        <v>0</v>
      </c>
      <c r="LCK25" s="485">
        <f t="shared" si="128"/>
        <v>0</v>
      </c>
      <c r="LCL25" s="485">
        <f t="shared" si="128"/>
        <v>0</v>
      </c>
      <c r="LCM25" s="485">
        <f t="shared" si="128"/>
        <v>0</v>
      </c>
      <c r="LCN25" s="485">
        <f t="shared" si="128"/>
        <v>0</v>
      </c>
      <c r="LCO25" s="485">
        <f t="shared" si="128"/>
        <v>0</v>
      </c>
      <c r="LCP25" s="485">
        <f t="shared" si="128"/>
        <v>0</v>
      </c>
      <c r="LCQ25" s="485">
        <f t="shared" si="128"/>
        <v>0</v>
      </c>
      <c r="LCR25" s="485">
        <f t="shared" si="128"/>
        <v>0</v>
      </c>
      <c r="LCS25" s="485">
        <f t="shared" si="128"/>
        <v>0</v>
      </c>
      <c r="LCT25" s="485">
        <f t="shared" si="128"/>
        <v>0</v>
      </c>
      <c r="LCU25" s="485">
        <f t="shared" si="128"/>
        <v>0</v>
      </c>
      <c r="LCV25" s="485">
        <f t="shared" si="128"/>
        <v>0</v>
      </c>
      <c r="LCW25" s="485">
        <f t="shared" si="128"/>
        <v>0</v>
      </c>
      <c r="LCX25" s="485">
        <f t="shared" si="128"/>
        <v>0</v>
      </c>
      <c r="LCY25" s="485">
        <f t="shared" si="128"/>
        <v>0</v>
      </c>
      <c r="LCZ25" s="485">
        <f t="shared" si="128"/>
        <v>0</v>
      </c>
      <c r="LDA25" s="485">
        <f t="shared" si="128"/>
        <v>0</v>
      </c>
      <c r="LDB25" s="485">
        <f t="shared" si="128"/>
        <v>0</v>
      </c>
      <c r="LDC25" s="485">
        <f t="shared" si="128"/>
        <v>0</v>
      </c>
      <c r="LDD25" s="485">
        <f t="shared" si="128"/>
        <v>0</v>
      </c>
      <c r="LDE25" s="485">
        <f t="shared" si="128"/>
        <v>0</v>
      </c>
      <c r="LDF25" s="485">
        <f t="shared" si="128"/>
        <v>0</v>
      </c>
      <c r="LDG25" s="485">
        <f t="shared" si="128"/>
        <v>0</v>
      </c>
      <c r="LDH25" s="485">
        <f t="shared" si="128"/>
        <v>0</v>
      </c>
      <c r="LDI25" s="485">
        <f t="shared" si="128"/>
        <v>0</v>
      </c>
      <c r="LDJ25" s="485">
        <f t="shared" si="128"/>
        <v>0</v>
      </c>
      <c r="LDK25" s="485">
        <f t="shared" si="128"/>
        <v>0</v>
      </c>
      <c r="LDL25" s="485">
        <f t="shared" si="128"/>
        <v>0</v>
      </c>
      <c r="LDM25" s="485">
        <f t="shared" si="128"/>
        <v>0</v>
      </c>
      <c r="LDN25" s="485">
        <f t="shared" si="128"/>
        <v>0</v>
      </c>
      <c r="LDO25" s="485">
        <f t="shared" si="128"/>
        <v>0</v>
      </c>
      <c r="LDP25" s="485">
        <f t="shared" si="128"/>
        <v>0</v>
      </c>
      <c r="LDQ25" s="485">
        <f t="shared" si="128"/>
        <v>0</v>
      </c>
      <c r="LDR25" s="485">
        <f t="shared" si="128"/>
        <v>0</v>
      </c>
      <c r="LDS25" s="485">
        <f t="shared" si="128"/>
        <v>0</v>
      </c>
      <c r="LDT25" s="485">
        <f t="shared" si="128"/>
        <v>0</v>
      </c>
      <c r="LDU25" s="485">
        <f t="shared" si="128"/>
        <v>0</v>
      </c>
      <c r="LDV25" s="485">
        <f t="shared" si="128"/>
        <v>0</v>
      </c>
      <c r="LDW25" s="485">
        <f t="shared" si="128"/>
        <v>0</v>
      </c>
      <c r="LDX25" s="485">
        <f t="shared" si="128"/>
        <v>0</v>
      </c>
      <c r="LDY25" s="485">
        <f t="shared" si="128"/>
        <v>0</v>
      </c>
      <c r="LDZ25" s="485">
        <f t="shared" si="128"/>
        <v>0</v>
      </c>
      <c r="LEA25" s="485">
        <f t="shared" si="128"/>
        <v>0</v>
      </c>
      <c r="LEB25" s="485">
        <f t="shared" si="128"/>
        <v>0</v>
      </c>
      <c r="LEC25" s="485">
        <f t="shared" si="128"/>
        <v>0</v>
      </c>
      <c r="LED25" s="485">
        <f t="shared" si="128"/>
        <v>0</v>
      </c>
      <c r="LEE25" s="485">
        <f t="shared" si="128"/>
        <v>0</v>
      </c>
      <c r="LEF25" s="485">
        <f t="shared" si="128"/>
        <v>0</v>
      </c>
      <c r="LEG25" s="485">
        <f t="shared" si="128"/>
        <v>0</v>
      </c>
      <c r="LEH25" s="485">
        <f t="shared" si="128"/>
        <v>0</v>
      </c>
      <c r="LEI25" s="485">
        <f t="shared" si="128"/>
        <v>0</v>
      </c>
      <c r="LEJ25" s="485">
        <f t="shared" si="128"/>
        <v>0</v>
      </c>
      <c r="LEK25" s="485">
        <f t="shared" si="128"/>
        <v>0</v>
      </c>
      <c r="LEL25" s="485">
        <f t="shared" si="128"/>
        <v>0</v>
      </c>
      <c r="LEM25" s="485">
        <f t="shared" si="128"/>
        <v>0</v>
      </c>
      <c r="LEN25" s="485">
        <f t="shared" si="128"/>
        <v>0</v>
      </c>
      <c r="LEO25" s="485">
        <f t="shared" ref="LEO25:LGZ25" si="129">LEO22/365</f>
        <v>0</v>
      </c>
      <c r="LEP25" s="485">
        <f t="shared" si="129"/>
        <v>0</v>
      </c>
      <c r="LEQ25" s="485">
        <f t="shared" si="129"/>
        <v>0</v>
      </c>
      <c r="LER25" s="485">
        <f t="shared" si="129"/>
        <v>0</v>
      </c>
      <c r="LES25" s="485">
        <f t="shared" si="129"/>
        <v>0</v>
      </c>
      <c r="LET25" s="485">
        <f t="shared" si="129"/>
        <v>0</v>
      </c>
      <c r="LEU25" s="485">
        <f t="shared" si="129"/>
        <v>0</v>
      </c>
      <c r="LEV25" s="485">
        <f t="shared" si="129"/>
        <v>0</v>
      </c>
      <c r="LEW25" s="485">
        <f t="shared" si="129"/>
        <v>0</v>
      </c>
      <c r="LEX25" s="485">
        <f t="shared" si="129"/>
        <v>0</v>
      </c>
      <c r="LEY25" s="485">
        <f t="shared" si="129"/>
        <v>0</v>
      </c>
      <c r="LEZ25" s="485">
        <f t="shared" si="129"/>
        <v>0</v>
      </c>
      <c r="LFA25" s="485">
        <f t="shared" si="129"/>
        <v>0</v>
      </c>
      <c r="LFB25" s="485">
        <f t="shared" si="129"/>
        <v>0</v>
      </c>
      <c r="LFC25" s="485">
        <f t="shared" si="129"/>
        <v>0</v>
      </c>
      <c r="LFD25" s="485">
        <f t="shared" si="129"/>
        <v>0</v>
      </c>
      <c r="LFE25" s="485">
        <f t="shared" si="129"/>
        <v>0</v>
      </c>
      <c r="LFF25" s="485">
        <f t="shared" si="129"/>
        <v>0</v>
      </c>
      <c r="LFG25" s="485">
        <f t="shared" si="129"/>
        <v>0</v>
      </c>
      <c r="LFH25" s="485">
        <f t="shared" si="129"/>
        <v>0</v>
      </c>
      <c r="LFI25" s="485">
        <f t="shared" si="129"/>
        <v>0</v>
      </c>
      <c r="LFJ25" s="485">
        <f t="shared" si="129"/>
        <v>0</v>
      </c>
      <c r="LFK25" s="485">
        <f t="shared" si="129"/>
        <v>0</v>
      </c>
      <c r="LFL25" s="485">
        <f t="shared" si="129"/>
        <v>0</v>
      </c>
      <c r="LFM25" s="485">
        <f t="shared" si="129"/>
        <v>0</v>
      </c>
      <c r="LFN25" s="485">
        <f t="shared" si="129"/>
        <v>0</v>
      </c>
      <c r="LFO25" s="485">
        <f t="shared" si="129"/>
        <v>0</v>
      </c>
      <c r="LFP25" s="485">
        <f t="shared" si="129"/>
        <v>0</v>
      </c>
      <c r="LFQ25" s="485">
        <f t="shared" si="129"/>
        <v>0</v>
      </c>
      <c r="LFR25" s="485">
        <f t="shared" si="129"/>
        <v>0</v>
      </c>
      <c r="LFS25" s="485">
        <f t="shared" si="129"/>
        <v>0</v>
      </c>
      <c r="LFT25" s="485">
        <f t="shared" si="129"/>
        <v>0</v>
      </c>
      <c r="LFU25" s="485">
        <f t="shared" si="129"/>
        <v>0</v>
      </c>
      <c r="LFV25" s="485">
        <f t="shared" si="129"/>
        <v>0</v>
      </c>
      <c r="LFW25" s="485">
        <f t="shared" si="129"/>
        <v>0</v>
      </c>
      <c r="LFX25" s="485">
        <f t="shared" si="129"/>
        <v>0</v>
      </c>
      <c r="LFY25" s="485">
        <f t="shared" si="129"/>
        <v>0</v>
      </c>
      <c r="LFZ25" s="485">
        <f t="shared" si="129"/>
        <v>0</v>
      </c>
      <c r="LGA25" s="485">
        <f t="shared" si="129"/>
        <v>0</v>
      </c>
      <c r="LGB25" s="485">
        <f t="shared" si="129"/>
        <v>0</v>
      </c>
      <c r="LGC25" s="485">
        <f t="shared" si="129"/>
        <v>0</v>
      </c>
      <c r="LGD25" s="485">
        <f t="shared" si="129"/>
        <v>0</v>
      </c>
      <c r="LGE25" s="485">
        <f t="shared" si="129"/>
        <v>0</v>
      </c>
      <c r="LGF25" s="485">
        <f t="shared" si="129"/>
        <v>0</v>
      </c>
      <c r="LGG25" s="485">
        <f t="shared" si="129"/>
        <v>0</v>
      </c>
      <c r="LGH25" s="485">
        <f t="shared" si="129"/>
        <v>0</v>
      </c>
      <c r="LGI25" s="485">
        <f t="shared" si="129"/>
        <v>0</v>
      </c>
      <c r="LGJ25" s="485">
        <f t="shared" si="129"/>
        <v>0</v>
      </c>
      <c r="LGK25" s="485">
        <f t="shared" si="129"/>
        <v>0</v>
      </c>
      <c r="LGL25" s="485">
        <f t="shared" si="129"/>
        <v>0</v>
      </c>
      <c r="LGM25" s="485">
        <f t="shared" si="129"/>
        <v>0</v>
      </c>
      <c r="LGN25" s="485">
        <f t="shared" si="129"/>
        <v>0</v>
      </c>
      <c r="LGO25" s="485">
        <f t="shared" si="129"/>
        <v>0</v>
      </c>
      <c r="LGP25" s="485">
        <f t="shared" si="129"/>
        <v>0</v>
      </c>
      <c r="LGQ25" s="485">
        <f t="shared" si="129"/>
        <v>0</v>
      </c>
      <c r="LGR25" s="485">
        <f t="shared" si="129"/>
        <v>0</v>
      </c>
      <c r="LGS25" s="485">
        <f t="shared" si="129"/>
        <v>0</v>
      </c>
      <c r="LGT25" s="485">
        <f t="shared" si="129"/>
        <v>0</v>
      </c>
      <c r="LGU25" s="485">
        <f t="shared" si="129"/>
        <v>0</v>
      </c>
      <c r="LGV25" s="485">
        <f t="shared" si="129"/>
        <v>0</v>
      </c>
      <c r="LGW25" s="485">
        <f t="shared" si="129"/>
        <v>0</v>
      </c>
      <c r="LGX25" s="485">
        <f t="shared" si="129"/>
        <v>0</v>
      </c>
      <c r="LGY25" s="485">
        <f t="shared" si="129"/>
        <v>0</v>
      </c>
      <c r="LGZ25" s="485">
        <f t="shared" si="129"/>
        <v>0</v>
      </c>
      <c r="LHA25" s="485">
        <f t="shared" ref="LHA25:LJL25" si="130">LHA22/365</f>
        <v>0</v>
      </c>
      <c r="LHB25" s="485">
        <f t="shared" si="130"/>
        <v>0</v>
      </c>
      <c r="LHC25" s="485">
        <f t="shared" si="130"/>
        <v>0</v>
      </c>
      <c r="LHD25" s="485">
        <f t="shared" si="130"/>
        <v>0</v>
      </c>
      <c r="LHE25" s="485">
        <f t="shared" si="130"/>
        <v>0</v>
      </c>
      <c r="LHF25" s="485">
        <f t="shared" si="130"/>
        <v>0</v>
      </c>
      <c r="LHG25" s="485">
        <f t="shared" si="130"/>
        <v>0</v>
      </c>
      <c r="LHH25" s="485">
        <f t="shared" si="130"/>
        <v>0</v>
      </c>
      <c r="LHI25" s="485">
        <f t="shared" si="130"/>
        <v>0</v>
      </c>
      <c r="LHJ25" s="485">
        <f t="shared" si="130"/>
        <v>0</v>
      </c>
      <c r="LHK25" s="485">
        <f t="shared" si="130"/>
        <v>0</v>
      </c>
      <c r="LHL25" s="485">
        <f t="shared" si="130"/>
        <v>0</v>
      </c>
      <c r="LHM25" s="485">
        <f t="shared" si="130"/>
        <v>0</v>
      </c>
      <c r="LHN25" s="485">
        <f t="shared" si="130"/>
        <v>0</v>
      </c>
      <c r="LHO25" s="485">
        <f t="shared" si="130"/>
        <v>0</v>
      </c>
      <c r="LHP25" s="485">
        <f t="shared" si="130"/>
        <v>0</v>
      </c>
      <c r="LHQ25" s="485">
        <f t="shared" si="130"/>
        <v>0</v>
      </c>
      <c r="LHR25" s="485">
        <f t="shared" si="130"/>
        <v>0</v>
      </c>
      <c r="LHS25" s="485">
        <f t="shared" si="130"/>
        <v>0</v>
      </c>
      <c r="LHT25" s="485">
        <f t="shared" si="130"/>
        <v>0</v>
      </c>
      <c r="LHU25" s="485">
        <f t="shared" si="130"/>
        <v>0</v>
      </c>
      <c r="LHV25" s="485">
        <f t="shared" si="130"/>
        <v>0</v>
      </c>
      <c r="LHW25" s="485">
        <f t="shared" si="130"/>
        <v>0</v>
      </c>
      <c r="LHX25" s="485">
        <f t="shared" si="130"/>
        <v>0</v>
      </c>
      <c r="LHY25" s="485">
        <f t="shared" si="130"/>
        <v>0</v>
      </c>
      <c r="LHZ25" s="485">
        <f t="shared" si="130"/>
        <v>0</v>
      </c>
      <c r="LIA25" s="485">
        <f t="shared" si="130"/>
        <v>0</v>
      </c>
      <c r="LIB25" s="485">
        <f t="shared" si="130"/>
        <v>0</v>
      </c>
      <c r="LIC25" s="485">
        <f t="shared" si="130"/>
        <v>0</v>
      </c>
      <c r="LID25" s="485">
        <f t="shared" si="130"/>
        <v>0</v>
      </c>
      <c r="LIE25" s="485">
        <f t="shared" si="130"/>
        <v>0</v>
      </c>
      <c r="LIF25" s="485">
        <f t="shared" si="130"/>
        <v>0</v>
      </c>
      <c r="LIG25" s="485">
        <f t="shared" si="130"/>
        <v>0</v>
      </c>
      <c r="LIH25" s="485">
        <f t="shared" si="130"/>
        <v>0</v>
      </c>
      <c r="LII25" s="485">
        <f t="shared" si="130"/>
        <v>0</v>
      </c>
      <c r="LIJ25" s="485">
        <f t="shared" si="130"/>
        <v>0</v>
      </c>
      <c r="LIK25" s="485">
        <f t="shared" si="130"/>
        <v>0</v>
      </c>
      <c r="LIL25" s="485">
        <f t="shared" si="130"/>
        <v>0</v>
      </c>
      <c r="LIM25" s="485">
        <f t="shared" si="130"/>
        <v>0</v>
      </c>
      <c r="LIN25" s="485">
        <f t="shared" si="130"/>
        <v>0</v>
      </c>
      <c r="LIO25" s="485">
        <f t="shared" si="130"/>
        <v>0</v>
      </c>
      <c r="LIP25" s="485">
        <f t="shared" si="130"/>
        <v>0</v>
      </c>
      <c r="LIQ25" s="485">
        <f t="shared" si="130"/>
        <v>0</v>
      </c>
      <c r="LIR25" s="485">
        <f t="shared" si="130"/>
        <v>0</v>
      </c>
      <c r="LIS25" s="485">
        <f t="shared" si="130"/>
        <v>0</v>
      </c>
      <c r="LIT25" s="485">
        <f t="shared" si="130"/>
        <v>0</v>
      </c>
      <c r="LIU25" s="485">
        <f t="shared" si="130"/>
        <v>0</v>
      </c>
      <c r="LIV25" s="485">
        <f t="shared" si="130"/>
        <v>0</v>
      </c>
      <c r="LIW25" s="485">
        <f t="shared" si="130"/>
        <v>0</v>
      </c>
      <c r="LIX25" s="485">
        <f t="shared" si="130"/>
        <v>0</v>
      </c>
      <c r="LIY25" s="485">
        <f t="shared" si="130"/>
        <v>0</v>
      </c>
      <c r="LIZ25" s="485">
        <f t="shared" si="130"/>
        <v>0</v>
      </c>
      <c r="LJA25" s="485">
        <f t="shared" si="130"/>
        <v>0</v>
      </c>
      <c r="LJB25" s="485">
        <f t="shared" si="130"/>
        <v>0</v>
      </c>
      <c r="LJC25" s="485">
        <f t="shared" si="130"/>
        <v>0</v>
      </c>
      <c r="LJD25" s="485">
        <f t="shared" si="130"/>
        <v>0</v>
      </c>
      <c r="LJE25" s="485">
        <f t="shared" si="130"/>
        <v>0</v>
      </c>
      <c r="LJF25" s="485">
        <f t="shared" si="130"/>
        <v>0</v>
      </c>
      <c r="LJG25" s="485">
        <f t="shared" si="130"/>
        <v>0</v>
      </c>
      <c r="LJH25" s="485">
        <f t="shared" si="130"/>
        <v>0</v>
      </c>
      <c r="LJI25" s="485">
        <f t="shared" si="130"/>
        <v>0</v>
      </c>
      <c r="LJJ25" s="485">
        <f t="shared" si="130"/>
        <v>0</v>
      </c>
      <c r="LJK25" s="485">
        <f t="shared" si="130"/>
        <v>0</v>
      </c>
      <c r="LJL25" s="485">
        <f t="shared" si="130"/>
        <v>0</v>
      </c>
      <c r="LJM25" s="485">
        <f t="shared" ref="LJM25:LLX25" si="131">LJM22/365</f>
        <v>0</v>
      </c>
      <c r="LJN25" s="485">
        <f t="shared" si="131"/>
        <v>0</v>
      </c>
      <c r="LJO25" s="485">
        <f t="shared" si="131"/>
        <v>0</v>
      </c>
      <c r="LJP25" s="485">
        <f t="shared" si="131"/>
        <v>0</v>
      </c>
      <c r="LJQ25" s="485">
        <f t="shared" si="131"/>
        <v>0</v>
      </c>
      <c r="LJR25" s="485">
        <f t="shared" si="131"/>
        <v>0</v>
      </c>
      <c r="LJS25" s="485">
        <f t="shared" si="131"/>
        <v>0</v>
      </c>
      <c r="LJT25" s="485">
        <f t="shared" si="131"/>
        <v>0</v>
      </c>
      <c r="LJU25" s="485">
        <f t="shared" si="131"/>
        <v>0</v>
      </c>
      <c r="LJV25" s="485">
        <f t="shared" si="131"/>
        <v>0</v>
      </c>
      <c r="LJW25" s="485">
        <f t="shared" si="131"/>
        <v>0</v>
      </c>
      <c r="LJX25" s="485">
        <f t="shared" si="131"/>
        <v>0</v>
      </c>
      <c r="LJY25" s="485">
        <f t="shared" si="131"/>
        <v>0</v>
      </c>
      <c r="LJZ25" s="485">
        <f t="shared" si="131"/>
        <v>0</v>
      </c>
      <c r="LKA25" s="485">
        <f t="shared" si="131"/>
        <v>0</v>
      </c>
      <c r="LKB25" s="485">
        <f t="shared" si="131"/>
        <v>0</v>
      </c>
      <c r="LKC25" s="485">
        <f t="shared" si="131"/>
        <v>0</v>
      </c>
      <c r="LKD25" s="485">
        <f t="shared" si="131"/>
        <v>0</v>
      </c>
      <c r="LKE25" s="485">
        <f t="shared" si="131"/>
        <v>0</v>
      </c>
      <c r="LKF25" s="485">
        <f t="shared" si="131"/>
        <v>0</v>
      </c>
      <c r="LKG25" s="485">
        <f t="shared" si="131"/>
        <v>0</v>
      </c>
      <c r="LKH25" s="485">
        <f t="shared" si="131"/>
        <v>0</v>
      </c>
      <c r="LKI25" s="485">
        <f t="shared" si="131"/>
        <v>0</v>
      </c>
      <c r="LKJ25" s="485">
        <f t="shared" si="131"/>
        <v>0</v>
      </c>
      <c r="LKK25" s="485">
        <f t="shared" si="131"/>
        <v>0</v>
      </c>
      <c r="LKL25" s="485">
        <f t="shared" si="131"/>
        <v>0</v>
      </c>
      <c r="LKM25" s="485">
        <f t="shared" si="131"/>
        <v>0</v>
      </c>
      <c r="LKN25" s="485">
        <f t="shared" si="131"/>
        <v>0</v>
      </c>
      <c r="LKO25" s="485">
        <f t="shared" si="131"/>
        <v>0</v>
      </c>
      <c r="LKP25" s="485">
        <f t="shared" si="131"/>
        <v>0</v>
      </c>
      <c r="LKQ25" s="485">
        <f t="shared" si="131"/>
        <v>0</v>
      </c>
      <c r="LKR25" s="485">
        <f t="shared" si="131"/>
        <v>0</v>
      </c>
      <c r="LKS25" s="485">
        <f t="shared" si="131"/>
        <v>0</v>
      </c>
      <c r="LKT25" s="485">
        <f t="shared" si="131"/>
        <v>0</v>
      </c>
      <c r="LKU25" s="485">
        <f t="shared" si="131"/>
        <v>0</v>
      </c>
      <c r="LKV25" s="485">
        <f t="shared" si="131"/>
        <v>0</v>
      </c>
      <c r="LKW25" s="485">
        <f t="shared" si="131"/>
        <v>0</v>
      </c>
      <c r="LKX25" s="485">
        <f t="shared" si="131"/>
        <v>0</v>
      </c>
      <c r="LKY25" s="485">
        <f t="shared" si="131"/>
        <v>0</v>
      </c>
      <c r="LKZ25" s="485">
        <f t="shared" si="131"/>
        <v>0</v>
      </c>
      <c r="LLA25" s="485">
        <f t="shared" si="131"/>
        <v>0</v>
      </c>
      <c r="LLB25" s="485">
        <f t="shared" si="131"/>
        <v>0</v>
      </c>
      <c r="LLC25" s="485">
        <f t="shared" si="131"/>
        <v>0</v>
      </c>
      <c r="LLD25" s="485">
        <f t="shared" si="131"/>
        <v>0</v>
      </c>
      <c r="LLE25" s="485">
        <f t="shared" si="131"/>
        <v>0</v>
      </c>
      <c r="LLF25" s="485">
        <f t="shared" si="131"/>
        <v>0</v>
      </c>
      <c r="LLG25" s="485">
        <f t="shared" si="131"/>
        <v>0</v>
      </c>
      <c r="LLH25" s="485">
        <f t="shared" si="131"/>
        <v>0</v>
      </c>
      <c r="LLI25" s="485">
        <f t="shared" si="131"/>
        <v>0</v>
      </c>
      <c r="LLJ25" s="485">
        <f t="shared" si="131"/>
        <v>0</v>
      </c>
      <c r="LLK25" s="485">
        <f t="shared" si="131"/>
        <v>0</v>
      </c>
      <c r="LLL25" s="485">
        <f t="shared" si="131"/>
        <v>0</v>
      </c>
      <c r="LLM25" s="485">
        <f t="shared" si="131"/>
        <v>0</v>
      </c>
      <c r="LLN25" s="485">
        <f t="shared" si="131"/>
        <v>0</v>
      </c>
      <c r="LLO25" s="485">
        <f t="shared" si="131"/>
        <v>0</v>
      </c>
      <c r="LLP25" s="485">
        <f t="shared" si="131"/>
        <v>0</v>
      </c>
      <c r="LLQ25" s="485">
        <f t="shared" si="131"/>
        <v>0</v>
      </c>
      <c r="LLR25" s="485">
        <f t="shared" si="131"/>
        <v>0</v>
      </c>
      <c r="LLS25" s="485">
        <f t="shared" si="131"/>
        <v>0</v>
      </c>
      <c r="LLT25" s="485">
        <f t="shared" si="131"/>
        <v>0</v>
      </c>
      <c r="LLU25" s="485">
        <f t="shared" si="131"/>
        <v>0</v>
      </c>
      <c r="LLV25" s="485">
        <f t="shared" si="131"/>
        <v>0</v>
      </c>
      <c r="LLW25" s="485">
        <f t="shared" si="131"/>
        <v>0</v>
      </c>
      <c r="LLX25" s="485">
        <f t="shared" si="131"/>
        <v>0</v>
      </c>
      <c r="LLY25" s="485">
        <f t="shared" ref="LLY25:LOJ25" si="132">LLY22/365</f>
        <v>0</v>
      </c>
      <c r="LLZ25" s="485">
        <f t="shared" si="132"/>
        <v>0</v>
      </c>
      <c r="LMA25" s="485">
        <f t="shared" si="132"/>
        <v>0</v>
      </c>
      <c r="LMB25" s="485">
        <f t="shared" si="132"/>
        <v>0</v>
      </c>
      <c r="LMC25" s="485">
        <f t="shared" si="132"/>
        <v>0</v>
      </c>
      <c r="LMD25" s="485">
        <f t="shared" si="132"/>
        <v>0</v>
      </c>
      <c r="LME25" s="485">
        <f t="shared" si="132"/>
        <v>0</v>
      </c>
      <c r="LMF25" s="485">
        <f t="shared" si="132"/>
        <v>0</v>
      </c>
      <c r="LMG25" s="485">
        <f t="shared" si="132"/>
        <v>0</v>
      </c>
      <c r="LMH25" s="485">
        <f t="shared" si="132"/>
        <v>0</v>
      </c>
      <c r="LMI25" s="485">
        <f t="shared" si="132"/>
        <v>0</v>
      </c>
      <c r="LMJ25" s="485">
        <f t="shared" si="132"/>
        <v>0</v>
      </c>
      <c r="LMK25" s="485">
        <f t="shared" si="132"/>
        <v>0</v>
      </c>
      <c r="LML25" s="485">
        <f t="shared" si="132"/>
        <v>0</v>
      </c>
      <c r="LMM25" s="485">
        <f t="shared" si="132"/>
        <v>0</v>
      </c>
      <c r="LMN25" s="485">
        <f t="shared" si="132"/>
        <v>0</v>
      </c>
      <c r="LMO25" s="485">
        <f t="shared" si="132"/>
        <v>0</v>
      </c>
      <c r="LMP25" s="485">
        <f t="shared" si="132"/>
        <v>0</v>
      </c>
      <c r="LMQ25" s="485">
        <f t="shared" si="132"/>
        <v>0</v>
      </c>
      <c r="LMR25" s="485">
        <f t="shared" si="132"/>
        <v>0</v>
      </c>
      <c r="LMS25" s="485">
        <f t="shared" si="132"/>
        <v>0</v>
      </c>
      <c r="LMT25" s="485">
        <f t="shared" si="132"/>
        <v>0</v>
      </c>
      <c r="LMU25" s="485">
        <f t="shared" si="132"/>
        <v>0</v>
      </c>
      <c r="LMV25" s="485">
        <f t="shared" si="132"/>
        <v>0</v>
      </c>
      <c r="LMW25" s="485">
        <f t="shared" si="132"/>
        <v>0</v>
      </c>
      <c r="LMX25" s="485">
        <f t="shared" si="132"/>
        <v>0</v>
      </c>
      <c r="LMY25" s="485">
        <f t="shared" si="132"/>
        <v>0</v>
      </c>
      <c r="LMZ25" s="485">
        <f t="shared" si="132"/>
        <v>0</v>
      </c>
      <c r="LNA25" s="485">
        <f t="shared" si="132"/>
        <v>0</v>
      </c>
      <c r="LNB25" s="485">
        <f t="shared" si="132"/>
        <v>0</v>
      </c>
      <c r="LNC25" s="485">
        <f t="shared" si="132"/>
        <v>0</v>
      </c>
      <c r="LND25" s="485">
        <f t="shared" si="132"/>
        <v>0</v>
      </c>
      <c r="LNE25" s="485">
        <f t="shared" si="132"/>
        <v>0</v>
      </c>
      <c r="LNF25" s="485">
        <f t="shared" si="132"/>
        <v>0</v>
      </c>
      <c r="LNG25" s="485">
        <f t="shared" si="132"/>
        <v>0</v>
      </c>
      <c r="LNH25" s="485">
        <f t="shared" si="132"/>
        <v>0</v>
      </c>
      <c r="LNI25" s="485">
        <f t="shared" si="132"/>
        <v>0</v>
      </c>
      <c r="LNJ25" s="485">
        <f t="shared" si="132"/>
        <v>0</v>
      </c>
      <c r="LNK25" s="485">
        <f t="shared" si="132"/>
        <v>0</v>
      </c>
      <c r="LNL25" s="485">
        <f t="shared" si="132"/>
        <v>0</v>
      </c>
      <c r="LNM25" s="485">
        <f t="shared" si="132"/>
        <v>0</v>
      </c>
      <c r="LNN25" s="485">
        <f t="shared" si="132"/>
        <v>0</v>
      </c>
      <c r="LNO25" s="485">
        <f t="shared" si="132"/>
        <v>0</v>
      </c>
      <c r="LNP25" s="485">
        <f t="shared" si="132"/>
        <v>0</v>
      </c>
      <c r="LNQ25" s="485">
        <f t="shared" si="132"/>
        <v>0</v>
      </c>
      <c r="LNR25" s="485">
        <f t="shared" si="132"/>
        <v>0</v>
      </c>
      <c r="LNS25" s="485">
        <f t="shared" si="132"/>
        <v>0</v>
      </c>
      <c r="LNT25" s="485">
        <f t="shared" si="132"/>
        <v>0</v>
      </c>
      <c r="LNU25" s="485">
        <f t="shared" si="132"/>
        <v>0</v>
      </c>
      <c r="LNV25" s="485">
        <f t="shared" si="132"/>
        <v>0</v>
      </c>
      <c r="LNW25" s="485">
        <f t="shared" si="132"/>
        <v>0</v>
      </c>
      <c r="LNX25" s="485">
        <f t="shared" si="132"/>
        <v>0</v>
      </c>
      <c r="LNY25" s="485">
        <f t="shared" si="132"/>
        <v>0</v>
      </c>
      <c r="LNZ25" s="485">
        <f t="shared" si="132"/>
        <v>0</v>
      </c>
      <c r="LOA25" s="485">
        <f t="shared" si="132"/>
        <v>0</v>
      </c>
      <c r="LOB25" s="485">
        <f t="shared" si="132"/>
        <v>0</v>
      </c>
      <c r="LOC25" s="485">
        <f t="shared" si="132"/>
        <v>0</v>
      </c>
      <c r="LOD25" s="485">
        <f t="shared" si="132"/>
        <v>0</v>
      </c>
      <c r="LOE25" s="485">
        <f t="shared" si="132"/>
        <v>0</v>
      </c>
      <c r="LOF25" s="485">
        <f t="shared" si="132"/>
        <v>0</v>
      </c>
      <c r="LOG25" s="485">
        <f t="shared" si="132"/>
        <v>0</v>
      </c>
      <c r="LOH25" s="485">
        <f t="shared" si="132"/>
        <v>0</v>
      </c>
      <c r="LOI25" s="485">
        <f t="shared" si="132"/>
        <v>0</v>
      </c>
      <c r="LOJ25" s="485">
        <f t="shared" si="132"/>
        <v>0</v>
      </c>
      <c r="LOK25" s="485">
        <f t="shared" ref="LOK25:LQV25" si="133">LOK22/365</f>
        <v>0</v>
      </c>
      <c r="LOL25" s="485">
        <f t="shared" si="133"/>
        <v>0</v>
      </c>
      <c r="LOM25" s="485">
        <f t="shared" si="133"/>
        <v>0</v>
      </c>
      <c r="LON25" s="485">
        <f t="shared" si="133"/>
        <v>0</v>
      </c>
      <c r="LOO25" s="485">
        <f t="shared" si="133"/>
        <v>0</v>
      </c>
      <c r="LOP25" s="485">
        <f t="shared" si="133"/>
        <v>0</v>
      </c>
      <c r="LOQ25" s="485">
        <f t="shared" si="133"/>
        <v>0</v>
      </c>
      <c r="LOR25" s="485">
        <f t="shared" si="133"/>
        <v>0</v>
      </c>
      <c r="LOS25" s="485">
        <f t="shared" si="133"/>
        <v>0</v>
      </c>
      <c r="LOT25" s="485">
        <f t="shared" si="133"/>
        <v>0</v>
      </c>
      <c r="LOU25" s="485">
        <f t="shared" si="133"/>
        <v>0</v>
      </c>
      <c r="LOV25" s="485">
        <f t="shared" si="133"/>
        <v>0</v>
      </c>
      <c r="LOW25" s="485">
        <f t="shared" si="133"/>
        <v>0</v>
      </c>
      <c r="LOX25" s="485">
        <f t="shared" si="133"/>
        <v>0</v>
      </c>
      <c r="LOY25" s="485">
        <f t="shared" si="133"/>
        <v>0</v>
      </c>
      <c r="LOZ25" s="485">
        <f t="shared" si="133"/>
        <v>0</v>
      </c>
      <c r="LPA25" s="485">
        <f t="shared" si="133"/>
        <v>0</v>
      </c>
      <c r="LPB25" s="485">
        <f t="shared" si="133"/>
        <v>0</v>
      </c>
      <c r="LPC25" s="485">
        <f t="shared" si="133"/>
        <v>0</v>
      </c>
      <c r="LPD25" s="485">
        <f t="shared" si="133"/>
        <v>0</v>
      </c>
      <c r="LPE25" s="485">
        <f t="shared" si="133"/>
        <v>0</v>
      </c>
      <c r="LPF25" s="485">
        <f t="shared" si="133"/>
        <v>0</v>
      </c>
      <c r="LPG25" s="485">
        <f t="shared" si="133"/>
        <v>0</v>
      </c>
      <c r="LPH25" s="485">
        <f t="shared" si="133"/>
        <v>0</v>
      </c>
      <c r="LPI25" s="485">
        <f t="shared" si="133"/>
        <v>0</v>
      </c>
      <c r="LPJ25" s="485">
        <f t="shared" si="133"/>
        <v>0</v>
      </c>
      <c r="LPK25" s="485">
        <f t="shared" si="133"/>
        <v>0</v>
      </c>
      <c r="LPL25" s="485">
        <f t="shared" si="133"/>
        <v>0</v>
      </c>
      <c r="LPM25" s="485">
        <f t="shared" si="133"/>
        <v>0</v>
      </c>
      <c r="LPN25" s="485">
        <f t="shared" si="133"/>
        <v>0</v>
      </c>
      <c r="LPO25" s="485">
        <f t="shared" si="133"/>
        <v>0</v>
      </c>
      <c r="LPP25" s="485">
        <f t="shared" si="133"/>
        <v>0</v>
      </c>
      <c r="LPQ25" s="485">
        <f t="shared" si="133"/>
        <v>0</v>
      </c>
      <c r="LPR25" s="485">
        <f t="shared" si="133"/>
        <v>0</v>
      </c>
      <c r="LPS25" s="485">
        <f t="shared" si="133"/>
        <v>0</v>
      </c>
      <c r="LPT25" s="485">
        <f t="shared" si="133"/>
        <v>0</v>
      </c>
      <c r="LPU25" s="485">
        <f t="shared" si="133"/>
        <v>0</v>
      </c>
      <c r="LPV25" s="485">
        <f t="shared" si="133"/>
        <v>0</v>
      </c>
      <c r="LPW25" s="485">
        <f t="shared" si="133"/>
        <v>0</v>
      </c>
      <c r="LPX25" s="485">
        <f t="shared" si="133"/>
        <v>0</v>
      </c>
      <c r="LPY25" s="485">
        <f t="shared" si="133"/>
        <v>0</v>
      </c>
      <c r="LPZ25" s="485">
        <f t="shared" si="133"/>
        <v>0</v>
      </c>
      <c r="LQA25" s="485">
        <f t="shared" si="133"/>
        <v>0</v>
      </c>
      <c r="LQB25" s="485">
        <f t="shared" si="133"/>
        <v>0</v>
      </c>
      <c r="LQC25" s="485">
        <f t="shared" si="133"/>
        <v>0</v>
      </c>
      <c r="LQD25" s="485">
        <f t="shared" si="133"/>
        <v>0</v>
      </c>
      <c r="LQE25" s="485">
        <f t="shared" si="133"/>
        <v>0</v>
      </c>
      <c r="LQF25" s="485">
        <f t="shared" si="133"/>
        <v>0</v>
      </c>
      <c r="LQG25" s="485">
        <f t="shared" si="133"/>
        <v>0</v>
      </c>
      <c r="LQH25" s="485">
        <f t="shared" si="133"/>
        <v>0</v>
      </c>
      <c r="LQI25" s="485">
        <f t="shared" si="133"/>
        <v>0</v>
      </c>
      <c r="LQJ25" s="485">
        <f t="shared" si="133"/>
        <v>0</v>
      </c>
      <c r="LQK25" s="485">
        <f t="shared" si="133"/>
        <v>0</v>
      </c>
      <c r="LQL25" s="485">
        <f t="shared" si="133"/>
        <v>0</v>
      </c>
      <c r="LQM25" s="485">
        <f t="shared" si="133"/>
        <v>0</v>
      </c>
      <c r="LQN25" s="485">
        <f t="shared" si="133"/>
        <v>0</v>
      </c>
      <c r="LQO25" s="485">
        <f t="shared" si="133"/>
        <v>0</v>
      </c>
      <c r="LQP25" s="485">
        <f t="shared" si="133"/>
        <v>0</v>
      </c>
      <c r="LQQ25" s="485">
        <f t="shared" si="133"/>
        <v>0</v>
      </c>
      <c r="LQR25" s="485">
        <f t="shared" si="133"/>
        <v>0</v>
      </c>
      <c r="LQS25" s="485">
        <f t="shared" si="133"/>
        <v>0</v>
      </c>
      <c r="LQT25" s="485">
        <f t="shared" si="133"/>
        <v>0</v>
      </c>
      <c r="LQU25" s="485">
        <f t="shared" si="133"/>
        <v>0</v>
      </c>
      <c r="LQV25" s="485">
        <f t="shared" si="133"/>
        <v>0</v>
      </c>
      <c r="LQW25" s="485">
        <f t="shared" ref="LQW25:LTH25" si="134">LQW22/365</f>
        <v>0</v>
      </c>
      <c r="LQX25" s="485">
        <f t="shared" si="134"/>
        <v>0</v>
      </c>
      <c r="LQY25" s="485">
        <f t="shared" si="134"/>
        <v>0</v>
      </c>
      <c r="LQZ25" s="485">
        <f t="shared" si="134"/>
        <v>0</v>
      </c>
      <c r="LRA25" s="485">
        <f t="shared" si="134"/>
        <v>0</v>
      </c>
      <c r="LRB25" s="485">
        <f t="shared" si="134"/>
        <v>0</v>
      </c>
      <c r="LRC25" s="485">
        <f t="shared" si="134"/>
        <v>0</v>
      </c>
      <c r="LRD25" s="485">
        <f t="shared" si="134"/>
        <v>0</v>
      </c>
      <c r="LRE25" s="485">
        <f t="shared" si="134"/>
        <v>0</v>
      </c>
      <c r="LRF25" s="485">
        <f t="shared" si="134"/>
        <v>0</v>
      </c>
      <c r="LRG25" s="485">
        <f t="shared" si="134"/>
        <v>0</v>
      </c>
      <c r="LRH25" s="485">
        <f t="shared" si="134"/>
        <v>0</v>
      </c>
      <c r="LRI25" s="485">
        <f t="shared" si="134"/>
        <v>0</v>
      </c>
      <c r="LRJ25" s="485">
        <f t="shared" si="134"/>
        <v>0</v>
      </c>
      <c r="LRK25" s="485">
        <f t="shared" si="134"/>
        <v>0</v>
      </c>
      <c r="LRL25" s="485">
        <f t="shared" si="134"/>
        <v>0</v>
      </c>
      <c r="LRM25" s="485">
        <f t="shared" si="134"/>
        <v>0</v>
      </c>
      <c r="LRN25" s="485">
        <f t="shared" si="134"/>
        <v>0</v>
      </c>
      <c r="LRO25" s="485">
        <f t="shared" si="134"/>
        <v>0</v>
      </c>
      <c r="LRP25" s="485">
        <f t="shared" si="134"/>
        <v>0</v>
      </c>
      <c r="LRQ25" s="485">
        <f t="shared" si="134"/>
        <v>0</v>
      </c>
      <c r="LRR25" s="485">
        <f t="shared" si="134"/>
        <v>0</v>
      </c>
      <c r="LRS25" s="485">
        <f t="shared" si="134"/>
        <v>0</v>
      </c>
      <c r="LRT25" s="485">
        <f t="shared" si="134"/>
        <v>0</v>
      </c>
      <c r="LRU25" s="485">
        <f t="shared" si="134"/>
        <v>0</v>
      </c>
      <c r="LRV25" s="485">
        <f t="shared" si="134"/>
        <v>0</v>
      </c>
      <c r="LRW25" s="485">
        <f t="shared" si="134"/>
        <v>0</v>
      </c>
      <c r="LRX25" s="485">
        <f t="shared" si="134"/>
        <v>0</v>
      </c>
      <c r="LRY25" s="485">
        <f t="shared" si="134"/>
        <v>0</v>
      </c>
      <c r="LRZ25" s="485">
        <f t="shared" si="134"/>
        <v>0</v>
      </c>
      <c r="LSA25" s="485">
        <f t="shared" si="134"/>
        <v>0</v>
      </c>
      <c r="LSB25" s="485">
        <f t="shared" si="134"/>
        <v>0</v>
      </c>
      <c r="LSC25" s="485">
        <f t="shared" si="134"/>
        <v>0</v>
      </c>
      <c r="LSD25" s="485">
        <f t="shared" si="134"/>
        <v>0</v>
      </c>
      <c r="LSE25" s="485">
        <f t="shared" si="134"/>
        <v>0</v>
      </c>
      <c r="LSF25" s="485">
        <f t="shared" si="134"/>
        <v>0</v>
      </c>
      <c r="LSG25" s="485">
        <f t="shared" si="134"/>
        <v>0</v>
      </c>
      <c r="LSH25" s="485">
        <f t="shared" si="134"/>
        <v>0</v>
      </c>
      <c r="LSI25" s="485">
        <f t="shared" si="134"/>
        <v>0</v>
      </c>
      <c r="LSJ25" s="485">
        <f t="shared" si="134"/>
        <v>0</v>
      </c>
      <c r="LSK25" s="485">
        <f t="shared" si="134"/>
        <v>0</v>
      </c>
      <c r="LSL25" s="485">
        <f t="shared" si="134"/>
        <v>0</v>
      </c>
      <c r="LSM25" s="485">
        <f t="shared" si="134"/>
        <v>0</v>
      </c>
      <c r="LSN25" s="485">
        <f t="shared" si="134"/>
        <v>0</v>
      </c>
      <c r="LSO25" s="485">
        <f t="shared" si="134"/>
        <v>0</v>
      </c>
      <c r="LSP25" s="485">
        <f t="shared" si="134"/>
        <v>0</v>
      </c>
      <c r="LSQ25" s="485">
        <f t="shared" si="134"/>
        <v>0</v>
      </c>
      <c r="LSR25" s="485">
        <f t="shared" si="134"/>
        <v>0</v>
      </c>
      <c r="LSS25" s="485">
        <f t="shared" si="134"/>
        <v>0</v>
      </c>
      <c r="LST25" s="485">
        <f t="shared" si="134"/>
        <v>0</v>
      </c>
      <c r="LSU25" s="485">
        <f t="shared" si="134"/>
        <v>0</v>
      </c>
      <c r="LSV25" s="485">
        <f t="shared" si="134"/>
        <v>0</v>
      </c>
      <c r="LSW25" s="485">
        <f t="shared" si="134"/>
        <v>0</v>
      </c>
      <c r="LSX25" s="485">
        <f t="shared" si="134"/>
        <v>0</v>
      </c>
      <c r="LSY25" s="485">
        <f t="shared" si="134"/>
        <v>0</v>
      </c>
      <c r="LSZ25" s="485">
        <f t="shared" si="134"/>
        <v>0</v>
      </c>
      <c r="LTA25" s="485">
        <f t="shared" si="134"/>
        <v>0</v>
      </c>
      <c r="LTB25" s="485">
        <f t="shared" si="134"/>
        <v>0</v>
      </c>
      <c r="LTC25" s="485">
        <f t="shared" si="134"/>
        <v>0</v>
      </c>
      <c r="LTD25" s="485">
        <f t="shared" si="134"/>
        <v>0</v>
      </c>
      <c r="LTE25" s="485">
        <f t="shared" si="134"/>
        <v>0</v>
      </c>
      <c r="LTF25" s="485">
        <f t="shared" si="134"/>
        <v>0</v>
      </c>
      <c r="LTG25" s="485">
        <f t="shared" si="134"/>
        <v>0</v>
      </c>
      <c r="LTH25" s="485">
        <f t="shared" si="134"/>
        <v>0</v>
      </c>
      <c r="LTI25" s="485">
        <f t="shared" ref="LTI25:LVT25" si="135">LTI22/365</f>
        <v>0</v>
      </c>
      <c r="LTJ25" s="485">
        <f t="shared" si="135"/>
        <v>0</v>
      </c>
      <c r="LTK25" s="485">
        <f t="shared" si="135"/>
        <v>0</v>
      </c>
      <c r="LTL25" s="485">
        <f t="shared" si="135"/>
        <v>0</v>
      </c>
      <c r="LTM25" s="485">
        <f t="shared" si="135"/>
        <v>0</v>
      </c>
      <c r="LTN25" s="485">
        <f t="shared" si="135"/>
        <v>0</v>
      </c>
      <c r="LTO25" s="485">
        <f t="shared" si="135"/>
        <v>0</v>
      </c>
      <c r="LTP25" s="485">
        <f t="shared" si="135"/>
        <v>0</v>
      </c>
      <c r="LTQ25" s="485">
        <f t="shared" si="135"/>
        <v>0</v>
      </c>
      <c r="LTR25" s="485">
        <f t="shared" si="135"/>
        <v>0</v>
      </c>
      <c r="LTS25" s="485">
        <f t="shared" si="135"/>
        <v>0</v>
      </c>
      <c r="LTT25" s="485">
        <f t="shared" si="135"/>
        <v>0</v>
      </c>
      <c r="LTU25" s="485">
        <f t="shared" si="135"/>
        <v>0</v>
      </c>
      <c r="LTV25" s="485">
        <f t="shared" si="135"/>
        <v>0</v>
      </c>
      <c r="LTW25" s="485">
        <f t="shared" si="135"/>
        <v>0</v>
      </c>
      <c r="LTX25" s="485">
        <f t="shared" si="135"/>
        <v>0</v>
      </c>
      <c r="LTY25" s="485">
        <f t="shared" si="135"/>
        <v>0</v>
      </c>
      <c r="LTZ25" s="485">
        <f t="shared" si="135"/>
        <v>0</v>
      </c>
      <c r="LUA25" s="485">
        <f t="shared" si="135"/>
        <v>0</v>
      </c>
      <c r="LUB25" s="485">
        <f t="shared" si="135"/>
        <v>0</v>
      </c>
      <c r="LUC25" s="485">
        <f t="shared" si="135"/>
        <v>0</v>
      </c>
      <c r="LUD25" s="485">
        <f t="shared" si="135"/>
        <v>0</v>
      </c>
      <c r="LUE25" s="485">
        <f t="shared" si="135"/>
        <v>0</v>
      </c>
      <c r="LUF25" s="485">
        <f t="shared" si="135"/>
        <v>0</v>
      </c>
      <c r="LUG25" s="485">
        <f t="shared" si="135"/>
        <v>0</v>
      </c>
      <c r="LUH25" s="485">
        <f t="shared" si="135"/>
        <v>0</v>
      </c>
      <c r="LUI25" s="485">
        <f t="shared" si="135"/>
        <v>0</v>
      </c>
      <c r="LUJ25" s="485">
        <f t="shared" si="135"/>
        <v>0</v>
      </c>
      <c r="LUK25" s="485">
        <f t="shared" si="135"/>
        <v>0</v>
      </c>
      <c r="LUL25" s="485">
        <f t="shared" si="135"/>
        <v>0</v>
      </c>
      <c r="LUM25" s="485">
        <f t="shared" si="135"/>
        <v>0</v>
      </c>
      <c r="LUN25" s="485">
        <f t="shared" si="135"/>
        <v>0</v>
      </c>
      <c r="LUO25" s="485">
        <f t="shared" si="135"/>
        <v>0</v>
      </c>
      <c r="LUP25" s="485">
        <f t="shared" si="135"/>
        <v>0</v>
      </c>
      <c r="LUQ25" s="485">
        <f t="shared" si="135"/>
        <v>0</v>
      </c>
      <c r="LUR25" s="485">
        <f t="shared" si="135"/>
        <v>0</v>
      </c>
      <c r="LUS25" s="485">
        <f t="shared" si="135"/>
        <v>0</v>
      </c>
      <c r="LUT25" s="485">
        <f t="shared" si="135"/>
        <v>0</v>
      </c>
      <c r="LUU25" s="485">
        <f t="shared" si="135"/>
        <v>0</v>
      </c>
      <c r="LUV25" s="485">
        <f t="shared" si="135"/>
        <v>0</v>
      </c>
      <c r="LUW25" s="485">
        <f t="shared" si="135"/>
        <v>0</v>
      </c>
      <c r="LUX25" s="485">
        <f t="shared" si="135"/>
        <v>0</v>
      </c>
      <c r="LUY25" s="485">
        <f t="shared" si="135"/>
        <v>0</v>
      </c>
      <c r="LUZ25" s="485">
        <f t="shared" si="135"/>
        <v>0</v>
      </c>
      <c r="LVA25" s="485">
        <f t="shared" si="135"/>
        <v>0</v>
      </c>
      <c r="LVB25" s="485">
        <f t="shared" si="135"/>
        <v>0</v>
      </c>
      <c r="LVC25" s="485">
        <f t="shared" si="135"/>
        <v>0</v>
      </c>
      <c r="LVD25" s="485">
        <f t="shared" si="135"/>
        <v>0</v>
      </c>
      <c r="LVE25" s="485">
        <f t="shared" si="135"/>
        <v>0</v>
      </c>
      <c r="LVF25" s="485">
        <f t="shared" si="135"/>
        <v>0</v>
      </c>
      <c r="LVG25" s="485">
        <f t="shared" si="135"/>
        <v>0</v>
      </c>
      <c r="LVH25" s="485">
        <f t="shared" si="135"/>
        <v>0</v>
      </c>
      <c r="LVI25" s="485">
        <f t="shared" si="135"/>
        <v>0</v>
      </c>
      <c r="LVJ25" s="485">
        <f t="shared" si="135"/>
        <v>0</v>
      </c>
      <c r="LVK25" s="485">
        <f t="shared" si="135"/>
        <v>0</v>
      </c>
      <c r="LVL25" s="485">
        <f t="shared" si="135"/>
        <v>0</v>
      </c>
      <c r="LVM25" s="485">
        <f t="shared" si="135"/>
        <v>0</v>
      </c>
      <c r="LVN25" s="485">
        <f t="shared" si="135"/>
        <v>0</v>
      </c>
      <c r="LVO25" s="485">
        <f t="shared" si="135"/>
        <v>0</v>
      </c>
      <c r="LVP25" s="485">
        <f t="shared" si="135"/>
        <v>0</v>
      </c>
      <c r="LVQ25" s="485">
        <f t="shared" si="135"/>
        <v>0</v>
      </c>
      <c r="LVR25" s="485">
        <f t="shared" si="135"/>
        <v>0</v>
      </c>
      <c r="LVS25" s="485">
        <f t="shared" si="135"/>
        <v>0</v>
      </c>
      <c r="LVT25" s="485">
        <f t="shared" si="135"/>
        <v>0</v>
      </c>
      <c r="LVU25" s="485">
        <f t="shared" ref="LVU25:LYF25" si="136">LVU22/365</f>
        <v>0</v>
      </c>
      <c r="LVV25" s="485">
        <f t="shared" si="136"/>
        <v>0</v>
      </c>
      <c r="LVW25" s="485">
        <f t="shared" si="136"/>
        <v>0</v>
      </c>
      <c r="LVX25" s="485">
        <f t="shared" si="136"/>
        <v>0</v>
      </c>
      <c r="LVY25" s="485">
        <f t="shared" si="136"/>
        <v>0</v>
      </c>
      <c r="LVZ25" s="485">
        <f t="shared" si="136"/>
        <v>0</v>
      </c>
      <c r="LWA25" s="485">
        <f t="shared" si="136"/>
        <v>0</v>
      </c>
      <c r="LWB25" s="485">
        <f t="shared" si="136"/>
        <v>0</v>
      </c>
      <c r="LWC25" s="485">
        <f t="shared" si="136"/>
        <v>0</v>
      </c>
      <c r="LWD25" s="485">
        <f t="shared" si="136"/>
        <v>0</v>
      </c>
      <c r="LWE25" s="485">
        <f t="shared" si="136"/>
        <v>0</v>
      </c>
      <c r="LWF25" s="485">
        <f t="shared" si="136"/>
        <v>0</v>
      </c>
      <c r="LWG25" s="485">
        <f t="shared" si="136"/>
        <v>0</v>
      </c>
      <c r="LWH25" s="485">
        <f t="shared" si="136"/>
        <v>0</v>
      </c>
      <c r="LWI25" s="485">
        <f t="shared" si="136"/>
        <v>0</v>
      </c>
      <c r="LWJ25" s="485">
        <f t="shared" si="136"/>
        <v>0</v>
      </c>
      <c r="LWK25" s="485">
        <f t="shared" si="136"/>
        <v>0</v>
      </c>
      <c r="LWL25" s="485">
        <f t="shared" si="136"/>
        <v>0</v>
      </c>
      <c r="LWM25" s="485">
        <f t="shared" si="136"/>
        <v>0</v>
      </c>
      <c r="LWN25" s="485">
        <f t="shared" si="136"/>
        <v>0</v>
      </c>
      <c r="LWO25" s="485">
        <f t="shared" si="136"/>
        <v>0</v>
      </c>
      <c r="LWP25" s="485">
        <f t="shared" si="136"/>
        <v>0</v>
      </c>
      <c r="LWQ25" s="485">
        <f t="shared" si="136"/>
        <v>0</v>
      </c>
      <c r="LWR25" s="485">
        <f t="shared" si="136"/>
        <v>0</v>
      </c>
      <c r="LWS25" s="485">
        <f t="shared" si="136"/>
        <v>0</v>
      </c>
      <c r="LWT25" s="485">
        <f t="shared" si="136"/>
        <v>0</v>
      </c>
      <c r="LWU25" s="485">
        <f t="shared" si="136"/>
        <v>0</v>
      </c>
      <c r="LWV25" s="485">
        <f t="shared" si="136"/>
        <v>0</v>
      </c>
      <c r="LWW25" s="485">
        <f t="shared" si="136"/>
        <v>0</v>
      </c>
      <c r="LWX25" s="485">
        <f t="shared" si="136"/>
        <v>0</v>
      </c>
      <c r="LWY25" s="485">
        <f t="shared" si="136"/>
        <v>0</v>
      </c>
      <c r="LWZ25" s="485">
        <f t="shared" si="136"/>
        <v>0</v>
      </c>
      <c r="LXA25" s="485">
        <f t="shared" si="136"/>
        <v>0</v>
      </c>
      <c r="LXB25" s="485">
        <f t="shared" si="136"/>
        <v>0</v>
      </c>
      <c r="LXC25" s="485">
        <f t="shared" si="136"/>
        <v>0</v>
      </c>
      <c r="LXD25" s="485">
        <f t="shared" si="136"/>
        <v>0</v>
      </c>
      <c r="LXE25" s="485">
        <f t="shared" si="136"/>
        <v>0</v>
      </c>
      <c r="LXF25" s="485">
        <f t="shared" si="136"/>
        <v>0</v>
      </c>
      <c r="LXG25" s="485">
        <f t="shared" si="136"/>
        <v>0</v>
      </c>
      <c r="LXH25" s="485">
        <f t="shared" si="136"/>
        <v>0</v>
      </c>
      <c r="LXI25" s="485">
        <f t="shared" si="136"/>
        <v>0</v>
      </c>
      <c r="LXJ25" s="485">
        <f t="shared" si="136"/>
        <v>0</v>
      </c>
      <c r="LXK25" s="485">
        <f t="shared" si="136"/>
        <v>0</v>
      </c>
      <c r="LXL25" s="485">
        <f t="shared" si="136"/>
        <v>0</v>
      </c>
      <c r="LXM25" s="485">
        <f t="shared" si="136"/>
        <v>0</v>
      </c>
      <c r="LXN25" s="485">
        <f t="shared" si="136"/>
        <v>0</v>
      </c>
      <c r="LXO25" s="485">
        <f t="shared" si="136"/>
        <v>0</v>
      </c>
      <c r="LXP25" s="485">
        <f t="shared" si="136"/>
        <v>0</v>
      </c>
      <c r="LXQ25" s="485">
        <f t="shared" si="136"/>
        <v>0</v>
      </c>
      <c r="LXR25" s="485">
        <f t="shared" si="136"/>
        <v>0</v>
      </c>
      <c r="LXS25" s="485">
        <f t="shared" si="136"/>
        <v>0</v>
      </c>
      <c r="LXT25" s="485">
        <f t="shared" si="136"/>
        <v>0</v>
      </c>
      <c r="LXU25" s="485">
        <f t="shared" si="136"/>
        <v>0</v>
      </c>
      <c r="LXV25" s="485">
        <f t="shared" si="136"/>
        <v>0</v>
      </c>
      <c r="LXW25" s="485">
        <f t="shared" si="136"/>
        <v>0</v>
      </c>
      <c r="LXX25" s="485">
        <f t="shared" si="136"/>
        <v>0</v>
      </c>
      <c r="LXY25" s="485">
        <f t="shared" si="136"/>
        <v>0</v>
      </c>
      <c r="LXZ25" s="485">
        <f t="shared" si="136"/>
        <v>0</v>
      </c>
      <c r="LYA25" s="485">
        <f t="shared" si="136"/>
        <v>0</v>
      </c>
      <c r="LYB25" s="485">
        <f t="shared" si="136"/>
        <v>0</v>
      </c>
      <c r="LYC25" s="485">
        <f t="shared" si="136"/>
        <v>0</v>
      </c>
      <c r="LYD25" s="485">
        <f t="shared" si="136"/>
        <v>0</v>
      </c>
      <c r="LYE25" s="485">
        <f t="shared" si="136"/>
        <v>0</v>
      </c>
      <c r="LYF25" s="485">
        <f t="shared" si="136"/>
        <v>0</v>
      </c>
      <c r="LYG25" s="485">
        <f t="shared" ref="LYG25:MAR25" si="137">LYG22/365</f>
        <v>0</v>
      </c>
      <c r="LYH25" s="485">
        <f t="shared" si="137"/>
        <v>0</v>
      </c>
      <c r="LYI25" s="485">
        <f t="shared" si="137"/>
        <v>0</v>
      </c>
      <c r="LYJ25" s="485">
        <f t="shared" si="137"/>
        <v>0</v>
      </c>
      <c r="LYK25" s="485">
        <f t="shared" si="137"/>
        <v>0</v>
      </c>
      <c r="LYL25" s="485">
        <f t="shared" si="137"/>
        <v>0</v>
      </c>
      <c r="LYM25" s="485">
        <f t="shared" si="137"/>
        <v>0</v>
      </c>
      <c r="LYN25" s="485">
        <f t="shared" si="137"/>
        <v>0</v>
      </c>
      <c r="LYO25" s="485">
        <f t="shared" si="137"/>
        <v>0</v>
      </c>
      <c r="LYP25" s="485">
        <f t="shared" si="137"/>
        <v>0</v>
      </c>
      <c r="LYQ25" s="485">
        <f t="shared" si="137"/>
        <v>0</v>
      </c>
      <c r="LYR25" s="485">
        <f t="shared" si="137"/>
        <v>0</v>
      </c>
      <c r="LYS25" s="485">
        <f t="shared" si="137"/>
        <v>0</v>
      </c>
      <c r="LYT25" s="485">
        <f t="shared" si="137"/>
        <v>0</v>
      </c>
      <c r="LYU25" s="485">
        <f t="shared" si="137"/>
        <v>0</v>
      </c>
      <c r="LYV25" s="485">
        <f t="shared" si="137"/>
        <v>0</v>
      </c>
      <c r="LYW25" s="485">
        <f t="shared" si="137"/>
        <v>0</v>
      </c>
      <c r="LYX25" s="485">
        <f t="shared" si="137"/>
        <v>0</v>
      </c>
      <c r="LYY25" s="485">
        <f t="shared" si="137"/>
        <v>0</v>
      </c>
      <c r="LYZ25" s="485">
        <f t="shared" si="137"/>
        <v>0</v>
      </c>
      <c r="LZA25" s="485">
        <f t="shared" si="137"/>
        <v>0</v>
      </c>
      <c r="LZB25" s="485">
        <f t="shared" si="137"/>
        <v>0</v>
      </c>
      <c r="LZC25" s="485">
        <f t="shared" si="137"/>
        <v>0</v>
      </c>
      <c r="LZD25" s="485">
        <f t="shared" si="137"/>
        <v>0</v>
      </c>
      <c r="LZE25" s="485">
        <f t="shared" si="137"/>
        <v>0</v>
      </c>
      <c r="LZF25" s="485">
        <f t="shared" si="137"/>
        <v>0</v>
      </c>
      <c r="LZG25" s="485">
        <f t="shared" si="137"/>
        <v>0</v>
      </c>
      <c r="LZH25" s="485">
        <f t="shared" si="137"/>
        <v>0</v>
      </c>
      <c r="LZI25" s="485">
        <f t="shared" si="137"/>
        <v>0</v>
      </c>
      <c r="LZJ25" s="485">
        <f t="shared" si="137"/>
        <v>0</v>
      </c>
      <c r="LZK25" s="485">
        <f t="shared" si="137"/>
        <v>0</v>
      </c>
      <c r="LZL25" s="485">
        <f t="shared" si="137"/>
        <v>0</v>
      </c>
      <c r="LZM25" s="485">
        <f t="shared" si="137"/>
        <v>0</v>
      </c>
      <c r="LZN25" s="485">
        <f t="shared" si="137"/>
        <v>0</v>
      </c>
      <c r="LZO25" s="485">
        <f t="shared" si="137"/>
        <v>0</v>
      </c>
      <c r="LZP25" s="485">
        <f t="shared" si="137"/>
        <v>0</v>
      </c>
      <c r="LZQ25" s="485">
        <f t="shared" si="137"/>
        <v>0</v>
      </c>
      <c r="LZR25" s="485">
        <f t="shared" si="137"/>
        <v>0</v>
      </c>
      <c r="LZS25" s="485">
        <f t="shared" si="137"/>
        <v>0</v>
      </c>
      <c r="LZT25" s="485">
        <f t="shared" si="137"/>
        <v>0</v>
      </c>
      <c r="LZU25" s="485">
        <f t="shared" si="137"/>
        <v>0</v>
      </c>
      <c r="LZV25" s="485">
        <f t="shared" si="137"/>
        <v>0</v>
      </c>
      <c r="LZW25" s="485">
        <f t="shared" si="137"/>
        <v>0</v>
      </c>
      <c r="LZX25" s="485">
        <f t="shared" si="137"/>
        <v>0</v>
      </c>
      <c r="LZY25" s="485">
        <f t="shared" si="137"/>
        <v>0</v>
      </c>
      <c r="LZZ25" s="485">
        <f t="shared" si="137"/>
        <v>0</v>
      </c>
      <c r="MAA25" s="485">
        <f t="shared" si="137"/>
        <v>0</v>
      </c>
      <c r="MAB25" s="485">
        <f t="shared" si="137"/>
        <v>0</v>
      </c>
      <c r="MAC25" s="485">
        <f t="shared" si="137"/>
        <v>0</v>
      </c>
      <c r="MAD25" s="485">
        <f t="shared" si="137"/>
        <v>0</v>
      </c>
      <c r="MAE25" s="485">
        <f t="shared" si="137"/>
        <v>0</v>
      </c>
      <c r="MAF25" s="485">
        <f t="shared" si="137"/>
        <v>0</v>
      </c>
      <c r="MAG25" s="485">
        <f t="shared" si="137"/>
        <v>0</v>
      </c>
      <c r="MAH25" s="485">
        <f t="shared" si="137"/>
        <v>0</v>
      </c>
      <c r="MAI25" s="485">
        <f t="shared" si="137"/>
        <v>0</v>
      </c>
      <c r="MAJ25" s="485">
        <f t="shared" si="137"/>
        <v>0</v>
      </c>
      <c r="MAK25" s="485">
        <f t="shared" si="137"/>
        <v>0</v>
      </c>
      <c r="MAL25" s="485">
        <f t="shared" si="137"/>
        <v>0</v>
      </c>
      <c r="MAM25" s="485">
        <f t="shared" si="137"/>
        <v>0</v>
      </c>
      <c r="MAN25" s="485">
        <f t="shared" si="137"/>
        <v>0</v>
      </c>
      <c r="MAO25" s="485">
        <f t="shared" si="137"/>
        <v>0</v>
      </c>
      <c r="MAP25" s="485">
        <f t="shared" si="137"/>
        <v>0</v>
      </c>
      <c r="MAQ25" s="485">
        <f t="shared" si="137"/>
        <v>0</v>
      </c>
      <c r="MAR25" s="485">
        <f t="shared" si="137"/>
        <v>0</v>
      </c>
      <c r="MAS25" s="485">
        <f t="shared" ref="MAS25:MDD25" si="138">MAS22/365</f>
        <v>0</v>
      </c>
      <c r="MAT25" s="485">
        <f t="shared" si="138"/>
        <v>0</v>
      </c>
      <c r="MAU25" s="485">
        <f t="shared" si="138"/>
        <v>0</v>
      </c>
      <c r="MAV25" s="485">
        <f t="shared" si="138"/>
        <v>0</v>
      </c>
      <c r="MAW25" s="485">
        <f t="shared" si="138"/>
        <v>0</v>
      </c>
      <c r="MAX25" s="485">
        <f t="shared" si="138"/>
        <v>0</v>
      </c>
      <c r="MAY25" s="485">
        <f t="shared" si="138"/>
        <v>0</v>
      </c>
      <c r="MAZ25" s="485">
        <f t="shared" si="138"/>
        <v>0</v>
      </c>
      <c r="MBA25" s="485">
        <f t="shared" si="138"/>
        <v>0</v>
      </c>
      <c r="MBB25" s="485">
        <f t="shared" si="138"/>
        <v>0</v>
      </c>
      <c r="MBC25" s="485">
        <f t="shared" si="138"/>
        <v>0</v>
      </c>
      <c r="MBD25" s="485">
        <f t="shared" si="138"/>
        <v>0</v>
      </c>
      <c r="MBE25" s="485">
        <f t="shared" si="138"/>
        <v>0</v>
      </c>
      <c r="MBF25" s="485">
        <f t="shared" si="138"/>
        <v>0</v>
      </c>
      <c r="MBG25" s="485">
        <f t="shared" si="138"/>
        <v>0</v>
      </c>
      <c r="MBH25" s="485">
        <f t="shared" si="138"/>
        <v>0</v>
      </c>
      <c r="MBI25" s="485">
        <f t="shared" si="138"/>
        <v>0</v>
      </c>
      <c r="MBJ25" s="485">
        <f t="shared" si="138"/>
        <v>0</v>
      </c>
      <c r="MBK25" s="485">
        <f t="shared" si="138"/>
        <v>0</v>
      </c>
      <c r="MBL25" s="485">
        <f t="shared" si="138"/>
        <v>0</v>
      </c>
      <c r="MBM25" s="485">
        <f t="shared" si="138"/>
        <v>0</v>
      </c>
      <c r="MBN25" s="485">
        <f t="shared" si="138"/>
        <v>0</v>
      </c>
      <c r="MBO25" s="485">
        <f t="shared" si="138"/>
        <v>0</v>
      </c>
      <c r="MBP25" s="485">
        <f t="shared" si="138"/>
        <v>0</v>
      </c>
      <c r="MBQ25" s="485">
        <f t="shared" si="138"/>
        <v>0</v>
      </c>
      <c r="MBR25" s="485">
        <f t="shared" si="138"/>
        <v>0</v>
      </c>
      <c r="MBS25" s="485">
        <f t="shared" si="138"/>
        <v>0</v>
      </c>
      <c r="MBT25" s="485">
        <f t="shared" si="138"/>
        <v>0</v>
      </c>
      <c r="MBU25" s="485">
        <f t="shared" si="138"/>
        <v>0</v>
      </c>
      <c r="MBV25" s="485">
        <f t="shared" si="138"/>
        <v>0</v>
      </c>
      <c r="MBW25" s="485">
        <f t="shared" si="138"/>
        <v>0</v>
      </c>
      <c r="MBX25" s="485">
        <f t="shared" si="138"/>
        <v>0</v>
      </c>
      <c r="MBY25" s="485">
        <f t="shared" si="138"/>
        <v>0</v>
      </c>
      <c r="MBZ25" s="485">
        <f t="shared" si="138"/>
        <v>0</v>
      </c>
      <c r="MCA25" s="485">
        <f t="shared" si="138"/>
        <v>0</v>
      </c>
      <c r="MCB25" s="485">
        <f t="shared" si="138"/>
        <v>0</v>
      </c>
      <c r="MCC25" s="485">
        <f t="shared" si="138"/>
        <v>0</v>
      </c>
      <c r="MCD25" s="485">
        <f t="shared" si="138"/>
        <v>0</v>
      </c>
      <c r="MCE25" s="485">
        <f t="shared" si="138"/>
        <v>0</v>
      </c>
      <c r="MCF25" s="485">
        <f t="shared" si="138"/>
        <v>0</v>
      </c>
      <c r="MCG25" s="485">
        <f t="shared" si="138"/>
        <v>0</v>
      </c>
      <c r="MCH25" s="485">
        <f t="shared" si="138"/>
        <v>0</v>
      </c>
      <c r="MCI25" s="485">
        <f t="shared" si="138"/>
        <v>0</v>
      </c>
      <c r="MCJ25" s="485">
        <f t="shared" si="138"/>
        <v>0</v>
      </c>
      <c r="MCK25" s="485">
        <f t="shared" si="138"/>
        <v>0</v>
      </c>
      <c r="MCL25" s="485">
        <f t="shared" si="138"/>
        <v>0</v>
      </c>
      <c r="MCM25" s="485">
        <f t="shared" si="138"/>
        <v>0</v>
      </c>
      <c r="MCN25" s="485">
        <f t="shared" si="138"/>
        <v>0</v>
      </c>
      <c r="MCO25" s="485">
        <f t="shared" si="138"/>
        <v>0</v>
      </c>
      <c r="MCP25" s="485">
        <f t="shared" si="138"/>
        <v>0</v>
      </c>
      <c r="MCQ25" s="485">
        <f t="shared" si="138"/>
        <v>0</v>
      </c>
      <c r="MCR25" s="485">
        <f t="shared" si="138"/>
        <v>0</v>
      </c>
      <c r="MCS25" s="485">
        <f t="shared" si="138"/>
        <v>0</v>
      </c>
      <c r="MCT25" s="485">
        <f t="shared" si="138"/>
        <v>0</v>
      </c>
      <c r="MCU25" s="485">
        <f t="shared" si="138"/>
        <v>0</v>
      </c>
      <c r="MCV25" s="485">
        <f t="shared" si="138"/>
        <v>0</v>
      </c>
      <c r="MCW25" s="485">
        <f t="shared" si="138"/>
        <v>0</v>
      </c>
      <c r="MCX25" s="485">
        <f t="shared" si="138"/>
        <v>0</v>
      </c>
      <c r="MCY25" s="485">
        <f t="shared" si="138"/>
        <v>0</v>
      </c>
      <c r="MCZ25" s="485">
        <f t="shared" si="138"/>
        <v>0</v>
      </c>
      <c r="MDA25" s="485">
        <f t="shared" si="138"/>
        <v>0</v>
      </c>
      <c r="MDB25" s="485">
        <f t="shared" si="138"/>
        <v>0</v>
      </c>
      <c r="MDC25" s="485">
        <f t="shared" si="138"/>
        <v>0</v>
      </c>
      <c r="MDD25" s="485">
        <f t="shared" si="138"/>
        <v>0</v>
      </c>
      <c r="MDE25" s="485">
        <f t="shared" ref="MDE25:MFP25" si="139">MDE22/365</f>
        <v>0</v>
      </c>
      <c r="MDF25" s="485">
        <f t="shared" si="139"/>
        <v>0</v>
      </c>
      <c r="MDG25" s="485">
        <f t="shared" si="139"/>
        <v>0</v>
      </c>
      <c r="MDH25" s="485">
        <f t="shared" si="139"/>
        <v>0</v>
      </c>
      <c r="MDI25" s="485">
        <f t="shared" si="139"/>
        <v>0</v>
      </c>
      <c r="MDJ25" s="485">
        <f t="shared" si="139"/>
        <v>0</v>
      </c>
      <c r="MDK25" s="485">
        <f t="shared" si="139"/>
        <v>0</v>
      </c>
      <c r="MDL25" s="485">
        <f t="shared" si="139"/>
        <v>0</v>
      </c>
      <c r="MDM25" s="485">
        <f t="shared" si="139"/>
        <v>0</v>
      </c>
      <c r="MDN25" s="485">
        <f t="shared" si="139"/>
        <v>0</v>
      </c>
      <c r="MDO25" s="485">
        <f t="shared" si="139"/>
        <v>0</v>
      </c>
      <c r="MDP25" s="485">
        <f t="shared" si="139"/>
        <v>0</v>
      </c>
      <c r="MDQ25" s="485">
        <f t="shared" si="139"/>
        <v>0</v>
      </c>
      <c r="MDR25" s="485">
        <f t="shared" si="139"/>
        <v>0</v>
      </c>
      <c r="MDS25" s="485">
        <f t="shared" si="139"/>
        <v>0</v>
      </c>
      <c r="MDT25" s="485">
        <f t="shared" si="139"/>
        <v>0</v>
      </c>
      <c r="MDU25" s="485">
        <f t="shared" si="139"/>
        <v>0</v>
      </c>
      <c r="MDV25" s="485">
        <f t="shared" si="139"/>
        <v>0</v>
      </c>
      <c r="MDW25" s="485">
        <f t="shared" si="139"/>
        <v>0</v>
      </c>
      <c r="MDX25" s="485">
        <f t="shared" si="139"/>
        <v>0</v>
      </c>
      <c r="MDY25" s="485">
        <f t="shared" si="139"/>
        <v>0</v>
      </c>
      <c r="MDZ25" s="485">
        <f t="shared" si="139"/>
        <v>0</v>
      </c>
      <c r="MEA25" s="485">
        <f t="shared" si="139"/>
        <v>0</v>
      </c>
      <c r="MEB25" s="485">
        <f t="shared" si="139"/>
        <v>0</v>
      </c>
      <c r="MEC25" s="485">
        <f t="shared" si="139"/>
        <v>0</v>
      </c>
      <c r="MED25" s="485">
        <f t="shared" si="139"/>
        <v>0</v>
      </c>
      <c r="MEE25" s="485">
        <f t="shared" si="139"/>
        <v>0</v>
      </c>
      <c r="MEF25" s="485">
        <f t="shared" si="139"/>
        <v>0</v>
      </c>
      <c r="MEG25" s="485">
        <f t="shared" si="139"/>
        <v>0</v>
      </c>
      <c r="MEH25" s="485">
        <f t="shared" si="139"/>
        <v>0</v>
      </c>
      <c r="MEI25" s="485">
        <f t="shared" si="139"/>
        <v>0</v>
      </c>
      <c r="MEJ25" s="485">
        <f t="shared" si="139"/>
        <v>0</v>
      </c>
      <c r="MEK25" s="485">
        <f t="shared" si="139"/>
        <v>0</v>
      </c>
      <c r="MEL25" s="485">
        <f t="shared" si="139"/>
        <v>0</v>
      </c>
      <c r="MEM25" s="485">
        <f t="shared" si="139"/>
        <v>0</v>
      </c>
      <c r="MEN25" s="485">
        <f t="shared" si="139"/>
        <v>0</v>
      </c>
      <c r="MEO25" s="485">
        <f t="shared" si="139"/>
        <v>0</v>
      </c>
      <c r="MEP25" s="485">
        <f t="shared" si="139"/>
        <v>0</v>
      </c>
      <c r="MEQ25" s="485">
        <f t="shared" si="139"/>
        <v>0</v>
      </c>
      <c r="MER25" s="485">
        <f t="shared" si="139"/>
        <v>0</v>
      </c>
      <c r="MES25" s="485">
        <f t="shared" si="139"/>
        <v>0</v>
      </c>
      <c r="MET25" s="485">
        <f t="shared" si="139"/>
        <v>0</v>
      </c>
      <c r="MEU25" s="485">
        <f t="shared" si="139"/>
        <v>0</v>
      </c>
      <c r="MEV25" s="485">
        <f t="shared" si="139"/>
        <v>0</v>
      </c>
      <c r="MEW25" s="485">
        <f t="shared" si="139"/>
        <v>0</v>
      </c>
      <c r="MEX25" s="485">
        <f t="shared" si="139"/>
        <v>0</v>
      </c>
      <c r="MEY25" s="485">
        <f t="shared" si="139"/>
        <v>0</v>
      </c>
      <c r="MEZ25" s="485">
        <f t="shared" si="139"/>
        <v>0</v>
      </c>
      <c r="MFA25" s="485">
        <f t="shared" si="139"/>
        <v>0</v>
      </c>
      <c r="MFB25" s="485">
        <f t="shared" si="139"/>
        <v>0</v>
      </c>
      <c r="MFC25" s="485">
        <f t="shared" si="139"/>
        <v>0</v>
      </c>
      <c r="MFD25" s="485">
        <f t="shared" si="139"/>
        <v>0</v>
      </c>
      <c r="MFE25" s="485">
        <f t="shared" si="139"/>
        <v>0</v>
      </c>
      <c r="MFF25" s="485">
        <f t="shared" si="139"/>
        <v>0</v>
      </c>
      <c r="MFG25" s="485">
        <f t="shared" si="139"/>
        <v>0</v>
      </c>
      <c r="MFH25" s="485">
        <f t="shared" si="139"/>
        <v>0</v>
      </c>
      <c r="MFI25" s="485">
        <f t="shared" si="139"/>
        <v>0</v>
      </c>
      <c r="MFJ25" s="485">
        <f t="shared" si="139"/>
        <v>0</v>
      </c>
      <c r="MFK25" s="485">
        <f t="shared" si="139"/>
        <v>0</v>
      </c>
      <c r="MFL25" s="485">
        <f t="shared" si="139"/>
        <v>0</v>
      </c>
      <c r="MFM25" s="485">
        <f t="shared" si="139"/>
        <v>0</v>
      </c>
      <c r="MFN25" s="485">
        <f t="shared" si="139"/>
        <v>0</v>
      </c>
      <c r="MFO25" s="485">
        <f t="shared" si="139"/>
        <v>0</v>
      </c>
      <c r="MFP25" s="485">
        <f t="shared" si="139"/>
        <v>0</v>
      </c>
      <c r="MFQ25" s="485">
        <f t="shared" ref="MFQ25:MIB25" si="140">MFQ22/365</f>
        <v>0</v>
      </c>
      <c r="MFR25" s="485">
        <f t="shared" si="140"/>
        <v>0</v>
      </c>
      <c r="MFS25" s="485">
        <f t="shared" si="140"/>
        <v>0</v>
      </c>
      <c r="MFT25" s="485">
        <f t="shared" si="140"/>
        <v>0</v>
      </c>
      <c r="MFU25" s="485">
        <f t="shared" si="140"/>
        <v>0</v>
      </c>
      <c r="MFV25" s="485">
        <f t="shared" si="140"/>
        <v>0</v>
      </c>
      <c r="MFW25" s="485">
        <f t="shared" si="140"/>
        <v>0</v>
      </c>
      <c r="MFX25" s="485">
        <f t="shared" si="140"/>
        <v>0</v>
      </c>
      <c r="MFY25" s="485">
        <f t="shared" si="140"/>
        <v>0</v>
      </c>
      <c r="MFZ25" s="485">
        <f t="shared" si="140"/>
        <v>0</v>
      </c>
      <c r="MGA25" s="485">
        <f t="shared" si="140"/>
        <v>0</v>
      </c>
      <c r="MGB25" s="485">
        <f t="shared" si="140"/>
        <v>0</v>
      </c>
      <c r="MGC25" s="485">
        <f t="shared" si="140"/>
        <v>0</v>
      </c>
      <c r="MGD25" s="485">
        <f t="shared" si="140"/>
        <v>0</v>
      </c>
      <c r="MGE25" s="485">
        <f t="shared" si="140"/>
        <v>0</v>
      </c>
      <c r="MGF25" s="485">
        <f t="shared" si="140"/>
        <v>0</v>
      </c>
      <c r="MGG25" s="485">
        <f t="shared" si="140"/>
        <v>0</v>
      </c>
      <c r="MGH25" s="485">
        <f t="shared" si="140"/>
        <v>0</v>
      </c>
      <c r="MGI25" s="485">
        <f t="shared" si="140"/>
        <v>0</v>
      </c>
      <c r="MGJ25" s="485">
        <f t="shared" si="140"/>
        <v>0</v>
      </c>
      <c r="MGK25" s="485">
        <f t="shared" si="140"/>
        <v>0</v>
      </c>
      <c r="MGL25" s="485">
        <f t="shared" si="140"/>
        <v>0</v>
      </c>
      <c r="MGM25" s="485">
        <f t="shared" si="140"/>
        <v>0</v>
      </c>
      <c r="MGN25" s="485">
        <f t="shared" si="140"/>
        <v>0</v>
      </c>
      <c r="MGO25" s="485">
        <f t="shared" si="140"/>
        <v>0</v>
      </c>
      <c r="MGP25" s="485">
        <f t="shared" si="140"/>
        <v>0</v>
      </c>
      <c r="MGQ25" s="485">
        <f t="shared" si="140"/>
        <v>0</v>
      </c>
      <c r="MGR25" s="485">
        <f t="shared" si="140"/>
        <v>0</v>
      </c>
      <c r="MGS25" s="485">
        <f t="shared" si="140"/>
        <v>0</v>
      </c>
      <c r="MGT25" s="485">
        <f t="shared" si="140"/>
        <v>0</v>
      </c>
      <c r="MGU25" s="485">
        <f t="shared" si="140"/>
        <v>0</v>
      </c>
      <c r="MGV25" s="485">
        <f t="shared" si="140"/>
        <v>0</v>
      </c>
      <c r="MGW25" s="485">
        <f t="shared" si="140"/>
        <v>0</v>
      </c>
      <c r="MGX25" s="485">
        <f t="shared" si="140"/>
        <v>0</v>
      </c>
      <c r="MGY25" s="485">
        <f t="shared" si="140"/>
        <v>0</v>
      </c>
      <c r="MGZ25" s="485">
        <f t="shared" si="140"/>
        <v>0</v>
      </c>
      <c r="MHA25" s="485">
        <f t="shared" si="140"/>
        <v>0</v>
      </c>
      <c r="MHB25" s="485">
        <f t="shared" si="140"/>
        <v>0</v>
      </c>
      <c r="MHC25" s="485">
        <f t="shared" si="140"/>
        <v>0</v>
      </c>
      <c r="MHD25" s="485">
        <f t="shared" si="140"/>
        <v>0</v>
      </c>
      <c r="MHE25" s="485">
        <f t="shared" si="140"/>
        <v>0</v>
      </c>
      <c r="MHF25" s="485">
        <f t="shared" si="140"/>
        <v>0</v>
      </c>
      <c r="MHG25" s="485">
        <f t="shared" si="140"/>
        <v>0</v>
      </c>
      <c r="MHH25" s="485">
        <f t="shared" si="140"/>
        <v>0</v>
      </c>
      <c r="MHI25" s="485">
        <f t="shared" si="140"/>
        <v>0</v>
      </c>
      <c r="MHJ25" s="485">
        <f t="shared" si="140"/>
        <v>0</v>
      </c>
      <c r="MHK25" s="485">
        <f t="shared" si="140"/>
        <v>0</v>
      </c>
      <c r="MHL25" s="485">
        <f t="shared" si="140"/>
        <v>0</v>
      </c>
      <c r="MHM25" s="485">
        <f t="shared" si="140"/>
        <v>0</v>
      </c>
      <c r="MHN25" s="485">
        <f t="shared" si="140"/>
        <v>0</v>
      </c>
      <c r="MHO25" s="485">
        <f t="shared" si="140"/>
        <v>0</v>
      </c>
      <c r="MHP25" s="485">
        <f t="shared" si="140"/>
        <v>0</v>
      </c>
      <c r="MHQ25" s="485">
        <f t="shared" si="140"/>
        <v>0</v>
      </c>
      <c r="MHR25" s="485">
        <f t="shared" si="140"/>
        <v>0</v>
      </c>
      <c r="MHS25" s="485">
        <f t="shared" si="140"/>
        <v>0</v>
      </c>
      <c r="MHT25" s="485">
        <f t="shared" si="140"/>
        <v>0</v>
      </c>
      <c r="MHU25" s="485">
        <f t="shared" si="140"/>
        <v>0</v>
      </c>
      <c r="MHV25" s="485">
        <f t="shared" si="140"/>
        <v>0</v>
      </c>
      <c r="MHW25" s="485">
        <f t="shared" si="140"/>
        <v>0</v>
      </c>
      <c r="MHX25" s="485">
        <f t="shared" si="140"/>
        <v>0</v>
      </c>
      <c r="MHY25" s="485">
        <f t="shared" si="140"/>
        <v>0</v>
      </c>
      <c r="MHZ25" s="485">
        <f t="shared" si="140"/>
        <v>0</v>
      </c>
      <c r="MIA25" s="485">
        <f t="shared" si="140"/>
        <v>0</v>
      </c>
      <c r="MIB25" s="485">
        <f t="shared" si="140"/>
        <v>0</v>
      </c>
      <c r="MIC25" s="485">
        <f t="shared" ref="MIC25:MKN25" si="141">MIC22/365</f>
        <v>0</v>
      </c>
      <c r="MID25" s="485">
        <f t="shared" si="141"/>
        <v>0</v>
      </c>
      <c r="MIE25" s="485">
        <f t="shared" si="141"/>
        <v>0</v>
      </c>
      <c r="MIF25" s="485">
        <f t="shared" si="141"/>
        <v>0</v>
      </c>
      <c r="MIG25" s="485">
        <f t="shared" si="141"/>
        <v>0</v>
      </c>
      <c r="MIH25" s="485">
        <f t="shared" si="141"/>
        <v>0</v>
      </c>
      <c r="MII25" s="485">
        <f t="shared" si="141"/>
        <v>0</v>
      </c>
      <c r="MIJ25" s="485">
        <f t="shared" si="141"/>
        <v>0</v>
      </c>
      <c r="MIK25" s="485">
        <f t="shared" si="141"/>
        <v>0</v>
      </c>
      <c r="MIL25" s="485">
        <f t="shared" si="141"/>
        <v>0</v>
      </c>
      <c r="MIM25" s="485">
        <f t="shared" si="141"/>
        <v>0</v>
      </c>
      <c r="MIN25" s="485">
        <f t="shared" si="141"/>
        <v>0</v>
      </c>
      <c r="MIO25" s="485">
        <f t="shared" si="141"/>
        <v>0</v>
      </c>
      <c r="MIP25" s="485">
        <f t="shared" si="141"/>
        <v>0</v>
      </c>
      <c r="MIQ25" s="485">
        <f t="shared" si="141"/>
        <v>0</v>
      </c>
      <c r="MIR25" s="485">
        <f t="shared" si="141"/>
        <v>0</v>
      </c>
      <c r="MIS25" s="485">
        <f t="shared" si="141"/>
        <v>0</v>
      </c>
      <c r="MIT25" s="485">
        <f t="shared" si="141"/>
        <v>0</v>
      </c>
      <c r="MIU25" s="485">
        <f t="shared" si="141"/>
        <v>0</v>
      </c>
      <c r="MIV25" s="485">
        <f t="shared" si="141"/>
        <v>0</v>
      </c>
      <c r="MIW25" s="485">
        <f t="shared" si="141"/>
        <v>0</v>
      </c>
      <c r="MIX25" s="485">
        <f t="shared" si="141"/>
        <v>0</v>
      </c>
      <c r="MIY25" s="485">
        <f t="shared" si="141"/>
        <v>0</v>
      </c>
      <c r="MIZ25" s="485">
        <f t="shared" si="141"/>
        <v>0</v>
      </c>
      <c r="MJA25" s="485">
        <f t="shared" si="141"/>
        <v>0</v>
      </c>
      <c r="MJB25" s="485">
        <f t="shared" si="141"/>
        <v>0</v>
      </c>
      <c r="MJC25" s="485">
        <f t="shared" si="141"/>
        <v>0</v>
      </c>
      <c r="MJD25" s="485">
        <f t="shared" si="141"/>
        <v>0</v>
      </c>
      <c r="MJE25" s="485">
        <f t="shared" si="141"/>
        <v>0</v>
      </c>
      <c r="MJF25" s="485">
        <f t="shared" si="141"/>
        <v>0</v>
      </c>
      <c r="MJG25" s="485">
        <f t="shared" si="141"/>
        <v>0</v>
      </c>
      <c r="MJH25" s="485">
        <f t="shared" si="141"/>
        <v>0</v>
      </c>
      <c r="MJI25" s="485">
        <f t="shared" si="141"/>
        <v>0</v>
      </c>
      <c r="MJJ25" s="485">
        <f t="shared" si="141"/>
        <v>0</v>
      </c>
      <c r="MJK25" s="485">
        <f t="shared" si="141"/>
        <v>0</v>
      </c>
      <c r="MJL25" s="485">
        <f t="shared" si="141"/>
        <v>0</v>
      </c>
      <c r="MJM25" s="485">
        <f t="shared" si="141"/>
        <v>0</v>
      </c>
      <c r="MJN25" s="485">
        <f t="shared" si="141"/>
        <v>0</v>
      </c>
      <c r="MJO25" s="485">
        <f t="shared" si="141"/>
        <v>0</v>
      </c>
      <c r="MJP25" s="485">
        <f t="shared" si="141"/>
        <v>0</v>
      </c>
      <c r="MJQ25" s="485">
        <f t="shared" si="141"/>
        <v>0</v>
      </c>
      <c r="MJR25" s="485">
        <f t="shared" si="141"/>
        <v>0</v>
      </c>
      <c r="MJS25" s="485">
        <f t="shared" si="141"/>
        <v>0</v>
      </c>
      <c r="MJT25" s="485">
        <f t="shared" si="141"/>
        <v>0</v>
      </c>
      <c r="MJU25" s="485">
        <f t="shared" si="141"/>
        <v>0</v>
      </c>
      <c r="MJV25" s="485">
        <f t="shared" si="141"/>
        <v>0</v>
      </c>
      <c r="MJW25" s="485">
        <f t="shared" si="141"/>
        <v>0</v>
      </c>
      <c r="MJX25" s="485">
        <f t="shared" si="141"/>
        <v>0</v>
      </c>
      <c r="MJY25" s="485">
        <f t="shared" si="141"/>
        <v>0</v>
      </c>
      <c r="MJZ25" s="485">
        <f t="shared" si="141"/>
        <v>0</v>
      </c>
      <c r="MKA25" s="485">
        <f t="shared" si="141"/>
        <v>0</v>
      </c>
      <c r="MKB25" s="485">
        <f t="shared" si="141"/>
        <v>0</v>
      </c>
      <c r="MKC25" s="485">
        <f t="shared" si="141"/>
        <v>0</v>
      </c>
      <c r="MKD25" s="485">
        <f t="shared" si="141"/>
        <v>0</v>
      </c>
      <c r="MKE25" s="485">
        <f t="shared" si="141"/>
        <v>0</v>
      </c>
      <c r="MKF25" s="485">
        <f t="shared" si="141"/>
        <v>0</v>
      </c>
      <c r="MKG25" s="485">
        <f t="shared" si="141"/>
        <v>0</v>
      </c>
      <c r="MKH25" s="485">
        <f t="shared" si="141"/>
        <v>0</v>
      </c>
      <c r="MKI25" s="485">
        <f t="shared" si="141"/>
        <v>0</v>
      </c>
      <c r="MKJ25" s="485">
        <f t="shared" si="141"/>
        <v>0</v>
      </c>
      <c r="MKK25" s="485">
        <f t="shared" si="141"/>
        <v>0</v>
      </c>
      <c r="MKL25" s="485">
        <f t="shared" si="141"/>
        <v>0</v>
      </c>
      <c r="MKM25" s="485">
        <f t="shared" si="141"/>
        <v>0</v>
      </c>
      <c r="MKN25" s="485">
        <f t="shared" si="141"/>
        <v>0</v>
      </c>
      <c r="MKO25" s="485">
        <f t="shared" ref="MKO25:MMZ25" si="142">MKO22/365</f>
        <v>0</v>
      </c>
      <c r="MKP25" s="485">
        <f t="shared" si="142"/>
        <v>0</v>
      </c>
      <c r="MKQ25" s="485">
        <f t="shared" si="142"/>
        <v>0</v>
      </c>
      <c r="MKR25" s="485">
        <f t="shared" si="142"/>
        <v>0</v>
      </c>
      <c r="MKS25" s="485">
        <f t="shared" si="142"/>
        <v>0</v>
      </c>
      <c r="MKT25" s="485">
        <f t="shared" si="142"/>
        <v>0</v>
      </c>
      <c r="MKU25" s="485">
        <f t="shared" si="142"/>
        <v>0</v>
      </c>
      <c r="MKV25" s="485">
        <f t="shared" si="142"/>
        <v>0</v>
      </c>
      <c r="MKW25" s="485">
        <f t="shared" si="142"/>
        <v>0</v>
      </c>
      <c r="MKX25" s="485">
        <f t="shared" si="142"/>
        <v>0</v>
      </c>
      <c r="MKY25" s="485">
        <f t="shared" si="142"/>
        <v>0</v>
      </c>
      <c r="MKZ25" s="485">
        <f t="shared" si="142"/>
        <v>0</v>
      </c>
      <c r="MLA25" s="485">
        <f t="shared" si="142"/>
        <v>0</v>
      </c>
      <c r="MLB25" s="485">
        <f t="shared" si="142"/>
        <v>0</v>
      </c>
      <c r="MLC25" s="485">
        <f t="shared" si="142"/>
        <v>0</v>
      </c>
      <c r="MLD25" s="485">
        <f t="shared" si="142"/>
        <v>0</v>
      </c>
      <c r="MLE25" s="485">
        <f t="shared" si="142"/>
        <v>0</v>
      </c>
      <c r="MLF25" s="485">
        <f t="shared" si="142"/>
        <v>0</v>
      </c>
      <c r="MLG25" s="485">
        <f t="shared" si="142"/>
        <v>0</v>
      </c>
      <c r="MLH25" s="485">
        <f t="shared" si="142"/>
        <v>0</v>
      </c>
      <c r="MLI25" s="485">
        <f t="shared" si="142"/>
        <v>0</v>
      </c>
      <c r="MLJ25" s="485">
        <f t="shared" si="142"/>
        <v>0</v>
      </c>
      <c r="MLK25" s="485">
        <f t="shared" si="142"/>
        <v>0</v>
      </c>
      <c r="MLL25" s="485">
        <f t="shared" si="142"/>
        <v>0</v>
      </c>
      <c r="MLM25" s="485">
        <f t="shared" si="142"/>
        <v>0</v>
      </c>
      <c r="MLN25" s="485">
        <f t="shared" si="142"/>
        <v>0</v>
      </c>
      <c r="MLO25" s="485">
        <f t="shared" si="142"/>
        <v>0</v>
      </c>
      <c r="MLP25" s="485">
        <f t="shared" si="142"/>
        <v>0</v>
      </c>
      <c r="MLQ25" s="485">
        <f t="shared" si="142"/>
        <v>0</v>
      </c>
      <c r="MLR25" s="485">
        <f t="shared" si="142"/>
        <v>0</v>
      </c>
      <c r="MLS25" s="485">
        <f t="shared" si="142"/>
        <v>0</v>
      </c>
      <c r="MLT25" s="485">
        <f t="shared" si="142"/>
        <v>0</v>
      </c>
      <c r="MLU25" s="485">
        <f t="shared" si="142"/>
        <v>0</v>
      </c>
      <c r="MLV25" s="485">
        <f t="shared" si="142"/>
        <v>0</v>
      </c>
      <c r="MLW25" s="485">
        <f t="shared" si="142"/>
        <v>0</v>
      </c>
      <c r="MLX25" s="485">
        <f t="shared" si="142"/>
        <v>0</v>
      </c>
      <c r="MLY25" s="485">
        <f t="shared" si="142"/>
        <v>0</v>
      </c>
      <c r="MLZ25" s="485">
        <f t="shared" si="142"/>
        <v>0</v>
      </c>
      <c r="MMA25" s="485">
        <f t="shared" si="142"/>
        <v>0</v>
      </c>
      <c r="MMB25" s="485">
        <f t="shared" si="142"/>
        <v>0</v>
      </c>
      <c r="MMC25" s="485">
        <f t="shared" si="142"/>
        <v>0</v>
      </c>
      <c r="MMD25" s="485">
        <f t="shared" si="142"/>
        <v>0</v>
      </c>
      <c r="MME25" s="485">
        <f t="shared" si="142"/>
        <v>0</v>
      </c>
      <c r="MMF25" s="485">
        <f t="shared" si="142"/>
        <v>0</v>
      </c>
      <c r="MMG25" s="485">
        <f t="shared" si="142"/>
        <v>0</v>
      </c>
      <c r="MMH25" s="485">
        <f t="shared" si="142"/>
        <v>0</v>
      </c>
      <c r="MMI25" s="485">
        <f t="shared" si="142"/>
        <v>0</v>
      </c>
      <c r="MMJ25" s="485">
        <f t="shared" si="142"/>
        <v>0</v>
      </c>
      <c r="MMK25" s="485">
        <f t="shared" si="142"/>
        <v>0</v>
      </c>
      <c r="MML25" s="485">
        <f t="shared" si="142"/>
        <v>0</v>
      </c>
      <c r="MMM25" s="485">
        <f t="shared" si="142"/>
        <v>0</v>
      </c>
      <c r="MMN25" s="485">
        <f t="shared" si="142"/>
        <v>0</v>
      </c>
      <c r="MMO25" s="485">
        <f t="shared" si="142"/>
        <v>0</v>
      </c>
      <c r="MMP25" s="485">
        <f t="shared" si="142"/>
        <v>0</v>
      </c>
      <c r="MMQ25" s="485">
        <f t="shared" si="142"/>
        <v>0</v>
      </c>
      <c r="MMR25" s="485">
        <f t="shared" si="142"/>
        <v>0</v>
      </c>
      <c r="MMS25" s="485">
        <f t="shared" si="142"/>
        <v>0</v>
      </c>
      <c r="MMT25" s="485">
        <f t="shared" si="142"/>
        <v>0</v>
      </c>
      <c r="MMU25" s="485">
        <f t="shared" si="142"/>
        <v>0</v>
      </c>
      <c r="MMV25" s="485">
        <f t="shared" si="142"/>
        <v>0</v>
      </c>
      <c r="MMW25" s="485">
        <f t="shared" si="142"/>
        <v>0</v>
      </c>
      <c r="MMX25" s="485">
        <f t="shared" si="142"/>
        <v>0</v>
      </c>
      <c r="MMY25" s="485">
        <f t="shared" si="142"/>
        <v>0</v>
      </c>
      <c r="MMZ25" s="485">
        <f t="shared" si="142"/>
        <v>0</v>
      </c>
      <c r="MNA25" s="485">
        <f t="shared" ref="MNA25:MPL25" si="143">MNA22/365</f>
        <v>0</v>
      </c>
      <c r="MNB25" s="485">
        <f t="shared" si="143"/>
        <v>0</v>
      </c>
      <c r="MNC25" s="485">
        <f t="shared" si="143"/>
        <v>0</v>
      </c>
      <c r="MND25" s="485">
        <f t="shared" si="143"/>
        <v>0</v>
      </c>
      <c r="MNE25" s="485">
        <f t="shared" si="143"/>
        <v>0</v>
      </c>
      <c r="MNF25" s="485">
        <f t="shared" si="143"/>
        <v>0</v>
      </c>
      <c r="MNG25" s="485">
        <f t="shared" si="143"/>
        <v>0</v>
      </c>
      <c r="MNH25" s="485">
        <f t="shared" si="143"/>
        <v>0</v>
      </c>
      <c r="MNI25" s="485">
        <f t="shared" si="143"/>
        <v>0</v>
      </c>
      <c r="MNJ25" s="485">
        <f t="shared" si="143"/>
        <v>0</v>
      </c>
      <c r="MNK25" s="485">
        <f t="shared" si="143"/>
        <v>0</v>
      </c>
      <c r="MNL25" s="485">
        <f t="shared" si="143"/>
        <v>0</v>
      </c>
      <c r="MNM25" s="485">
        <f t="shared" si="143"/>
        <v>0</v>
      </c>
      <c r="MNN25" s="485">
        <f t="shared" si="143"/>
        <v>0</v>
      </c>
      <c r="MNO25" s="485">
        <f t="shared" si="143"/>
        <v>0</v>
      </c>
      <c r="MNP25" s="485">
        <f t="shared" si="143"/>
        <v>0</v>
      </c>
      <c r="MNQ25" s="485">
        <f t="shared" si="143"/>
        <v>0</v>
      </c>
      <c r="MNR25" s="485">
        <f t="shared" si="143"/>
        <v>0</v>
      </c>
      <c r="MNS25" s="485">
        <f t="shared" si="143"/>
        <v>0</v>
      </c>
      <c r="MNT25" s="485">
        <f t="shared" si="143"/>
        <v>0</v>
      </c>
      <c r="MNU25" s="485">
        <f t="shared" si="143"/>
        <v>0</v>
      </c>
      <c r="MNV25" s="485">
        <f t="shared" si="143"/>
        <v>0</v>
      </c>
      <c r="MNW25" s="485">
        <f t="shared" si="143"/>
        <v>0</v>
      </c>
      <c r="MNX25" s="485">
        <f t="shared" si="143"/>
        <v>0</v>
      </c>
      <c r="MNY25" s="485">
        <f t="shared" si="143"/>
        <v>0</v>
      </c>
      <c r="MNZ25" s="485">
        <f t="shared" si="143"/>
        <v>0</v>
      </c>
      <c r="MOA25" s="485">
        <f t="shared" si="143"/>
        <v>0</v>
      </c>
      <c r="MOB25" s="485">
        <f t="shared" si="143"/>
        <v>0</v>
      </c>
      <c r="MOC25" s="485">
        <f t="shared" si="143"/>
        <v>0</v>
      </c>
      <c r="MOD25" s="485">
        <f t="shared" si="143"/>
        <v>0</v>
      </c>
      <c r="MOE25" s="485">
        <f t="shared" si="143"/>
        <v>0</v>
      </c>
      <c r="MOF25" s="485">
        <f t="shared" si="143"/>
        <v>0</v>
      </c>
      <c r="MOG25" s="485">
        <f t="shared" si="143"/>
        <v>0</v>
      </c>
      <c r="MOH25" s="485">
        <f t="shared" si="143"/>
        <v>0</v>
      </c>
      <c r="MOI25" s="485">
        <f t="shared" si="143"/>
        <v>0</v>
      </c>
      <c r="MOJ25" s="485">
        <f t="shared" si="143"/>
        <v>0</v>
      </c>
      <c r="MOK25" s="485">
        <f t="shared" si="143"/>
        <v>0</v>
      </c>
      <c r="MOL25" s="485">
        <f t="shared" si="143"/>
        <v>0</v>
      </c>
      <c r="MOM25" s="485">
        <f t="shared" si="143"/>
        <v>0</v>
      </c>
      <c r="MON25" s="485">
        <f t="shared" si="143"/>
        <v>0</v>
      </c>
      <c r="MOO25" s="485">
        <f t="shared" si="143"/>
        <v>0</v>
      </c>
      <c r="MOP25" s="485">
        <f t="shared" si="143"/>
        <v>0</v>
      </c>
      <c r="MOQ25" s="485">
        <f t="shared" si="143"/>
        <v>0</v>
      </c>
      <c r="MOR25" s="485">
        <f t="shared" si="143"/>
        <v>0</v>
      </c>
      <c r="MOS25" s="485">
        <f t="shared" si="143"/>
        <v>0</v>
      </c>
      <c r="MOT25" s="485">
        <f t="shared" si="143"/>
        <v>0</v>
      </c>
      <c r="MOU25" s="485">
        <f t="shared" si="143"/>
        <v>0</v>
      </c>
      <c r="MOV25" s="485">
        <f t="shared" si="143"/>
        <v>0</v>
      </c>
      <c r="MOW25" s="485">
        <f t="shared" si="143"/>
        <v>0</v>
      </c>
      <c r="MOX25" s="485">
        <f t="shared" si="143"/>
        <v>0</v>
      </c>
      <c r="MOY25" s="485">
        <f t="shared" si="143"/>
        <v>0</v>
      </c>
      <c r="MOZ25" s="485">
        <f t="shared" si="143"/>
        <v>0</v>
      </c>
      <c r="MPA25" s="485">
        <f t="shared" si="143"/>
        <v>0</v>
      </c>
      <c r="MPB25" s="485">
        <f t="shared" si="143"/>
        <v>0</v>
      </c>
      <c r="MPC25" s="485">
        <f t="shared" si="143"/>
        <v>0</v>
      </c>
      <c r="MPD25" s="485">
        <f t="shared" si="143"/>
        <v>0</v>
      </c>
      <c r="MPE25" s="485">
        <f t="shared" si="143"/>
        <v>0</v>
      </c>
      <c r="MPF25" s="485">
        <f t="shared" si="143"/>
        <v>0</v>
      </c>
      <c r="MPG25" s="485">
        <f t="shared" si="143"/>
        <v>0</v>
      </c>
      <c r="MPH25" s="485">
        <f t="shared" si="143"/>
        <v>0</v>
      </c>
      <c r="MPI25" s="485">
        <f t="shared" si="143"/>
        <v>0</v>
      </c>
      <c r="MPJ25" s="485">
        <f t="shared" si="143"/>
        <v>0</v>
      </c>
      <c r="MPK25" s="485">
        <f t="shared" si="143"/>
        <v>0</v>
      </c>
      <c r="MPL25" s="485">
        <f t="shared" si="143"/>
        <v>0</v>
      </c>
      <c r="MPM25" s="485">
        <f t="shared" ref="MPM25:MRX25" si="144">MPM22/365</f>
        <v>0</v>
      </c>
      <c r="MPN25" s="485">
        <f t="shared" si="144"/>
        <v>0</v>
      </c>
      <c r="MPO25" s="485">
        <f t="shared" si="144"/>
        <v>0</v>
      </c>
      <c r="MPP25" s="485">
        <f t="shared" si="144"/>
        <v>0</v>
      </c>
      <c r="MPQ25" s="485">
        <f t="shared" si="144"/>
        <v>0</v>
      </c>
      <c r="MPR25" s="485">
        <f t="shared" si="144"/>
        <v>0</v>
      </c>
      <c r="MPS25" s="485">
        <f t="shared" si="144"/>
        <v>0</v>
      </c>
      <c r="MPT25" s="485">
        <f t="shared" si="144"/>
        <v>0</v>
      </c>
      <c r="MPU25" s="485">
        <f t="shared" si="144"/>
        <v>0</v>
      </c>
      <c r="MPV25" s="485">
        <f t="shared" si="144"/>
        <v>0</v>
      </c>
      <c r="MPW25" s="485">
        <f t="shared" si="144"/>
        <v>0</v>
      </c>
      <c r="MPX25" s="485">
        <f t="shared" si="144"/>
        <v>0</v>
      </c>
      <c r="MPY25" s="485">
        <f t="shared" si="144"/>
        <v>0</v>
      </c>
      <c r="MPZ25" s="485">
        <f t="shared" si="144"/>
        <v>0</v>
      </c>
      <c r="MQA25" s="485">
        <f t="shared" si="144"/>
        <v>0</v>
      </c>
      <c r="MQB25" s="485">
        <f t="shared" si="144"/>
        <v>0</v>
      </c>
      <c r="MQC25" s="485">
        <f t="shared" si="144"/>
        <v>0</v>
      </c>
      <c r="MQD25" s="485">
        <f t="shared" si="144"/>
        <v>0</v>
      </c>
      <c r="MQE25" s="485">
        <f t="shared" si="144"/>
        <v>0</v>
      </c>
      <c r="MQF25" s="485">
        <f t="shared" si="144"/>
        <v>0</v>
      </c>
      <c r="MQG25" s="485">
        <f t="shared" si="144"/>
        <v>0</v>
      </c>
      <c r="MQH25" s="485">
        <f t="shared" si="144"/>
        <v>0</v>
      </c>
      <c r="MQI25" s="485">
        <f t="shared" si="144"/>
        <v>0</v>
      </c>
      <c r="MQJ25" s="485">
        <f t="shared" si="144"/>
        <v>0</v>
      </c>
      <c r="MQK25" s="485">
        <f t="shared" si="144"/>
        <v>0</v>
      </c>
      <c r="MQL25" s="485">
        <f t="shared" si="144"/>
        <v>0</v>
      </c>
      <c r="MQM25" s="485">
        <f t="shared" si="144"/>
        <v>0</v>
      </c>
      <c r="MQN25" s="485">
        <f t="shared" si="144"/>
        <v>0</v>
      </c>
      <c r="MQO25" s="485">
        <f t="shared" si="144"/>
        <v>0</v>
      </c>
      <c r="MQP25" s="485">
        <f t="shared" si="144"/>
        <v>0</v>
      </c>
      <c r="MQQ25" s="485">
        <f t="shared" si="144"/>
        <v>0</v>
      </c>
      <c r="MQR25" s="485">
        <f t="shared" si="144"/>
        <v>0</v>
      </c>
      <c r="MQS25" s="485">
        <f t="shared" si="144"/>
        <v>0</v>
      </c>
      <c r="MQT25" s="485">
        <f t="shared" si="144"/>
        <v>0</v>
      </c>
      <c r="MQU25" s="485">
        <f t="shared" si="144"/>
        <v>0</v>
      </c>
      <c r="MQV25" s="485">
        <f t="shared" si="144"/>
        <v>0</v>
      </c>
      <c r="MQW25" s="485">
        <f t="shared" si="144"/>
        <v>0</v>
      </c>
      <c r="MQX25" s="485">
        <f t="shared" si="144"/>
        <v>0</v>
      </c>
      <c r="MQY25" s="485">
        <f t="shared" si="144"/>
        <v>0</v>
      </c>
      <c r="MQZ25" s="485">
        <f t="shared" si="144"/>
        <v>0</v>
      </c>
      <c r="MRA25" s="485">
        <f t="shared" si="144"/>
        <v>0</v>
      </c>
      <c r="MRB25" s="485">
        <f t="shared" si="144"/>
        <v>0</v>
      </c>
      <c r="MRC25" s="485">
        <f t="shared" si="144"/>
        <v>0</v>
      </c>
      <c r="MRD25" s="485">
        <f t="shared" si="144"/>
        <v>0</v>
      </c>
      <c r="MRE25" s="485">
        <f t="shared" si="144"/>
        <v>0</v>
      </c>
      <c r="MRF25" s="485">
        <f t="shared" si="144"/>
        <v>0</v>
      </c>
      <c r="MRG25" s="485">
        <f t="shared" si="144"/>
        <v>0</v>
      </c>
      <c r="MRH25" s="485">
        <f t="shared" si="144"/>
        <v>0</v>
      </c>
      <c r="MRI25" s="485">
        <f t="shared" si="144"/>
        <v>0</v>
      </c>
      <c r="MRJ25" s="485">
        <f t="shared" si="144"/>
        <v>0</v>
      </c>
      <c r="MRK25" s="485">
        <f t="shared" si="144"/>
        <v>0</v>
      </c>
      <c r="MRL25" s="485">
        <f t="shared" si="144"/>
        <v>0</v>
      </c>
      <c r="MRM25" s="485">
        <f t="shared" si="144"/>
        <v>0</v>
      </c>
      <c r="MRN25" s="485">
        <f t="shared" si="144"/>
        <v>0</v>
      </c>
      <c r="MRO25" s="485">
        <f t="shared" si="144"/>
        <v>0</v>
      </c>
      <c r="MRP25" s="485">
        <f t="shared" si="144"/>
        <v>0</v>
      </c>
      <c r="MRQ25" s="485">
        <f t="shared" si="144"/>
        <v>0</v>
      </c>
      <c r="MRR25" s="485">
        <f t="shared" si="144"/>
        <v>0</v>
      </c>
      <c r="MRS25" s="485">
        <f t="shared" si="144"/>
        <v>0</v>
      </c>
      <c r="MRT25" s="485">
        <f t="shared" si="144"/>
        <v>0</v>
      </c>
      <c r="MRU25" s="485">
        <f t="shared" si="144"/>
        <v>0</v>
      </c>
      <c r="MRV25" s="485">
        <f t="shared" si="144"/>
        <v>0</v>
      </c>
      <c r="MRW25" s="485">
        <f t="shared" si="144"/>
        <v>0</v>
      </c>
      <c r="MRX25" s="485">
        <f t="shared" si="144"/>
        <v>0</v>
      </c>
      <c r="MRY25" s="485">
        <f t="shared" ref="MRY25:MUJ25" si="145">MRY22/365</f>
        <v>0</v>
      </c>
      <c r="MRZ25" s="485">
        <f t="shared" si="145"/>
        <v>0</v>
      </c>
      <c r="MSA25" s="485">
        <f t="shared" si="145"/>
        <v>0</v>
      </c>
      <c r="MSB25" s="485">
        <f t="shared" si="145"/>
        <v>0</v>
      </c>
      <c r="MSC25" s="485">
        <f t="shared" si="145"/>
        <v>0</v>
      </c>
      <c r="MSD25" s="485">
        <f t="shared" si="145"/>
        <v>0</v>
      </c>
      <c r="MSE25" s="485">
        <f t="shared" si="145"/>
        <v>0</v>
      </c>
      <c r="MSF25" s="485">
        <f t="shared" si="145"/>
        <v>0</v>
      </c>
      <c r="MSG25" s="485">
        <f t="shared" si="145"/>
        <v>0</v>
      </c>
      <c r="MSH25" s="485">
        <f t="shared" si="145"/>
        <v>0</v>
      </c>
      <c r="MSI25" s="485">
        <f t="shared" si="145"/>
        <v>0</v>
      </c>
      <c r="MSJ25" s="485">
        <f t="shared" si="145"/>
        <v>0</v>
      </c>
      <c r="MSK25" s="485">
        <f t="shared" si="145"/>
        <v>0</v>
      </c>
      <c r="MSL25" s="485">
        <f t="shared" si="145"/>
        <v>0</v>
      </c>
      <c r="MSM25" s="485">
        <f t="shared" si="145"/>
        <v>0</v>
      </c>
      <c r="MSN25" s="485">
        <f t="shared" si="145"/>
        <v>0</v>
      </c>
      <c r="MSO25" s="485">
        <f t="shared" si="145"/>
        <v>0</v>
      </c>
      <c r="MSP25" s="485">
        <f t="shared" si="145"/>
        <v>0</v>
      </c>
      <c r="MSQ25" s="485">
        <f t="shared" si="145"/>
        <v>0</v>
      </c>
      <c r="MSR25" s="485">
        <f t="shared" si="145"/>
        <v>0</v>
      </c>
      <c r="MSS25" s="485">
        <f t="shared" si="145"/>
        <v>0</v>
      </c>
      <c r="MST25" s="485">
        <f t="shared" si="145"/>
        <v>0</v>
      </c>
      <c r="MSU25" s="485">
        <f t="shared" si="145"/>
        <v>0</v>
      </c>
      <c r="MSV25" s="485">
        <f t="shared" si="145"/>
        <v>0</v>
      </c>
      <c r="MSW25" s="485">
        <f t="shared" si="145"/>
        <v>0</v>
      </c>
      <c r="MSX25" s="485">
        <f t="shared" si="145"/>
        <v>0</v>
      </c>
      <c r="MSY25" s="485">
        <f t="shared" si="145"/>
        <v>0</v>
      </c>
      <c r="MSZ25" s="485">
        <f t="shared" si="145"/>
        <v>0</v>
      </c>
      <c r="MTA25" s="485">
        <f t="shared" si="145"/>
        <v>0</v>
      </c>
      <c r="MTB25" s="485">
        <f t="shared" si="145"/>
        <v>0</v>
      </c>
      <c r="MTC25" s="485">
        <f t="shared" si="145"/>
        <v>0</v>
      </c>
      <c r="MTD25" s="485">
        <f t="shared" si="145"/>
        <v>0</v>
      </c>
      <c r="MTE25" s="485">
        <f t="shared" si="145"/>
        <v>0</v>
      </c>
      <c r="MTF25" s="485">
        <f t="shared" si="145"/>
        <v>0</v>
      </c>
      <c r="MTG25" s="485">
        <f t="shared" si="145"/>
        <v>0</v>
      </c>
      <c r="MTH25" s="485">
        <f t="shared" si="145"/>
        <v>0</v>
      </c>
      <c r="MTI25" s="485">
        <f t="shared" si="145"/>
        <v>0</v>
      </c>
      <c r="MTJ25" s="485">
        <f t="shared" si="145"/>
        <v>0</v>
      </c>
      <c r="MTK25" s="485">
        <f t="shared" si="145"/>
        <v>0</v>
      </c>
      <c r="MTL25" s="485">
        <f t="shared" si="145"/>
        <v>0</v>
      </c>
      <c r="MTM25" s="485">
        <f t="shared" si="145"/>
        <v>0</v>
      </c>
      <c r="MTN25" s="485">
        <f t="shared" si="145"/>
        <v>0</v>
      </c>
      <c r="MTO25" s="485">
        <f t="shared" si="145"/>
        <v>0</v>
      </c>
      <c r="MTP25" s="485">
        <f t="shared" si="145"/>
        <v>0</v>
      </c>
      <c r="MTQ25" s="485">
        <f t="shared" si="145"/>
        <v>0</v>
      </c>
      <c r="MTR25" s="485">
        <f t="shared" si="145"/>
        <v>0</v>
      </c>
      <c r="MTS25" s="485">
        <f t="shared" si="145"/>
        <v>0</v>
      </c>
      <c r="MTT25" s="485">
        <f t="shared" si="145"/>
        <v>0</v>
      </c>
      <c r="MTU25" s="485">
        <f t="shared" si="145"/>
        <v>0</v>
      </c>
      <c r="MTV25" s="485">
        <f t="shared" si="145"/>
        <v>0</v>
      </c>
      <c r="MTW25" s="485">
        <f t="shared" si="145"/>
        <v>0</v>
      </c>
      <c r="MTX25" s="485">
        <f t="shared" si="145"/>
        <v>0</v>
      </c>
      <c r="MTY25" s="485">
        <f t="shared" si="145"/>
        <v>0</v>
      </c>
      <c r="MTZ25" s="485">
        <f t="shared" si="145"/>
        <v>0</v>
      </c>
      <c r="MUA25" s="485">
        <f t="shared" si="145"/>
        <v>0</v>
      </c>
      <c r="MUB25" s="485">
        <f t="shared" si="145"/>
        <v>0</v>
      </c>
      <c r="MUC25" s="485">
        <f t="shared" si="145"/>
        <v>0</v>
      </c>
      <c r="MUD25" s="485">
        <f t="shared" si="145"/>
        <v>0</v>
      </c>
      <c r="MUE25" s="485">
        <f t="shared" si="145"/>
        <v>0</v>
      </c>
      <c r="MUF25" s="485">
        <f t="shared" si="145"/>
        <v>0</v>
      </c>
      <c r="MUG25" s="485">
        <f t="shared" si="145"/>
        <v>0</v>
      </c>
      <c r="MUH25" s="485">
        <f t="shared" si="145"/>
        <v>0</v>
      </c>
      <c r="MUI25" s="485">
        <f t="shared" si="145"/>
        <v>0</v>
      </c>
      <c r="MUJ25" s="485">
        <f t="shared" si="145"/>
        <v>0</v>
      </c>
      <c r="MUK25" s="485">
        <f t="shared" ref="MUK25:MWV25" si="146">MUK22/365</f>
        <v>0</v>
      </c>
      <c r="MUL25" s="485">
        <f t="shared" si="146"/>
        <v>0</v>
      </c>
      <c r="MUM25" s="485">
        <f t="shared" si="146"/>
        <v>0</v>
      </c>
      <c r="MUN25" s="485">
        <f t="shared" si="146"/>
        <v>0</v>
      </c>
      <c r="MUO25" s="485">
        <f t="shared" si="146"/>
        <v>0</v>
      </c>
      <c r="MUP25" s="485">
        <f t="shared" si="146"/>
        <v>0</v>
      </c>
      <c r="MUQ25" s="485">
        <f t="shared" si="146"/>
        <v>0</v>
      </c>
      <c r="MUR25" s="485">
        <f t="shared" si="146"/>
        <v>0</v>
      </c>
      <c r="MUS25" s="485">
        <f t="shared" si="146"/>
        <v>0</v>
      </c>
      <c r="MUT25" s="485">
        <f t="shared" si="146"/>
        <v>0</v>
      </c>
      <c r="MUU25" s="485">
        <f t="shared" si="146"/>
        <v>0</v>
      </c>
      <c r="MUV25" s="485">
        <f t="shared" si="146"/>
        <v>0</v>
      </c>
      <c r="MUW25" s="485">
        <f t="shared" si="146"/>
        <v>0</v>
      </c>
      <c r="MUX25" s="485">
        <f t="shared" si="146"/>
        <v>0</v>
      </c>
      <c r="MUY25" s="485">
        <f t="shared" si="146"/>
        <v>0</v>
      </c>
      <c r="MUZ25" s="485">
        <f t="shared" si="146"/>
        <v>0</v>
      </c>
      <c r="MVA25" s="485">
        <f t="shared" si="146"/>
        <v>0</v>
      </c>
      <c r="MVB25" s="485">
        <f t="shared" si="146"/>
        <v>0</v>
      </c>
      <c r="MVC25" s="485">
        <f t="shared" si="146"/>
        <v>0</v>
      </c>
      <c r="MVD25" s="485">
        <f t="shared" si="146"/>
        <v>0</v>
      </c>
      <c r="MVE25" s="485">
        <f t="shared" si="146"/>
        <v>0</v>
      </c>
      <c r="MVF25" s="485">
        <f t="shared" si="146"/>
        <v>0</v>
      </c>
      <c r="MVG25" s="485">
        <f t="shared" si="146"/>
        <v>0</v>
      </c>
      <c r="MVH25" s="485">
        <f t="shared" si="146"/>
        <v>0</v>
      </c>
      <c r="MVI25" s="485">
        <f t="shared" si="146"/>
        <v>0</v>
      </c>
      <c r="MVJ25" s="485">
        <f t="shared" si="146"/>
        <v>0</v>
      </c>
      <c r="MVK25" s="485">
        <f t="shared" si="146"/>
        <v>0</v>
      </c>
      <c r="MVL25" s="485">
        <f t="shared" si="146"/>
        <v>0</v>
      </c>
      <c r="MVM25" s="485">
        <f t="shared" si="146"/>
        <v>0</v>
      </c>
      <c r="MVN25" s="485">
        <f t="shared" si="146"/>
        <v>0</v>
      </c>
      <c r="MVO25" s="485">
        <f t="shared" si="146"/>
        <v>0</v>
      </c>
      <c r="MVP25" s="485">
        <f t="shared" si="146"/>
        <v>0</v>
      </c>
      <c r="MVQ25" s="485">
        <f t="shared" si="146"/>
        <v>0</v>
      </c>
      <c r="MVR25" s="485">
        <f t="shared" si="146"/>
        <v>0</v>
      </c>
      <c r="MVS25" s="485">
        <f t="shared" si="146"/>
        <v>0</v>
      </c>
      <c r="MVT25" s="485">
        <f t="shared" si="146"/>
        <v>0</v>
      </c>
      <c r="MVU25" s="485">
        <f t="shared" si="146"/>
        <v>0</v>
      </c>
      <c r="MVV25" s="485">
        <f t="shared" si="146"/>
        <v>0</v>
      </c>
      <c r="MVW25" s="485">
        <f t="shared" si="146"/>
        <v>0</v>
      </c>
      <c r="MVX25" s="485">
        <f t="shared" si="146"/>
        <v>0</v>
      </c>
      <c r="MVY25" s="485">
        <f t="shared" si="146"/>
        <v>0</v>
      </c>
      <c r="MVZ25" s="485">
        <f t="shared" si="146"/>
        <v>0</v>
      </c>
      <c r="MWA25" s="485">
        <f t="shared" si="146"/>
        <v>0</v>
      </c>
      <c r="MWB25" s="485">
        <f t="shared" si="146"/>
        <v>0</v>
      </c>
      <c r="MWC25" s="485">
        <f t="shared" si="146"/>
        <v>0</v>
      </c>
      <c r="MWD25" s="485">
        <f t="shared" si="146"/>
        <v>0</v>
      </c>
      <c r="MWE25" s="485">
        <f t="shared" si="146"/>
        <v>0</v>
      </c>
      <c r="MWF25" s="485">
        <f t="shared" si="146"/>
        <v>0</v>
      </c>
      <c r="MWG25" s="485">
        <f t="shared" si="146"/>
        <v>0</v>
      </c>
      <c r="MWH25" s="485">
        <f t="shared" si="146"/>
        <v>0</v>
      </c>
      <c r="MWI25" s="485">
        <f t="shared" si="146"/>
        <v>0</v>
      </c>
      <c r="MWJ25" s="485">
        <f t="shared" si="146"/>
        <v>0</v>
      </c>
      <c r="MWK25" s="485">
        <f t="shared" si="146"/>
        <v>0</v>
      </c>
      <c r="MWL25" s="485">
        <f t="shared" si="146"/>
        <v>0</v>
      </c>
      <c r="MWM25" s="485">
        <f t="shared" si="146"/>
        <v>0</v>
      </c>
      <c r="MWN25" s="485">
        <f t="shared" si="146"/>
        <v>0</v>
      </c>
      <c r="MWO25" s="485">
        <f t="shared" si="146"/>
        <v>0</v>
      </c>
      <c r="MWP25" s="485">
        <f t="shared" si="146"/>
        <v>0</v>
      </c>
      <c r="MWQ25" s="485">
        <f t="shared" si="146"/>
        <v>0</v>
      </c>
      <c r="MWR25" s="485">
        <f t="shared" si="146"/>
        <v>0</v>
      </c>
      <c r="MWS25" s="485">
        <f t="shared" si="146"/>
        <v>0</v>
      </c>
      <c r="MWT25" s="485">
        <f t="shared" si="146"/>
        <v>0</v>
      </c>
      <c r="MWU25" s="485">
        <f t="shared" si="146"/>
        <v>0</v>
      </c>
      <c r="MWV25" s="485">
        <f t="shared" si="146"/>
        <v>0</v>
      </c>
      <c r="MWW25" s="485">
        <f t="shared" ref="MWW25:MZH25" si="147">MWW22/365</f>
        <v>0</v>
      </c>
      <c r="MWX25" s="485">
        <f t="shared" si="147"/>
        <v>0</v>
      </c>
      <c r="MWY25" s="485">
        <f t="shared" si="147"/>
        <v>0</v>
      </c>
      <c r="MWZ25" s="485">
        <f t="shared" si="147"/>
        <v>0</v>
      </c>
      <c r="MXA25" s="485">
        <f t="shared" si="147"/>
        <v>0</v>
      </c>
      <c r="MXB25" s="485">
        <f t="shared" si="147"/>
        <v>0</v>
      </c>
      <c r="MXC25" s="485">
        <f t="shared" si="147"/>
        <v>0</v>
      </c>
      <c r="MXD25" s="485">
        <f t="shared" si="147"/>
        <v>0</v>
      </c>
      <c r="MXE25" s="485">
        <f t="shared" si="147"/>
        <v>0</v>
      </c>
      <c r="MXF25" s="485">
        <f t="shared" si="147"/>
        <v>0</v>
      </c>
      <c r="MXG25" s="485">
        <f t="shared" si="147"/>
        <v>0</v>
      </c>
      <c r="MXH25" s="485">
        <f t="shared" si="147"/>
        <v>0</v>
      </c>
      <c r="MXI25" s="485">
        <f t="shared" si="147"/>
        <v>0</v>
      </c>
      <c r="MXJ25" s="485">
        <f t="shared" si="147"/>
        <v>0</v>
      </c>
      <c r="MXK25" s="485">
        <f t="shared" si="147"/>
        <v>0</v>
      </c>
      <c r="MXL25" s="485">
        <f t="shared" si="147"/>
        <v>0</v>
      </c>
      <c r="MXM25" s="485">
        <f t="shared" si="147"/>
        <v>0</v>
      </c>
      <c r="MXN25" s="485">
        <f t="shared" si="147"/>
        <v>0</v>
      </c>
      <c r="MXO25" s="485">
        <f t="shared" si="147"/>
        <v>0</v>
      </c>
      <c r="MXP25" s="485">
        <f t="shared" si="147"/>
        <v>0</v>
      </c>
      <c r="MXQ25" s="485">
        <f t="shared" si="147"/>
        <v>0</v>
      </c>
      <c r="MXR25" s="485">
        <f t="shared" si="147"/>
        <v>0</v>
      </c>
      <c r="MXS25" s="485">
        <f t="shared" si="147"/>
        <v>0</v>
      </c>
      <c r="MXT25" s="485">
        <f t="shared" si="147"/>
        <v>0</v>
      </c>
      <c r="MXU25" s="485">
        <f t="shared" si="147"/>
        <v>0</v>
      </c>
      <c r="MXV25" s="485">
        <f t="shared" si="147"/>
        <v>0</v>
      </c>
      <c r="MXW25" s="485">
        <f t="shared" si="147"/>
        <v>0</v>
      </c>
      <c r="MXX25" s="485">
        <f t="shared" si="147"/>
        <v>0</v>
      </c>
      <c r="MXY25" s="485">
        <f t="shared" si="147"/>
        <v>0</v>
      </c>
      <c r="MXZ25" s="485">
        <f t="shared" si="147"/>
        <v>0</v>
      </c>
      <c r="MYA25" s="485">
        <f t="shared" si="147"/>
        <v>0</v>
      </c>
      <c r="MYB25" s="485">
        <f t="shared" si="147"/>
        <v>0</v>
      </c>
      <c r="MYC25" s="485">
        <f t="shared" si="147"/>
        <v>0</v>
      </c>
      <c r="MYD25" s="485">
        <f t="shared" si="147"/>
        <v>0</v>
      </c>
      <c r="MYE25" s="485">
        <f t="shared" si="147"/>
        <v>0</v>
      </c>
      <c r="MYF25" s="485">
        <f t="shared" si="147"/>
        <v>0</v>
      </c>
      <c r="MYG25" s="485">
        <f t="shared" si="147"/>
        <v>0</v>
      </c>
      <c r="MYH25" s="485">
        <f t="shared" si="147"/>
        <v>0</v>
      </c>
      <c r="MYI25" s="485">
        <f t="shared" si="147"/>
        <v>0</v>
      </c>
      <c r="MYJ25" s="485">
        <f t="shared" si="147"/>
        <v>0</v>
      </c>
      <c r="MYK25" s="485">
        <f t="shared" si="147"/>
        <v>0</v>
      </c>
      <c r="MYL25" s="485">
        <f t="shared" si="147"/>
        <v>0</v>
      </c>
      <c r="MYM25" s="485">
        <f t="shared" si="147"/>
        <v>0</v>
      </c>
      <c r="MYN25" s="485">
        <f t="shared" si="147"/>
        <v>0</v>
      </c>
      <c r="MYO25" s="485">
        <f t="shared" si="147"/>
        <v>0</v>
      </c>
      <c r="MYP25" s="485">
        <f t="shared" si="147"/>
        <v>0</v>
      </c>
      <c r="MYQ25" s="485">
        <f t="shared" si="147"/>
        <v>0</v>
      </c>
      <c r="MYR25" s="485">
        <f t="shared" si="147"/>
        <v>0</v>
      </c>
      <c r="MYS25" s="485">
        <f t="shared" si="147"/>
        <v>0</v>
      </c>
      <c r="MYT25" s="485">
        <f t="shared" si="147"/>
        <v>0</v>
      </c>
      <c r="MYU25" s="485">
        <f t="shared" si="147"/>
        <v>0</v>
      </c>
      <c r="MYV25" s="485">
        <f t="shared" si="147"/>
        <v>0</v>
      </c>
      <c r="MYW25" s="485">
        <f t="shared" si="147"/>
        <v>0</v>
      </c>
      <c r="MYX25" s="485">
        <f t="shared" si="147"/>
        <v>0</v>
      </c>
      <c r="MYY25" s="485">
        <f t="shared" si="147"/>
        <v>0</v>
      </c>
      <c r="MYZ25" s="485">
        <f t="shared" si="147"/>
        <v>0</v>
      </c>
      <c r="MZA25" s="485">
        <f t="shared" si="147"/>
        <v>0</v>
      </c>
      <c r="MZB25" s="485">
        <f t="shared" si="147"/>
        <v>0</v>
      </c>
      <c r="MZC25" s="485">
        <f t="shared" si="147"/>
        <v>0</v>
      </c>
      <c r="MZD25" s="485">
        <f t="shared" si="147"/>
        <v>0</v>
      </c>
      <c r="MZE25" s="485">
        <f t="shared" si="147"/>
        <v>0</v>
      </c>
      <c r="MZF25" s="485">
        <f t="shared" si="147"/>
        <v>0</v>
      </c>
      <c r="MZG25" s="485">
        <f t="shared" si="147"/>
        <v>0</v>
      </c>
      <c r="MZH25" s="485">
        <f t="shared" si="147"/>
        <v>0</v>
      </c>
      <c r="MZI25" s="485">
        <f t="shared" ref="MZI25:NBT25" si="148">MZI22/365</f>
        <v>0</v>
      </c>
      <c r="MZJ25" s="485">
        <f t="shared" si="148"/>
        <v>0</v>
      </c>
      <c r="MZK25" s="485">
        <f t="shared" si="148"/>
        <v>0</v>
      </c>
      <c r="MZL25" s="485">
        <f t="shared" si="148"/>
        <v>0</v>
      </c>
      <c r="MZM25" s="485">
        <f t="shared" si="148"/>
        <v>0</v>
      </c>
      <c r="MZN25" s="485">
        <f t="shared" si="148"/>
        <v>0</v>
      </c>
      <c r="MZO25" s="485">
        <f t="shared" si="148"/>
        <v>0</v>
      </c>
      <c r="MZP25" s="485">
        <f t="shared" si="148"/>
        <v>0</v>
      </c>
      <c r="MZQ25" s="485">
        <f t="shared" si="148"/>
        <v>0</v>
      </c>
      <c r="MZR25" s="485">
        <f t="shared" si="148"/>
        <v>0</v>
      </c>
      <c r="MZS25" s="485">
        <f t="shared" si="148"/>
        <v>0</v>
      </c>
      <c r="MZT25" s="485">
        <f t="shared" si="148"/>
        <v>0</v>
      </c>
      <c r="MZU25" s="485">
        <f t="shared" si="148"/>
        <v>0</v>
      </c>
      <c r="MZV25" s="485">
        <f t="shared" si="148"/>
        <v>0</v>
      </c>
      <c r="MZW25" s="485">
        <f t="shared" si="148"/>
        <v>0</v>
      </c>
      <c r="MZX25" s="485">
        <f t="shared" si="148"/>
        <v>0</v>
      </c>
      <c r="MZY25" s="485">
        <f t="shared" si="148"/>
        <v>0</v>
      </c>
      <c r="MZZ25" s="485">
        <f t="shared" si="148"/>
        <v>0</v>
      </c>
      <c r="NAA25" s="485">
        <f t="shared" si="148"/>
        <v>0</v>
      </c>
      <c r="NAB25" s="485">
        <f t="shared" si="148"/>
        <v>0</v>
      </c>
      <c r="NAC25" s="485">
        <f t="shared" si="148"/>
        <v>0</v>
      </c>
      <c r="NAD25" s="485">
        <f t="shared" si="148"/>
        <v>0</v>
      </c>
      <c r="NAE25" s="485">
        <f t="shared" si="148"/>
        <v>0</v>
      </c>
      <c r="NAF25" s="485">
        <f t="shared" si="148"/>
        <v>0</v>
      </c>
      <c r="NAG25" s="485">
        <f t="shared" si="148"/>
        <v>0</v>
      </c>
      <c r="NAH25" s="485">
        <f t="shared" si="148"/>
        <v>0</v>
      </c>
      <c r="NAI25" s="485">
        <f t="shared" si="148"/>
        <v>0</v>
      </c>
      <c r="NAJ25" s="485">
        <f t="shared" si="148"/>
        <v>0</v>
      </c>
      <c r="NAK25" s="485">
        <f t="shared" si="148"/>
        <v>0</v>
      </c>
      <c r="NAL25" s="485">
        <f t="shared" si="148"/>
        <v>0</v>
      </c>
      <c r="NAM25" s="485">
        <f t="shared" si="148"/>
        <v>0</v>
      </c>
      <c r="NAN25" s="485">
        <f t="shared" si="148"/>
        <v>0</v>
      </c>
      <c r="NAO25" s="485">
        <f t="shared" si="148"/>
        <v>0</v>
      </c>
      <c r="NAP25" s="485">
        <f t="shared" si="148"/>
        <v>0</v>
      </c>
      <c r="NAQ25" s="485">
        <f t="shared" si="148"/>
        <v>0</v>
      </c>
      <c r="NAR25" s="485">
        <f t="shared" si="148"/>
        <v>0</v>
      </c>
      <c r="NAS25" s="485">
        <f t="shared" si="148"/>
        <v>0</v>
      </c>
      <c r="NAT25" s="485">
        <f t="shared" si="148"/>
        <v>0</v>
      </c>
      <c r="NAU25" s="485">
        <f t="shared" si="148"/>
        <v>0</v>
      </c>
      <c r="NAV25" s="485">
        <f t="shared" si="148"/>
        <v>0</v>
      </c>
      <c r="NAW25" s="485">
        <f t="shared" si="148"/>
        <v>0</v>
      </c>
      <c r="NAX25" s="485">
        <f t="shared" si="148"/>
        <v>0</v>
      </c>
      <c r="NAY25" s="485">
        <f t="shared" si="148"/>
        <v>0</v>
      </c>
      <c r="NAZ25" s="485">
        <f t="shared" si="148"/>
        <v>0</v>
      </c>
      <c r="NBA25" s="485">
        <f t="shared" si="148"/>
        <v>0</v>
      </c>
      <c r="NBB25" s="485">
        <f t="shared" si="148"/>
        <v>0</v>
      </c>
      <c r="NBC25" s="485">
        <f t="shared" si="148"/>
        <v>0</v>
      </c>
      <c r="NBD25" s="485">
        <f t="shared" si="148"/>
        <v>0</v>
      </c>
      <c r="NBE25" s="485">
        <f t="shared" si="148"/>
        <v>0</v>
      </c>
      <c r="NBF25" s="485">
        <f t="shared" si="148"/>
        <v>0</v>
      </c>
      <c r="NBG25" s="485">
        <f t="shared" si="148"/>
        <v>0</v>
      </c>
      <c r="NBH25" s="485">
        <f t="shared" si="148"/>
        <v>0</v>
      </c>
      <c r="NBI25" s="485">
        <f t="shared" si="148"/>
        <v>0</v>
      </c>
      <c r="NBJ25" s="485">
        <f t="shared" si="148"/>
        <v>0</v>
      </c>
      <c r="NBK25" s="485">
        <f t="shared" si="148"/>
        <v>0</v>
      </c>
      <c r="NBL25" s="485">
        <f t="shared" si="148"/>
        <v>0</v>
      </c>
      <c r="NBM25" s="485">
        <f t="shared" si="148"/>
        <v>0</v>
      </c>
      <c r="NBN25" s="485">
        <f t="shared" si="148"/>
        <v>0</v>
      </c>
      <c r="NBO25" s="485">
        <f t="shared" si="148"/>
        <v>0</v>
      </c>
      <c r="NBP25" s="485">
        <f t="shared" si="148"/>
        <v>0</v>
      </c>
      <c r="NBQ25" s="485">
        <f t="shared" si="148"/>
        <v>0</v>
      </c>
      <c r="NBR25" s="485">
        <f t="shared" si="148"/>
        <v>0</v>
      </c>
      <c r="NBS25" s="485">
        <f t="shared" si="148"/>
        <v>0</v>
      </c>
      <c r="NBT25" s="485">
        <f t="shared" si="148"/>
        <v>0</v>
      </c>
      <c r="NBU25" s="485">
        <f t="shared" ref="NBU25:NEF25" si="149">NBU22/365</f>
        <v>0</v>
      </c>
      <c r="NBV25" s="485">
        <f t="shared" si="149"/>
        <v>0</v>
      </c>
      <c r="NBW25" s="485">
        <f t="shared" si="149"/>
        <v>0</v>
      </c>
      <c r="NBX25" s="485">
        <f t="shared" si="149"/>
        <v>0</v>
      </c>
      <c r="NBY25" s="485">
        <f t="shared" si="149"/>
        <v>0</v>
      </c>
      <c r="NBZ25" s="485">
        <f t="shared" si="149"/>
        <v>0</v>
      </c>
      <c r="NCA25" s="485">
        <f t="shared" si="149"/>
        <v>0</v>
      </c>
      <c r="NCB25" s="485">
        <f t="shared" si="149"/>
        <v>0</v>
      </c>
      <c r="NCC25" s="485">
        <f t="shared" si="149"/>
        <v>0</v>
      </c>
      <c r="NCD25" s="485">
        <f t="shared" si="149"/>
        <v>0</v>
      </c>
      <c r="NCE25" s="485">
        <f t="shared" si="149"/>
        <v>0</v>
      </c>
      <c r="NCF25" s="485">
        <f t="shared" si="149"/>
        <v>0</v>
      </c>
      <c r="NCG25" s="485">
        <f t="shared" si="149"/>
        <v>0</v>
      </c>
      <c r="NCH25" s="485">
        <f t="shared" si="149"/>
        <v>0</v>
      </c>
      <c r="NCI25" s="485">
        <f t="shared" si="149"/>
        <v>0</v>
      </c>
      <c r="NCJ25" s="485">
        <f t="shared" si="149"/>
        <v>0</v>
      </c>
      <c r="NCK25" s="485">
        <f t="shared" si="149"/>
        <v>0</v>
      </c>
      <c r="NCL25" s="485">
        <f t="shared" si="149"/>
        <v>0</v>
      </c>
      <c r="NCM25" s="485">
        <f t="shared" si="149"/>
        <v>0</v>
      </c>
      <c r="NCN25" s="485">
        <f t="shared" si="149"/>
        <v>0</v>
      </c>
      <c r="NCO25" s="485">
        <f t="shared" si="149"/>
        <v>0</v>
      </c>
      <c r="NCP25" s="485">
        <f t="shared" si="149"/>
        <v>0</v>
      </c>
      <c r="NCQ25" s="485">
        <f t="shared" si="149"/>
        <v>0</v>
      </c>
      <c r="NCR25" s="485">
        <f t="shared" si="149"/>
        <v>0</v>
      </c>
      <c r="NCS25" s="485">
        <f t="shared" si="149"/>
        <v>0</v>
      </c>
      <c r="NCT25" s="485">
        <f t="shared" si="149"/>
        <v>0</v>
      </c>
      <c r="NCU25" s="485">
        <f t="shared" si="149"/>
        <v>0</v>
      </c>
      <c r="NCV25" s="485">
        <f t="shared" si="149"/>
        <v>0</v>
      </c>
      <c r="NCW25" s="485">
        <f t="shared" si="149"/>
        <v>0</v>
      </c>
      <c r="NCX25" s="485">
        <f t="shared" si="149"/>
        <v>0</v>
      </c>
      <c r="NCY25" s="485">
        <f t="shared" si="149"/>
        <v>0</v>
      </c>
      <c r="NCZ25" s="485">
        <f t="shared" si="149"/>
        <v>0</v>
      </c>
      <c r="NDA25" s="485">
        <f t="shared" si="149"/>
        <v>0</v>
      </c>
      <c r="NDB25" s="485">
        <f t="shared" si="149"/>
        <v>0</v>
      </c>
      <c r="NDC25" s="485">
        <f t="shared" si="149"/>
        <v>0</v>
      </c>
      <c r="NDD25" s="485">
        <f t="shared" si="149"/>
        <v>0</v>
      </c>
      <c r="NDE25" s="485">
        <f t="shared" si="149"/>
        <v>0</v>
      </c>
      <c r="NDF25" s="485">
        <f t="shared" si="149"/>
        <v>0</v>
      </c>
      <c r="NDG25" s="485">
        <f t="shared" si="149"/>
        <v>0</v>
      </c>
      <c r="NDH25" s="485">
        <f t="shared" si="149"/>
        <v>0</v>
      </c>
      <c r="NDI25" s="485">
        <f t="shared" si="149"/>
        <v>0</v>
      </c>
      <c r="NDJ25" s="485">
        <f t="shared" si="149"/>
        <v>0</v>
      </c>
      <c r="NDK25" s="485">
        <f t="shared" si="149"/>
        <v>0</v>
      </c>
      <c r="NDL25" s="485">
        <f t="shared" si="149"/>
        <v>0</v>
      </c>
      <c r="NDM25" s="485">
        <f t="shared" si="149"/>
        <v>0</v>
      </c>
      <c r="NDN25" s="485">
        <f t="shared" si="149"/>
        <v>0</v>
      </c>
      <c r="NDO25" s="485">
        <f t="shared" si="149"/>
        <v>0</v>
      </c>
      <c r="NDP25" s="485">
        <f t="shared" si="149"/>
        <v>0</v>
      </c>
      <c r="NDQ25" s="485">
        <f t="shared" si="149"/>
        <v>0</v>
      </c>
      <c r="NDR25" s="485">
        <f t="shared" si="149"/>
        <v>0</v>
      </c>
      <c r="NDS25" s="485">
        <f t="shared" si="149"/>
        <v>0</v>
      </c>
      <c r="NDT25" s="485">
        <f t="shared" si="149"/>
        <v>0</v>
      </c>
      <c r="NDU25" s="485">
        <f t="shared" si="149"/>
        <v>0</v>
      </c>
      <c r="NDV25" s="485">
        <f t="shared" si="149"/>
        <v>0</v>
      </c>
      <c r="NDW25" s="485">
        <f t="shared" si="149"/>
        <v>0</v>
      </c>
      <c r="NDX25" s="485">
        <f t="shared" si="149"/>
        <v>0</v>
      </c>
      <c r="NDY25" s="485">
        <f t="shared" si="149"/>
        <v>0</v>
      </c>
      <c r="NDZ25" s="485">
        <f t="shared" si="149"/>
        <v>0</v>
      </c>
      <c r="NEA25" s="485">
        <f t="shared" si="149"/>
        <v>0</v>
      </c>
      <c r="NEB25" s="485">
        <f t="shared" si="149"/>
        <v>0</v>
      </c>
      <c r="NEC25" s="485">
        <f t="shared" si="149"/>
        <v>0</v>
      </c>
      <c r="NED25" s="485">
        <f t="shared" si="149"/>
        <v>0</v>
      </c>
      <c r="NEE25" s="485">
        <f t="shared" si="149"/>
        <v>0</v>
      </c>
      <c r="NEF25" s="485">
        <f t="shared" si="149"/>
        <v>0</v>
      </c>
      <c r="NEG25" s="485">
        <f t="shared" ref="NEG25:NGR25" si="150">NEG22/365</f>
        <v>0</v>
      </c>
      <c r="NEH25" s="485">
        <f t="shared" si="150"/>
        <v>0</v>
      </c>
      <c r="NEI25" s="485">
        <f t="shared" si="150"/>
        <v>0</v>
      </c>
      <c r="NEJ25" s="485">
        <f t="shared" si="150"/>
        <v>0</v>
      </c>
      <c r="NEK25" s="485">
        <f t="shared" si="150"/>
        <v>0</v>
      </c>
      <c r="NEL25" s="485">
        <f t="shared" si="150"/>
        <v>0</v>
      </c>
      <c r="NEM25" s="485">
        <f t="shared" si="150"/>
        <v>0</v>
      </c>
      <c r="NEN25" s="485">
        <f t="shared" si="150"/>
        <v>0</v>
      </c>
      <c r="NEO25" s="485">
        <f t="shared" si="150"/>
        <v>0</v>
      </c>
      <c r="NEP25" s="485">
        <f t="shared" si="150"/>
        <v>0</v>
      </c>
      <c r="NEQ25" s="485">
        <f t="shared" si="150"/>
        <v>0</v>
      </c>
      <c r="NER25" s="485">
        <f t="shared" si="150"/>
        <v>0</v>
      </c>
      <c r="NES25" s="485">
        <f t="shared" si="150"/>
        <v>0</v>
      </c>
      <c r="NET25" s="485">
        <f t="shared" si="150"/>
        <v>0</v>
      </c>
      <c r="NEU25" s="485">
        <f t="shared" si="150"/>
        <v>0</v>
      </c>
      <c r="NEV25" s="485">
        <f t="shared" si="150"/>
        <v>0</v>
      </c>
      <c r="NEW25" s="485">
        <f t="shared" si="150"/>
        <v>0</v>
      </c>
      <c r="NEX25" s="485">
        <f t="shared" si="150"/>
        <v>0</v>
      </c>
      <c r="NEY25" s="485">
        <f t="shared" si="150"/>
        <v>0</v>
      </c>
      <c r="NEZ25" s="485">
        <f t="shared" si="150"/>
        <v>0</v>
      </c>
      <c r="NFA25" s="485">
        <f t="shared" si="150"/>
        <v>0</v>
      </c>
      <c r="NFB25" s="485">
        <f t="shared" si="150"/>
        <v>0</v>
      </c>
      <c r="NFC25" s="485">
        <f t="shared" si="150"/>
        <v>0</v>
      </c>
      <c r="NFD25" s="485">
        <f t="shared" si="150"/>
        <v>0</v>
      </c>
      <c r="NFE25" s="485">
        <f t="shared" si="150"/>
        <v>0</v>
      </c>
      <c r="NFF25" s="485">
        <f t="shared" si="150"/>
        <v>0</v>
      </c>
      <c r="NFG25" s="485">
        <f t="shared" si="150"/>
        <v>0</v>
      </c>
      <c r="NFH25" s="485">
        <f t="shared" si="150"/>
        <v>0</v>
      </c>
      <c r="NFI25" s="485">
        <f t="shared" si="150"/>
        <v>0</v>
      </c>
      <c r="NFJ25" s="485">
        <f t="shared" si="150"/>
        <v>0</v>
      </c>
      <c r="NFK25" s="485">
        <f t="shared" si="150"/>
        <v>0</v>
      </c>
      <c r="NFL25" s="485">
        <f t="shared" si="150"/>
        <v>0</v>
      </c>
      <c r="NFM25" s="485">
        <f t="shared" si="150"/>
        <v>0</v>
      </c>
      <c r="NFN25" s="485">
        <f t="shared" si="150"/>
        <v>0</v>
      </c>
      <c r="NFO25" s="485">
        <f t="shared" si="150"/>
        <v>0</v>
      </c>
      <c r="NFP25" s="485">
        <f t="shared" si="150"/>
        <v>0</v>
      </c>
      <c r="NFQ25" s="485">
        <f t="shared" si="150"/>
        <v>0</v>
      </c>
      <c r="NFR25" s="485">
        <f t="shared" si="150"/>
        <v>0</v>
      </c>
      <c r="NFS25" s="485">
        <f t="shared" si="150"/>
        <v>0</v>
      </c>
      <c r="NFT25" s="485">
        <f t="shared" si="150"/>
        <v>0</v>
      </c>
      <c r="NFU25" s="485">
        <f t="shared" si="150"/>
        <v>0</v>
      </c>
      <c r="NFV25" s="485">
        <f t="shared" si="150"/>
        <v>0</v>
      </c>
      <c r="NFW25" s="485">
        <f t="shared" si="150"/>
        <v>0</v>
      </c>
      <c r="NFX25" s="485">
        <f t="shared" si="150"/>
        <v>0</v>
      </c>
      <c r="NFY25" s="485">
        <f t="shared" si="150"/>
        <v>0</v>
      </c>
      <c r="NFZ25" s="485">
        <f t="shared" si="150"/>
        <v>0</v>
      </c>
      <c r="NGA25" s="485">
        <f t="shared" si="150"/>
        <v>0</v>
      </c>
      <c r="NGB25" s="485">
        <f t="shared" si="150"/>
        <v>0</v>
      </c>
      <c r="NGC25" s="485">
        <f t="shared" si="150"/>
        <v>0</v>
      </c>
      <c r="NGD25" s="485">
        <f t="shared" si="150"/>
        <v>0</v>
      </c>
      <c r="NGE25" s="485">
        <f t="shared" si="150"/>
        <v>0</v>
      </c>
      <c r="NGF25" s="485">
        <f t="shared" si="150"/>
        <v>0</v>
      </c>
      <c r="NGG25" s="485">
        <f t="shared" si="150"/>
        <v>0</v>
      </c>
      <c r="NGH25" s="485">
        <f t="shared" si="150"/>
        <v>0</v>
      </c>
      <c r="NGI25" s="485">
        <f t="shared" si="150"/>
        <v>0</v>
      </c>
      <c r="NGJ25" s="485">
        <f t="shared" si="150"/>
        <v>0</v>
      </c>
      <c r="NGK25" s="485">
        <f t="shared" si="150"/>
        <v>0</v>
      </c>
      <c r="NGL25" s="485">
        <f t="shared" si="150"/>
        <v>0</v>
      </c>
      <c r="NGM25" s="485">
        <f t="shared" si="150"/>
        <v>0</v>
      </c>
      <c r="NGN25" s="485">
        <f t="shared" si="150"/>
        <v>0</v>
      </c>
      <c r="NGO25" s="485">
        <f t="shared" si="150"/>
        <v>0</v>
      </c>
      <c r="NGP25" s="485">
        <f t="shared" si="150"/>
        <v>0</v>
      </c>
      <c r="NGQ25" s="485">
        <f t="shared" si="150"/>
        <v>0</v>
      </c>
      <c r="NGR25" s="485">
        <f t="shared" si="150"/>
        <v>0</v>
      </c>
      <c r="NGS25" s="485">
        <f t="shared" ref="NGS25:NJD25" si="151">NGS22/365</f>
        <v>0</v>
      </c>
      <c r="NGT25" s="485">
        <f t="shared" si="151"/>
        <v>0</v>
      </c>
      <c r="NGU25" s="485">
        <f t="shared" si="151"/>
        <v>0</v>
      </c>
      <c r="NGV25" s="485">
        <f t="shared" si="151"/>
        <v>0</v>
      </c>
      <c r="NGW25" s="485">
        <f t="shared" si="151"/>
        <v>0</v>
      </c>
      <c r="NGX25" s="485">
        <f t="shared" si="151"/>
        <v>0</v>
      </c>
      <c r="NGY25" s="485">
        <f t="shared" si="151"/>
        <v>0</v>
      </c>
      <c r="NGZ25" s="485">
        <f t="shared" si="151"/>
        <v>0</v>
      </c>
      <c r="NHA25" s="485">
        <f t="shared" si="151"/>
        <v>0</v>
      </c>
      <c r="NHB25" s="485">
        <f t="shared" si="151"/>
        <v>0</v>
      </c>
      <c r="NHC25" s="485">
        <f t="shared" si="151"/>
        <v>0</v>
      </c>
      <c r="NHD25" s="485">
        <f t="shared" si="151"/>
        <v>0</v>
      </c>
      <c r="NHE25" s="485">
        <f t="shared" si="151"/>
        <v>0</v>
      </c>
      <c r="NHF25" s="485">
        <f t="shared" si="151"/>
        <v>0</v>
      </c>
      <c r="NHG25" s="485">
        <f t="shared" si="151"/>
        <v>0</v>
      </c>
      <c r="NHH25" s="485">
        <f t="shared" si="151"/>
        <v>0</v>
      </c>
      <c r="NHI25" s="485">
        <f t="shared" si="151"/>
        <v>0</v>
      </c>
      <c r="NHJ25" s="485">
        <f t="shared" si="151"/>
        <v>0</v>
      </c>
      <c r="NHK25" s="485">
        <f t="shared" si="151"/>
        <v>0</v>
      </c>
      <c r="NHL25" s="485">
        <f t="shared" si="151"/>
        <v>0</v>
      </c>
      <c r="NHM25" s="485">
        <f t="shared" si="151"/>
        <v>0</v>
      </c>
      <c r="NHN25" s="485">
        <f t="shared" si="151"/>
        <v>0</v>
      </c>
      <c r="NHO25" s="485">
        <f t="shared" si="151"/>
        <v>0</v>
      </c>
      <c r="NHP25" s="485">
        <f t="shared" si="151"/>
        <v>0</v>
      </c>
      <c r="NHQ25" s="485">
        <f t="shared" si="151"/>
        <v>0</v>
      </c>
      <c r="NHR25" s="485">
        <f t="shared" si="151"/>
        <v>0</v>
      </c>
      <c r="NHS25" s="485">
        <f t="shared" si="151"/>
        <v>0</v>
      </c>
      <c r="NHT25" s="485">
        <f t="shared" si="151"/>
        <v>0</v>
      </c>
      <c r="NHU25" s="485">
        <f t="shared" si="151"/>
        <v>0</v>
      </c>
      <c r="NHV25" s="485">
        <f t="shared" si="151"/>
        <v>0</v>
      </c>
      <c r="NHW25" s="485">
        <f t="shared" si="151"/>
        <v>0</v>
      </c>
      <c r="NHX25" s="485">
        <f t="shared" si="151"/>
        <v>0</v>
      </c>
      <c r="NHY25" s="485">
        <f t="shared" si="151"/>
        <v>0</v>
      </c>
      <c r="NHZ25" s="485">
        <f t="shared" si="151"/>
        <v>0</v>
      </c>
      <c r="NIA25" s="485">
        <f t="shared" si="151"/>
        <v>0</v>
      </c>
      <c r="NIB25" s="485">
        <f t="shared" si="151"/>
        <v>0</v>
      </c>
      <c r="NIC25" s="485">
        <f t="shared" si="151"/>
        <v>0</v>
      </c>
      <c r="NID25" s="485">
        <f t="shared" si="151"/>
        <v>0</v>
      </c>
      <c r="NIE25" s="485">
        <f t="shared" si="151"/>
        <v>0</v>
      </c>
      <c r="NIF25" s="485">
        <f t="shared" si="151"/>
        <v>0</v>
      </c>
      <c r="NIG25" s="485">
        <f t="shared" si="151"/>
        <v>0</v>
      </c>
      <c r="NIH25" s="485">
        <f t="shared" si="151"/>
        <v>0</v>
      </c>
      <c r="NII25" s="485">
        <f t="shared" si="151"/>
        <v>0</v>
      </c>
      <c r="NIJ25" s="485">
        <f t="shared" si="151"/>
        <v>0</v>
      </c>
      <c r="NIK25" s="485">
        <f t="shared" si="151"/>
        <v>0</v>
      </c>
      <c r="NIL25" s="485">
        <f t="shared" si="151"/>
        <v>0</v>
      </c>
      <c r="NIM25" s="485">
        <f t="shared" si="151"/>
        <v>0</v>
      </c>
      <c r="NIN25" s="485">
        <f t="shared" si="151"/>
        <v>0</v>
      </c>
      <c r="NIO25" s="485">
        <f t="shared" si="151"/>
        <v>0</v>
      </c>
      <c r="NIP25" s="485">
        <f t="shared" si="151"/>
        <v>0</v>
      </c>
      <c r="NIQ25" s="485">
        <f t="shared" si="151"/>
        <v>0</v>
      </c>
      <c r="NIR25" s="485">
        <f t="shared" si="151"/>
        <v>0</v>
      </c>
      <c r="NIS25" s="485">
        <f t="shared" si="151"/>
        <v>0</v>
      </c>
      <c r="NIT25" s="485">
        <f t="shared" si="151"/>
        <v>0</v>
      </c>
      <c r="NIU25" s="485">
        <f t="shared" si="151"/>
        <v>0</v>
      </c>
      <c r="NIV25" s="485">
        <f t="shared" si="151"/>
        <v>0</v>
      </c>
      <c r="NIW25" s="485">
        <f t="shared" si="151"/>
        <v>0</v>
      </c>
      <c r="NIX25" s="485">
        <f t="shared" si="151"/>
        <v>0</v>
      </c>
      <c r="NIY25" s="485">
        <f t="shared" si="151"/>
        <v>0</v>
      </c>
      <c r="NIZ25" s="485">
        <f t="shared" si="151"/>
        <v>0</v>
      </c>
      <c r="NJA25" s="485">
        <f t="shared" si="151"/>
        <v>0</v>
      </c>
      <c r="NJB25" s="485">
        <f t="shared" si="151"/>
        <v>0</v>
      </c>
      <c r="NJC25" s="485">
        <f t="shared" si="151"/>
        <v>0</v>
      </c>
      <c r="NJD25" s="485">
        <f t="shared" si="151"/>
        <v>0</v>
      </c>
      <c r="NJE25" s="485">
        <f t="shared" ref="NJE25:NLP25" si="152">NJE22/365</f>
        <v>0</v>
      </c>
      <c r="NJF25" s="485">
        <f t="shared" si="152"/>
        <v>0</v>
      </c>
      <c r="NJG25" s="485">
        <f t="shared" si="152"/>
        <v>0</v>
      </c>
      <c r="NJH25" s="485">
        <f t="shared" si="152"/>
        <v>0</v>
      </c>
      <c r="NJI25" s="485">
        <f t="shared" si="152"/>
        <v>0</v>
      </c>
      <c r="NJJ25" s="485">
        <f t="shared" si="152"/>
        <v>0</v>
      </c>
      <c r="NJK25" s="485">
        <f t="shared" si="152"/>
        <v>0</v>
      </c>
      <c r="NJL25" s="485">
        <f t="shared" si="152"/>
        <v>0</v>
      </c>
      <c r="NJM25" s="485">
        <f t="shared" si="152"/>
        <v>0</v>
      </c>
      <c r="NJN25" s="485">
        <f t="shared" si="152"/>
        <v>0</v>
      </c>
      <c r="NJO25" s="485">
        <f t="shared" si="152"/>
        <v>0</v>
      </c>
      <c r="NJP25" s="485">
        <f t="shared" si="152"/>
        <v>0</v>
      </c>
      <c r="NJQ25" s="485">
        <f t="shared" si="152"/>
        <v>0</v>
      </c>
      <c r="NJR25" s="485">
        <f t="shared" si="152"/>
        <v>0</v>
      </c>
      <c r="NJS25" s="485">
        <f t="shared" si="152"/>
        <v>0</v>
      </c>
      <c r="NJT25" s="485">
        <f t="shared" si="152"/>
        <v>0</v>
      </c>
      <c r="NJU25" s="485">
        <f t="shared" si="152"/>
        <v>0</v>
      </c>
      <c r="NJV25" s="485">
        <f t="shared" si="152"/>
        <v>0</v>
      </c>
      <c r="NJW25" s="485">
        <f t="shared" si="152"/>
        <v>0</v>
      </c>
      <c r="NJX25" s="485">
        <f t="shared" si="152"/>
        <v>0</v>
      </c>
      <c r="NJY25" s="485">
        <f t="shared" si="152"/>
        <v>0</v>
      </c>
      <c r="NJZ25" s="485">
        <f t="shared" si="152"/>
        <v>0</v>
      </c>
      <c r="NKA25" s="485">
        <f t="shared" si="152"/>
        <v>0</v>
      </c>
      <c r="NKB25" s="485">
        <f t="shared" si="152"/>
        <v>0</v>
      </c>
      <c r="NKC25" s="485">
        <f t="shared" si="152"/>
        <v>0</v>
      </c>
      <c r="NKD25" s="485">
        <f t="shared" si="152"/>
        <v>0</v>
      </c>
      <c r="NKE25" s="485">
        <f t="shared" si="152"/>
        <v>0</v>
      </c>
      <c r="NKF25" s="485">
        <f t="shared" si="152"/>
        <v>0</v>
      </c>
      <c r="NKG25" s="485">
        <f t="shared" si="152"/>
        <v>0</v>
      </c>
      <c r="NKH25" s="485">
        <f t="shared" si="152"/>
        <v>0</v>
      </c>
      <c r="NKI25" s="485">
        <f t="shared" si="152"/>
        <v>0</v>
      </c>
      <c r="NKJ25" s="485">
        <f t="shared" si="152"/>
        <v>0</v>
      </c>
      <c r="NKK25" s="485">
        <f t="shared" si="152"/>
        <v>0</v>
      </c>
      <c r="NKL25" s="485">
        <f t="shared" si="152"/>
        <v>0</v>
      </c>
      <c r="NKM25" s="485">
        <f t="shared" si="152"/>
        <v>0</v>
      </c>
      <c r="NKN25" s="485">
        <f t="shared" si="152"/>
        <v>0</v>
      </c>
      <c r="NKO25" s="485">
        <f t="shared" si="152"/>
        <v>0</v>
      </c>
      <c r="NKP25" s="485">
        <f t="shared" si="152"/>
        <v>0</v>
      </c>
      <c r="NKQ25" s="485">
        <f t="shared" si="152"/>
        <v>0</v>
      </c>
      <c r="NKR25" s="485">
        <f t="shared" si="152"/>
        <v>0</v>
      </c>
      <c r="NKS25" s="485">
        <f t="shared" si="152"/>
        <v>0</v>
      </c>
      <c r="NKT25" s="485">
        <f t="shared" si="152"/>
        <v>0</v>
      </c>
      <c r="NKU25" s="485">
        <f t="shared" si="152"/>
        <v>0</v>
      </c>
      <c r="NKV25" s="485">
        <f t="shared" si="152"/>
        <v>0</v>
      </c>
      <c r="NKW25" s="485">
        <f t="shared" si="152"/>
        <v>0</v>
      </c>
      <c r="NKX25" s="485">
        <f t="shared" si="152"/>
        <v>0</v>
      </c>
      <c r="NKY25" s="485">
        <f t="shared" si="152"/>
        <v>0</v>
      </c>
      <c r="NKZ25" s="485">
        <f t="shared" si="152"/>
        <v>0</v>
      </c>
      <c r="NLA25" s="485">
        <f t="shared" si="152"/>
        <v>0</v>
      </c>
      <c r="NLB25" s="485">
        <f t="shared" si="152"/>
        <v>0</v>
      </c>
      <c r="NLC25" s="485">
        <f t="shared" si="152"/>
        <v>0</v>
      </c>
      <c r="NLD25" s="485">
        <f t="shared" si="152"/>
        <v>0</v>
      </c>
      <c r="NLE25" s="485">
        <f t="shared" si="152"/>
        <v>0</v>
      </c>
      <c r="NLF25" s="485">
        <f t="shared" si="152"/>
        <v>0</v>
      </c>
      <c r="NLG25" s="485">
        <f t="shared" si="152"/>
        <v>0</v>
      </c>
      <c r="NLH25" s="485">
        <f t="shared" si="152"/>
        <v>0</v>
      </c>
      <c r="NLI25" s="485">
        <f t="shared" si="152"/>
        <v>0</v>
      </c>
      <c r="NLJ25" s="485">
        <f t="shared" si="152"/>
        <v>0</v>
      </c>
      <c r="NLK25" s="485">
        <f t="shared" si="152"/>
        <v>0</v>
      </c>
      <c r="NLL25" s="485">
        <f t="shared" si="152"/>
        <v>0</v>
      </c>
      <c r="NLM25" s="485">
        <f t="shared" si="152"/>
        <v>0</v>
      </c>
      <c r="NLN25" s="485">
        <f t="shared" si="152"/>
        <v>0</v>
      </c>
      <c r="NLO25" s="485">
        <f t="shared" si="152"/>
        <v>0</v>
      </c>
      <c r="NLP25" s="485">
        <f t="shared" si="152"/>
        <v>0</v>
      </c>
      <c r="NLQ25" s="485">
        <f t="shared" ref="NLQ25:NOB25" si="153">NLQ22/365</f>
        <v>0</v>
      </c>
      <c r="NLR25" s="485">
        <f t="shared" si="153"/>
        <v>0</v>
      </c>
      <c r="NLS25" s="485">
        <f t="shared" si="153"/>
        <v>0</v>
      </c>
      <c r="NLT25" s="485">
        <f t="shared" si="153"/>
        <v>0</v>
      </c>
      <c r="NLU25" s="485">
        <f t="shared" si="153"/>
        <v>0</v>
      </c>
      <c r="NLV25" s="485">
        <f t="shared" si="153"/>
        <v>0</v>
      </c>
      <c r="NLW25" s="485">
        <f t="shared" si="153"/>
        <v>0</v>
      </c>
      <c r="NLX25" s="485">
        <f t="shared" si="153"/>
        <v>0</v>
      </c>
      <c r="NLY25" s="485">
        <f t="shared" si="153"/>
        <v>0</v>
      </c>
      <c r="NLZ25" s="485">
        <f t="shared" si="153"/>
        <v>0</v>
      </c>
      <c r="NMA25" s="485">
        <f t="shared" si="153"/>
        <v>0</v>
      </c>
      <c r="NMB25" s="485">
        <f t="shared" si="153"/>
        <v>0</v>
      </c>
      <c r="NMC25" s="485">
        <f t="shared" si="153"/>
        <v>0</v>
      </c>
      <c r="NMD25" s="485">
        <f t="shared" si="153"/>
        <v>0</v>
      </c>
      <c r="NME25" s="485">
        <f t="shared" si="153"/>
        <v>0</v>
      </c>
      <c r="NMF25" s="485">
        <f t="shared" si="153"/>
        <v>0</v>
      </c>
      <c r="NMG25" s="485">
        <f t="shared" si="153"/>
        <v>0</v>
      </c>
      <c r="NMH25" s="485">
        <f t="shared" si="153"/>
        <v>0</v>
      </c>
      <c r="NMI25" s="485">
        <f t="shared" si="153"/>
        <v>0</v>
      </c>
      <c r="NMJ25" s="485">
        <f t="shared" si="153"/>
        <v>0</v>
      </c>
      <c r="NMK25" s="485">
        <f t="shared" si="153"/>
        <v>0</v>
      </c>
      <c r="NML25" s="485">
        <f t="shared" si="153"/>
        <v>0</v>
      </c>
      <c r="NMM25" s="485">
        <f t="shared" si="153"/>
        <v>0</v>
      </c>
      <c r="NMN25" s="485">
        <f t="shared" si="153"/>
        <v>0</v>
      </c>
      <c r="NMO25" s="485">
        <f t="shared" si="153"/>
        <v>0</v>
      </c>
      <c r="NMP25" s="485">
        <f t="shared" si="153"/>
        <v>0</v>
      </c>
      <c r="NMQ25" s="485">
        <f t="shared" si="153"/>
        <v>0</v>
      </c>
      <c r="NMR25" s="485">
        <f t="shared" si="153"/>
        <v>0</v>
      </c>
      <c r="NMS25" s="485">
        <f t="shared" si="153"/>
        <v>0</v>
      </c>
      <c r="NMT25" s="485">
        <f t="shared" si="153"/>
        <v>0</v>
      </c>
      <c r="NMU25" s="485">
        <f t="shared" si="153"/>
        <v>0</v>
      </c>
      <c r="NMV25" s="485">
        <f t="shared" si="153"/>
        <v>0</v>
      </c>
      <c r="NMW25" s="485">
        <f t="shared" si="153"/>
        <v>0</v>
      </c>
      <c r="NMX25" s="485">
        <f t="shared" si="153"/>
        <v>0</v>
      </c>
      <c r="NMY25" s="485">
        <f t="shared" si="153"/>
        <v>0</v>
      </c>
      <c r="NMZ25" s="485">
        <f t="shared" si="153"/>
        <v>0</v>
      </c>
      <c r="NNA25" s="485">
        <f t="shared" si="153"/>
        <v>0</v>
      </c>
      <c r="NNB25" s="485">
        <f t="shared" si="153"/>
        <v>0</v>
      </c>
      <c r="NNC25" s="485">
        <f t="shared" si="153"/>
        <v>0</v>
      </c>
      <c r="NND25" s="485">
        <f t="shared" si="153"/>
        <v>0</v>
      </c>
      <c r="NNE25" s="485">
        <f t="shared" si="153"/>
        <v>0</v>
      </c>
      <c r="NNF25" s="485">
        <f t="shared" si="153"/>
        <v>0</v>
      </c>
      <c r="NNG25" s="485">
        <f t="shared" si="153"/>
        <v>0</v>
      </c>
      <c r="NNH25" s="485">
        <f t="shared" si="153"/>
        <v>0</v>
      </c>
      <c r="NNI25" s="485">
        <f t="shared" si="153"/>
        <v>0</v>
      </c>
      <c r="NNJ25" s="485">
        <f t="shared" si="153"/>
        <v>0</v>
      </c>
      <c r="NNK25" s="485">
        <f t="shared" si="153"/>
        <v>0</v>
      </c>
      <c r="NNL25" s="485">
        <f t="shared" si="153"/>
        <v>0</v>
      </c>
      <c r="NNM25" s="485">
        <f t="shared" si="153"/>
        <v>0</v>
      </c>
      <c r="NNN25" s="485">
        <f t="shared" si="153"/>
        <v>0</v>
      </c>
      <c r="NNO25" s="485">
        <f t="shared" si="153"/>
        <v>0</v>
      </c>
      <c r="NNP25" s="485">
        <f t="shared" si="153"/>
        <v>0</v>
      </c>
      <c r="NNQ25" s="485">
        <f t="shared" si="153"/>
        <v>0</v>
      </c>
      <c r="NNR25" s="485">
        <f t="shared" si="153"/>
        <v>0</v>
      </c>
      <c r="NNS25" s="485">
        <f t="shared" si="153"/>
        <v>0</v>
      </c>
      <c r="NNT25" s="485">
        <f t="shared" si="153"/>
        <v>0</v>
      </c>
      <c r="NNU25" s="485">
        <f t="shared" si="153"/>
        <v>0</v>
      </c>
      <c r="NNV25" s="485">
        <f t="shared" si="153"/>
        <v>0</v>
      </c>
      <c r="NNW25" s="485">
        <f t="shared" si="153"/>
        <v>0</v>
      </c>
      <c r="NNX25" s="485">
        <f t="shared" si="153"/>
        <v>0</v>
      </c>
      <c r="NNY25" s="485">
        <f t="shared" si="153"/>
        <v>0</v>
      </c>
      <c r="NNZ25" s="485">
        <f t="shared" si="153"/>
        <v>0</v>
      </c>
      <c r="NOA25" s="485">
        <f t="shared" si="153"/>
        <v>0</v>
      </c>
      <c r="NOB25" s="485">
        <f t="shared" si="153"/>
        <v>0</v>
      </c>
      <c r="NOC25" s="485">
        <f t="shared" ref="NOC25:NQN25" si="154">NOC22/365</f>
        <v>0</v>
      </c>
      <c r="NOD25" s="485">
        <f t="shared" si="154"/>
        <v>0</v>
      </c>
      <c r="NOE25" s="485">
        <f t="shared" si="154"/>
        <v>0</v>
      </c>
      <c r="NOF25" s="485">
        <f t="shared" si="154"/>
        <v>0</v>
      </c>
      <c r="NOG25" s="485">
        <f t="shared" si="154"/>
        <v>0</v>
      </c>
      <c r="NOH25" s="485">
        <f t="shared" si="154"/>
        <v>0</v>
      </c>
      <c r="NOI25" s="485">
        <f t="shared" si="154"/>
        <v>0</v>
      </c>
      <c r="NOJ25" s="485">
        <f t="shared" si="154"/>
        <v>0</v>
      </c>
      <c r="NOK25" s="485">
        <f t="shared" si="154"/>
        <v>0</v>
      </c>
      <c r="NOL25" s="485">
        <f t="shared" si="154"/>
        <v>0</v>
      </c>
      <c r="NOM25" s="485">
        <f t="shared" si="154"/>
        <v>0</v>
      </c>
      <c r="NON25" s="485">
        <f t="shared" si="154"/>
        <v>0</v>
      </c>
      <c r="NOO25" s="485">
        <f t="shared" si="154"/>
        <v>0</v>
      </c>
      <c r="NOP25" s="485">
        <f t="shared" si="154"/>
        <v>0</v>
      </c>
      <c r="NOQ25" s="485">
        <f t="shared" si="154"/>
        <v>0</v>
      </c>
      <c r="NOR25" s="485">
        <f t="shared" si="154"/>
        <v>0</v>
      </c>
      <c r="NOS25" s="485">
        <f t="shared" si="154"/>
        <v>0</v>
      </c>
      <c r="NOT25" s="485">
        <f t="shared" si="154"/>
        <v>0</v>
      </c>
      <c r="NOU25" s="485">
        <f t="shared" si="154"/>
        <v>0</v>
      </c>
      <c r="NOV25" s="485">
        <f t="shared" si="154"/>
        <v>0</v>
      </c>
      <c r="NOW25" s="485">
        <f t="shared" si="154"/>
        <v>0</v>
      </c>
      <c r="NOX25" s="485">
        <f t="shared" si="154"/>
        <v>0</v>
      </c>
      <c r="NOY25" s="485">
        <f t="shared" si="154"/>
        <v>0</v>
      </c>
      <c r="NOZ25" s="485">
        <f t="shared" si="154"/>
        <v>0</v>
      </c>
      <c r="NPA25" s="485">
        <f t="shared" si="154"/>
        <v>0</v>
      </c>
      <c r="NPB25" s="485">
        <f t="shared" si="154"/>
        <v>0</v>
      </c>
      <c r="NPC25" s="485">
        <f t="shared" si="154"/>
        <v>0</v>
      </c>
      <c r="NPD25" s="485">
        <f t="shared" si="154"/>
        <v>0</v>
      </c>
      <c r="NPE25" s="485">
        <f t="shared" si="154"/>
        <v>0</v>
      </c>
      <c r="NPF25" s="485">
        <f t="shared" si="154"/>
        <v>0</v>
      </c>
      <c r="NPG25" s="485">
        <f t="shared" si="154"/>
        <v>0</v>
      </c>
      <c r="NPH25" s="485">
        <f t="shared" si="154"/>
        <v>0</v>
      </c>
      <c r="NPI25" s="485">
        <f t="shared" si="154"/>
        <v>0</v>
      </c>
      <c r="NPJ25" s="485">
        <f t="shared" si="154"/>
        <v>0</v>
      </c>
      <c r="NPK25" s="485">
        <f t="shared" si="154"/>
        <v>0</v>
      </c>
      <c r="NPL25" s="485">
        <f t="shared" si="154"/>
        <v>0</v>
      </c>
      <c r="NPM25" s="485">
        <f t="shared" si="154"/>
        <v>0</v>
      </c>
      <c r="NPN25" s="485">
        <f t="shared" si="154"/>
        <v>0</v>
      </c>
      <c r="NPO25" s="485">
        <f t="shared" si="154"/>
        <v>0</v>
      </c>
      <c r="NPP25" s="485">
        <f t="shared" si="154"/>
        <v>0</v>
      </c>
      <c r="NPQ25" s="485">
        <f t="shared" si="154"/>
        <v>0</v>
      </c>
      <c r="NPR25" s="485">
        <f t="shared" si="154"/>
        <v>0</v>
      </c>
      <c r="NPS25" s="485">
        <f t="shared" si="154"/>
        <v>0</v>
      </c>
      <c r="NPT25" s="485">
        <f t="shared" si="154"/>
        <v>0</v>
      </c>
      <c r="NPU25" s="485">
        <f t="shared" si="154"/>
        <v>0</v>
      </c>
      <c r="NPV25" s="485">
        <f t="shared" si="154"/>
        <v>0</v>
      </c>
      <c r="NPW25" s="485">
        <f t="shared" si="154"/>
        <v>0</v>
      </c>
      <c r="NPX25" s="485">
        <f t="shared" si="154"/>
        <v>0</v>
      </c>
      <c r="NPY25" s="485">
        <f t="shared" si="154"/>
        <v>0</v>
      </c>
      <c r="NPZ25" s="485">
        <f t="shared" si="154"/>
        <v>0</v>
      </c>
      <c r="NQA25" s="485">
        <f t="shared" si="154"/>
        <v>0</v>
      </c>
      <c r="NQB25" s="485">
        <f t="shared" si="154"/>
        <v>0</v>
      </c>
      <c r="NQC25" s="485">
        <f t="shared" si="154"/>
        <v>0</v>
      </c>
      <c r="NQD25" s="485">
        <f t="shared" si="154"/>
        <v>0</v>
      </c>
      <c r="NQE25" s="485">
        <f t="shared" si="154"/>
        <v>0</v>
      </c>
      <c r="NQF25" s="485">
        <f t="shared" si="154"/>
        <v>0</v>
      </c>
      <c r="NQG25" s="485">
        <f t="shared" si="154"/>
        <v>0</v>
      </c>
      <c r="NQH25" s="485">
        <f t="shared" si="154"/>
        <v>0</v>
      </c>
      <c r="NQI25" s="485">
        <f t="shared" si="154"/>
        <v>0</v>
      </c>
      <c r="NQJ25" s="485">
        <f t="shared" si="154"/>
        <v>0</v>
      </c>
      <c r="NQK25" s="485">
        <f t="shared" si="154"/>
        <v>0</v>
      </c>
      <c r="NQL25" s="485">
        <f t="shared" si="154"/>
        <v>0</v>
      </c>
      <c r="NQM25" s="485">
        <f t="shared" si="154"/>
        <v>0</v>
      </c>
      <c r="NQN25" s="485">
        <f t="shared" si="154"/>
        <v>0</v>
      </c>
      <c r="NQO25" s="485">
        <f t="shared" ref="NQO25:NSZ25" si="155">NQO22/365</f>
        <v>0</v>
      </c>
      <c r="NQP25" s="485">
        <f t="shared" si="155"/>
        <v>0</v>
      </c>
      <c r="NQQ25" s="485">
        <f t="shared" si="155"/>
        <v>0</v>
      </c>
      <c r="NQR25" s="485">
        <f t="shared" si="155"/>
        <v>0</v>
      </c>
      <c r="NQS25" s="485">
        <f t="shared" si="155"/>
        <v>0</v>
      </c>
      <c r="NQT25" s="485">
        <f t="shared" si="155"/>
        <v>0</v>
      </c>
      <c r="NQU25" s="485">
        <f t="shared" si="155"/>
        <v>0</v>
      </c>
      <c r="NQV25" s="485">
        <f t="shared" si="155"/>
        <v>0</v>
      </c>
      <c r="NQW25" s="485">
        <f t="shared" si="155"/>
        <v>0</v>
      </c>
      <c r="NQX25" s="485">
        <f t="shared" si="155"/>
        <v>0</v>
      </c>
      <c r="NQY25" s="485">
        <f t="shared" si="155"/>
        <v>0</v>
      </c>
      <c r="NQZ25" s="485">
        <f t="shared" si="155"/>
        <v>0</v>
      </c>
      <c r="NRA25" s="485">
        <f t="shared" si="155"/>
        <v>0</v>
      </c>
      <c r="NRB25" s="485">
        <f t="shared" si="155"/>
        <v>0</v>
      </c>
      <c r="NRC25" s="485">
        <f t="shared" si="155"/>
        <v>0</v>
      </c>
      <c r="NRD25" s="485">
        <f t="shared" si="155"/>
        <v>0</v>
      </c>
      <c r="NRE25" s="485">
        <f t="shared" si="155"/>
        <v>0</v>
      </c>
      <c r="NRF25" s="485">
        <f t="shared" si="155"/>
        <v>0</v>
      </c>
      <c r="NRG25" s="485">
        <f t="shared" si="155"/>
        <v>0</v>
      </c>
      <c r="NRH25" s="485">
        <f t="shared" si="155"/>
        <v>0</v>
      </c>
      <c r="NRI25" s="485">
        <f t="shared" si="155"/>
        <v>0</v>
      </c>
      <c r="NRJ25" s="485">
        <f t="shared" si="155"/>
        <v>0</v>
      </c>
      <c r="NRK25" s="485">
        <f t="shared" si="155"/>
        <v>0</v>
      </c>
      <c r="NRL25" s="485">
        <f t="shared" si="155"/>
        <v>0</v>
      </c>
      <c r="NRM25" s="485">
        <f t="shared" si="155"/>
        <v>0</v>
      </c>
      <c r="NRN25" s="485">
        <f t="shared" si="155"/>
        <v>0</v>
      </c>
      <c r="NRO25" s="485">
        <f t="shared" si="155"/>
        <v>0</v>
      </c>
      <c r="NRP25" s="485">
        <f t="shared" si="155"/>
        <v>0</v>
      </c>
      <c r="NRQ25" s="485">
        <f t="shared" si="155"/>
        <v>0</v>
      </c>
      <c r="NRR25" s="485">
        <f t="shared" si="155"/>
        <v>0</v>
      </c>
      <c r="NRS25" s="485">
        <f t="shared" si="155"/>
        <v>0</v>
      </c>
      <c r="NRT25" s="485">
        <f t="shared" si="155"/>
        <v>0</v>
      </c>
      <c r="NRU25" s="485">
        <f t="shared" si="155"/>
        <v>0</v>
      </c>
      <c r="NRV25" s="485">
        <f t="shared" si="155"/>
        <v>0</v>
      </c>
      <c r="NRW25" s="485">
        <f t="shared" si="155"/>
        <v>0</v>
      </c>
      <c r="NRX25" s="485">
        <f t="shared" si="155"/>
        <v>0</v>
      </c>
      <c r="NRY25" s="485">
        <f t="shared" si="155"/>
        <v>0</v>
      </c>
      <c r="NRZ25" s="485">
        <f t="shared" si="155"/>
        <v>0</v>
      </c>
      <c r="NSA25" s="485">
        <f t="shared" si="155"/>
        <v>0</v>
      </c>
      <c r="NSB25" s="485">
        <f t="shared" si="155"/>
        <v>0</v>
      </c>
      <c r="NSC25" s="485">
        <f t="shared" si="155"/>
        <v>0</v>
      </c>
      <c r="NSD25" s="485">
        <f t="shared" si="155"/>
        <v>0</v>
      </c>
      <c r="NSE25" s="485">
        <f t="shared" si="155"/>
        <v>0</v>
      </c>
      <c r="NSF25" s="485">
        <f t="shared" si="155"/>
        <v>0</v>
      </c>
      <c r="NSG25" s="485">
        <f t="shared" si="155"/>
        <v>0</v>
      </c>
      <c r="NSH25" s="485">
        <f t="shared" si="155"/>
        <v>0</v>
      </c>
      <c r="NSI25" s="485">
        <f t="shared" si="155"/>
        <v>0</v>
      </c>
      <c r="NSJ25" s="485">
        <f t="shared" si="155"/>
        <v>0</v>
      </c>
      <c r="NSK25" s="485">
        <f t="shared" si="155"/>
        <v>0</v>
      </c>
      <c r="NSL25" s="485">
        <f t="shared" si="155"/>
        <v>0</v>
      </c>
      <c r="NSM25" s="485">
        <f t="shared" si="155"/>
        <v>0</v>
      </c>
      <c r="NSN25" s="485">
        <f t="shared" si="155"/>
        <v>0</v>
      </c>
      <c r="NSO25" s="485">
        <f t="shared" si="155"/>
        <v>0</v>
      </c>
      <c r="NSP25" s="485">
        <f t="shared" si="155"/>
        <v>0</v>
      </c>
      <c r="NSQ25" s="485">
        <f t="shared" si="155"/>
        <v>0</v>
      </c>
      <c r="NSR25" s="485">
        <f t="shared" si="155"/>
        <v>0</v>
      </c>
      <c r="NSS25" s="485">
        <f t="shared" si="155"/>
        <v>0</v>
      </c>
      <c r="NST25" s="485">
        <f t="shared" si="155"/>
        <v>0</v>
      </c>
      <c r="NSU25" s="485">
        <f t="shared" si="155"/>
        <v>0</v>
      </c>
      <c r="NSV25" s="485">
        <f t="shared" si="155"/>
        <v>0</v>
      </c>
      <c r="NSW25" s="485">
        <f t="shared" si="155"/>
        <v>0</v>
      </c>
      <c r="NSX25" s="485">
        <f t="shared" si="155"/>
        <v>0</v>
      </c>
      <c r="NSY25" s="485">
        <f t="shared" si="155"/>
        <v>0</v>
      </c>
      <c r="NSZ25" s="485">
        <f t="shared" si="155"/>
        <v>0</v>
      </c>
      <c r="NTA25" s="485">
        <f t="shared" ref="NTA25:NVL25" si="156">NTA22/365</f>
        <v>0</v>
      </c>
      <c r="NTB25" s="485">
        <f t="shared" si="156"/>
        <v>0</v>
      </c>
      <c r="NTC25" s="485">
        <f t="shared" si="156"/>
        <v>0</v>
      </c>
      <c r="NTD25" s="485">
        <f t="shared" si="156"/>
        <v>0</v>
      </c>
      <c r="NTE25" s="485">
        <f t="shared" si="156"/>
        <v>0</v>
      </c>
      <c r="NTF25" s="485">
        <f t="shared" si="156"/>
        <v>0</v>
      </c>
      <c r="NTG25" s="485">
        <f t="shared" si="156"/>
        <v>0</v>
      </c>
      <c r="NTH25" s="485">
        <f t="shared" si="156"/>
        <v>0</v>
      </c>
      <c r="NTI25" s="485">
        <f t="shared" si="156"/>
        <v>0</v>
      </c>
      <c r="NTJ25" s="485">
        <f t="shared" si="156"/>
        <v>0</v>
      </c>
      <c r="NTK25" s="485">
        <f t="shared" si="156"/>
        <v>0</v>
      </c>
      <c r="NTL25" s="485">
        <f t="shared" si="156"/>
        <v>0</v>
      </c>
      <c r="NTM25" s="485">
        <f t="shared" si="156"/>
        <v>0</v>
      </c>
      <c r="NTN25" s="485">
        <f t="shared" si="156"/>
        <v>0</v>
      </c>
      <c r="NTO25" s="485">
        <f t="shared" si="156"/>
        <v>0</v>
      </c>
      <c r="NTP25" s="485">
        <f t="shared" si="156"/>
        <v>0</v>
      </c>
      <c r="NTQ25" s="485">
        <f t="shared" si="156"/>
        <v>0</v>
      </c>
      <c r="NTR25" s="485">
        <f t="shared" si="156"/>
        <v>0</v>
      </c>
      <c r="NTS25" s="485">
        <f t="shared" si="156"/>
        <v>0</v>
      </c>
      <c r="NTT25" s="485">
        <f t="shared" si="156"/>
        <v>0</v>
      </c>
      <c r="NTU25" s="485">
        <f t="shared" si="156"/>
        <v>0</v>
      </c>
      <c r="NTV25" s="485">
        <f t="shared" si="156"/>
        <v>0</v>
      </c>
      <c r="NTW25" s="485">
        <f t="shared" si="156"/>
        <v>0</v>
      </c>
      <c r="NTX25" s="485">
        <f t="shared" si="156"/>
        <v>0</v>
      </c>
      <c r="NTY25" s="485">
        <f t="shared" si="156"/>
        <v>0</v>
      </c>
      <c r="NTZ25" s="485">
        <f t="shared" si="156"/>
        <v>0</v>
      </c>
      <c r="NUA25" s="485">
        <f t="shared" si="156"/>
        <v>0</v>
      </c>
      <c r="NUB25" s="485">
        <f t="shared" si="156"/>
        <v>0</v>
      </c>
      <c r="NUC25" s="485">
        <f t="shared" si="156"/>
        <v>0</v>
      </c>
      <c r="NUD25" s="485">
        <f t="shared" si="156"/>
        <v>0</v>
      </c>
      <c r="NUE25" s="485">
        <f t="shared" si="156"/>
        <v>0</v>
      </c>
      <c r="NUF25" s="485">
        <f t="shared" si="156"/>
        <v>0</v>
      </c>
      <c r="NUG25" s="485">
        <f t="shared" si="156"/>
        <v>0</v>
      </c>
      <c r="NUH25" s="485">
        <f t="shared" si="156"/>
        <v>0</v>
      </c>
      <c r="NUI25" s="485">
        <f t="shared" si="156"/>
        <v>0</v>
      </c>
      <c r="NUJ25" s="485">
        <f t="shared" si="156"/>
        <v>0</v>
      </c>
      <c r="NUK25" s="485">
        <f t="shared" si="156"/>
        <v>0</v>
      </c>
      <c r="NUL25" s="485">
        <f t="shared" si="156"/>
        <v>0</v>
      </c>
      <c r="NUM25" s="485">
        <f t="shared" si="156"/>
        <v>0</v>
      </c>
      <c r="NUN25" s="485">
        <f t="shared" si="156"/>
        <v>0</v>
      </c>
      <c r="NUO25" s="485">
        <f t="shared" si="156"/>
        <v>0</v>
      </c>
      <c r="NUP25" s="485">
        <f t="shared" si="156"/>
        <v>0</v>
      </c>
      <c r="NUQ25" s="485">
        <f t="shared" si="156"/>
        <v>0</v>
      </c>
      <c r="NUR25" s="485">
        <f t="shared" si="156"/>
        <v>0</v>
      </c>
      <c r="NUS25" s="485">
        <f t="shared" si="156"/>
        <v>0</v>
      </c>
      <c r="NUT25" s="485">
        <f t="shared" si="156"/>
        <v>0</v>
      </c>
      <c r="NUU25" s="485">
        <f t="shared" si="156"/>
        <v>0</v>
      </c>
      <c r="NUV25" s="485">
        <f t="shared" si="156"/>
        <v>0</v>
      </c>
      <c r="NUW25" s="485">
        <f t="shared" si="156"/>
        <v>0</v>
      </c>
      <c r="NUX25" s="485">
        <f t="shared" si="156"/>
        <v>0</v>
      </c>
      <c r="NUY25" s="485">
        <f t="shared" si="156"/>
        <v>0</v>
      </c>
      <c r="NUZ25" s="485">
        <f t="shared" si="156"/>
        <v>0</v>
      </c>
      <c r="NVA25" s="485">
        <f t="shared" si="156"/>
        <v>0</v>
      </c>
      <c r="NVB25" s="485">
        <f t="shared" si="156"/>
        <v>0</v>
      </c>
      <c r="NVC25" s="485">
        <f t="shared" si="156"/>
        <v>0</v>
      </c>
      <c r="NVD25" s="485">
        <f t="shared" si="156"/>
        <v>0</v>
      </c>
      <c r="NVE25" s="485">
        <f t="shared" si="156"/>
        <v>0</v>
      </c>
      <c r="NVF25" s="485">
        <f t="shared" si="156"/>
        <v>0</v>
      </c>
      <c r="NVG25" s="485">
        <f t="shared" si="156"/>
        <v>0</v>
      </c>
      <c r="NVH25" s="485">
        <f t="shared" si="156"/>
        <v>0</v>
      </c>
      <c r="NVI25" s="485">
        <f t="shared" si="156"/>
        <v>0</v>
      </c>
      <c r="NVJ25" s="485">
        <f t="shared" si="156"/>
        <v>0</v>
      </c>
      <c r="NVK25" s="485">
        <f t="shared" si="156"/>
        <v>0</v>
      </c>
      <c r="NVL25" s="485">
        <f t="shared" si="156"/>
        <v>0</v>
      </c>
      <c r="NVM25" s="485">
        <f t="shared" ref="NVM25:NXX25" si="157">NVM22/365</f>
        <v>0</v>
      </c>
      <c r="NVN25" s="485">
        <f t="shared" si="157"/>
        <v>0</v>
      </c>
      <c r="NVO25" s="485">
        <f t="shared" si="157"/>
        <v>0</v>
      </c>
      <c r="NVP25" s="485">
        <f t="shared" si="157"/>
        <v>0</v>
      </c>
      <c r="NVQ25" s="485">
        <f t="shared" si="157"/>
        <v>0</v>
      </c>
      <c r="NVR25" s="485">
        <f t="shared" si="157"/>
        <v>0</v>
      </c>
      <c r="NVS25" s="485">
        <f t="shared" si="157"/>
        <v>0</v>
      </c>
      <c r="NVT25" s="485">
        <f t="shared" si="157"/>
        <v>0</v>
      </c>
      <c r="NVU25" s="485">
        <f t="shared" si="157"/>
        <v>0</v>
      </c>
      <c r="NVV25" s="485">
        <f t="shared" si="157"/>
        <v>0</v>
      </c>
      <c r="NVW25" s="485">
        <f t="shared" si="157"/>
        <v>0</v>
      </c>
      <c r="NVX25" s="485">
        <f t="shared" si="157"/>
        <v>0</v>
      </c>
      <c r="NVY25" s="485">
        <f t="shared" si="157"/>
        <v>0</v>
      </c>
      <c r="NVZ25" s="485">
        <f t="shared" si="157"/>
        <v>0</v>
      </c>
      <c r="NWA25" s="485">
        <f t="shared" si="157"/>
        <v>0</v>
      </c>
      <c r="NWB25" s="485">
        <f t="shared" si="157"/>
        <v>0</v>
      </c>
      <c r="NWC25" s="485">
        <f t="shared" si="157"/>
        <v>0</v>
      </c>
      <c r="NWD25" s="485">
        <f t="shared" si="157"/>
        <v>0</v>
      </c>
      <c r="NWE25" s="485">
        <f t="shared" si="157"/>
        <v>0</v>
      </c>
      <c r="NWF25" s="485">
        <f t="shared" si="157"/>
        <v>0</v>
      </c>
      <c r="NWG25" s="485">
        <f t="shared" si="157"/>
        <v>0</v>
      </c>
      <c r="NWH25" s="485">
        <f t="shared" si="157"/>
        <v>0</v>
      </c>
      <c r="NWI25" s="485">
        <f t="shared" si="157"/>
        <v>0</v>
      </c>
      <c r="NWJ25" s="485">
        <f t="shared" si="157"/>
        <v>0</v>
      </c>
      <c r="NWK25" s="485">
        <f t="shared" si="157"/>
        <v>0</v>
      </c>
      <c r="NWL25" s="485">
        <f t="shared" si="157"/>
        <v>0</v>
      </c>
      <c r="NWM25" s="485">
        <f t="shared" si="157"/>
        <v>0</v>
      </c>
      <c r="NWN25" s="485">
        <f t="shared" si="157"/>
        <v>0</v>
      </c>
      <c r="NWO25" s="485">
        <f t="shared" si="157"/>
        <v>0</v>
      </c>
      <c r="NWP25" s="485">
        <f t="shared" si="157"/>
        <v>0</v>
      </c>
      <c r="NWQ25" s="485">
        <f t="shared" si="157"/>
        <v>0</v>
      </c>
      <c r="NWR25" s="485">
        <f t="shared" si="157"/>
        <v>0</v>
      </c>
      <c r="NWS25" s="485">
        <f t="shared" si="157"/>
        <v>0</v>
      </c>
      <c r="NWT25" s="485">
        <f t="shared" si="157"/>
        <v>0</v>
      </c>
      <c r="NWU25" s="485">
        <f t="shared" si="157"/>
        <v>0</v>
      </c>
      <c r="NWV25" s="485">
        <f t="shared" si="157"/>
        <v>0</v>
      </c>
      <c r="NWW25" s="485">
        <f t="shared" si="157"/>
        <v>0</v>
      </c>
      <c r="NWX25" s="485">
        <f t="shared" si="157"/>
        <v>0</v>
      </c>
      <c r="NWY25" s="485">
        <f t="shared" si="157"/>
        <v>0</v>
      </c>
      <c r="NWZ25" s="485">
        <f t="shared" si="157"/>
        <v>0</v>
      </c>
      <c r="NXA25" s="485">
        <f t="shared" si="157"/>
        <v>0</v>
      </c>
      <c r="NXB25" s="485">
        <f t="shared" si="157"/>
        <v>0</v>
      </c>
      <c r="NXC25" s="485">
        <f t="shared" si="157"/>
        <v>0</v>
      </c>
      <c r="NXD25" s="485">
        <f t="shared" si="157"/>
        <v>0</v>
      </c>
      <c r="NXE25" s="485">
        <f t="shared" si="157"/>
        <v>0</v>
      </c>
      <c r="NXF25" s="485">
        <f t="shared" si="157"/>
        <v>0</v>
      </c>
      <c r="NXG25" s="485">
        <f t="shared" si="157"/>
        <v>0</v>
      </c>
      <c r="NXH25" s="485">
        <f t="shared" si="157"/>
        <v>0</v>
      </c>
      <c r="NXI25" s="485">
        <f t="shared" si="157"/>
        <v>0</v>
      </c>
      <c r="NXJ25" s="485">
        <f t="shared" si="157"/>
        <v>0</v>
      </c>
      <c r="NXK25" s="485">
        <f t="shared" si="157"/>
        <v>0</v>
      </c>
      <c r="NXL25" s="485">
        <f t="shared" si="157"/>
        <v>0</v>
      </c>
      <c r="NXM25" s="485">
        <f t="shared" si="157"/>
        <v>0</v>
      </c>
      <c r="NXN25" s="485">
        <f t="shared" si="157"/>
        <v>0</v>
      </c>
      <c r="NXO25" s="485">
        <f t="shared" si="157"/>
        <v>0</v>
      </c>
      <c r="NXP25" s="485">
        <f t="shared" si="157"/>
        <v>0</v>
      </c>
      <c r="NXQ25" s="485">
        <f t="shared" si="157"/>
        <v>0</v>
      </c>
      <c r="NXR25" s="485">
        <f t="shared" si="157"/>
        <v>0</v>
      </c>
      <c r="NXS25" s="485">
        <f t="shared" si="157"/>
        <v>0</v>
      </c>
      <c r="NXT25" s="485">
        <f t="shared" si="157"/>
        <v>0</v>
      </c>
      <c r="NXU25" s="485">
        <f t="shared" si="157"/>
        <v>0</v>
      </c>
      <c r="NXV25" s="485">
        <f t="shared" si="157"/>
        <v>0</v>
      </c>
      <c r="NXW25" s="485">
        <f t="shared" si="157"/>
        <v>0</v>
      </c>
      <c r="NXX25" s="485">
        <f t="shared" si="157"/>
        <v>0</v>
      </c>
      <c r="NXY25" s="485">
        <f t="shared" ref="NXY25:OAJ25" si="158">NXY22/365</f>
        <v>0</v>
      </c>
      <c r="NXZ25" s="485">
        <f t="shared" si="158"/>
        <v>0</v>
      </c>
      <c r="NYA25" s="485">
        <f t="shared" si="158"/>
        <v>0</v>
      </c>
      <c r="NYB25" s="485">
        <f t="shared" si="158"/>
        <v>0</v>
      </c>
      <c r="NYC25" s="485">
        <f t="shared" si="158"/>
        <v>0</v>
      </c>
      <c r="NYD25" s="485">
        <f t="shared" si="158"/>
        <v>0</v>
      </c>
      <c r="NYE25" s="485">
        <f t="shared" si="158"/>
        <v>0</v>
      </c>
      <c r="NYF25" s="485">
        <f t="shared" si="158"/>
        <v>0</v>
      </c>
      <c r="NYG25" s="485">
        <f t="shared" si="158"/>
        <v>0</v>
      </c>
      <c r="NYH25" s="485">
        <f t="shared" si="158"/>
        <v>0</v>
      </c>
      <c r="NYI25" s="485">
        <f t="shared" si="158"/>
        <v>0</v>
      </c>
      <c r="NYJ25" s="485">
        <f t="shared" si="158"/>
        <v>0</v>
      </c>
      <c r="NYK25" s="485">
        <f t="shared" si="158"/>
        <v>0</v>
      </c>
      <c r="NYL25" s="485">
        <f t="shared" si="158"/>
        <v>0</v>
      </c>
      <c r="NYM25" s="485">
        <f t="shared" si="158"/>
        <v>0</v>
      </c>
      <c r="NYN25" s="485">
        <f t="shared" si="158"/>
        <v>0</v>
      </c>
      <c r="NYO25" s="485">
        <f t="shared" si="158"/>
        <v>0</v>
      </c>
      <c r="NYP25" s="485">
        <f t="shared" si="158"/>
        <v>0</v>
      </c>
      <c r="NYQ25" s="485">
        <f t="shared" si="158"/>
        <v>0</v>
      </c>
      <c r="NYR25" s="485">
        <f t="shared" si="158"/>
        <v>0</v>
      </c>
      <c r="NYS25" s="485">
        <f t="shared" si="158"/>
        <v>0</v>
      </c>
      <c r="NYT25" s="485">
        <f t="shared" si="158"/>
        <v>0</v>
      </c>
      <c r="NYU25" s="485">
        <f t="shared" si="158"/>
        <v>0</v>
      </c>
      <c r="NYV25" s="485">
        <f t="shared" si="158"/>
        <v>0</v>
      </c>
      <c r="NYW25" s="485">
        <f t="shared" si="158"/>
        <v>0</v>
      </c>
      <c r="NYX25" s="485">
        <f t="shared" si="158"/>
        <v>0</v>
      </c>
      <c r="NYY25" s="485">
        <f t="shared" si="158"/>
        <v>0</v>
      </c>
      <c r="NYZ25" s="485">
        <f t="shared" si="158"/>
        <v>0</v>
      </c>
      <c r="NZA25" s="485">
        <f t="shared" si="158"/>
        <v>0</v>
      </c>
      <c r="NZB25" s="485">
        <f t="shared" si="158"/>
        <v>0</v>
      </c>
      <c r="NZC25" s="485">
        <f t="shared" si="158"/>
        <v>0</v>
      </c>
      <c r="NZD25" s="485">
        <f t="shared" si="158"/>
        <v>0</v>
      </c>
      <c r="NZE25" s="485">
        <f t="shared" si="158"/>
        <v>0</v>
      </c>
      <c r="NZF25" s="485">
        <f t="shared" si="158"/>
        <v>0</v>
      </c>
      <c r="NZG25" s="485">
        <f t="shared" si="158"/>
        <v>0</v>
      </c>
      <c r="NZH25" s="485">
        <f t="shared" si="158"/>
        <v>0</v>
      </c>
      <c r="NZI25" s="485">
        <f t="shared" si="158"/>
        <v>0</v>
      </c>
      <c r="NZJ25" s="485">
        <f t="shared" si="158"/>
        <v>0</v>
      </c>
      <c r="NZK25" s="485">
        <f t="shared" si="158"/>
        <v>0</v>
      </c>
      <c r="NZL25" s="485">
        <f t="shared" si="158"/>
        <v>0</v>
      </c>
      <c r="NZM25" s="485">
        <f t="shared" si="158"/>
        <v>0</v>
      </c>
      <c r="NZN25" s="485">
        <f t="shared" si="158"/>
        <v>0</v>
      </c>
      <c r="NZO25" s="485">
        <f t="shared" si="158"/>
        <v>0</v>
      </c>
      <c r="NZP25" s="485">
        <f t="shared" si="158"/>
        <v>0</v>
      </c>
      <c r="NZQ25" s="485">
        <f t="shared" si="158"/>
        <v>0</v>
      </c>
      <c r="NZR25" s="485">
        <f t="shared" si="158"/>
        <v>0</v>
      </c>
      <c r="NZS25" s="485">
        <f t="shared" si="158"/>
        <v>0</v>
      </c>
      <c r="NZT25" s="485">
        <f t="shared" si="158"/>
        <v>0</v>
      </c>
      <c r="NZU25" s="485">
        <f t="shared" si="158"/>
        <v>0</v>
      </c>
      <c r="NZV25" s="485">
        <f t="shared" si="158"/>
        <v>0</v>
      </c>
      <c r="NZW25" s="485">
        <f t="shared" si="158"/>
        <v>0</v>
      </c>
      <c r="NZX25" s="485">
        <f t="shared" si="158"/>
        <v>0</v>
      </c>
      <c r="NZY25" s="485">
        <f t="shared" si="158"/>
        <v>0</v>
      </c>
      <c r="NZZ25" s="485">
        <f t="shared" si="158"/>
        <v>0</v>
      </c>
      <c r="OAA25" s="485">
        <f t="shared" si="158"/>
        <v>0</v>
      </c>
      <c r="OAB25" s="485">
        <f t="shared" si="158"/>
        <v>0</v>
      </c>
      <c r="OAC25" s="485">
        <f t="shared" si="158"/>
        <v>0</v>
      </c>
      <c r="OAD25" s="485">
        <f t="shared" si="158"/>
        <v>0</v>
      </c>
      <c r="OAE25" s="485">
        <f t="shared" si="158"/>
        <v>0</v>
      </c>
      <c r="OAF25" s="485">
        <f t="shared" si="158"/>
        <v>0</v>
      </c>
      <c r="OAG25" s="485">
        <f t="shared" si="158"/>
        <v>0</v>
      </c>
      <c r="OAH25" s="485">
        <f t="shared" si="158"/>
        <v>0</v>
      </c>
      <c r="OAI25" s="485">
        <f t="shared" si="158"/>
        <v>0</v>
      </c>
      <c r="OAJ25" s="485">
        <f t="shared" si="158"/>
        <v>0</v>
      </c>
      <c r="OAK25" s="485">
        <f t="shared" ref="OAK25:OCV25" si="159">OAK22/365</f>
        <v>0</v>
      </c>
      <c r="OAL25" s="485">
        <f t="shared" si="159"/>
        <v>0</v>
      </c>
      <c r="OAM25" s="485">
        <f t="shared" si="159"/>
        <v>0</v>
      </c>
      <c r="OAN25" s="485">
        <f t="shared" si="159"/>
        <v>0</v>
      </c>
      <c r="OAO25" s="485">
        <f t="shared" si="159"/>
        <v>0</v>
      </c>
      <c r="OAP25" s="485">
        <f t="shared" si="159"/>
        <v>0</v>
      </c>
      <c r="OAQ25" s="485">
        <f t="shared" si="159"/>
        <v>0</v>
      </c>
      <c r="OAR25" s="485">
        <f t="shared" si="159"/>
        <v>0</v>
      </c>
      <c r="OAS25" s="485">
        <f t="shared" si="159"/>
        <v>0</v>
      </c>
      <c r="OAT25" s="485">
        <f t="shared" si="159"/>
        <v>0</v>
      </c>
      <c r="OAU25" s="485">
        <f t="shared" si="159"/>
        <v>0</v>
      </c>
      <c r="OAV25" s="485">
        <f t="shared" si="159"/>
        <v>0</v>
      </c>
      <c r="OAW25" s="485">
        <f t="shared" si="159"/>
        <v>0</v>
      </c>
      <c r="OAX25" s="485">
        <f t="shared" si="159"/>
        <v>0</v>
      </c>
      <c r="OAY25" s="485">
        <f t="shared" si="159"/>
        <v>0</v>
      </c>
      <c r="OAZ25" s="485">
        <f t="shared" si="159"/>
        <v>0</v>
      </c>
      <c r="OBA25" s="485">
        <f t="shared" si="159"/>
        <v>0</v>
      </c>
      <c r="OBB25" s="485">
        <f t="shared" si="159"/>
        <v>0</v>
      </c>
      <c r="OBC25" s="485">
        <f t="shared" si="159"/>
        <v>0</v>
      </c>
      <c r="OBD25" s="485">
        <f t="shared" si="159"/>
        <v>0</v>
      </c>
      <c r="OBE25" s="485">
        <f t="shared" si="159"/>
        <v>0</v>
      </c>
      <c r="OBF25" s="485">
        <f t="shared" si="159"/>
        <v>0</v>
      </c>
      <c r="OBG25" s="485">
        <f t="shared" si="159"/>
        <v>0</v>
      </c>
      <c r="OBH25" s="485">
        <f t="shared" si="159"/>
        <v>0</v>
      </c>
      <c r="OBI25" s="485">
        <f t="shared" si="159"/>
        <v>0</v>
      </c>
      <c r="OBJ25" s="485">
        <f t="shared" si="159"/>
        <v>0</v>
      </c>
      <c r="OBK25" s="485">
        <f t="shared" si="159"/>
        <v>0</v>
      </c>
      <c r="OBL25" s="485">
        <f t="shared" si="159"/>
        <v>0</v>
      </c>
      <c r="OBM25" s="485">
        <f t="shared" si="159"/>
        <v>0</v>
      </c>
      <c r="OBN25" s="485">
        <f t="shared" si="159"/>
        <v>0</v>
      </c>
      <c r="OBO25" s="485">
        <f t="shared" si="159"/>
        <v>0</v>
      </c>
      <c r="OBP25" s="485">
        <f t="shared" si="159"/>
        <v>0</v>
      </c>
      <c r="OBQ25" s="485">
        <f t="shared" si="159"/>
        <v>0</v>
      </c>
      <c r="OBR25" s="485">
        <f t="shared" si="159"/>
        <v>0</v>
      </c>
      <c r="OBS25" s="485">
        <f t="shared" si="159"/>
        <v>0</v>
      </c>
      <c r="OBT25" s="485">
        <f t="shared" si="159"/>
        <v>0</v>
      </c>
      <c r="OBU25" s="485">
        <f t="shared" si="159"/>
        <v>0</v>
      </c>
      <c r="OBV25" s="485">
        <f t="shared" si="159"/>
        <v>0</v>
      </c>
      <c r="OBW25" s="485">
        <f t="shared" si="159"/>
        <v>0</v>
      </c>
      <c r="OBX25" s="485">
        <f t="shared" si="159"/>
        <v>0</v>
      </c>
      <c r="OBY25" s="485">
        <f t="shared" si="159"/>
        <v>0</v>
      </c>
      <c r="OBZ25" s="485">
        <f t="shared" si="159"/>
        <v>0</v>
      </c>
      <c r="OCA25" s="485">
        <f t="shared" si="159"/>
        <v>0</v>
      </c>
      <c r="OCB25" s="485">
        <f t="shared" si="159"/>
        <v>0</v>
      </c>
      <c r="OCC25" s="485">
        <f t="shared" si="159"/>
        <v>0</v>
      </c>
      <c r="OCD25" s="485">
        <f t="shared" si="159"/>
        <v>0</v>
      </c>
      <c r="OCE25" s="485">
        <f t="shared" si="159"/>
        <v>0</v>
      </c>
      <c r="OCF25" s="485">
        <f t="shared" si="159"/>
        <v>0</v>
      </c>
      <c r="OCG25" s="485">
        <f t="shared" si="159"/>
        <v>0</v>
      </c>
      <c r="OCH25" s="485">
        <f t="shared" si="159"/>
        <v>0</v>
      </c>
      <c r="OCI25" s="485">
        <f t="shared" si="159"/>
        <v>0</v>
      </c>
      <c r="OCJ25" s="485">
        <f t="shared" si="159"/>
        <v>0</v>
      </c>
      <c r="OCK25" s="485">
        <f t="shared" si="159"/>
        <v>0</v>
      </c>
      <c r="OCL25" s="485">
        <f t="shared" si="159"/>
        <v>0</v>
      </c>
      <c r="OCM25" s="485">
        <f t="shared" si="159"/>
        <v>0</v>
      </c>
      <c r="OCN25" s="485">
        <f t="shared" si="159"/>
        <v>0</v>
      </c>
      <c r="OCO25" s="485">
        <f t="shared" si="159"/>
        <v>0</v>
      </c>
      <c r="OCP25" s="485">
        <f t="shared" si="159"/>
        <v>0</v>
      </c>
      <c r="OCQ25" s="485">
        <f t="shared" si="159"/>
        <v>0</v>
      </c>
      <c r="OCR25" s="485">
        <f t="shared" si="159"/>
        <v>0</v>
      </c>
      <c r="OCS25" s="485">
        <f t="shared" si="159"/>
        <v>0</v>
      </c>
      <c r="OCT25" s="485">
        <f t="shared" si="159"/>
        <v>0</v>
      </c>
      <c r="OCU25" s="485">
        <f t="shared" si="159"/>
        <v>0</v>
      </c>
      <c r="OCV25" s="485">
        <f t="shared" si="159"/>
        <v>0</v>
      </c>
      <c r="OCW25" s="485">
        <f t="shared" ref="OCW25:OFH25" si="160">OCW22/365</f>
        <v>0</v>
      </c>
      <c r="OCX25" s="485">
        <f t="shared" si="160"/>
        <v>0</v>
      </c>
      <c r="OCY25" s="485">
        <f t="shared" si="160"/>
        <v>0</v>
      </c>
      <c r="OCZ25" s="485">
        <f t="shared" si="160"/>
        <v>0</v>
      </c>
      <c r="ODA25" s="485">
        <f t="shared" si="160"/>
        <v>0</v>
      </c>
      <c r="ODB25" s="485">
        <f t="shared" si="160"/>
        <v>0</v>
      </c>
      <c r="ODC25" s="485">
        <f t="shared" si="160"/>
        <v>0</v>
      </c>
      <c r="ODD25" s="485">
        <f t="shared" si="160"/>
        <v>0</v>
      </c>
      <c r="ODE25" s="485">
        <f t="shared" si="160"/>
        <v>0</v>
      </c>
      <c r="ODF25" s="485">
        <f t="shared" si="160"/>
        <v>0</v>
      </c>
      <c r="ODG25" s="485">
        <f t="shared" si="160"/>
        <v>0</v>
      </c>
      <c r="ODH25" s="485">
        <f t="shared" si="160"/>
        <v>0</v>
      </c>
      <c r="ODI25" s="485">
        <f t="shared" si="160"/>
        <v>0</v>
      </c>
      <c r="ODJ25" s="485">
        <f t="shared" si="160"/>
        <v>0</v>
      </c>
      <c r="ODK25" s="485">
        <f t="shared" si="160"/>
        <v>0</v>
      </c>
      <c r="ODL25" s="485">
        <f t="shared" si="160"/>
        <v>0</v>
      </c>
      <c r="ODM25" s="485">
        <f t="shared" si="160"/>
        <v>0</v>
      </c>
      <c r="ODN25" s="485">
        <f t="shared" si="160"/>
        <v>0</v>
      </c>
      <c r="ODO25" s="485">
        <f t="shared" si="160"/>
        <v>0</v>
      </c>
      <c r="ODP25" s="485">
        <f t="shared" si="160"/>
        <v>0</v>
      </c>
      <c r="ODQ25" s="485">
        <f t="shared" si="160"/>
        <v>0</v>
      </c>
      <c r="ODR25" s="485">
        <f t="shared" si="160"/>
        <v>0</v>
      </c>
      <c r="ODS25" s="485">
        <f t="shared" si="160"/>
        <v>0</v>
      </c>
      <c r="ODT25" s="485">
        <f t="shared" si="160"/>
        <v>0</v>
      </c>
      <c r="ODU25" s="485">
        <f t="shared" si="160"/>
        <v>0</v>
      </c>
      <c r="ODV25" s="485">
        <f t="shared" si="160"/>
        <v>0</v>
      </c>
      <c r="ODW25" s="485">
        <f t="shared" si="160"/>
        <v>0</v>
      </c>
      <c r="ODX25" s="485">
        <f t="shared" si="160"/>
        <v>0</v>
      </c>
      <c r="ODY25" s="485">
        <f t="shared" si="160"/>
        <v>0</v>
      </c>
      <c r="ODZ25" s="485">
        <f t="shared" si="160"/>
        <v>0</v>
      </c>
      <c r="OEA25" s="485">
        <f t="shared" si="160"/>
        <v>0</v>
      </c>
      <c r="OEB25" s="485">
        <f t="shared" si="160"/>
        <v>0</v>
      </c>
      <c r="OEC25" s="485">
        <f t="shared" si="160"/>
        <v>0</v>
      </c>
      <c r="OED25" s="485">
        <f t="shared" si="160"/>
        <v>0</v>
      </c>
      <c r="OEE25" s="485">
        <f t="shared" si="160"/>
        <v>0</v>
      </c>
      <c r="OEF25" s="485">
        <f t="shared" si="160"/>
        <v>0</v>
      </c>
      <c r="OEG25" s="485">
        <f t="shared" si="160"/>
        <v>0</v>
      </c>
      <c r="OEH25" s="485">
        <f t="shared" si="160"/>
        <v>0</v>
      </c>
      <c r="OEI25" s="485">
        <f t="shared" si="160"/>
        <v>0</v>
      </c>
      <c r="OEJ25" s="485">
        <f t="shared" si="160"/>
        <v>0</v>
      </c>
      <c r="OEK25" s="485">
        <f t="shared" si="160"/>
        <v>0</v>
      </c>
      <c r="OEL25" s="485">
        <f t="shared" si="160"/>
        <v>0</v>
      </c>
      <c r="OEM25" s="485">
        <f t="shared" si="160"/>
        <v>0</v>
      </c>
      <c r="OEN25" s="485">
        <f t="shared" si="160"/>
        <v>0</v>
      </c>
      <c r="OEO25" s="485">
        <f t="shared" si="160"/>
        <v>0</v>
      </c>
      <c r="OEP25" s="485">
        <f t="shared" si="160"/>
        <v>0</v>
      </c>
      <c r="OEQ25" s="485">
        <f t="shared" si="160"/>
        <v>0</v>
      </c>
      <c r="OER25" s="485">
        <f t="shared" si="160"/>
        <v>0</v>
      </c>
      <c r="OES25" s="485">
        <f t="shared" si="160"/>
        <v>0</v>
      </c>
      <c r="OET25" s="485">
        <f t="shared" si="160"/>
        <v>0</v>
      </c>
      <c r="OEU25" s="485">
        <f t="shared" si="160"/>
        <v>0</v>
      </c>
      <c r="OEV25" s="485">
        <f t="shared" si="160"/>
        <v>0</v>
      </c>
      <c r="OEW25" s="485">
        <f t="shared" si="160"/>
        <v>0</v>
      </c>
      <c r="OEX25" s="485">
        <f t="shared" si="160"/>
        <v>0</v>
      </c>
      <c r="OEY25" s="485">
        <f t="shared" si="160"/>
        <v>0</v>
      </c>
      <c r="OEZ25" s="485">
        <f t="shared" si="160"/>
        <v>0</v>
      </c>
      <c r="OFA25" s="485">
        <f t="shared" si="160"/>
        <v>0</v>
      </c>
      <c r="OFB25" s="485">
        <f t="shared" si="160"/>
        <v>0</v>
      </c>
      <c r="OFC25" s="485">
        <f t="shared" si="160"/>
        <v>0</v>
      </c>
      <c r="OFD25" s="485">
        <f t="shared" si="160"/>
        <v>0</v>
      </c>
      <c r="OFE25" s="485">
        <f t="shared" si="160"/>
        <v>0</v>
      </c>
      <c r="OFF25" s="485">
        <f t="shared" si="160"/>
        <v>0</v>
      </c>
      <c r="OFG25" s="485">
        <f t="shared" si="160"/>
        <v>0</v>
      </c>
      <c r="OFH25" s="485">
        <f t="shared" si="160"/>
        <v>0</v>
      </c>
      <c r="OFI25" s="485">
        <f t="shared" ref="OFI25:OHT25" si="161">OFI22/365</f>
        <v>0</v>
      </c>
      <c r="OFJ25" s="485">
        <f t="shared" si="161"/>
        <v>0</v>
      </c>
      <c r="OFK25" s="485">
        <f t="shared" si="161"/>
        <v>0</v>
      </c>
      <c r="OFL25" s="485">
        <f t="shared" si="161"/>
        <v>0</v>
      </c>
      <c r="OFM25" s="485">
        <f t="shared" si="161"/>
        <v>0</v>
      </c>
      <c r="OFN25" s="485">
        <f t="shared" si="161"/>
        <v>0</v>
      </c>
      <c r="OFO25" s="485">
        <f t="shared" si="161"/>
        <v>0</v>
      </c>
      <c r="OFP25" s="485">
        <f t="shared" si="161"/>
        <v>0</v>
      </c>
      <c r="OFQ25" s="485">
        <f t="shared" si="161"/>
        <v>0</v>
      </c>
      <c r="OFR25" s="485">
        <f t="shared" si="161"/>
        <v>0</v>
      </c>
      <c r="OFS25" s="485">
        <f t="shared" si="161"/>
        <v>0</v>
      </c>
      <c r="OFT25" s="485">
        <f t="shared" si="161"/>
        <v>0</v>
      </c>
      <c r="OFU25" s="485">
        <f t="shared" si="161"/>
        <v>0</v>
      </c>
      <c r="OFV25" s="485">
        <f t="shared" si="161"/>
        <v>0</v>
      </c>
      <c r="OFW25" s="485">
        <f t="shared" si="161"/>
        <v>0</v>
      </c>
      <c r="OFX25" s="485">
        <f t="shared" si="161"/>
        <v>0</v>
      </c>
      <c r="OFY25" s="485">
        <f t="shared" si="161"/>
        <v>0</v>
      </c>
      <c r="OFZ25" s="485">
        <f t="shared" si="161"/>
        <v>0</v>
      </c>
      <c r="OGA25" s="485">
        <f t="shared" si="161"/>
        <v>0</v>
      </c>
      <c r="OGB25" s="485">
        <f t="shared" si="161"/>
        <v>0</v>
      </c>
      <c r="OGC25" s="485">
        <f t="shared" si="161"/>
        <v>0</v>
      </c>
      <c r="OGD25" s="485">
        <f t="shared" si="161"/>
        <v>0</v>
      </c>
      <c r="OGE25" s="485">
        <f t="shared" si="161"/>
        <v>0</v>
      </c>
      <c r="OGF25" s="485">
        <f t="shared" si="161"/>
        <v>0</v>
      </c>
      <c r="OGG25" s="485">
        <f t="shared" si="161"/>
        <v>0</v>
      </c>
      <c r="OGH25" s="485">
        <f t="shared" si="161"/>
        <v>0</v>
      </c>
      <c r="OGI25" s="485">
        <f t="shared" si="161"/>
        <v>0</v>
      </c>
      <c r="OGJ25" s="485">
        <f t="shared" si="161"/>
        <v>0</v>
      </c>
      <c r="OGK25" s="485">
        <f t="shared" si="161"/>
        <v>0</v>
      </c>
      <c r="OGL25" s="485">
        <f t="shared" si="161"/>
        <v>0</v>
      </c>
      <c r="OGM25" s="485">
        <f t="shared" si="161"/>
        <v>0</v>
      </c>
      <c r="OGN25" s="485">
        <f t="shared" si="161"/>
        <v>0</v>
      </c>
      <c r="OGO25" s="485">
        <f t="shared" si="161"/>
        <v>0</v>
      </c>
      <c r="OGP25" s="485">
        <f t="shared" si="161"/>
        <v>0</v>
      </c>
      <c r="OGQ25" s="485">
        <f t="shared" si="161"/>
        <v>0</v>
      </c>
      <c r="OGR25" s="485">
        <f t="shared" si="161"/>
        <v>0</v>
      </c>
      <c r="OGS25" s="485">
        <f t="shared" si="161"/>
        <v>0</v>
      </c>
      <c r="OGT25" s="485">
        <f t="shared" si="161"/>
        <v>0</v>
      </c>
      <c r="OGU25" s="485">
        <f t="shared" si="161"/>
        <v>0</v>
      </c>
      <c r="OGV25" s="485">
        <f t="shared" si="161"/>
        <v>0</v>
      </c>
      <c r="OGW25" s="485">
        <f t="shared" si="161"/>
        <v>0</v>
      </c>
      <c r="OGX25" s="485">
        <f t="shared" si="161"/>
        <v>0</v>
      </c>
      <c r="OGY25" s="485">
        <f t="shared" si="161"/>
        <v>0</v>
      </c>
      <c r="OGZ25" s="485">
        <f t="shared" si="161"/>
        <v>0</v>
      </c>
      <c r="OHA25" s="485">
        <f t="shared" si="161"/>
        <v>0</v>
      </c>
      <c r="OHB25" s="485">
        <f t="shared" si="161"/>
        <v>0</v>
      </c>
      <c r="OHC25" s="485">
        <f t="shared" si="161"/>
        <v>0</v>
      </c>
      <c r="OHD25" s="485">
        <f t="shared" si="161"/>
        <v>0</v>
      </c>
      <c r="OHE25" s="485">
        <f t="shared" si="161"/>
        <v>0</v>
      </c>
      <c r="OHF25" s="485">
        <f t="shared" si="161"/>
        <v>0</v>
      </c>
      <c r="OHG25" s="485">
        <f t="shared" si="161"/>
        <v>0</v>
      </c>
      <c r="OHH25" s="485">
        <f t="shared" si="161"/>
        <v>0</v>
      </c>
      <c r="OHI25" s="485">
        <f t="shared" si="161"/>
        <v>0</v>
      </c>
      <c r="OHJ25" s="485">
        <f t="shared" si="161"/>
        <v>0</v>
      </c>
      <c r="OHK25" s="485">
        <f t="shared" si="161"/>
        <v>0</v>
      </c>
      <c r="OHL25" s="485">
        <f t="shared" si="161"/>
        <v>0</v>
      </c>
      <c r="OHM25" s="485">
        <f t="shared" si="161"/>
        <v>0</v>
      </c>
      <c r="OHN25" s="485">
        <f t="shared" si="161"/>
        <v>0</v>
      </c>
      <c r="OHO25" s="485">
        <f t="shared" si="161"/>
        <v>0</v>
      </c>
      <c r="OHP25" s="485">
        <f t="shared" si="161"/>
        <v>0</v>
      </c>
      <c r="OHQ25" s="485">
        <f t="shared" si="161"/>
        <v>0</v>
      </c>
      <c r="OHR25" s="485">
        <f t="shared" si="161"/>
        <v>0</v>
      </c>
      <c r="OHS25" s="485">
        <f t="shared" si="161"/>
        <v>0</v>
      </c>
      <c r="OHT25" s="485">
        <f t="shared" si="161"/>
        <v>0</v>
      </c>
      <c r="OHU25" s="485">
        <f t="shared" ref="OHU25:OKF25" si="162">OHU22/365</f>
        <v>0</v>
      </c>
      <c r="OHV25" s="485">
        <f t="shared" si="162"/>
        <v>0</v>
      </c>
      <c r="OHW25" s="485">
        <f t="shared" si="162"/>
        <v>0</v>
      </c>
      <c r="OHX25" s="485">
        <f t="shared" si="162"/>
        <v>0</v>
      </c>
      <c r="OHY25" s="485">
        <f t="shared" si="162"/>
        <v>0</v>
      </c>
      <c r="OHZ25" s="485">
        <f t="shared" si="162"/>
        <v>0</v>
      </c>
      <c r="OIA25" s="485">
        <f t="shared" si="162"/>
        <v>0</v>
      </c>
      <c r="OIB25" s="485">
        <f t="shared" si="162"/>
        <v>0</v>
      </c>
      <c r="OIC25" s="485">
        <f t="shared" si="162"/>
        <v>0</v>
      </c>
      <c r="OID25" s="485">
        <f t="shared" si="162"/>
        <v>0</v>
      </c>
      <c r="OIE25" s="485">
        <f t="shared" si="162"/>
        <v>0</v>
      </c>
      <c r="OIF25" s="485">
        <f t="shared" si="162"/>
        <v>0</v>
      </c>
      <c r="OIG25" s="485">
        <f t="shared" si="162"/>
        <v>0</v>
      </c>
      <c r="OIH25" s="485">
        <f t="shared" si="162"/>
        <v>0</v>
      </c>
      <c r="OII25" s="485">
        <f t="shared" si="162"/>
        <v>0</v>
      </c>
      <c r="OIJ25" s="485">
        <f t="shared" si="162"/>
        <v>0</v>
      </c>
      <c r="OIK25" s="485">
        <f t="shared" si="162"/>
        <v>0</v>
      </c>
      <c r="OIL25" s="485">
        <f t="shared" si="162"/>
        <v>0</v>
      </c>
      <c r="OIM25" s="485">
        <f t="shared" si="162"/>
        <v>0</v>
      </c>
      <c r="OIN25" s="485">
        <f t="shared" si="162"/>
        <v>0</v>
      </c>
      <c r="OIO25" s="485">
        <f t="shared" si="162"/>
        <v>0</v>
      </c>
      <c r="OIP25" s="485">
        <f t="shared" si="162"/>
        <v>0</v>
      </c>
      <c r="OIQ25" s="485">
        <f t="shared" si="162"/>
        <v>0</v>
      </c>
      <c r="OIR25" s="485">
        <f t="shared" si="162"/>
        <v>0</v>
      </c>
      <c r="OIS25" s="485">
        <f t="shared" si="162"/>
        <v>0</v>
      </c>
      <c r="OIT25" s="485">
        <f t="shared" si="162"/>
        <v>0</v>
      </c>
      <c r="OIU25" s="485">
        <f t="shared" si="162"/>
        <v>0</v>
      </c>
      <c r="OIV25" s="485">
        <f t="shared" si="162"/>
        <v>0</v>
      </c>
      <c r="OIW25" s="485">
        <f t="shared" si="162"/>
        <v>0</v>
      </c>
      <c r="OIX25" s="485">
        <f t="shared" si="162"/>
        <v>0</v>
      </c>
      <c r="OIY25" s="485">
        <f t="shared" si="162"/>
        <v>0</v>
      </c>
      <c r="OIZ25" s="485">
        <f t="shared" si="162"/>
        <v>0</v>
      </c>
      <c r="OJA25" s="485">
        <f t="shared" si="162"/>
        <v>0</v>
      </c>
      <c r="OJB25" s="485">
        <f t="shared" si="162"/>
        <v>0</v>
      </c>
      <c r="OJC25" s="485">
        <f t="shared" si="162"/>
        <v>0</v>
      </c>
      <c r="OJD25" s="485">
        <f t="shared" si="162"/>
        <v>0</v>
      </c>
      <c r="OJE25" s="485">
        <f t="shared" si="162"/>
        <v>0</v>
      </c>
      <c r="OJF25" s="485">
        <f t="shared" si="162"/>
        <v>0</v>
      </c>
      <c r="OJG25" s="485">
        <f t="shared" si="162"/>
        <v>0</v>
      </c>
      <c r="OJH25" s="485">
        <f t="shared" si="162"/>
        <v>0</v>
      </c>
      <c r="OJI25" s="485">
        <f t="shared" si="162"/>
        <v>0</v>
      </c>
      <c r="OJJ25" s="485">
        <f t="shared" si="162"/>
        <v>0</v>
      </c>
      <c r="OJK25" s="485">
        <f t="shared" si="162"/>
        <v>0</v>
      </c>
      <c r="OJL25" s="485">
        <f t="shared" si="162"/>
        <v>0</v>
      </c>
      <c r="OJM25" s="485">
        <f t="shared" si="162"/>
        <v>0</v>
      </c>
      <c r="OJN25" s="485">
        <f t="shared" si="162"/>
        <v>0</v>
      </c>
      <c r="OJO25" s="485">
        <f t="shared" si="162"/>
        <v>0</v>
      </c>
      <c r="OJP25" s="485">
        <f t="shared" si="162"/>
        <v>0</v>
      </c>
      <c r="OJQ25" s="485">
        <f t="shared" si="162"/>
        <v>0</v>
      </c>
      <c r="OJR25" s="485">
        <f t="shared" si="162"/>
        <v>0</v>
      </c>
      <c r="OJS25" s="485">
        <f t="shared" si="162"/>
        <v>0</v>
      </c>
      <c r="OJT25" s="485">
        <f t="shared" si="162"/>
        <v>0</v>
      </c>
      <c r="OJU25" s="485">
        <f t="shared" si="162"/>
        <v>0</v>
      </c>
      <c r="OJV25" s="485">
        <f t="shared" si="162"/>
        <v>0</v>
      </c>
      <c r="OJW25" s="485">
        <f t="shared" si="162"/>
        <v>0</v>
      </c>
      <c r="OJX25" s="485">
        <f t="shared" si="162"/>
        <v>0</v>
      </c>
      <c r="OJY25" s="485">
        <f t="shared" si="162"/>
        <v>0</v>
      </c>
      <c r="OJZ25" s="485">
        <f t="shared" si="162"/>
        <v>0</v>
      </c>
      <c r="OKA25" s="485">
        <f t="shared" si="162"/>
        <v>0</v>
      </c>
      <c r="OKB25" s="485">
        <f t="shared" si="162"/>
        <v>0</v>
      </c>
      <c r="OKC25" s="485">
        <f t="shared" si="162"/>
        <v>0</v>
      </c>
      <c r="OKD25" s="485">
        <f t="shared" si="162"/>
        <v>0</v>
      </c>
      <c r="OKE25" s="485">
        <f t="shared" si="162"/>
        <v>0</v>
      </c>
      <c r="OKF25" s="485">
        <f t="shared" si="162"/>
        <v>0</v>
      </c>
      <c r="OKG25" s="485">
        <f t="shared" ref="OKG25:OMR25" si="163">OKG22/365</f>
        <v>0</v>
      </c>
      <c r="OKH25" s="485">
        <f t="shared" si="163"/>
        <v>0</v>
      </c>
      <c r="OKI25" s="485">
        <f t="shared" si="163"/>
        <v>0</v>
      </c>
      <c r="OKJ25" s="485">
        <f t="shared" si="163"/>
        <v>0</v>
      </c>
      <c r="OKK25" s="485">
        <f t="shared" si="163"/>
        <v>0</v>
      </c>
      <c r="OKL25" s="485">
        <f t="shared" si="163"/>
        <v>0</v>
      </c>
      <c r="OKM25" s="485">
        <f t="shared" si="163"/>
        <v>0</v>
      </c>
      <c r="OKN25" s="485">
        <f t="shared" si="163"/>
        <v>0</v>
      </c>
      <c r="OKO25" s="485">
        <f t="shared" si="163"/>
        <v>0</v>
      </c>
      <c r="OKP25" s="485">
        <f t="shared" si="163"/>
        <v>0</v>
      </c>
      <c r="OKQ25" s="485">
        <f t="shared" si="163"/>
        <v>0</v>
      </c>
      <c r="OKR25" s="485">
        <f t="shared" si="163"/>
        <v>0</v>
      </c>
      <c r="OKS25" s="485">
        <f t="shared" si="163"/>
        <v>0</v>
      </c>
      <c r="OKT25" s="485">
        <f t="shared" si="163"/>
        <v>0</v>
      </c>
      <c r="OKU25" s="485">
        <f t="shared" si="163"/>
        <v>0</v>
      </c>
      <c r="OKV25" s="485">
        <f t="shared" si="163"/>
        <v>0</v>
      </c>
      <c r="OKW25" s="485">
        <f t="shared" si="163"/>
        <v>0</v>
      </c>
      <c r="OKX25" s="485">
        <f t="shared" si="163"/>
        <v>0</v>
      </c>
      <c r="OKY25" s="485">
        <f t="shared" si="163"/>
        <v>0</v>
      </c>
      <c r="OKZ25" s="485">
        <f t="shared" si="163"/>
        <v>0</v>
      </c>
      <c r="OLA25" s="485">
        <f t="shared" si="163"/>
        <v>0</v>
      </c>
      <c r="OLB25" s="485">
        <f t="shared" si="163"/>
        <v>0</v>
      </c>
      <c r="OLC25" s="485">
        <f t="shared" si="163"/>
        <v>0</v>
      </c>
      <c r="OLD25" s="485">
        <f t="shared" si="163"/>
        <v>0</v>
      </c>
      <c r="OLE25" s="485">
        <f t="shared" si="163"/>
        <v>0</v>
      </c>
      <c r="OLF25" s="485">
        <f t="shared" si="163"/>
        <v>0</v>
      </c>
      <c r="OLG25" s="485">
        <f t="shared" si="163"/>
        <v>0</v>
      </c>
      <c r="OLH25" s="485">
        <f t="shared" si="163"/>
        <v>0</v>
      </c>
      <c r="OLI25" s="485">
        <f t="shared" si="163"/>
        <v>0</v>
      </c>
      <c r="OLJ25" s="485">
        <f t="shared" si="163"/>
        <v>0</v>
      </c>
      <c r="OLK25" s="485">
        <f t="shared" si="163"/>
        <v>0</v>
      </c>
      <c r="OLL25" s="485">
        <f t="shared" si="163"/>
        <v>0</v>
      </c>
      <c r="OLM25" s="485">
        <f t="shared" si="163"/>
        <v>0</v>
      </c>
      <c r="OLN25" s="485">
        <f t="shared" si="163"/>
        <v>0</v>
      </c>
      <c r="OLO25" s="485">
        <f t="shared" si="163"/>
        <v>0</v>
      </c>
      <c r="OLP25" s="485">
        <f t="shared" si="163"/>
        <v>0</v>
      </c>
      <c r="OLQ25" s="485">
        <f t="shared" si="163"/>
        <v>0</v>
      </c>
      <c r="OLR25" s="485">
        <f t="shared" si="163"/>
        <v>0</v>
      </c>
      <c r="OLS25" s="485">
        <f t="shared" si="163"/>
        <v>0</v>
      </c>
      <c r="OLT25" s="485">
        <f t="shared" si="163"/>
        <v>0</v>
      </c>
      <c r="OLU25" s="485">
        <f t="shared" si="163"/>
        <v>0</v>
      </c>
      <c r="OLV25" s="485">
        <f t="shared" si="163"/>
        <v>0</v>
      </c>
      <c r="OLW25" s="485">
        <f t="shared" si="163"/>
        <v>0</v>
      </c>
      <c r="OLX25" s="485">
        <f t="shared" si="163"/>
        <v>0</v>
      </c>
      <c r="OLY25" s="485">
        <f t="shared" si="163"/>
        <v>0</v>
      </c>
      <c r="OLZ25" s="485">
        <f t="shared" si="163"/>
        <v>0</v>
      </c>
      <c r="OMA25" s="485">
        <f t="shared" si="163"/>
        <v>0</v>
      </c>
      <c r="OMB25" s="485">
        <f t="shared" si="163"/>
        <v>0</v>
      </c>
      <c r="OMC25" s="485">
        <f t="shared" si="163"/>
        <v>0</v>
      </c>
      <c r="OMD25" s="485">
        <f t="shared" si="163"/>
        <v>0</v>
      </c>
      <c r="OME25" s="485">
        <f t="shared" si="163"/>
        <v>0</v>
      </c>
      <c r="OMF25" s="485">
        <f t="shared" si="163"/>
        <v>0</v>
      </c>
      <c r="OMG25" s="485">
        <f t="shared" si="163"/>
        <v>0</v>
      </c>
      <c r="OMH25" s="485">
        <f t="shared" si="163"/>
        <v>0</v>
      </c>
      <c r="OMI25" s="485">
        <f t="shared" si="163"/>
        <v>0</v>
      </c>
      <c r="OMJ25" s="485">
        <f t="shared" si="163"/>
        <v>0</v>
      </c>
      <c r="OMK25" s="485">
        <f t="shared" si="163"/>
        <v>0</v>
      </c>
      <c r="OML25" s="485">
        <f t="shared" si="163"/>
        <v>0</v>
      </c>
      <c r="OMM25" s="485">
        <f t="shared" si="163"/>
        <v>0</v>
      </c>
      <c r="OMN25" s="485">
        <f t="shared" si="163"/>
        <v>0</v>
      </c>
      <c r="OMO25" s="485">
        <f t="shared" si="163"/>
        <v>0</v>
      </c>
      <c r="OMP25" s="485">
        <f t="shared" si="163"/>
        <v>0</v>
      </c>
      <c r="OMQ25" s="485">
        <f t="shared" si="163"/>
        <v>0</v>
      </c>
      <c r="OMR25" s="485">
        <f t="shared" si="163"/>
        <v>0</v>
      </c>
      <c r="OMS25" s="485">
        <f t="shared" ref="OMS25:OPD25" si="164">OMS22/365</f>
        <v>0</v>
      </c>
      <c r="OMT25" s="485">
        <f t="shared" si="164"/>
        <v>0</v>
      </c>
      <c r="OMU25" s="485">
        <f t="shared" si="164"/>
        <v>0</v>
      </c>
      <c r="OMV25" s="485">
        <f t="shared" si="164"/>
        <v>0</v>
      </c>
      <c r="OMW25" s="485">
        <f t="shared" si="164"/>
        <v>0</v>
      </c>
      <c r="OMX25" s="485">
        <f t="shared" si="164"/>
        <v>0</v>
      </c>
      <c r="OMY25" s="485">
        <f t="shared" si="164"/>
        <v>0</v>
      </c>
      <c r="OMZ25" s="485">
        <f t="shared" si="164"/>
        <v>0</v>
      </c>
      <c r="ONA25" s="485">
        <f t="shared" si="164"/>
        <v>0</v>
      </c>
      <c r="ONB25" s="485">
        <f t="shared" si="164"/>
        <v>0</v>
      </c>
      <c r="ONC25" s="485">
        <f t="shared" si="164"/>
        <v>0</v>
      </c>
      <c r="OND25" s="485">
        <f t="shared" si="164"/>
        <v>0</v>
      </c>
      <c r="ONE25" s="485">
        <f t="shared" si="164"/>
        <v>0</v>
      </c>
      <c r="ONF25" s="485">
        <f t="shared" si="164"/>
        <v>0</v>
      </c>
      <c r="ONG25" s="485">
        <f t="shared" si="164"/>
        <v>0</v>
      </c>
      <c r="ONH25" s="485">
        <f t="shared" si="164"/>
        <v>0</v>
      </c>
      <c r="ONI25" s="485">
        <f t="shared" si="164"/>
        <v>0</v>
      </c>
      <c r="ONJ25" s="485">
        <f t="shared" si="164"/>
        <v>0</v>
      </c>
      <c r="ONK25" s="485">
        <f t="shared" si="164"/>
        <v>0</v>
      </c>
      <c r="ONL25" s="485">
        <f t="shared" si="164"/>
        <v>0</v>
      </c>
      <c r="ONM25" s="485">
        <f t="shared" si="164"/>
        <v>0</v>
      </c>
      <c r="ONN25" s="485">
        <f t="shared" si="164"/>
        <v>0</v>
      </c>
      <c r="ONO25" s="485">
        <f t="shared" si="164"/>
        <v>0</v>
      </c>
      <c r="ONP25" s="485">
        <f t="shared" si="164"/>
        <v>0</v>
      </c>
      <c r="ONQ25" s="485">
        <f t="shared" si="164"/>
        <v>0</v>
      </c>
      <c r="ONR25" s="485">
        <f t="shared" si="164"/>
        <v>0</v>
      </c>
      <c r="ONS25" s="485">
        <f t="shared" si="164"/>
        <v>0</v>
      </c>
      <c r="ONT25" s="485">
        <f t="shared" si="164"/>
        <v>0</v>
      </c>
      <c r="ONU25" s="485">
        <f t="shared" si="164"/>
        <v>0</v>
      </c>
      <c r="ONV25" s="485">
        <f t="shared" si="164"/>
        <v>0</v>
      </c>
      <c r="ONW25" s="485">
        <f t="shared" si="164"/>
        <v>0</v>
      </c>
      <c r="ONX25" s="485">
        <f t="shared" si="164"/>
        <v>0</v>
      </c>
      <c r="ONY25" s="485">
        <f t="shared" si="164"/>
        <v>0</v>
      </c>
      <c r="ONZ25" s="485">
        <f t="shared" si="164"/>
        <v>0</v>
      </c>
      <c r="OOA25" s="485">
        <f t="shared" si="164"/>
        <v>0</v>
      </c>
      <c r="OOB25" s="485">
        <f t="shared" si="164"/>
        <v>0</v>
      </c>
      <c r="OOC25" s="485">
        <f t="shared" si="164"/>
        <v>0</v>
      </c>
      <c r="OOD25" s="485">
        <f t="shared" si="164"/>
        <v>0</v>
      </c>
      <c r="OOE25" s="485">
        <f t="shared" si="164"/>
        <v>0</v>
      </c>
      <c r="OOF25" s="485">
        <f t="shared" si="164"/>
        <v>0</v>
      </c>
      <c r="OOG25" s="485">
        <f t="shared" si="164"/>
        <v>0</v>
      </c>
      <c r="OOH25" s="485">
        <f t="shared" si="164"/>
        <v>0</v>
      </c>
      <c r="OOI25" s="485">
        <f t="shared" si="164"/>
        <v>0</v>
      </c>
      <c r="OOJ25" s="485">
        <f t="shared" si="164"/>
        <v>0</v>
      </c>
      <c r="OOK25" s="485">
        <f t="shared" si="164"/>
        <v>0</v>
      </c>
      <c r="OOL25" s="485">
        <f t="shared" si="164"/>
        <v>0</v>
      </c>
      <c r="OOM25" s="485">
        <f t="shared" si="164"/>
        <v>0</v>
      </c>
      <c r="OON25" s="485">
        <f t="shared" si="164"/>
        <v>0</v>
      </c>
      <c r="OOO25" s="485">
        <f t="shared" si="164"/>
        <v>0</v>
      </c>
      <c r="OOP25" s="485">
        <f t="shared" si="164"/>
        <v>0</v>
      </c>
      <c r="OOQ25" s="485">
        <f t="shared" si="164"/>
        <v>0</v>
      </c>
      <c r="OOR25" s="485">
        <f t="shared" si="164"/>
        <v>0</v>
      </c>
      <c r="OOS25" s="485">
        <f t="shared" si="164"/>
        <v>0</v>
      </c>
      <c r="OOT25" s="485">
        <f t="shared" si="164"/>
        <v>0</v>
      </c>
      <c r="OOU25" s="485">
        <f t="shared" si="164"/>
        <v>0</v>
      </c>
      <c r="OOV25" s="485">
        <f t="shared" si="164"/>
        <v>0</v>
      </c>
      <c r="OOW25" s="485">
        <f t="shared" si="164"/>
        <v>0</v>
      </c>
      <c r="OOX25" s="485">
        <f t="shared" si="164"/>
        <v>0</v>
      </c>
      <c r="OOY25" s="485">
        <f t="shared" si="164"/>
        <v>0</v>
      </c>
      <c r="OOZ25" s="485">
        <f t="shared" si="164"/>
        <v>0</v>
      </c>
      <c r="OPA25" s="485">
        <f t="shared" si="164"/>
        <v>0</v>
      </c>
      <c r="OPB25" s="485">
        <f t="shared" si="164"/>
        <v>0</v>
      </c>
      <c r="OPC25" s="485">
        <f t="shared" si="164"/>
        <v>0</v>
      </c>
      <c r="OPD25" s="485">
        <f t="shared" si="164"/>
        <v>0</v>
      </c>
      <c r="OPE25" s="485">
        <f t="shared" ref="OPE25:ORP25" si="165">OPE22/365</f>
        <v>0</v>
      </c>
      <c r="OPF25" s="485">
        <f t="shared" si="165"/>
        <v>0</v>
      </c>
      <c r="OPG25" s="485">
        <f t="shared" si="165"/>
        <v>0</v>
      </c>
      <c r="OPH25" s="485">
        <f t="shared" si="165"/>
        <v>0</v>
      </c>
      <c r="OPI25" s="485">
        <f t="shared" si="165"/>
        <v>0</v>
      </c>
      <c r="OPJ25" s="485">
        <f t="shared" si="165"/>
        <v>0</v>
      </c>
      <c r="OPK25" s="485">
        <f t="shared" si="165"/>
        <v>0</v>
      </c>
      <c r="OPL25" s="485">
        <f t="shared" si="165"/>
        <v>0</v>
      </c>
      <c r="OPM25" s="485">
        <f t="shared" si="165"/>
        <v>0</v>
      </c>
      <c r="OPN25" s="485">
        <f t="shared" si="165"/>
        <v>0</v>
      </c>
      <c r="OPO25" s="485">
        <f t="shared" si="165"/>
        <v>0</v>
      </c>
      <c r="OPP25" s="485">
        <f t="shared" si="165"/>
        <v>0</v>
      </c>
      <c r="OPQ25" s="485">
        <f t="shared" si="165"/>
        <v>0</v>
      </c>
      <c r="OPR25" s="485">
        <f t="shared" si="165"/>
        <v>0</v>
      </c>
      <c r="OPS25" s="485">
        <f t="shared" si="165"/>
        <v>0</v>
      </c>
      <c r="OPT25" s="485">
        <f t="shared" si="165"/>
        <v>0</v>
      </c>
      <c r="OPU25" s="485">
        <f t="shared" si="165"/>
        <v>0</v>
      </c>
      <c r="OPV25" s="485">
        <f t="shared" si="165"/>
        <v>0</v>
      </c>
      <c r="OPW25" s="485">
        <f t="shared" si="165"/>
        <v>0</v>
      </c>
      <c r="OPX25" s="485">
        <f t="shared" si="165"/>
        <v>0</v>
      </c>
      <c r="OPY25" s="485">
        <f t="shared" si="165"/>
        <v>0</v>
      </c>
      <c r="OPZ25" s="485">
        <f t="shared" si="165"/>
        <v>0</v>
      </c>
      <c r="OQA25" s="485">
        <f t="shared" si="165"/>
        <v>0</v>
      </c>
      <c r="OQB25" s="485">
        <f t="shared" si="165"/>
        <v>0</v>
      </c>
      <c r="OQC25" s="485">
        <f t="shared" si="165"/>
        <v>0</v>
      </c>
      <c r="OQD25" s="485">
        <f t="shared" si="165"/>
        <v>0</v>
      </c>
      <c r="OQE25" s="485">
        <f t="shared" si="165"/>
        <v>0</v>
      </c>
      <c r="OQF25" s="485">
        <f t="shared" si="165"/>
        <v>0</v>
      </c>
      <c r="OQG25" s="485">
        <f t="shared" si="165"/>
        <v>0</v>
      </c>
      <c r="OQH25" s="485">
        <f t="shared" si="165"/>
        <v>0</v>
      </c>
      <c r="OQI25" s="485">
        <f t="shared" si="165"/>
        <v>0</v>
      </c>
      <c r="OQJ25" s="485">
        <f t="shared" si="165"/>
        <v>0</v>
      </c>
      <c r="OQK25" s="485">
        <f t="shared" si="165"/>
        <v>0</v>
      </c>
      <c r="OQL25" s="485">
        <f t="shared" si="165"/>
        <v>0</v>
      </c>
      <c r="OQM25" s="485">
        <f t="shared" si="165"/>
        <v>0</v>
      </c>
      <c r="OQN25" s="485">
        <f t="shared" si="165"/>
        <v>0</v>
      </c>
      <c r="OQO25" s="485">
        <f t="shared" si="165"/>
        <v>0</v>
      </c>
      <c r="OQP25" s="485">
        <f t="shared" si="165"/>
        <v>0</v>
      </c>
      <c r="OQQ25" s="485">
        <f t="shared" si="165"/>
        <v>0</v>
      </c>
      <c r="OQR25" s="485">
        <f t="shared" si="165"/>
        <v>0</v>
      </c>
      <c r="OQS25" s="485">
        <f t="shared" si="165"/>
        <v>0</v>
      </c>
      <c r="OQT25" s="485">
        <f t="shared" si="165"/>
        <v>0</v>
      </c>
      <c r="OQU25" s="485">
        <f t="shared" si="165"/>
        <v>0</v>
      </c>
      <c r="OQV25" s="485">
        <f t="shared" si="165"/>
        <v>0</v>
      </c>
      <c r="OQW25" s="485">
        <f t="shared" si="165"/>
        <v>0</v>
      </c>
      <c r="OQX25" s="485">
        <f t="shared" si="165"/>
        <v>0</v>
      </c>
      <c r="OQY25" s="485">
        <f t="shared" si="165"/>
        <v>0</v>
      </c>
      <c r="OQZ25" s="485">
        <f t="shared" si="165"/>
        <v>0</v>
      </c>
      <c r="ORA25" s="485">
        <f t="shared" si="165"/>
        <v>0</v>
      </c>
      <c r="ORB25" s="485">
        <f t="shared" si="165"/>
        <v>0</v>
      </c>
      <c r="ORC25" s="485">
        <f t="shared" si="165"/>
        <v>0</v>
      </c>
      <c r="ORD25" s="485">
        <f t="shared" si="165"/>
        <v>0</v>
      </c>
      <c r="ORE25" s="485">
        <f t="shared" si="165"/>
        <v>0</v>
      </c>
      <c r="ORF25" s="485">
        <f t="shared" si="165"/>
        <v>0</v>
      </c>
      <c r="ORG25" s="485">
        <f t="shared" si="165"/>
        <v>0</v>
      </c>
      <c r="ORH25" s="485">
        <f t="shared" si="165"/>
        <v>0</v>
      </c>
      <c r="ORI25" s="485">
        <f t="shared" si="165"/>
        <v>0</v>
      </c>
      <c r="ORJ25" s="485">
        <f t="shared" si="165"/>
        <v>0</v>
      </c>
      <c r="ORK25" s="485">
        <f t="shared" si="165"/>
        <v>0</v>
      </c>
      <c r="ORL25" s="485">
        <f t="shared" si="165"/>
        <v>0</v>
      </c>
      <c r="ORM25" s="485">
        <f t="shared" si="165"/>
        <v>0</v>
      </c>
      <c r="ORN25" s="485">
        <f t="shared" si="165"/>
        <v>0</v>
      </c>
      <c r="ORO25" s="485">
        <f t="shared" si="165"/>
        <v>0</v>
      </c>
      <c r="ORP25" s="485">
        <f t="shared" si="165"/>
        <v>0</v>
      </c>
      <c r="ORQ25" s="485">
        <f t="shared" ref="ORQ25:OUB25" si="166">ORQ22/365</f>
        <v>0</v>
      </c>
      <c r="ORR25" s="485">
        <f t="shared" si="166"/>
        <v>0</v>
      </c>
      <c r="ORS25" s="485">
        <f t="shared" si="166"/>
        <v>0</v>
      </c>
      <c r="ORT25" s="485">
        <f t="shared" si="166"/>
        <v>0</v>
      </c>
      <c r="ORU25" s="485">
        <f t="shared" si="166"/>
        <v>0</v>
      </c>
      <c r="ORV25" s="485">
        <f t="shared" si="166"/>
        <v>0</v>
      </c>
      <c r="ORW25" s="485">
        <f t="shared" si="166"/>
        <v>0</v>
      </c>
      <c r="ORX25" s="485">
        <f t="shared" si="166"/>
        <v>0</v>
      </c>
      <c r="ORY25" s="485">
        <f t="shared" si="166"/>
        <v>0</v>
      </c>
      <c r="ORZ25" s="485">
        <f t="shared" si="166"/>
        <v>0</v>
      </c>
      <c r="OSA25" s="485">
        <f t="shared" si="166"/>
        <v>0</v>
      </c>
      <c r="OSB25" s="485">
        <f t="shared" si="166"/>
        <v>0</v>
      </c>
      <c r="OSC25" s="485">
        <f t="shared" si="166"/>
        <v>0</v>
      </c>
      <c r="OSD25" s="485">
        <f t="shared" si="166"/>
        <v>0</v>
      </c>
      <c r="OSE25" s="485">
        <f t="shared" si="166"/>
        <v>0</v>
      </c>
      <c r="OSF25" s="485">
        <f t="shared" si="166"/>
        <v>0</v>
      </c>
      <c r="OSG25" s="485">
        <f t="shared" si="166"/>
        <v>0</v>
      </c>
      <c r="OSH25" s="485">
        <f t="shared" si="166"/>
        <v>0</v>
      </c>
      <c r="OSI25" s="485">
        <f t="shared" si="166"/>
        <v>0</v>
      </c>
      <c r="OSJ25" s="485">
        <f t="shared" si="166"/>
        <v>0</v>
      </c>
      <c r="OSK25" s="485">
        <f t="shared" si="166"/>
        <v>0</v>
      </c>
      <c r="OSL25" s="485">
        <f t="shared" si="166"/>
        <v>0</v>
      </c>
      <c r="OSM25" s="485">
        <f t="shared" si="166"/>
        <v>0</v>
      </c>
      <c r="OSN25" s="485">
        <f t="shared" si="166"/>
        <v>0</v>
      </c>
      <c r="OSO25" s="485">
        <f t="shared" si="166"/>
        <v>0</v>
      </c>
      <c r="OSP25" s="485">
        <f t="shared" si="166"/>
        <v>0</v>
      </c>
      <c r="OSQ25" s="485">
        <f t="shared" si="166"/>
        <v>0</v>
      </c>
      <c r="OSR25" s="485">
        <f t="shared" si="166"/>
        <v>0</v>
      </c>
      <c r="OSS25" s="485">
        <f t="shared" si="166"/>
        <v>0</v>
      </c>
      <c r="OST25" s="485">
        <f t="shared" si="166"/>
        <v>0</v>
      </c>
      <c r="OSU25" s="485">
        <f t="shared" si="166"/>
        <v>0</v>
      </c>
      <c r="OSV25" s="485">
        <f t="shared" si="166"/>
        <v>0</v>
      </c>
      <c r="OSW25" s="485">
        <f t="shared" si="166"/>
        <v>0</v>
      </c>
      <c r="OSX25" s="485">
        <f t="shared" si="166"/>
        <v>0</v>
      </c>
      <c r="OSY25" s="485">
        <f t="shared" si="166"/>
        <v>0</v>
      </c>
      <c r="OSZ25" s="485">
        <f t="shared" si="166"/>
        <v>0</v>
      </c>
      <c r="OTA25" s="485">
        <f t="shared" si="166"/>
        <v>0</v>
      </c>
      <c r="OTB25" s="485">
        <f t="shared" si="166"/>
        <v>0</v>
      </c>
      <c r="OTC25" s="485">
        <f t="shared" si="166"/>
        <v>0</v>
      </c>
      <c r="OTD25" s="485">
        <f t="shared" si="166"/>
        <v>0</v>
      </c>
      <c r="OTE25" s="485">
        <f t="shared" si="166"/>
        <v>0</v>
      </c>
      <c r="OTF25" s="485">
        <f t="shared" si="166"/>
        <v>0</v>
      </c>
      <c r="OTG25" s="485">
        <f t="shared" si="166"/>
        <v>0</v>
      </c>
      <c r="OTH25" s="485">
        <f t="shared" si="166"/>
        <v>0</v>
      </c>
      <c r="OTI25" s="485">
        <f t="shared" si="166"/>
        <v>0</v>
      </c>
      <c r="OTJ25" s="485">
        <f t="shared" si="166"/>
        <v>0</v>
      </c>
      <c r="OTK25" s="485">
        <f t="shared" si="166"/>
        <v>0</v>
      </c>
      <c r="OTL25" s="485">
        <f t="shared" si="166"/>
        <v>0</v>
      </c>
      <c r="OTM25" s="485">
        <f t="shared" si="166"/>
        <v>0</v>
      </c>
      <c r="OTN25" s="485">
        <f t="shared" si="166"/>
        <v>0</v>
      </c>
      <c r="OTO25" s="485">
        <f t="shared" si="166"/>
        <v>0</v>
      </c>
      <c r="OTP25" s="485">
        <f t="shared" si="166"/>
        <v>0</v>
      </c>
      <c r="OTQ25" s="485">
        <f t="shared" si="166"/>
        <v>0</v>
      </c>
      <c r="OTR25" s="485">
        <f t="shared" si="166"/>
        <v>0</v>
      </c>
      <c r="OTS25" s="485">
        <f t="shared" si="166"/>
        <v>0</v>
      </c>
      <c r="OTT25" s="485">
        <f t="shared" si="166"/>
        <v>0</v>
      </c>
      <c r="OTU25" s="485">
        <f t="shared" si="166"/>
        <v>0</v>
      </c>
      <c r="OTV25" s="485">
        <f t="shared" si="166"/>
        <v>0</v>
      </c>
      <c r="OTW25" s="485">
        <f t="shared" si="166"/>
        <v>0</v>
      </c>
      <c r="OTX25" s="485">
        <f t="shared" si="166"/>
        <v>0</v>
      </c>
      <c r="OTY25" s="485">
        <f t="shared" si="166"/>
        <v>0</v>
      </c>
      <c r="OTZ25" s="485">
        <f t="shared" si="166"/>
        <v>0</v>
      </c>
      <c r="OUA25" s="485">
        <f t="shared" si="166"/>
        <v>0</v>
      </c>
      <c r="OUB25" s="485">
        <f t="shared" si="166"/>
        <v>0</v>
      </c>
      <c r="OUC25" s="485">
        <f t="shared" ref="OUC25:OWN25" si="167">OUC22/365</f>
        <v>0</v>
      </c>
      <c r="OUD25" s="485">
        <f t="shared" si="167"/>
        <v>0</v>
      </c>
      <c r="OUE25" s="485">
        <f t="shared" si="167"/>
        <v>0</v>
      </c>
      <c r="OUF25" s="485">
        <f t="shared" si="167"/>
        <v>0</v>
      </c>
      <c r="OUG25" s="485">
        <f t="shared" si="167"/>
        <v>0</v>
      </c>
      <c r="OUH25" s="485">
        <f t="shared" si="167"/>
        <v>0</v>
      </c>
      <c r="OUI25" s="485">
        <f t="shared" si="167"/>
        <v>0</v>
      </c>
      <c r="OUJ25" s="485">
        <f t="shared" si="167"/>
        <v>0</v>
      </c>
      <c r="OUK25" s="485">
        <f t="shared" si="167"/>
        <v>0</v>
      </c>
      <c r="OUL25" s="485">
        <f t="shared" si="167"/>
        <v>0</v>
      </c>
      <c r="OUM25" s="485">
        <f t="shared" si="167"/>
        <v>0</v>
      </c>
      <c r="OUN25" s="485">
        <f t="shared" si="167"/>
        <v>0</v>
      </c>
      <c r="OUO25" s="485">
        <f t="shared" si="167"/>
        <v>0</v>
      </c>
      <c r="OUP25" s="485">
        <f t="shared" si="167"/>
        <v>0</v>
      </c>
      <c r="OUQ25" s="485">
        <f t="shared" si="167"/>
        <v>0</v>
      </c>
      <c r="OUR25" s="485">
        <f t="shared" si="167"/>
        <v>0</v>
      </c>
      <c r="OUS25" s="485">
        <f t="shared" si="167"/>
        <v>0</v>
      </c>
      <c r="OUT25" s="485">
        <f t="shared" si="167"/>
        <v>0</v>
      </c>
      <c r="OUU25" s="485">
        <f t="shared" si="167"/>
        <v>0</v>
      </c>
      <c r="OUV25" s="485">
        <f t="shared" si="167"/>
        <v>0</v>
      </c>
      <c r="OUW25" s="485">
        <f t="shared" si="167"/>
        <v>0</v>
      </c>
      <c r="OUX25" s="485">
        <f t="shared" si="167"/>
        <v>0</v>
      </c>
      <c r="OUY25" s="485">
        <f t="shared" si="167"/>
        <v>0</v>
      </c>
      <c r="OUZ25" s="485">
        <f t="shared" si="167"/>
        <v>0</v>
      </c>
      <c r="OVA25" s="485">
        <f t="shared" si="167"/>
        <v>0</v>
      </c>
      <c r="OVB25" s="485">
        <f t="shared" si="167"/>
        <v>0</v>
      </c>
      <c r="OVC25" s="485">
        <f t="shared" si="167"/>
        <v>0</v>
      </c>
      <c r="OVD25" s="485">
        <f t="shared" si="167"/>
        <v>0</v>
      </c>
      <c r="OVE25" s="485">
        <f t="shared" si="167"/>
        <v>0</v>
      </c>
      <c r="OVF25" s="485">
        <f t="shared" si="167"/>
        <v>0</v>
      </c>
      <c r="OVG25" s="485">
        <f t="shared" si="167"/>
        <v>0</v>
      </c>
      <c r="OVH25" s="485">
        <f t="shared" si="167"/>
        <v>0</v>
      </c>
      <c r="OVI25" s="485">
        <f t="shared" si="167"/>
        <v>0</v>
      </c>
      <c r="OVJ25" s="485">
        <f t="shared" si="167"/>
        <v>0</v>
      </c>
      <c r="OVK25" s="485">
        <f t="shared" si="167"/>
        <v>0</v>
      </c>
      <c r="OVL25" s="485">
        <f t="shared" si="167"/>
        <v>0</v>
      </c>
      <c r="OVM25" s="485">
        <f t="shared" si="167"/>
        <v>0</v>
      </c>
      <c r="OVN25" s="485">
        <f t="shared" si="167"/>
        <v>0</v>
      </c>
      <c r="OVO25" s="485">
        <f t="shared" si="167"/>
        <v>0</v>
      </c>
      <c r="OVP25" s="485">
        <f t="shared" si="167"/>
        <v>0</v>
      </c>
      <c r="OVQ25" s="485">
        <f t="shared" si="167"/>
        <v>0</v>
      </c>
      <c r="OVR25" s="485">
        <f t="shared" si="167"/>
        <v>0</v>
      </c>
      <c r="OVS25" s="485">
        <f t="shared" si="167"/>
        <v>0</v>
      </c>
      <c r="OVT25" s="485">
        <f t="shared" si="167"/>
        <v>0</v>
      </c>
      <c r="OVU25" s="485">
        <f t="shared" si="167"/>
        <v>0</v>
      </c>
      <c r="OVV25" s="485">
        <f t="shared" si="167"/>
        <v>0</v>
      </c>
      <c r="OVW25" s="485">
        <f t="shared" si="167"/>
        <v>0</v>
      </c>
      <c r="OVX25" s="485">
        <f t="shared" si="167"/>
        <v>0</v>
      </c>
      <c r="OVY25" s="485">
        <f t="shared" si="167"/>
        <v>0</v>
      </c>
      <c r="OVZ25" s="485">
        <f t="shared" si="167"/>
        <v>0</v>
      </c>
      <c r="OWA25" s="485">
        <f t="shared" si="167"/>
        <v>0</v>
      </c>
      <c r="OWB25" s="485">
        <f t="shared" si="167"/>
        <v>0</v>
      </c>
      <c r="OWC25" s="485">
        <f t="shared" si="167"/>
        <v>0</v>
      </c>
      <c r="OWD25" s="485">
        <f t="shared" si="167"/>
        <v>0</v>
      </c>
      <c r="OWE25" s="485">
        <f t="shared" si="167"/>
        <v>0</v>
      </c>
      <c r="OWF25" s="485">
        <f t="shared" si="167"/>
        <v>0</v>
      </c>
      <c r="OWG25" s="485">
        <f t="shared" si="167"/>
        <v>0</v>
      </c>
      <c r="OWH25" s="485">
        <f t="shared" si="167"/>
        <v>0</v>
      </c>
      <c r="OWI25" s="485">
        <f t="shared" si="167"/>
        <v>0</v>
      </c>
      <c r="OWJ25" s="485">
        <f t="shared" si="167"/>
        <v>0</v>
      </c>
      <c r="OWK25" s="485">
        <f t="shared" si="167"/>
        <v>0</v>
      </c>
      <c r="OWL25" s="485">
        <f t="shared" si="167"/>
        <v>0</v>
      </c>
      <c r="OWM25" s="485">
        <f t="shared" si="167"/>
        <v>0</v>
      </c>
      <c r="OWN25" s="485">
        <f t="shared" si="167"/>
        <v>0</v>
      </c>
      <c r="OWO25" s="485">
        <f t="shared" ref="OWO25:OYZ25" si="168">OWO22/365</f>
        <v>0</v>
      </c>
      <c r="OWP25" s="485">
        <f t="shared" si="168"/>
        <v>0</v>
      </c>
      <c r="OWQ25" s="485">
        <f t="shared" si="168"/>
        <v>0</v>
      </c>
      <c r="OWR25" s="485">
        <f t="shared" si="168"/>
        <v>0</v>
      </c>
      <c r="OWS25" s="485">
        <f t="shared" si="168"/>
        <v>0</v>
      </c>
      <c r="OWT25" s="485">
        <f t="shared" si="168"/>
        <v>0</v>
      </c>
      <c r="OWU25" s="485">
        <f t="shared" si="168"/>
        <v>0</v>
      </c>
      <c r="OWV25" s="485">
        <f t="shared" si="168"/>
        <v>0</v>
      </c>
      <c r="OWW25" s="485">
        <f t="shared" si="168"/>
        <v>0</v>
      </c>
      <c r="OWX25" s="485">
        <f t="shared" si="168"/>
        <v>0</v>
      </c>
      <c r="OWY25" s="485">
        <f t="shared" si="168"/>
        <v>0</v>
      </c>
      <c r="OWZ25" s="485">
        <f t="shared" si="168"/>
        <v>0</v>
      </c>
      <c r="OXA25" s="485">
        <f t="shared" si="168"/>
        <v>0</v>
      </c>
      <c r="OXB25" s="485">
        <f t="shared" si="168"/>
        <v>0</v>
      </c>
      <c r="OXC25" s="485">
        <f t="shared" si="168"/>
        <v>0</v>
      </c>
      <c r="OXD25" s="485">
        <f t="shared" si="168"/>
        <v>0</v>
      </c>
      <c r="OXE25" s="485">
        <f t="shared" si="168"/>
        <v>0</v>
      </c>
      <c r="OXF25" s="485">
        <f t="shared" si="168"/>
        <v>0</v>
      </c>
      <c r="OXG25" s="485">
        <f t="shared" si="168"/>
        <v>0</v>
      </c>
      <c r="OXH25" s="485">
        <f t="shared" si="168"/>
        <v>0</v>
      </c>
      <c r="OXI25" s="485">
        <f t="shared" si="168"/>
        <v>0</v>
      </c>
      <c r="OXJ25" s="485">
        <f t="shared" si="168"/>
        <v>0</v>
      </c>
      <c r="OXK25" s="485">
        <f t="shared" si="168"/>
        <v>0</v>
      </c>
      <c r="OXL25" s="485">
        <f t="shared" si="168"/>
        <v>0</v>
      </c>
      <c r="OXM25" s="485">
        <f t="shared" si="168"/>
        <v>0</v>
      </c>
      <c r="OXN25" s="485">
        <f t="shared" si="168"/>
        <v>0</v>
      </c>
      <c r="OXO25" s="485">
        <f t="shared" si="168"/>
        <v>0</v>
      </c>
      <c r="OXP25" s="485">
        <f t="shared" si="168"/>
        <v>0</v>
      </c>
      <c r="OXQ25" s="485">
        <f t="shared" si="168"/>
        <v>0</v>
      </c>
      <c r="OXR25" s="485">
        <f t="shared" si="168"/>
        <v>0</v>
      </c>
      <c r="OXS25" s="485">
        <f t="shared" si="168"/>
        <v>0</v>
      </c>
      <c r="OXT25" s="485">
        <f t="shared" si="168"/>
        <v>0</v>
      </c>
      <c r="OXU25" s="485">
        <f t="shared" si="168"/>
        <v>0</v>
      </c>
      <c r="OXV25" s="485">
        <f t="shared" si="168"/>
        <v>0</v>
      </c>
      <c r="OXW25" s="485">
        <f t="shared" si="168"/>
        <v>0</v>
      </c>
      <c r="OXX25" s="485">
        <f t="shared" si="168"/>
        <v>0</v>
      </c>
      <c r="OXY25" s="485">
        <f t="shared" si="168"/>
        <v>0</v>
      </c>
      <c r="OXZ25" s="485">
        <f t="shared" si="168"/>
        <v>0</v>
      </c>
      <c r="OYA25" s="485">
        <f t="shared" si="168"/>
        <v>0</v>
      </c>
      <c r="OYB25" s="485">
        <f t="shared" si="168"/>
        <v>0</v>
      </c>
      <c r="OYC25" s="485">
        <f t="shared" si="168"/>
        <v>0</v>
      </c>
      <c r="OYD25" s="485">
        <f t="shared" si="168"/>
        <v>0</v>
      </c>
      <c r="OYE25" s="485">
        <f t="shared" si="168"/>
        <v>0</v>
      </c>
      <c r="OYF25" s="485">
        <f t="shared" si="168"/>
        <v>0</v>
      </c>
      <c r="OYG25" s="485">
        <f t="shared" si="168"/>
        <v>0</v>
      </c>
      <c r="OYH25" s="485">
        <f t="shared" si="168"/>
        <v>0</v>
      </c>
      <c r="OYI25" s="485">
        <f t="shared" si="168"/>
        <v>0</v>
      </c>
      <c r="OYJ25" s="485">
        <f t="shared" si="168"/>
        <v>0</v>
      </c>
      <c r="OYK25" s="485">
        <f t="shared" si="168"/>
        <v>0</v>
      </c>
      <c r="OYL25" s="485">
        <f t="shared" si="168"/>
        <v>0</v>
      </c>
      <c r="OYM25" s="485">
        <f t="shared" si="168"/>
        <v>0</v>
      </c>
      <c r="OYN25" s="485">
        <f t="shared" si="168"/>
        <v>0</v>
      </c>
      <c r="OYO25" s="485">
        <f t="shared" si="168"/>
        <v>0</v>
      </c>
      <c r="OYP25" s="485">
        <f t="shared" si="168"/>
        <v>0</v>
      </c>
      <c r="OYQ25" s="485">
        <f t="shared" si="168"/>
        <v>0</v>
      </c>
      <c r="OYR25" s="485">
        <f t="shared" si="168"/>
        <v>0</v>
      </c>
      <c r="OYS25" s="485">
        <f t="shared" si="168"/>
        <v>0</v>
      </c>
      <c r="OYT25" s="485">
        <f t="shared" si="168"/>
        <v>0</v>
      </c>
      <c r="OYU25" s="485">
        <f t="shared" si="168"/>
        <v>0</v>
      </c>
      <c r="OYV25" s="485">
        <f t="shared" si="168"/>
        <v>0</v>
      </c>
      <c r="OYW25" s="485">
        <f t="shared" si="168"/>
        <v>0</v>
      </c>
      <c r="OYX25" s="485">
        <f t="shared" si="168"/>
        <v>0</v>
      </c>
      <c r="OYY25" s="485">
        <f t="shared" si="168"/>
        <v>0</v>
      </c>
      <c r="OYZ25" s="485">
        <f t="shared" si="168"/>
        <v>0</v>
      </c>
      <c r="OZA25" s="485">
        <f t="shared" ref="OZA25:PBL25" si="169">OZA22/365</f>
        <v>0</v>
      </c>
      <c r="OZB25" s="485">
        <f t="shared" si="169"/>
        <v>0</v>
      </c>
      <c r="OZC25" s="485">
        <f t="shared" si="169"/>
        <v>0</v>
      </c>
      <c r="OZD25" s="485">
        <f t="shared" si="169"/>
        <v>0</v>
      </c>
      <c r="OZE25" s="485">
        <f t="shared" si="169"/>
        <v>0</v>
      </c>
      <c r="OZF25" s="485">
        <f t="shared" si="169"/>
        <v>0</v>
      </c>
      <c r="OZG25" s="485">
        <f t="shared" si="169"/>
        <v>0</v>
      </c>
      <c r="OZH25" s="485">
        <f t="shared" si="169"/>
        <v>0</v>
      </c>
      <c r="OZI25" s="485">
        <f t="shared" si="169"/>
        <v>0</v>
      </c>
      <c r="OZJ25" s="485">
        <f t="shared" si="169"/>
        <v>0</v>
      </c>
      <c r="OZK25" s="485">
        <f t="shared" si="169"/>
        <v>0</v>
      </c>
      <c r="OZL25" s="485">
        <f t="shared" si="169"/>
        <v>0</v>
      </c>
      <c r="OZM25" s="485">
        <f t="shared" si="169"/>
        <v>0</v>
      </c>
      <c r="OZN25" s="485">
        <f t="shared" si="169"/>
        <v>0</v>
      </c>
      <c r="OZO25" s="485">
        <f t="shared" si="169"/>
        <v>0</v>
      </c>
      <c r="OZP25" s="485">
        <f t="shared" si="169"/>
        <v>0</v>
      </c>
      <c r="OZQ25" s="485">
        <f t="shared" si="169"/>
        <v>0</v>
      </c>
      <c r="OZR25" s="485">
        <f t="shared" si="169"/>
        <v>0</v>
      </c>
      <c r="OZS25" s="485">
        <f t="shared" si="169"/>
        <v>0</v>
      </c>
      <c r="OZT25" s="485">
        <f t="shared" si="169"/>
        <v>0</v>
      </c>
      <c r="OZU25" s="485">
        <f t="shared" si="169"/>
        <v>0</v>
      </c>
      <c r="OZV25" s="485">
        <f t="shared" si="169"/>
        <v>0</v>
      </c>
      <c r="OZW25" s="485">
        <f t="shared" si="169"/>
        <v>0</v>
      </c>
      <c r="OZX25" s="485">
        <f t="shared" si="169"/>
        <v>0</v>
      </c>
      <c r="OZY25" s="485">
        <f t="shared" si="169"/>
        <v>0</v>
      </c>
      <c r="OZZ25" s="485">
        <f t="shared" si="169"/>
        <v>0</v>
      </c>
      <c r="PAA25" s="485">
        <f t="shared" si="169"/>
        <v>0</v>
      </c>
      <c r="PAB25" s="485">
        <f t="shared" si="169"/>
        <v>0</v>
      </c>
      <c r="PAC25" s="485">
        <f t="shared" si="169"/>
        <v>0</v>
      </c>
      <c r="PAD25" s="485">
        <f t="shared" si="169"/>
        <v>0</v>
      </c>
      <c r="PAE25" s="485">
        <f t="shared" si="169"/>
        <v>0</v>
      </c>
      <c r="PAF25" s="485">
        <f t="shared" si="169"/>
        <v>0</v>
      </c>
      <c r="PAG25" s="485">
        <f t="shared" si="169"/>
        <v>0</v>
      </c>
      <c r="PAH25" s="485">
        <f t="shared" si="169"/>
        <v>0</v>
      </c>
      <c r="PAI25" s="485">
        <f t="shared" si="169"/>
        <v>0</v>
      </c>
      <c r="PAJ25" s="485">
        <f t="shared" si="169"/>
        <v>0</v>
      </c>
      <c r="PAK25" s="485">
        <f t="shared" si="169"/>
        <v>0</v>
      </c>
      <c r="PAL25" s="485">
        <f t="shared" si="169"/>
        <v>0</v>
      </c>
      <c r="PAM25" s="485">
        <f t="shared" si="169"/>
        <v>0</v>
      </c>
      <c r="PAN25" s="485">
        <f t="shared" si="169"/>
        <v>0</v>
      </c>
      <c r="PAO25" s="485">
        <f t="shared" si="169"/>
        <v>0</v>
      </c>
      <c r="PAP25" s="485">
        <f t="shared" si="169"/>
        <v>0</v>
      </c>
      <c r="PAQ25" s="485">
        <f t="shared" si="169"/>
        <v>0</v>
      </c>
      <c r="PAR25" s="485">
        <f t="shared" si="169"/>
        <v>0</v>
      </c>
      <c r="PAS25" s="485">
        <f t="shared" si="169"/>
        <v>0</v>
      </c>
      <c r="PAT25" s="485">
        <f t="shared" si="169"/>
        <v>0</v>
      </c>
      <c r="PAU25" s="485">
        <f t="shared" si="169"/>
        <v>0</v>
      </c>
      <c r="PAV25" s="485">
        <f t="shared" si="169"/>
        <v>0</v>
      </c>
      <c r="PAW25" s="485">
        <f t="shared" si="169"/>
        <v>0</v>
      </c>
      <c r="PAX25" s="485">
        <f t="shared" si="169"/>
        <v>0</v>
      </c>
      <c r="PAY25" s="485">
        <f t="shared" si="169"/>
        <v>0</v>
      </c>
      <c r="PAZ25" s="485">
        <f t="shared" si="169"/>
        <v>0</v>
      </c>
      <c r="PBA25" s="485">
        <f t="shared" si="169"/>
        <v>0</v>
      </c>
      <c r="PBB25" s="485">
        <f t="shared" si="169"/>
        <v>0</v>
      </c>
      <c r="PBC25" s="485">
        <f t="shared" si="169"/>
        <v>0</v>
      </c>
      <c r="PBD25" s="485">
        <f t="shared" si="169"/>
        <v>0</v>
      </c>
      <c r="PBE25" s="485">
        <f t="shared" si="169"/>
        <v>0</v>
      </c>
      <c r="PBF25" s="485">
        <f t="shared" si="169"/>
        <v>0</v>
      </c>
      <c r="PBG25" s="485">
        <f t="shared" si="169"/>
        <v>0</v>
      </c>
      <c r="PBH25" s="485">
        <f t="shared" si="169"/>
        <v>0</v>
      </c>
      <c r="PBI25" s="485">
        <f t="shared" si="169"/>
        <v>0</v>
      </c>
      <c r="PBJ25" s="485">
        <f t="shared" si="169"/>
        <v>0</v>
      </c>
      <c r="PBK25" s="485">
        <f t="shared" si="169"/>
        <v>0</v>
      </c>
      <c r="PBL25" s="485">
        <f t="shared" si="169"/>
        <v>0</v>
      </c>
      <c r="PBM25" s="485">
        <f t="shared" ref="PBM25:PDX25" si="170">PBM22/365</f>
        <v>0</v>
      </c>
      <c r="PBN25" s="485">
        <f t="shared" si="170"/>
        <v>0</v>
      </c>
      <c r="PBO25" s="485">
        <f t="shared" si="170"/>
        <v>0</v>
      </c>
      <c r="PBP25" s="485">
        <f t="shared" si="170"/>
        <v>0</v>
      </c>
      <c r="PBQ25" s="485">
        <f t="shared" si="170"/>
        <v>0</v>
      </c>
      <c r="PBR25" s="485">
        <f t="shared" si="170"/>
        <v>0</v>
      </c>
      <c r="PBS25" s="485">
        <f t="shared" si="170"/>
        <v>0</v>
      </c>
      <c r="PBT25" s="485">
        <f t="shared" si="170"/>
        <v>0</v>
      </c>
      <c r="PBU25" s="485">
        <f t="shared" si="170"/>
        <v>0</v>
      </c>
      <c r="PBV25" s="485">
        <f t="shared" si="170"/>
        <v>0</v>
      </c>
      <c r="PBW25" s="485">
        <f t="shared" si="170"/>
        <v>0</v>
      </c>
      <c r="PBX25" s="485">
        <f t="shared" si="170"/>
        <v>0</v>
      </c>
      <c r="PBY25" s="485">
        <f t="shared" si="170"/>
        <v>0</v>
      </c>
      <c r="PBZ25" s="485">
        <f t="shared" si="170"/>
        <v>0</v>
      </c>
      <c r="PCA25" s="485">
        <f t="shared" si="170"/>
        <v>0</v>
      </c>
      <c r="PCB25" s="485">
        <f t="shared" si="170"/>
        <v>0</v>
      </c>
      <c r="PCC25" s="485">
        <f t="shared" si="170"/>
        <v>0</v>
      </c>
      <c r="PCD25" s="485">
        <f t="shared" si="170"/>
        <v>0</v>
      </c>
      <c r="PCE25" s="485">
        <f t="shared" si="170"/>
        <v>0</v>
      </c>
      <c r="PCF25" s="485">
        <f t="shared" si="170"/>
        <v>0</v>
      </c>
      <c r="PCG25" s="485">
        <f t="shared" si="170"/>
        <v>0</v>
      </c>
      <c r="PCH25" s="485">
        <f t="shared" si="170"/>
        <v>0</v>
      </c>
      <c r="PCI25" s="485">
        <f t="shared" si="170"/>
        <v>0</v>
      </c>
      <c r="PCJ25" s="485">
        <f t="shared" si="170"/>
        <v>0</v>
      </c>
      <c r="PCK25" s="485">
        <f t="shared" si="170"/>
        <v>0</v>
      </c>
      <c r="PCL25" s="485">
        <f t="shared" si="170"/>
        <v>0</v>
      </c>
      <c r="PCM25" s="485">
        <f t="shared" si="170"/>
        <v>0</v>
      </c>
      <c r="PCN25" s="485">
        <f t="shared" si="170"/>
        <v>0</v>
      </c>
      <c r="PCO25" s="485">
        <f t="shared" si="170"/>
        <v>0</v>
      </c>
      <c r="PCP25" s="485">
        <f t="shared" si="170"/>
        <v>0</v>
      </c>
      <c r="PCQ25" s="485">
        <f t="shared" si="170"/>
        <v>0</v>
      </c>
      <c r="PCR25" s="485">
        <f t="shared" si="170"/>
        <v>0</v>
      </c>
      <c r="PCS25" s="485">
        <f t="shared" si="170"/>
        <v>0</v>
      </c>
      <c r="PCT25" s="485">
        <f t="shared" si="170"/>
        <v>0</v>
      </c>
      <c r="PCU25" s="485">
        <f t="shared" si="170"/>
        <v>0</v>
      </c>
      <c r="PCV25" s="485">
        <f t="shared" si="170"/>
        <v>0</v>
      </c>
      <c r="PCW25" s="485">
        <f t="shared" si="170"/>
        <v>0</v>
      </c>
      <c r="PCX25" s="485">
        <f t="shared" si="170"/>
        <v>0</v>
      </c>
      <c r="PCY25" s="485">
        <f t="shared" si="170"/>
        <v>0</v>
      </c>
      <c r="PCZ25" s="485">
        <f t="shared" si="170"/>
        <v>0</v>
      </c>
      <c r="PDA25" s="485">
        <f t="shared" si="170"/>
        <v>0</v>
      </c>
      <c r="PDB25" s="485">
        <f t="shared" si="170"/>
        <v>0</v>
      </c>
      <c r="PDC25" s="485">
        <f t="shared" si="170"/>
        <v>0</v>
      </c>
      <c r="PDD25" s="485">
        <f t="shared" si="170"/>
        <v>0</v>
      </c>
      <c r="PDE25" s="485">
        <f t="shared" si="170"/>
        <v>0</v>
      </c>
      <c r="PDF25" s="485">
        <f t="shared" si="170"/>
        <v>0</v>
      </c>
      <c r="PDG25" s="485">
        <f t="shared" si="170"/>
        <v>0</v>
      </c>
      <c r="PDH25" s="485">
        <f t="shared" si="170"/>
        <v>0</v>
      </c>
      <c r="PDI25" s="485">
        <f t="shared" si="170"/>
        <v>0</v>
      </c>
      <c r="PDJ25" s="485">
        <f t="shared" si="170"/>
        <v>0</v>
      </c>
      <c r="PDK25" s="485">
        <f t="shared" si="170"/>
        <v>0</v>
      </c>
      <c r="PDL25" s="485">
        <f t="shared" si="170"/>
        <v>0</v>
      </c>
      <c r="PDM25" s="485">
        <f t="shared" si="170"/>
        <v>0</v>
      </c>
      <c r="PDN25" s="485">
        <f t="shared" si="170"/>
        <v>0</v>
      </c>
      <c r="PDO25" s="485">
        <f t="shared" si="170"/>
        <v>0</v>
      </c>
      <c r="PDP25" s="485">
        <f t="shared" si="170"/>
        <v>0</v>
      </c>
      <c r="PDQ25" s="485">
        <f t="shared" si="170"/>
        <v>0</v>
      </c>
      <c r="PDR25" s="485">
        <f t="shared" si="170"/>
        <v>0</v>
      </c>
      <c r="PDS25" s="485">
        <f t="shared" si="170"/>
        <v>0</v>
      </c>
      <c r="PDT25" s="485">
        <f t="shared" si="170"/>
        <v>0</v>
      </c>
      <c r="PDU25" s="485">
        <f t="shared" si="170"/>
        <v>0</v>
      </c>
      <c r="PDV25" s="485">
        <f t="shared" si="170"/>
        <v>0</v>
      </c>
      <c r="PDW25" s="485">
        <f t="shared" si="170"/>
        <v>0</v>
      </c>
      <c r="PDX25" s="485">
        <f t="shared" si="170"/>
        <v>0</v>
      </c>
      <c r="PDY25" s="485">
        <f t="shared" ref="PDY25:PGJ25" si="171">PDY22/365</f>
        <v>0</v>
      </c>
      <c r="PDZ25" s="485">
        <f t="shared" si="171"/>
        <v>0</v>
      </c>
      <c r="PEA25" s="485">
        <f t="shared" si="171"/>
        <v>0</v>
      </c>
      <c r="PEB25" s="485">
        <f t="shared" si="171"/>
        <v>0</v>
      </c>
      <c r="PEC25" s="485">
        <f t="shared" si="171"/>
        <v>0</v>
      </c>
      <c r="PED25" s="485">
        <f t="shared" si="171"/>
        <v>0</v>
      </c>
      <c r="PEE25" s="485">
        <f t="shared" si="171"/>
        <v>0</v>
      </c>
      <c r="PEF25" s="485">
        <f t="shared" si="171"/>
        <v>0</v>
      </c>
      <c r="PEG25" s="485">
        <f t="shared" si="171"/>
        <v>0</v>
      </c>
      <c r="PEH25" s="485">
        <f t="shared" si="171"/>
        <v>0</v>
      </c>
      <c r="PEI25" s="485">
        <f t="shared" si="171"/>
        <v>0</v>
      </c>
      <c r="PEJ25" s="485">
        <f t="shared" si="171"/>
        <v>0</v>
      </c>
      <c r="PEK25" s="485">
        <f t="shared" si="171"/>
        <v>0</v>
      </c>
      <c r="PEL25" s="485">
        <f t="shared" si="171"/>
        <v>0</v>
      </c>
      <c r="PEM25" s="485">
        <f t="shared" si="171"/>
        <v>0</v>
      </c>
      <c r="PEN25" s="485">
        <f t="shared" si="171"/>
        <v>0</v>
      </c>
      <c r="PEO25" s="485">
        <f t="shared" si="171"/>
        <v>0</v>
      </c>
      <c r="PEP25" s="485">
        <f t="shared" si="171"/>
        <v>0</v>
      </c>
      <c r="PEQ25" s="485">
        <f t="shared" si="171"/>
        <v>0</v>
      </c>
      <c r="PER25" s="485">
        <f t="shared" si="171"/>
        <v>0</v>
      </c>
      <c r="PES25" s="485">
        <f t="shared" si="171"/>
        <v>0</v>
      </c>
      <c r="PET25" s="485">
        <f t="shared" si="171"/>
        <v>0</v>
      </c>
      <c r="PEU25" s="485">
        <f t="shared" si="171"/>
        <v>0</v>
      </c>
      <c r="PEV25" s="485">
        <f t="shared" si="171"/>
        <v>0</v>
      </c>
      <c r="PEW25" s="485">
        <f t="shared" si="171"/>
        <v>0</v>
      </c>
      <c r="PEX25" s="485">
        <f t="shared" si="171"/>
        <v>0</v>
      </c>
      <c r="PEY25" s="485">
        <f t="shared" si="171"/>
        <v>0</v>
      </c>
      <c r="PEZ25" s="485">
        <f t="shared" si="171"/>
        <v>0</v>
      </c>
      <c r="PFA25" s="485">
        <f t="shared" si="171"/>
        <v>0</v>
      </c>
      <c r="PFB25" s="485">
        <f t="shared" si="171"/>
        <v>0</v>
      </c>
      <c r="PFC25" s="485">
        <f t="shared" si="171"/>
        <v>0</v>
      </c>
      <c r="PFD25" s="485">
        <f t="shared" si="171"/>
        <v>0</v>
      </c>
      <c r="PFE25" s="485">
        <f t="shared" si="171"/>
        <v>0</v>
      </c>
      <c r="PFF25" s="485">
        <f t="shared" si="171"/>
        <v>0</v>
      </c>
      <c r="PFG25" s="485">
        <f t="shared" si="171"/>
        <v>0</v>
      </c>
      <c r="PFH25" s="485">
        <f t="shared" si="171"/>
        <v>0</v>
      </c>
      <c r="PFI25" s="485">
        <f t="shared" si="171"/>
        <v>0</v>
      </c>
      <c r="PFJ25" s="485">
        <f t="shared" si="171"/>
        <v>0</v>
      </c>
      <c r="PFK25" s="485">
        <f t="shared" si="171"/>
        <v>0</v>
      </c>
      <c r="PFL25" s="485">
        <f t="shared" si="171"/>
        <v>0</v>
      </c>
      <c r="PFM25" s="485">
        <f t="shared" si="171"/>
        <v>0</v>
      </c>
      <c r="PFN25" s="485">
        <f t="shared" si="171"/>
        <v>0</v>
      </c>
      <c r="PFO25" s="485">
        <f t="shared" si="171"/>
        <v>0</v>
      </c>
      <c r="PFP25" s="485">
        <f t="shared" si="171"/>
        <v>0</v>
      </c>
      <c r="PFQ25" s="485">
        <f t="shared" si="171"/>
        <v>0</v>
      </c>
      <c r="PFR25" s="485">
        <f t="shared" si="171"/>
        <v>0</v>
      </c>
      <c r="PFS25" s="485">
        <f t="shared" si="171"/>
        <v>0</v>
      </c>
      <c r="PFT25" s="485">
        <f t="shared" si="171"/>
        <v>0</v>
      </c>
      <c r="PFU25" s="485">
        <f t="shared" si="171"/>
        <v>0</v>
      </c>
      <c r="PFV25" s="485">
        <f t="shared" si="171"/>
        <v>0</v>
      </c>
      <c r="PFW25" s="485">
        <f t="shared" si="171"/>
        <v>0</v>
      </c>
      <c r="PFX25" s="485">
        <f t="shared" si="171"/>
        <v>0</v>
      </c>
      <c r="PFY25" s="485">
        <f t="shared" si="171"/>
        <v>0</v>
      </c>
      <c r="PFZ25" s="485">
        <f t="shared" si="171"/>
        <v>0</v>
      </c>
      <c r="PGA25" s="485">
        <f t="shared" si="171"/>
        <v>0</v>
      </c>
      <c r="PGB25" s="485">
        <f t="shared" si="171"/>
        <v>0</v>
      </c>
      <c r="PGC25" s="485">
        <f t="shared" si="171"/>
        <v>0</v>
      </c>
      <c r="PGD25" s="485">
        <f t="shared" si="171"/>
        <v>0</v>
      </c>
      <c r="PGE25" s="485">
        <f t="shared" si="171"/>
        <v>0</v>
      </c>
      <c r="PGF25" s="485">
        <f t="shared" si="171"/>
        <v>0</v>
      </c>
      <c r="PGG25" s="485">
        <f t="shared" si="171"/>
        <v>0</v>
      </c>
      <c r="PGH25" s="485">
        <f t="shared" si="171"/>
        <v>0</v>
      </c>
      <c r="PGI25" s="485">
        <f t="shared" si="171"/>
        <v>0</v>
      </c>
      <c r="PGJ25" s="485">
        <f t="shared" si="171"/>
        <v>0</v>
      </c>
      <c r="PGK25" s="485">
        <f t="shared" ref="PGK25:PIV25" si="172">PGK22/365</f>
        <v>0</v>
      </c>
      <c r="PGL25" s="485">
        <f t="shared" si="172"/>
        <v>0</v>
      </c>
      <c r="PGM25" s="485">
        <f t="shared" si="172"/>
        <v>0</v>
      </c>
      <c r="PGN25" s="485">
        <f t="shared" si="172"/>
        <v>0</v>
      </c>
      <c r="PGO25" s="485">
        <f t="shared" si="172"/>
        <v>0</v>
      </c>
      <c r="PGP25" s="485">
        <f t="shared" si="172"/>
        <v>0</v>
      </c>
      <c r="PGQ25" s="485">
        <f t="shared" si="172"/>
        <v>0</v>
      </c>
      <c r="PGR25" s="485">
        <f t="shared" si="172"/>
        <v>0</v>
      </c>
      <c r="PGS25" s="485">
        <f t="shared" si="172"/>
        <v>0</v>
      </c>
      <c r="PGT25" s="485">
        <f t="shared" si="172"/>
        <v>0</v>
      </c>
      <c r="PGU25" s="485">
        <f t="shared" si="172"/>
        <v>0</v>
      </c>
      <c r="PGV25" s="485">
        <f t="shared" si="172"/>
        <v>0</v>
      </c>
      <c r="PGW25" s="485">
        <f t="shared" si="172"/>
        <v>0</v>
      </c>
      <c r="PGX25" s="485">
        <f t="shared" si="172"/>
        <v>0</v>
      </c>
      <c r="PGY25" s="485">
        <f t="shared" si="172"/>
        <v>0</v>
      </c>
      <c r="PGZ25" s="485">
        <f t="shared" si="172"/>
        <v>0</v>
      </c>
      <c r="PHA25" s="485">
        <f t="shared" si="172"/>
        <v>0</v>
      </c>
      <c r="PHB25" s="485">
        <f t="shared" si="172"/>
        <v>0</v>
      </c>
      <c r="PHC25" s="485">
        <f t="shared" si="172"/>
        <v>0</v>
      </c>
      <c r="PHD25" s="485">
        <f t="shared" si="172"/>
        <v>0</v>
      </c>
      <c r="PHE25" s="485">
        <f t="shared" si="172"/>
        <v>0</v>
      </c>
      <c r="PHF25" s="485">
        <f t="shared" si="172"/>
        <v>0</v>
      </c>
      <c r="PHG25" s="485">
        <f t="shared" si="172"/>
        <v>0</v>
      </c>
      <c r="PHH25" s="485">
        <f t="shared" si="172"/>
        <v>0</v>
      </c>
      <c r="PHI25" s="485">
        <f t="shared" si="172"/>
        <v>0</v>
      </c>
      <c r="PHJ25" s="485">
        <f t="shared" si="172"/>
        <v>0</v>
      </c>
      <c r="PHK25" s="485">
        <f t="shared" si="172"/>
        <v>0</v>
      </c>
      <c r="PHL25" s="485">
        <f t="shared" si="172"/>
        <v>0</v>
      </c>
      <c r="PHM25" s="485">
        <f t="shared" si="172"/>
        <v>0</v>
      </c>
      <c r="PHN25" s="485">
        <f t="shared" si="172"/>
        <v>0</v>
      </c>
      <c r="PHO25" s="485">
        <f t="shared" si="172"/>
        <v>0</v>
      </c>
      <c r="PHP25" s="485">
        <f t="shared" si="172"/>
        <v>0</v>
      </c>
      <c r="PHQ25" s="485">
        <f t="shared" si="172"/>
        <v>0</v>
      </c>
      <c r="PHR25" s="485">
        <f t="shared" si="172"/>
        <v>0</v>
      </c>
      <c r="PHS25" s="485">
        <f t="shared" si="172"/>
        <v>0</v>
      </c>
      <c r="PHT25" s="485">
        <f t="shared" si="172"/>
        <v>0</v>
      </c>
      <c r="PHU25" s="485">
        <f t="shared" si="172"/>
        <v>0</v>
      </c>
      <c r="PHV25" s="485">
        <f t="shared" si="172"/>
        <v>0</v>
      </c>
      <c r="PHW25" s="485">
        <f t="shared" si="172"/>
        <v>0</v>
      </c>
      <c r="PHX25" s="485">
        <f t="shared" si="172"/>
        <v>0</v>
      </c>
      <c r="PHY25" s="485">
        <f t="shared" si="172"/>
        <v>0</v>
      </c>
      <c r="PHZ25" s="485">
        <f t="shared" si="172"/>
        <v>0</v>
      </c>
      <c r="PIA25" s="485">
        <f t="shared" si="172"/>
        <v>0</v>
      </c>
      <c r="PIB25" s="485">
        <f t="shared" si="172"/>
        <v>0</v>
      </c>
      <c r="PIC25" s="485">
        <f t="shared" si="172"/>
        <v>0</v>
      </c>
      <c r="PID25" s="485">
        <f t="shared" si="172"/>
        <v>0</v>
      </c>
      <c r="PIE25" s="485">
        <f t="shared" si="172"/>
        <v>0</v>
      </c>
      <c r="PIF25" s="485">
        <f t="shared" si="172"/>
        <v>0</v>
      </c>
      <c r="PIG25" s="485">
        <f t="shared" si="172"/>
        <v>0</v>
      </c>
      <c r="PIH25" s="485">
        <f t="shared" si="172"/>
        <v>0</v>
      </c>
      <c r="PII25" s="485">
        <f t="shared" si="172"/>
        <v>0</v>
      </c>
      <c r="PIJ25" s="485">
        <f t="shared" si="172"/>
        <v>0</v>
      </c>
      <c r="PIK25" s="485">
        <f t="shared" si="172"/>
        <v>0</v>
      </c>
      <c r="PIL25" s="485">
        <f t="shared" si="172"/>
        <v>0</v>
      </c>
      <c r="PIM25" s="485">
        <f t="shared" si="172"/>
        <v>0</v>
      </c>
      <c r="PIN25" s="485">
        <f t="shared" si="172"/>
        <v>0</v>
      </c>
      <c r="PIO25" s="485">
        <f t="shared" si="172"/>
        <v>0</v>
      </c>
      <c r="PIP25" s="485">
        <f t="shared" si="172"/>
        <v>0</v>
      </c>
      <c r="PIQ25" s="485">
        <f t="shared" si="172"/>
        <v>0</v>
      </c>
      <c r="PIR25" s="485">
        <f t="shared" si="172"/>
        <v>0</v>
      </c>
      <c r="PIS25" s="485">
        <f t="shared" si="172"/>
        <v>0</v>
      </c>
      <c r="PIT25" s="485">
        <f t="shared" si="172"/>
        <v>0</v>
      </c>
      <c r="PIU25" s="485">
        <f t="shared" si="172"/>
        <v>0</v>
      </c>
      <c r="PIV25" s="485">
        <f t="shared" si="172"/>
        <v>0</v>
      </c>
      <c r="PIW25" s="485">
        <f t="shared" ref="PIW25:PLH25" si="173">PIW22/365</f>
        <v>0</v>
      </c>
      <c r="PIX25" s="485">
        <f t="shared" si="173"/>
        <v>0</v>
      </c>
      <c r="PIY25" s="485">
        <f t="shared" si="173"/>
        <v>0</v>
      </c>
      <c r="PIZ25" s="485">
        <f t="shared" si="173"/>
        <v>0</v>
      </c>
      <c r="PJA25" s="485">
        <f t="shared" si="173"/>
        <v>0</v>
      </c>
      <c r="PJB25" s="485">
        <f t="shared" si="173"/>
        <v>0</v>
      </c>
      <c r="PJC25" s="485">
        <f t="shared" si="173"/>
        <v>0</v>
      </c>
      <c r="PJD25" s="485">
        <f t="shared" si="173"/>
        <v>0</v>
      </c>
      <c r="PJE25" s="485">
        <f t="shared" si="173"/>
        <v>0</v>
      </c>
      <c r="PJF25" s="485">
        <f t="shared" si="173"/>
        <v>0</v>
      </c>
      <c r="PJG25" s="485">
        <f t="shared" si="173"/>
        <v>0</v>
      </c>
      <c r="PJH25" s="485">
        <f t="shared" si="173"/>
        <v>0</v>
      </c>
      <c r="PJI25" s="485">
        <f t="shared" si="173"/>
        <v>0</v>
      </c>
      <c r="PJJ25" s="485">
        <f t="shared" si="173"/>
        <v>0</v>
      </c>
      <c r="PJK25" s="485">
        <f t="shared" si="173"/>
        <v>0</v>
      </c>
      <c r="PJL25" s="485">
        <f t="shared" si="173"/>
        <v>0</v>
      </c>
      <c r="PJM25" s="485">
        <f t="shared" si="173"/>
        <v>0</v>
      </c>
      <c r="PJN25" s="485">
        <f t="shared" si="173"/>
        <v>0</v>
      </c>
      <c r="PJO25" s="485">
        <f t="shared" si="173"/>
        <v>0</v>
      </c>
      <c r="PJP25" s="485">
        <f t="shared" si="173"/>
        <v>0</v>
      </c>
      <c r="PJQ25" s="485">
        <f t="shared" si="173"/>
        <v>0</v>
      </c>
      <c r="PJR25" s="485">
        <f t="shared" si="173"/>
        <v>0</v>
      </c>
      <c r="PJS25" s="485">
        <f t="shared" si="173"/>
        <v>0</v>
      </c>
      <c r="PJT25" s="485">
        <f t="shared" si="173"/>
        <v>0</v>
      </c>
      <c r="PJU25" s="485">
        <f t="shared" si="173"/>
        <v>0</v>
      </c>
      <c r="PJV25" s="485">
        <f t="shared" si="173"/>
        <v>0</v>
      </c>
      <c r="PJW25" s="485">
        <f t="shared" si="173"/>
        <v>0</v>
      </c>
      <c r="PJX25" s="485">
        <f t="shared" si="173"/>
        <v>0</v>
      </c>
      <c r="PJY25" s="485">
        <f t="shared" si="173"/>
        <v>0</v>
      </c>
      <c r="PJZ25" s="485">
        <f t="shared" si="173"/>
        <v>0</v>
      </c>
      <c r="PKA25" s="485">
        <f t="shared" si="173"/>
        <v>0</v>
      </c>
      <c r="PKB25" s="485">
        <f t="shared" si="173"/>
        <v>0</v>
      </c>
      <c r="PKC25" s="485">
        <f t="shared" si="173"/>
        <v>0</v>
      </c>
      <c r="PKD25" s="485">
        <f t="shared" si="173"/>
        <v>0</v>
      </c>
      <c r="PKE25" s="485">
        <f t="shared" si="173"/>
        <v>0</v>
      </c>
      <c r="PKF25" s="485">
        <f t="shared" si="173"/>
        <v>0</v>
      </c>
      <c r="PKG25" s="485">
        <f t="shared" si="173"/>
        <v>0</v>
      </c>
      <c r="PKH25" s="485">
        <f t="shared" si="173"/>
        <v>0</v>
      </c>
      <c r="PKI25" s="485">
        <f t="shared" si="173"/>
        <v>0</v>
      </c>
      <c r="PKJ25" s="485">
        <f t="shared" si="173"/>
        <v>0</v>
      </c>
      <c r="PKK25" s="485">
        <f t="shared" si="173"/>
        <v>0</v>
      </c>
      <c r="PKL25" s="485">
        <f t="shared" si="173"/>
        <v>0</v>
      </c>
      <c r="PKM25" s="485">
        <f t="shared" si="173"/>
        <v>0</v>
      </c>
      <c r="PKN25" s="485">
        <f t="shared" si="173"/>
        <v>0</v>
      </c>
      <c r="PKO25" s="485">
        <f t="shared" si="173"/>
        <v>0</v>
      </c>
      <c r="PKP25" s="485">
        <f t="shared" si="173"/>
        <v>0</v>
      </c>
      <c r="PKQ25" s="485">
        <f t="shared" si="173"/>
        <v>0</v>
      </c>
      <c r="PKR25" s="485">
        <f t="shared" si="173"/>
        <v>0</v>
      </c>
      <c r="PKS25" s="485">
        <f t="shared" si="173"/>
        <v>0</v>
      </c>
      <c r="PKT25" s="485">
        <f t="shared" si="173"/>
        <v>0</v>
      </c>
      <c r="PKU25" s="485">
        <f t="shared" si="173"/>
        <v>0</v>
      </c>
      <c r="PKV25" s="485">
        <f t="shared" si="173"/>
        <v>0</v>
      </c>
      <c r="PKW25" s="485">
        <f t="shared" si="173"/>
        <v>0</v>
      </c>
      <c r="PKX25" s="485">
        <f t="shared" si="173"/>
        <v>0</v>
      </c>
      <c r="PKY25" s="485">
        <f t="shared" si="173"/>
        <v>0</v>
      </c>
      <c r="PKZ25" s="485">
        <f t="shared" si="173"/>
        <v>0</v>
      </c>
      <c r="PLA25" s="485">
        <f t="shared" si="173"/>
        <v>0</v>
      </c>
      <c r="PLB25" s="485">
        <f t="shared" si="173"/>
        <v>0</v>
      </c>
      <c r="PLC25" s="485">
        <f t="shared" si="173"/>
        <v>0</v>
      </c>
      <c r="PLD25" s="485">
        <f t="shared" si="173"/>
        <v>0</v>
      </c>
      <c r="PLE25" s="485">
        <f t="shared" si="173"/>
        <v>0</v>
      </c>
      <c r="PLF25" s="485">
        <f t="shared" si="173"/>
        <v>0</v>
      </c>
      <c r="PLG25" s="485">
        <f t="shared" si="173"/>
        <v>0</v>
      </c>
      <c r="PLH25" s="485">
        <f t="shared" si="173"/>
        <v>0</v>
      </c>
      <c r="PLI25" s="485">
        <f t="shared" ref="PLI25:PNT25" si="174">PLI22/365</f>
        <v>0</v>
      </c>
      <c r="PLJ25" s="485">
        <f t="shared" si="174"/>
        <v>0</v>
      </c>
      <c r="PLK25" s="485">
        <f t="shared" si="174"/>
        <v>0</v>
      </c>
      <c r="PLL25" s="485">
        <f t="shared" si="174"/>
        <v>0</v>
      </c>
      <c r="PLM25" s="485">
        <f t="shared" si="174"/>
        <v>0</v>
      </c>
      <c r="PLN25" s="485">
        <f t="shared" si="174"/>
        <v>0</v>
      </c>
      <c r="PLO25" s="485">
        <f t="shared" si="174"/>
        <v>0</v>
      </c>
      <c r="PLP25" s="485">
        <f t="shared" si="174"/>
        <v>0</v>
      </c>
      <c r="PLQ25" s="485">
        <f t="shared" si="174"/>
        <v>0</v>
      </c>
      <c r="PLR25" s="485">
        <f t="shared" si="174"/>
        <v>0</v>
      </c>
      <c r="PLS25" s="485">
        <f t="shared" si="174"/>
        <v>0</v>
      </c>
      <c r="PLT25" s="485">
        <f t="shared" si="174"/>
        <v>0</v>
      </c>
      <c r="PLU25" s="485">
        <f t="shared" si="174"/>
        <v>0</v>
      </c>
      <c r="PLV25" s="485">
        <f t="shared" si="174"/>
        <v>0</v>
      </c>
      <c r="PLW25" s="485">
        <f t="shared" si="174"/>
        <v>0</v>
      </c>
      <c r="PLX25" s="485">
        <f t="shared" si="174"/>
        <v>0</v>
      </c>
      <c r="PLY25" s="485">
        <f t="shared" si="174"/>
        <v>0</v>
      </c>
      <c r="PLZ25" s="485">
        <f t="shared" si="174"/>
        <v>0</v>
      </c>
      <c r="PMA25" s="485">
        <f t="shared" si="174"/>
        <v>0</v>
      </c>
      <c r="PMB25" s="485">
        <f t="shared" si="174"/>
        <v>0</v>
      </c>
      <c r="PMC25" s="485">
        <f t="shared" si="174"/>
        <v>0</v>
      </c>
      <c r="PMD25" s="485">
        <f t="shared" si="174"/>
        <v>0</v>
      </c>
      <c r="PME25" s="485">
        <f t="shared" si="174"/>
        <v>0</v>
      </c>
      <c r="PMF25" s="485">
        <f t="shared" si="174"/>
        <v>0</v>
      </c>
      <c r="PMG25" s="485">
        <f t="shared" si="174"/>
        <v>0</v>
      </c>
      <c r="PMH25" s="485">
        <f t="shared" si="174"/>
        <v>0</v>
      </c>
      <c r="PMI25" s="485">
        <f t="shared" si="174"/>
        <v>0</v>
      </c>
      <c r="PMJ25" s="485">
        <f t="shared" si="174"/>
        <v>0</v>
      </c>
      <c r="PMK25" s="485">
        <f t="shared" si="174"/>
        <v>0</v>
      </c>
      <c r="PML25" s="485">
        <f t="shared" si="174"/>
        <v>0</v>
      </c>
      <c r="PMM25" s="485">
        <f t="shared" si="174"/>
        <v>0</v>
      </c>
      <c r="PMN25" s="485">
        <f t="shared" si="174"/>
        <v>0</v>
      </c>
      <c r="PMO25" s="485">
        <f t="shared" si="174"/>
        <v>0</v>
      </c>
      <c r="PMP25" s="485">
        <f t="shared" si="174"/>
        <v>0</v>
      </c>
      <c r="PMQ25" s="485">
        <f t="shared" si="174"/>
        <v>0</v>
      </c>
      <c r="PMR25" s="485">
        <f t="shared" si="174"/>
        <v>0</v>
      </c>
      <c r="PMS25" s="485">
        <f t="shared" si="174"/>
        <v>0</v>
      </c>
      <c r="PMT25" s="485">
        <f t="shared" si="174"/>
        <v>0</v>
      </c>
      <c r="PMU25" s="485">
        <f t="shared" si="174"/>
        <v>0</v>
      </c>
      <c r="PMV25" s="485">
        <f t="shared" si="174"/>
        <v>0</v>
      </c>
      <c r="PMW25" s="485">
        <f t="shared" si="174"/>
        <v>0</v>
      </c>
      <c r="PMX25" s="485">
        <f t="shared" si="174"/>
        <v>0</v>
      </c>
      <c r="PMY25" s="485">
        <f t="shared" si="174"/>
        <v>0</v>
      </c>
      <c r="PMZ25" s="485">
        <f t="shared" si="174"/>
        <v>0</v>
      </c>
      <c r="PNA25" s="485">
        <f t="shared" si="174"/>
        <v>0</v>
      </c>
      <c r="PNB25" s="485">
        <f t="shared" si="174"/>
        <v>0</v>
      </c>
      <c r="PNC25" s="485">
        <f t="shared" si="174"/>
        <v>0</v>
      </c>
      <c r="PND25" s="485">
        <f t="shared" si="174"/>
        <v>0</v>
      </c>
      <c r="PNE25" s="485">
        <f t="shared" si="174"/>
        <v>0</v>
      </c>
      <c r="PNF25" s="485">
        <f t="shared" si="174"/>
        <v>0</v>
      </c>
      <c r="PNG25" s="485">
        <f t="shared" si="174"/>
        <v>0</v>
      </c>
      <c r="PNH25" s="485">
        <f t="shared" si="174"/>
        <v>0</v>
      </c>
      <c r="PNI25" s="485">
        <f t="shared" si="174"/>
        <v>0</v>
      </c>
      <c r="PNJ25" s="485">
        <f t="shared" si="174"/>
        <v>0</v>
      </c>
      <c r="PNK25" s="485">
        <f t="shared" si="174"/>
        <v>0</v>
      </c>
      <c r="PNL25" s="485">
        <f t="shared" si="174"/>
        <v>0</v>
      </c>
      <c r="PNM25" s="485">
        <f t="shared" si="174"/>
        <v>0</v>
      </c>
      <c r="PNN25" s="485">
        <f t="shared" si="174"/>
        <v>0</v>
      </c>
      <c r="PNO25" s="485">
        <f t="shared" si="174"/>
        <v>0</v>
      </c>
      <c r="PNP25" s="485">
        <f t="shared" si="174"/>
        <v>0</v>
      </c>
      <c r="PNQ25" s="485">
        <f t="shared" si="174"/>
        <v>0</v>
      </c>
      <c r="PNR25" s="485">
        <f t="shared" si="174"/>
        <v>0</v>
      </c>
      <c r="PNS25" s="485">
        <f t="shared" si="174"/>
        <v>0</v>
      </c>
      <c r="PNT25" s="485">
        <f t="shared" si="174"/>
        <v>0</v>
      </c>
      <c r="PNU25" s="485">
        <f t="shared" ref="PNU25:PQF25" si="175">PNU22/365</f>
        <v>0</v>
      </c>
      <c r="PNV25" s="485">
        <f t="shared" si="175"/>
        <v>0</v>
      </c>
      <c r="PNW25" s="485">
        <f t="shared" si="175"/>
        <v>0</v>
      </c>
      <c r="PNX25" s="485">
        <f t="shared" si="175"/>
        <v>0</v>
      </c>
      <c r="PNY25" s="485">
        <f t="shared" si="175"/>
        <v>0</v>
      </c>
      <c r="PNZ25" s="485">
        <f t="shared" si="175"/>
        <v>0</v>
      </c>
      <c r="POA25" s="485">
        <f t="shared" si="175"/>
        <v>0</v>
      </c>
      <c r="POB25" s="485">
        <f t="shared" si="175"/>
        <v>0</v>
      </c>
      <c r="POC25" s="485">
        <f t="shared" si="175"/>
        <v>0</v>
      </c>
      <c r="POD25" s="485">
        <f t="shared" si="175"/>
        <v>0</v>
      </c>
      <c r="POE25" s="485">
        <f t="shared" si="175"/>
        <v>0</v>
      </c>
      <c r="POF25" s="485">
        <f t="shared" si="175"/>
        <v>0</v>
      </c>
      <c r="POG25" s="485">
        <f t="shared" si="175"/>
        <v>0</v>
      </c>
      <c r="POH25" s="485">
        <f t="shared" si="175"/>
        <v>0</v>
      </c>
      <c r="POI25" s="485">
        <f t="shared" si="175"/>
        <v>0</v>
      </c>
      <c r="POJ25" s="485">
        <f t="shared" si="175"/>
        <v>0</v>
      </c>
      <c r="POK25" s="485">
        <f t="shared" si="175"/>
        <v>0</v>
      </c>
      <c r="POL25" s="485">
        <f t="shared" si="175"/>
        <v>0</v>
      </c>
      <c r="POM25" s="485">
        <f t="shared" si="175"/>
        <v>0</v>
      </c>
      <c r="PON25" s="485">
        <f t="shared" si="175"/>
        <v>0</v>
      </c>
      <c r="POO25" s="485">
        <f t="shared" si="175"/>
        <v>0</v>
      </c>
      <c r="POP25" s="485">
        <f t="shared" si="175"/>
        <v>0</v>
      </c>
      <c r="POQ25" s="485">
        <f t="shared" si="175"/>
        <v>0</v>
      </c>
      <c r="POR25" s="485">
        <f t="shared" si="175"/>
        <v>0</v>
      </c>
      <c r="POS25" s="485">
        <f t="shared" si="175"/>
        <v>0</v>
      </c>
      <c r="POT25" s="485">
        <f t="shared" si="175"/>
        <v>0</v>
      </c>
      <c r="POU25" s="485">
        <f t="shared" si="175"/>
        <v>0</v>
      </c>
      <c r="POV25" s="485">
        <f t="shared" si="175"/>
        <v>0</v>
      </c>
      <c r="POW25" s="485">
        <f t="shared" si="175"/>
        <v>0</v>
      </c>
      <c r="POX25" s="485">
        <f t="shared" si="175"/>
        <v>0</v>
      </c>
      <c r="POY25" s="485">
        <f t="shared" si="175"/>
        <v>0</v>
      </c>
      <c r="POZ25" s="485">
        <f t="shared" si="175"/>
        <v>0</v>
      </c>
      <c r="PPA25" s="485">
        <f t="shared" si="175"/>
        <v>0</v>
      </c>
      <c r="PPB25" s="485">
        <f t="shared" si="175"/>
        <v>0</v>
      </c>
      <c r="PPC25" s="485">
        <f t="shared" si="175"/>
        <v>0</v>
      </c>
      <c r="PPD25" s="485">
        <f t="shared" si="175"/>
        <v>0</v>
      </c>
      <c r="PPE25" s="485">
        <f t="shared" si="175"/>
        <v>0</v>
      </c>
      <c r="PPF25" s="485">
        <f t="shared" si="175"/>
        <v>0</v>
      </c>
      <c r="PPG25" s="485">
        <f t="shared" si="175"/>
        <v>0</v>
      </c>
      <c r="PPH25" s="485">
        <f t="shared" si="175"/>
        <v>0</v>
      </c>
      <c r="PPI25" s="485">
        <f t="shared" si="175"/>
        <v>0</v>
      </c>
      <c r="PPJ25" s="485">
        <f t="shared" si="175"/>
        <v>0</v>
      </c>
      <c r="PPK25" s="485">
        <f t="shared" si="175"/>
        <v>0</v>
      </c>
      <c r="PPL25" s="485">
        <f t="shared" si="175"/>
        <v>0</v>
      </c>
      <c r="PPM25" s="485">
        <f t="shared" si="175"/>
        <v>0</v>
      </c>
      <c r="PPN25" s="485">
        <f t="shared" si="175"/>
        <v>0</v>
      </c>
      <c r="PPO25" s="485">
        <f t="shared" si="175"/>
        <v>0</v>
      </c>
      <c r="PPP25" s="485">
        <f t="shared" si="175"/>
        <v>0</v>
      </c>
      <c r="PPQ25" s="485">
        <f t="shared" si="175"/>
        <v>0</v>
      </c>
      <c r="PPR25" s="485">
        <f t="shared" si="175"/>
        <v>0</v>
      </c>
      <c r="PPS25" s="485">
        <f t="shared" si="175"/>
        <v>0</v>
      </c>
      <c r="PPT25" s="485">
        <f t="shared" si="175"/>
        <v>0</v>
      </c>
      <c r="PPU25" s="485">
        <f t="shared" si="175"/>
        <v>0</v>
      </c>
      <c r="PPV25" s="485">
        <f t="shared" si="175"/>
        <v>0</v>
      </c>
      <c r="PPW25" s="485">
        <f t="shared" si="175"/>
        <v>0</v>
      </c>
      <c r="PPX25" s="485">
        <f t="shared" si="175"/>
        <v>0</v>
      </c>
      <c r="PPY25" s="485">
        <f t="shared" si="175"/>
        <v>0</v>
      </c>
      <c r="PPZ25" s="485">
        <f t="shared" si="175"/>
        <v>0</v>
      </c>
      <c r="PQA25" s="485">
        <f t="shared" si="175"/>
        <v>0</v>
      </c>
      <c r="PQB25" s="485">
        <f t="shared" si="175"/>
        <v>0</v>
      </c>
      <c r="PQC25" s="485">
        <f t="shared" si="175"/>
        <v>0</v>
      </c>
      <c r="PQD25" s="485">
        <f t="shared" si="175"/>
        <v>0</v>
      </c>
      <c r="PQE25" s="485">
        <f t="shared" si="175"/>
        <v>0</v>
      </c>
      <c r="PQF25" s="485">
        <f t="shared" si="175"/>
        <v>0</v>
      </c>
      <c r="PQG25" s="485">
        <f t="shared" ref="PQG25:PSR25" si="176">PQG22/365</f>
        <v>0</v>
      </c>
      <c r="PQH25" s="485">
        <f t="shared" si="176"/>
        <v>0</v>
      </c>
      <c r="PQI25" s="485">
        <f t="shared" si="176"/>
        <v>0</v>
      </c>
      <c r="PQJ25" s="485">
        <f t="shared" si="176"/>
        <v>0</v>
      </c>
      <c r="PQK25" s="485">
        <f t="shared" si="176"/>
        <v>0</v>
      </c>
      <c r="PQL25" s="485">
        <f t="shared" si="176"/>
        <v>0</v>
      </c>
      <c r="PQM25" s="485">
        <f t="shared" si="176"/>
        <v>0</v>
      </c>
      <c r="PQN25" s="485">
        <f t="shared" si="176"/>
        <v>0</v>
      </c>
      <c r="PQO25" s="485">
        <f t="shared" si="176"/>
        <v>0</v>
      </c>
      <c r="PQP25" s="485">
        <f t="shared" si="176"/>
        <v>0</v>
      </c>
      <c r="PQQ25" s="485">
        <f t="shared" si="176"/>
        <v>0</v>
      </c>
      <c r="PQR25" s="485">
        <f t="shared" si="176"/>
        <v>0</v>
      </c>
      <c r="PQS25" s="485">
        <f t="shared" si="176"/>
        <v>0</v>
      </c>
      <c r="PQT25" s="485">
        <f t="shared" si="176"/>
        <v>0</v>
      </c>
      <c r="PQU25" s="485">
        <f t="shared" si="176"/>
        <v>0</v>
      </c>
      <c r="PQV25" s="485">
        <f t="shared" si="176"/>
        <v>0</v>
      </c>
      <c r="PQW25" s="485">
        <f t="shared" si="176"/>
        <v>0</v>
      </c>
      <c r="PQX25" s="485">
        <f t="shared" si="176"/>
        <v>0</v>
      </c>
      <c r="PQY25" s="485">
        <f t="shared" si="176"/>
        <v>0</v>
      </c>
      <c r="PQZ25" s="485">
        <f t="shared" si="176"/>
        <v>0</v>
      </c>
      <c r="PRA25" s="485">
        <f t="shared" si="176"/>
        <v>0</v>
      </c>
      <c r="PRB25" s="485">
        <f t="shared" si="176"/>
        <v>0</v>
      </c>
      <c r="PRC25" s="485">
        <f t="shared" si="176"/>
        <v>0</v>
      </c>
      <c r="PRD25" s="485">
        <f t="shared" si="176"/>
        <v>0</v>
      </c>
      <c r="PRE25" s="485">
        <f t="shared" si="176"/>
        <v>0</v>
      </c>
      <c r="PRF25" s="485">
        <f t="shared" si="176"/>
        <v>0</v>
      </c>
      <c r="PRG25" s="485">
        <f t="shared" si="176"/>
        <v>0</v>
      </c>
      <c r="PRH25" s="485">
        <f t="shared" si="176"/>
        <v>0</v>
      </c>
      <c r="PRI25" s="485">
        <f t="shared" si="176"/>
        <v>0</v>
      </c>
      <c r="PRJ25" s="485">
        <f t="shared" si="176"/>
        <v>0</v>
      </c>
      <c r="PRK25" s="485">
        <f t="shared" si="176"/>
        <v>0</v>
      </c>
      <c r="PRL25" s="485">
        <f t="shared" si="176"/>
        <v>0</v>
      </c>
      <c r="PRM25" s="485">
        <f t="shared" si="176"/>
        <v>0</v>
      </c>
      <c r="PRN25" s="485">
        <f t="shared" si="176"/>
        <v>0</v>
      </c>
      <c r="PRO25" s="485">
        <f t="shared" si="176"/>
        <v>0</v>
      </c>
      <c r="PRP25" s="485">
        <f t="shared" si="176"/>
        <v>0</v>
      </c>
      <c r="PRQ25" s="485">
        <f t="shared" si="176"/>
        <v>0</v>
      </c>
      <c r="PRR25" s="485">
        <f t="shared" si="176"/>
        <v>0</v>
      </c>
      <c r="PRS25" s="485">
        <f t="shared" si="176"/>
        <v>0</v>
      </c>
      <c r="PRT25" s="485">
        <f t="shared" si="176"/>
        <v>0</v>
      </c>
      <c r="PRU25" s="485">
        <f t="shared" si="176"/>
        <v>0</v>
      </c>
      <c r="PRV25" s="485">
        <f t="shared" si="176"/>
        <v>0</v>
      </c>
      <c r="PRW25" s="485">
        <f t="shared" si="176"/>
        <v>0</v>
      </c>
      <c r="PRX25" s="485">
        <f t="shared" si="176"/>
        <v>0</v>
      </c>
      <c r="PRY25" s="485">
        <f t="shared" si="176"/>
        <v>0</v>
      </c>
      <c r="PRZ25" s="485">
        <f t="shared" si="176"/>
        <v>0</v>
      </c>
      <c r="PSA25" s="485">
        <f t="shared" si="176"/>
        <v>0</v>
      </c>
      <c r="PSB25" s="485">
        <f t="shared" si="176"/>
        <v>0</v>
      </c>
      <c r="PSC25" s="485">
        <f t="shared" si="176"/>
        <v>0</v>
      </c>
      <c r="PSD25" s="485">
        <f t="shared" si="176"/>
        <v>0</v>
      </c>
      <c r="PSE25" s="485">
        <f t="shared" si="176"/>
        <v>0</v>
      </c>
      <c r="PSF25" s="485">
        <f t="shared" si="176"/>
        <v>0</v>
      </c>
      <c r="PSG25" s="485">
        <f t="shared" si="176"/>
        <v>0</v>
      </c>
      <c r="PSH25" s="485">
        <f t="shared" si="176"/>
        <v>0</v>
      </c>
      <c r="PSI25" s="485">
        <f t="shared" si="176"/>
        <v>0</v>
      </c>
      <c r="PSJ25" s="485">
        <f t="shared" si="176"/>
        <v>0</v>
      </c>
      <c r="PSK25" s="485">
        <f t="shared" si="176"/>
        <v>0</v>
      </c>
      <c r="PSL25" s="485">
        <f t="shared" si="176"/>
        <v>0</v>
      </c>
      <c r="PSM25" s="485">
        <f t="shared" si="176"/>
        <v>0</v>
      </c>
      <c r="PSN25" s="485">
        <f t="shared" si="176"/>
        <v>0</v>
      </c>
      <c r="PSO25" s="485">
        <f t="shared" si="176"/>
        <v>0</v>
      </c>
      <c r="PSP25" s="485">
        <f t="shared" si="176"/>
        <v>0</v>
      </c>
      <c r="PSQ25" s="485">
        <f t="shared" si="176"/>
        <v>0</v>
      </c>
      <c r="PSR25" s="485">
        <f t="shared" si="176"/>
        <v>0</v>
      </c>
      <c r="PSS25" s="485">
        <f t="shared" ref="PSS25:PVD25" si="177">PSS22/365</f>
        <v>0</v>
      </c>
      <c r="PST25" s="485">
        <f t="shared" si="177"/>
        <v>0</v>
      </c>
      <c r="PSU25" s="485">
        <f t="shared" si="177"/>
        <v>0</v>
      </c>
      <c r="PSV25" s="485">
        <f t="shared" si="177"/>
        <v>0</v>
      </c>
      <c r="PSW25" s="485">
        <f t="shared" si="177"/>
        <v>0</v>
      </c>
      <c r="PSX25" s="485">
        <f t="shared" si="177"/>
        <v>0</v>
      </c>
      <c r="PSY25" s="485">
        <f t="shared" si="177"/>
        <v>0</v>
      </c>
      <c r="PSZ25" s="485">
        <f t="shared" si="177"/>
        <v>0</v>
      </c>
      <c r="PTA25" s="485">
        <f t="shared" si="177"/>
        <v>0</v>
      </c>
      <c r="PTB25" s="485">
        <f t="shared" si="177"/>
        <v>0</v>
      </c>
      <c r="PTC25" s="485">
        <f t="shared" si="177"/>
        <v>0</v>
      </c>
      <c r="PTD25" s="485">
        <f t="shared" si="177"/>
        <v>0</v>
      </c>
      <c r="PTE25" s="485">
        <f t="shared" si="177"/>
        <v>0</v>
      </c>
      <c r="PTF25" s="485">
        <f t="shared" si="177"/>
        <v>0</v>
      </c>
      <c r="PTG25" s="485">
        <f t="shared" si="177"/>
        <v>0</v>
      </c>
      <c r="PTH25" s="485">
        <f t="shared" si="177"/>
        <v>0</v>
      </c>
      <c r="PTI25" s="485">
        <f t="shared" si="177"/>
        <v>0</v>
      </c>
      <c r="PTJ25" s="485">
        <f t="shared" si="177"/>
        <v>0</v>
      </c>
      <c r="PTK25" s="485">
        <f t="shared" si="177"/>
        <v>0</v>
      </c>
      <c r="PTL25" s="485">
        <f t="shared" si="177"/>
        <v>0</v>
      </c>
      <c r="PTM25" s="485">
        <f t="shared" si="177"/>
        <v>0</v>
      </c>
      <c r="PTN25" s="485">
        <f t="shared" si="177"/>
        <v>0</v>
      </c>
      <c r="PTO25" s="485">
        <f t="shared" si="177"/>
        <v>0</v>
      </c>
      <c r="PTP25" s="485">
        <f t="shared" si="177"/>
        <v>0</v>
      </c>
      <c r="PTQ25" s="485">
        <f t="shared" si="177"/>
        <v>0</v>
      </c>
      <c r="PTR25" s="485">
        <f t="shared" si="177"/>
        <v>0</v>
      </c>
      <c r="PTS25" s="485">
        <f t="shared" si="177"/>
        <v>0</v>
      </c>
      <c r="PTT25" s="485">
        <f t="shared" si="177"/>
        <v>0</v>
      </c>
      <c r="PTU25" s="485">
        <f t="shared" si="177"/>
        <v>0</v>
      </c>
      <c r="PTV25" s="485">
        <f t="shared" si="177"/>
        <v>0</v>
      </c>
      <c r="PTW25" s="485">
        <f t="shared" si="177"/>
        <v>0</v>
      </c>
      <c r="PTX25" s="485">
        <f t="shared" si="177"/>
        <v>0</v>
      </c>
      <c r="PTY25" s="485">
        <f t="shared" si="177"/>
        <v>0</v>
      </c>
      <c r="PTZ25" s="485">
        <f t="shared" si="177"/>
        <v>0</v>
      </c>
      <c r="PUA25" s="485">
        <f t="shared" si="177"/>
        <v>0</v>
      </c>
      <c r="PUB25" s="485">
        <f t="shared" si="177"/>
        <v>0</v>
      </c>
      <c r="PUC25" s="485">
        <f t="shared" si="177"/>
        <v>0</v>
      </c>
      <c r="PUD25" s="485">
        <f t="shared" si="177"/>
        <v>0</v>
      </c>
      <c r="PUE25" s="485">
        <f t="shared" si="177"/>
        <v>0</v>
      </c>
      <c r="PUF25" s="485">
        <f t="shared" si="177"/>
        <v>0</v>
      </c>
      <c r="PUG25" s="485">
        <f t="shared" si="177"/>
        <v>0</v>
      </c>
      <c r="PUH25" s="485">
        <f t="shared" si="177"/>
        <v>0</v>
      </c>
      <c r="PUI25" s="485">
        <f t="shared" si="177"/>
        <v>0</v>
      </c>
      <c r="PUJ25" s="485">
        <f t="shared" si="177"/>
        <v>0</v>
      </c>
      <c r="PUK25" s="485">
        <f t="shared" si="177"/>
        <v>0</v>
      </c>
      <c r="PUL25" s="485">
        <f t="shared" si="177"/>
        <v>0</v>
      </c>
      <c r="PUM25" s="485">
        <f t="shared" si="177"/>
        <v>0</v>
      </c>
      <c r="PUN25" s="485">
        <f t="shared" si="177"/>
        <v>0</v>
      </c>
      <c r="PUO25" s="485">
        <f t="shared" si="177"/>
        <v>0</v>
      </c>
      <c r="PUP25" s="485">
        <f t="shared" si="177"/>
        <v>0</v>
      </c>
      <c r="PUQ25" s="485">
        <f t="shared" si="177"/>
        <v>0</v>
      </c>
      <c r="PUR25" s="485">
        <f t="shared" si="177"/>
        <v>0</v>
      </c>
      <c r="PUS25" s="485">
        <f t="shared" si="177"/>
        <v>0</v>
      </c>
      <c r="PUT25" s="485">
        <f t="shared" si="177"/>
        <v>0</v>
      </c>
      <c r="PUU25" s="485">
        <f t="shared" si="177"/>
        <v>0</v>
      </c>
      <c r="PUV25" s="485">
        <f t="shared" si="177"/>
        <v>0</v>
      </c>
      <c r="PUW25" s="485">
        <f t="shared" si="177"/>
        <v>0</v>
      </c>
      <c r="PUX25" s="485">
        <f t="shared" si="177"/>
        <v>0</v>
      </c>
      <c r="PUY25" s="485">
        <f t="shared" si="177"/>
        <v>0</v>
      </c>
      <c r="PUZ25" s="485">
        <f t="shared" si="177"/>
        <v>0</v>
      </c>
      <c r="PVA25" s="485">
        <f t="shared" si="177"/>
        <v>0</v>
      </c>
      <c r="PVB25" s="485">
        <f t="shared" si="177"/>
        <v>0</v>
      </c>
      <c r="PVC25" s="485">
        <f t="shared" si="177"/>
        <v>0</v>
      </c>
      <c r="PVD25" s="485">
        <f t="shared" si="177"/>
        <v>0</v>
      </c>
      <c r="PVE25" s="485">
        <f t="shared" ref="PVE25:PXP25" si="178">PVE22/365</f>
        <v>0</v>
      </c>
      <c r="PVF25" s="485">
        <f t="shared" si="178"/>
        <v>0</v>
      </c>
      <c r="PVG25" s="485">
        <f t="shared" si="178"/>
        <v>0</v>
      </c>
      <c r="PVH25" s="485">
        <f t="shared" si="178"/>
        <v>0</v>
      </c>
      <c r="PVI25" s="485">
        <f t="shared" si="178"/>
        <v>0</v>
      </c>
      <c r="PVJ25" s="485">
        <f t="shared" si="178"/>
        <v>0</v>
      </c>
      <c r="PVK25" s="485">
        <f t="shared" si="178"/>
        <v>0</v>
      </c>
      <c r="PVL25" s="485">
        <f t="shared" si="178"/>
        <v>0</v>
      </c>
      <c r="PVM25" s="485">
        <f t="shared" si="178"/>
        <v>0</v>
      </c>
      <c r="PVN25" s="485">
        <f t="shared" si="178"/>
        <v>0</v>
      </c>
      <c r="PVO25" s="485">
        <f t="shared" si="178"/>
        <v>0</v>
      </c>
      <c r="PVP25" s="485">
        <f t="shared" si="178"/>
        <v>0</v>
      </c>
      <c r="PVQ25" s="485">
        <f t="shared" si="178"/>
        <v>0</v>
      </c>
      <c r="PVR25" s="485">
        <f t="shared" si="178"/>
        <v>0</v>
      </c>
      <c r="PVS25" s="485">
        <f t="shared" si="178"/>
        <v>0</v>
      </c>
      <c r="PVT25" s="485">
        <f t="shared" si="178"/>
        <v>0</v>
      </c>
      <c r="PVU25" s="485">
        <f t="shared" si="178"/>
        <v>0</v>
      </c>
      <c r="PVV25" s="485">
        <f t="shared" si="178"/>
        <v>0</v>
      </c>
      <c r="PVW25" s="485">
        <f t="shared" si="178"/>
        <v>0</v>
      </c>
      <c r="PVX25" s="485">
        <f t="shared" si="178"/>
        <v>0</v>
      </c>
      <c r="PVY25" s="485">
        <f t="shared" si="178"/>
        <v>0</v>
      </c>
      <c r="PVZ25" s="485">
        <f t="shared" si="178"/>
        <v>0</v>
      </c>
      <c r="PWA25" s="485">
        <f t="shared" si="178"/>
        <v>0</v>
      </c>
      <c r="PWB25" s="485">
        <f t="shared" si="178"/>
        <v>0</v>
      </c>
      <c r="PWC25" s="485">
        <f t="shared" si="178"/>
        <v>0</v>
      </c>
      <c r="PWD25" s="485">
        <f t="shared" si="178"/>
        <v>0</v>
      </c>
      <c r="PWE25" s="485">
        <f t="shared" si="178"/>
        <v>0</v>
      </c>
      <c r="PWF25" s="485">
        <f t="shared" si="178"/>
        <v>0</v>
      </c>
      <c r="PWG25" s="485">
        <f t="shared" si="178"/>
        <v>0</v>
      </c>
      <c r="PWH25" s="485">
        <f t="shared" si="178"/>
        <v>0</v>
      </c>
      <c r="PWI25" s="485">
        <f t="shared" si="178"/>
        <v>0</v>
      </c>
      <c r="PWJ25" s="485">
        <f t="shared" si="178"/>
        <v>0</v>
      </c>
      <c r="PWK25" s="485">
        <f t="shared" si="178"/>
        <v>0</v>
      </c>
      <c r="PWL25" s="485">
        <f t="shared" si="178"/>
        <v>0</v>
      </c>
      <c r="PWM25" s="485">
        <f t="shared" si="178"/>
        <v>0</v>
      </c>
      <c r="PWN25" s="485">
        <f t="shared" si="178"/>
        <v>0</v>
      </c>
      <c r="PWO25" s="485">
        <f t="shared" si="178"/>
        <v>0</v>
      </c>
      <c r="PWP25" s="485">
        <f t="shared" si="178"/>
        <v>0</v>
      </c>
      <c r="PWQ25" s="485">
        <f t="shared" si="178"/>
        <v>0</v>
      </c>
      <c r="PWR25" s="485">
        <f t="shared" si="178"/>
        <v>0</v>
      </c>
      <c r="PWS25" s="485">
        <f t="shared" si="178"/>
        <v>0</v>
      </c>
      <c r="PWT25" s="485">
        <f t="shared" si="178"/>
        <v>0</v>
      </c>
      <c r="PWU25" s="485">
        <f t="shared" si="178"/>
        <v>0</v>
      </c>
      <c r="PWV25" s="485">
        <f t="shared" si="178"/>
        <v>0</v>
      </c>
      <c r="PWW25" s="485">
        <f t="shared" si="178"/>
        <v>0</v>
      </c>
      <c r="PWX25" s="485">
        <f t="shared" si="178"/>
        <v>0</v>
      </c>
      <c r="PWY25" s="485">
        <f t="shared" si="178"/>
        <v>0</v>
      </c>
      <c r="PWZ25" s="485">
        <f t="shared" si="178"/>
        <v>0</v>
      </c>
      <c r="PXA25" s="485">
        <f t="shared" si="178"/>
        <v>0</v>
      </c>
      <c r="PXB25" s="485">
        <f t="shared" si="178"/>
        <v>0</v>
      </c>
      <c r="PXC25" s="485">
        <f t="shared" si="178"/>
        <v>0</v>
      </c>
      <c r="PXD25" s="485">
        <f t="shared" si="178"/>
        <v>0</v>
      </c>
      <c r="PXE25" s="485">
        <f t="shared" si="178"/>
        <v>0</v>
      </c>
      <c r="PXF25" s="485">
        <f t="shared" si="178"/>
        <v>0</v>
      </c>
      <c r="PXG25" s="485">
        <f t="shared" si="178"/>
        <v>0</v>
      </c>
      <c r="PXH25" s="485">
        <f t="shared" si="178"/>
        <v>0</v>
      </c>
      <c r="PXI25" s="485">
        <f t="shared" si="178"/>
        <v>0</v>
      </c>
      <c r="PXJ25" s="485">
        <f t="shared" si="178"/>
        <v>0</v>
      </c>
      <c r="PXK25" s="485">
        <f t="shared" si="178"/>
        <v>0</v>
      </c>
      <c r="PXL25" s="485">
        <f t="shared" si="178"/>
        <v>0</v>
      </c>
      <c r="PXM25" s="485">
        <f t="shared" si="178"/>
        <v>0</v>
      </c>
      <c r="PXN25" s="485">
        <f t="shared" si="178"/>
        <v>0</v>
      </c>
      <c r="PXO25" s="485">
        <f t="shared" si="178"/>
        <v>0</v>
      </c>
      <c r="PXP25" s="485">
        <f t="shared" si="178"/>
        <v>0</v>
      </c>
      <c r="PXQ25" s="485">
        <f t="shared" ref="PXQ25:QAB25" si="179">PXQ22/365</f>
        <v>0</v>
      </c>
      <c r="PXR25" s="485">
        <f t="shared" si="179"/>
        <v>0</v>
      </c>
      <c r="PXS25" s="485">
        <f t="shared" si="179"/>
        <v>0</v>
      </c>
      <c r="PXT25" s="485">
        <f t="shared" si="179"/>
        <v>0</v>
      </c>
      <c r="PXU25" s="485">
        <f t="shared" si="179"/>
        <v>0</v>
      </c>
      <c r="PXV25" s="485">
        <f t="shared" si="179"/>
        <v>0</v>
      </c>
      <c r="PXW25" s="485">
        <f t="shared" si="179"/>
        <v>0</v>
      </c>
      <c r="PXX25" s="485">
        <f t="shared" si="179"/>
        <v>0</v>
      </c>
      <c r="PXY25" s="485">
        <f t="shared" si="179"/>
        <v>0</v>
      </c>
      <c r="PXZ25" s="485">
        <f t="shared" si="179"/>
        <v>0</v>
      </c>
      <c r="PYA25" s="485">
        <f t="shared" si="179"/>
        <v>0</v>
      </c>
      <c r="PYB25" s="485">
        <f t="shared" si="179"/>
        <v>0</v>
      </c>
      <c r="PYC25" s="485">
        <f t="shared" si="179"/>
        <v>0</v>
      </c>
      <c r="PYD25" s="485">
        <f t="shared" si="179"/>
        <v>0</v>
      </c>
      <c r="PYE25" s="485">
        <f t="shared" si="179"/>
        <v>0</v>
      </c>
      <c r="PYF25" s="485">
        <f t="shared" si="179"/>
        <v>0</v>
      </c>
      <c r="PYG25" s="485">
        <f t="shared" si="179"/>
        <v>0</v>
      </c>
      <c r="PYH25" s="485">
        <f t="shared" si="179"/>
        <v>0</v>
      </c>
      <c r="PYI25" s="485">
        <f t="shared" si="179"/>
        <v>0</v>
      </c>
      <c r="PYJ25" s="485">
        <f t="shared" si="179"/>
        <v>0</v>
      </c>
      <c r="PYK25" s="485">
        <f t="shared" si="179"/>
        <v>0</v>
      </c>
      <c r="PYL25" s="485">
        <f t="shared" si="179"/>
        <v>0</v>
      </c>
      <c r="PYM25" s="485">
        <f t="shared" si="179"/>
        <v>0</v>
      </c>
      <c r="PYN25" s="485">
        <f t="shared" si="179"/>
        <v>0</v>
      </c>
      <c r="PYO25" s="485">
        <f t="shared" si="179"/>
        <v>0</v>
      </c>
      <c r="PYP25" s="485">
        <f t="shared" si="179"/>
        <v>0</v>
      </c>
      <c r="PYQ25" s="485">
        <f t="shared" si="179"/>
        <v>0</v>
      </c>
      <c r="PYR25" s="485">
        <f t="shared" si="179"/>
        <v>0</v>
      </c>
      <c r="PYS25" s="485">
        <f t="shared" si="179"/>
        <v>0</v>
      </c>
      <c r="PYT25" s="485">
        <f t="shared" si="179"/>
        <v>0</v>
      </c>
      <c r="PYU25" s="485">
        <f t="shared" si="179"/>
        <v>0</v>
      </c>
      <c r="PYV25" s="485">
        <f t="shared" si="179"/>
        <v>0</v>
      </c>
      <c r="PYW25" s="485">
        <f t="shared" si="179"/>
        <v>0</v>
      </c>
      <c r="PYX25" s="485">
        <f t="shared" si="179"/>
        <v>0</v>
      </c>
      <c r="PYY25" s="485">
        <f t="shared" si="179"/>
        <v>0</v>
      </c>
      <c r="PYZ25" s="485">
        <f t="shared" si="179"/>
        <v>0</v>
      </c>
      <c r="PZA25" s="485">
        <f t="shared" si="179"/>
        <v>0</v>
      </c>
      <c r="PZB25" s="485">
        <f t="shared" si="179"/>
        <v>0</v>
      </c>
      <c r="PZC25" s="485">
        <f t="shared" si="179"/>
        <v>0</v>
      </c>
      <c r="PZD25" s="485">
        <f t="shared" si="179"/>
        <v>0</v>
      </c>
      <c r="PZE25" s="485">
        <f t="shared" si="179"/>
        <v>0</v>
      </c>
      <c r="PZF25" s="485">
        <f t="shared" si="179"/>
        <v>0</v>
      </c>
      <c r="PZG25" s="485">
        <f t="shared" si="179"/>
        <v>0</v>
      </c>
      <c r="PZH25" s="485">
        <f t="shared" si="179"/>
        <v>0</v>
      </c>
      <c r="PZI25" s="485">
        <f t="shared" si="179"/>
        <v>0</v>
      </c>
      <c r="PZJ25" s="485">
        <f t="shared" si="179"/>
        <v>0</v>
      </c>
      <c r="PZK25" s="485">
        <f t="shared" si="179"/>
        <v>0</v>
      </c>
      <c r="PZL25" s="485">
        <f t="shared" si="179"/>
        <v>0</v>
      </c>
      <c r="PZM25" s="485">
        <f t="shared" si="179"/>
        <v>0</v>
      </c>
      <c r="PZN25" s="485">
        <f t="shared" si="179"/>
        <v>0</v>
      </c>
      <c r="PZO25" s="485">
        <f t="shared" si="179"/>
        <v>0</v>
      </c>
      <c r="PZP25" s="485">
        <f t="shared" si="179"/>
        <v>0</v>
      </c>
      <c r="PZQ25" s="485">
        <f t="shared" si="179"/>
        <v>0</v>
      </c>
      <c r="PZR25" s="485">
        <f t="shared" si="179"/>
        <v>0</v>
      </c>
      <c r="PZS25" s="485">
        <f t="shared" si="179"/>
        <v>0</v>
      </c>
      <c r="PZT25" s="485">
        <f t="shared" si="179"/>
        <v>0</v>
      </c>
      <c r="PZU25" s="485">
        <f t="shared" si="179"/>
        <v>0</v>
      </c>
      <c r="PZV25" s="485">
        <f t="shared" si="179"/>
        <v>0</v>
      </c>
      <c r="PZW25" s="485">
        <f t="shared" si="179"/>
        <v>0</v>
      </c>
      <c r="PZX25" s="485">
        <f t="shared" si="179"/>
        <v>0</v>
      </c>
      <c r="PZY25" s="485">
        <f t="shared" si="179"/>
        <v>0</v>
      </c>
      <c r="PZZ25" s="485">
        <f t="shared" si="179"/>
        <v>0</v>
      </c>
      <c r="QAA25" s="485">
        <f t="shared" si="179"/>
        <v>0</v>
      </c>
      <c r="QAB25" s="485">
        <f t="shared" si="179"/>
        <v>0</v>
      </c>
      <c r="QAC25" s="485">
        <f t="shared" ref="QAC25:QCN25" si="180">QAC22/365</f>
        <v>0</v>
      </c>
      <c r="QAD25" s="485">
        <f t="shared" si="180"/>
        <v>0</v>
      </c>
      <c r="QAE25" s="485">
        <f t="shared" si="180"/>
        <v>0</v>
      </c>
      <c r="QAF25" s="485">
        <f t="shared" si="180"/>
        <v>0</v>
      </c>
      <c r="QAG25" s="485">
        <f t="shared" si="180"/>
        <v>0</v>
      </c>
      <c r="QAH25" s="485">
        <f t="shared" si="180"/>
        <v>0</v>
      </c>
      <c r="QAI25" s="485">
        <f t="shared" si="180"/>
        <v>0</v>
      </c>
      <c r="QAJ25" s="485">
        <f t="shared" si="180"/>
        <v>0</v>
      </c>
      <c r="QAK25" s="485">
        <f t="shared" si="180"/>
        <v>0</v>
      </c>
      <c r="QAL25" s="485">
        <f t="shared" si="180"/>
        <v>0</v>
      </c>
      <c r="QAM25" s="485">
        <f t="shared" si="180"/>
        <v>0</v>
      </c>
      <c r="QAN25" s="485">
        <f t="shared" si="180"/>
        <v>0</v>
      </c>
      <c r="QAO25" s="485">
        <f t="shared" si="180"/>
        <v>0</v>
      </c>
      <c r="QAP25" s="485">
        <f t="shared" si="180"/>
        <v>0</v>
      </c>
      <c r="QAQ25" s="485">
        <f t="shared" si="180"/>
        <v>0</v>
      </c>
      <c r="QAR25" s="485">
        <f t="shared" si="180"/>
        <v>0</v>
      </c>
      <c r="QAS25" s="485">
        <f t="shared" si="180"/>
        <v>0</v>
      </c>
      <c r="QAT25" s="485">
        <f t="shared" si="180"/>
        <v>0</v>
      </c>
      <c r="QAU25" s="485">
        <f t="shared" si="180"/>
        <v>0</v>
      </c>
      <c r="QAV25" s="485">
        <f t="shared" si="180"/>
        <v>0</v>
      </c>
      <c r="QAW25" s="485">
        <f t="shared" si="180"/>
        <v>0</v>
      </c>
      <c r="QAX25" s="485">
        <f t="shared" si="180"/>
        <v>0</v>
      </c>
      <c r="QAY25" s="485">
        <f t="shared" si="180"/>
        <v>0</v>
      </c>
      <c r="QAZ25" s="485">
        <f t="shared" si="180"/>
        <v>0</v>
      </c>
      <c r="QBA25" s="485">
        <f t="shared" si="180"/>
        <v>0</v>
      </c>
      <c r="QBB25" s="485">
        <f t="shared" si="180"/>
        <v>0</v>
      </c>
      <c r="QBC25" s="485">
        <f t="shared" si="180"/>
        <v>0</v>
      </c>
      <c r="QBD25" s="485">
        <f t="shared" si="180"/>
        <v>0</v>
      </c>
      <c r="QBE25" s="485">
        <f t="shared" si="180"/>
        <v>0</v>
      </c>
      <c r="QBF25" s="485">
        <f t="shared" si="180"/>
        <v>0</v>
      </c>
      <c r="QBG25" s="485">
        <f t="shared" si="180"/>
        <v>0</v>
      </c>
      <c r="QBH25" s="485">
        <f t="shared" si="180"/>
        <v>0</v>
      </c>
      <c r="QBI25" s="485">
        <f t="shared" si="180"/>
        <v>0</v>
      </c>
      <c r="QBJ25" s="485">
        <f t="shared" si="180"/>
        <v>0</v>
      </c>
      <c r="QBK25" s="485">
        <f t="shared" si="180"/>
        <v>0</v>
      </c>
      <c r="QBL25" s="485">
        <f t="shared" si="180"/>
        <v>0</v>
      </c>
      <c r="QBM25" s="485">
        <f t="shared" si="180"/>
        <v>0</v>
      </c>
      <c r="QBN25" s="485">
        <f t="shared" si="180"/>
        <v>0</v>
      </c>
      <c r="QBO25" s="485">
        <f t="shared" si="180"/>
        <v>0</v>
      </c>
      <c r="QBP25" s="485">
        <f t="shared" si="180"/>
        <v>0</v>
      </c>
      <c r="QBQ25" s="485">
        <f t="shared" si="180"/>
        <v>0</v>
      </c>
      <c r="QBR25" s="485">
        <f t="shared" si="180"/>
        <v>0</v>
      </c>
      <c r="QBS25" s="485">
        <f t="shared" si="180"/>
        <v>0</v>
      </c>
      <c r="QBT25" s="485">
        <f t="shared" si="180"/>
        <v>0</v>
      </c>
      <c r="QBU25" s="485">
        <f t="shared" si="180"/>
        <v>0</v>
      </c>
      <c r="QBV25" s="485">
        <f t="shared" si="180"/>
        <v>0</v>
      </c>
      <c r="QBW25" s="485">
        <f t="shared" si="180"/>
        <v>0</v>
      </c>
      <c r="QBX25" s="485">
        <f t="shared" si="180"/>
        <v>0</v>
      </c>
      <c r="QBY25" s="485">
        <f t="shared" si="180"/>
        <v>0</v>
      </c>
      <c r="QBZ25" s="485">
        <f t="shared" si="180"/>
        <v>0</v>
      </c>
      <c r="QCA25" s="485">
        <f t="shared" si="180"/>
        <v>0</v>
      </c>
      <c r="QCB25" s="485">
        <f t="shared" si="180"/>
        <v>0</v>
      </c>
      <c r="QCC25" s="485">
        <f t="shared" si="180"/>
        <v>0</v>
      </c>
      <c r="QCD25" s="485">
        <f t="shared" si="180"/>
        <v>0</v>
      </c>
      <c r="QCE25" s="485">
        <f t="shared" si="180"/>
        <v>0</v>
      </c>
      <c r="QCF25" s="485">
        <f t="shared" si="180"/>
        <v>0</v>
      </c>
      <c r="QCG25" s="485">
        <f t="shared" si="180"/>
        <v>0</v>
      </c>
      <c r="QCH25" s="485">
        <f t="shared" si="180"/>
        <v>0</v>
      </c>
      <c r="QCI25" s="485">
        <f t="shared" si="180"/>
        <v>0</v>
      </c>
      <c r="QCJ25" s="485">
        <f t="shared" si="180"/>
        <v>0</v>
      </c>
      <c r="QCK25" s="485">
        <f t="shared" si="180"/>
        <v>0</v>
      </c>
      <c r="QCL25" s="485">
        <f t="shared" si="180"/>
        <v>0</v>
      </c>
      <c r="QCM25" s="485">
        <f t="shared" si="180"/>
        <v>0</v>
      </c>
      <c r="QCN25" s="485">
        <f t="shared" si="180"/>
        <v>0</v>
      </c>
      <c r="QCO25" s="485">
        <f t="shared" ref="QCO25:QEZ25" si="181">QCO22/365</f>
        <v>0</v>
      </c>
      <c r="QCP25" s="485">
        <f t="shared" si="181"/>
        <v>0</v>
      </c>
      <c r="QCQ25" s="485">
        <f t="shared" si="181"/>
        <v>0</v>
      </c>
      <c r="QCR25" s="485">
        <f t="shared" si="181"/>
        <v>0</v>
      </c>
      <c r="QCS25" s="485">
        <f t="shared" si="181"/>
        <v>0</v>
      </c>
      <c r="QCT25" s="485">
        <f t="shared" si="181"/>
        <v>0</v>
      </c>
      <c r="QCU25" s="485">
        <f t="shared" si="181"/>
        <v>0</v>
      </c>
      <c r="QCV25" s="485">
        <f t="shared" si="181"/>
        <v>0</v>
      </c>
      <c r="QCW25" s="485">
        <f t="shared" si="181"/>
        <v>0</v>
      </c>
      <c r="QCX25" s="485">
        <f t="shared" si="181"/>
        <v>0</v>
      </c>
      <c r="QCY25" s="485">
        <f t="shared" si="181"/>
        <v>0</v>
      </c>
      <c r="QCZ25" s="485">
        <f t="shared" si="181"/>
        <v>0</v>
      </c>
      <c r="QDA25" s="485">
        <f t="shared" si="181"/>
        <v>0</v>
      </c>
      <c r="QDB25" s="485">
        <f t="shared" si="181"/>
        <v>0</v>
      </c>
      <c r="QDC25" s="485">
        <f t="shared" si="181"/>
        <v>0</v>
      </c>
      <c r="QDD25" s="485">
        <f t="shared" si="181"/>
        <v>0</v>
      </c>
      <c r="QDE25" s="485">
        <f t="shared" si="181"/>
        <v>0</v>
      </c>
      <c r="QDF25" s="485">
        <f t="shared" si="181"/>
        <v>0</v>
      </c>
      <c r="QDG25" s="485">
        <f t="shared" si="181"/>
        <v>0</v>
      </c>
      <c r="QDH25" s="485">
        <f t="shared" si="181"/>
        <v>0</v>
      </c>
      <c r="QDI25" s="485">
        <f t="shared" si="181"/>
        <v>0</v>
      </c>
      <c r="QDJ25" s="485">
        <f t="shared" si="181"/>
        <v>0</v>
      </c>
      <c r="QDK25" s="485">
        <f t="shared" si="181"/>
        <v>0</v>
      </c>
      <c r="QDL25" s="485">
        <f t="shared" si="181"/>
        <v>0</v>
      </c>
      <c r="QDM25" s="485">
        <f t="shared" si="181"/>
        <v>0</v>
      </c>
      <c r="QDN25" s="485">
        <f t="shared" si="181"/>
        <v>0</v>
      </c>
      <c r="QDO25" s="485">
        <f t="shared" si="181"/>
        <v>0</v>
      </c>
      <c r="QDP25" s="485">
        <f t="shared" si="181"/>
        <v>0</v>
      </c>
      <c r="QDQ25" s="485">
        <f t="shared" si="181"/>
        <v>0</v>
      </c>
      <c r="QDR25" s="485">
        <f t="shared" si="181"/>
        <v>0</v>
      </c>
      <c r="QDS25" s="485">
        <f t="shared" si="181"/>
        <v>0</v>
      </c>
      <c r="QDT25" s="485">
        <f t="shared" si="181"/>
        <v>0</v>
      </c>
      <c r="QDU25" s="485">
        <f t="shared" si="181"/>
        <v>0</v>
      </c>
      <c r="QDV25" s="485">
        <f t="shared" si="181"/>
        <v>0</v>
      </c>
      <c r="QDW25" s="485">
        <f t="shared" si="181"/>
        <v>0</v>
      </c>
      <c r="QDX25" s="485">
        <f t="shared" si="181"/>
        <v>0</v>
      </c>
      <c r="QDY25" s="485">
        <f t="shared" si="181"/>
        <v>0</v>
      </c>
      <c r="QDZ25" s="485">
        <f t="shared" si="181"/>
        <v>0</v>
      </c>
      <c r="QEA25" s="485">
        <f t="shared" si="181"/>
        <v>0</v>
      </c>
      <c r="QEB25" s="485">
        <f t="shared" si="181"/>
        <v>0</v>
      </c>
      <c r="QEC25" s="485">
        <f t="shared" si="181"/>
        <v>0</v>
      </c>
      <c r="QED25" s="485">
        <f t="shared" si="181"/>
        <v>0</v>
      </c>
      <c r="QEE25" s="485">
        <f t="shared" si="181"/>
        <v>0</v>
      </c>
      <c r="QEF25" s="485">
        <f t="shared" si="181"/>
        <v>0</v>
      </c>
      <c r="QEG25" s="485">
        <f t="shared" si="181"/>
        <v>0</v>
      </c>
      <c r="QEH25" s="485">
        <f t="shared" si="181"/>
        <v>0</v>
      </c>
      <c r="QEI25" s="485">
        <f t="shared" si="181"/>
        <v>0</v>
      </c>
      <c r="QEJ25" s="485">
        <f t="shared" si="181"/>
        <v>0</v>
      </c>
      <c r="QEK25" s="485">
        <f t="shared" si="181"/>
        <v>0</v>
      </c>
      <c r="QEL25" s="485">
        <f t="shared" si="181"/>
        <v>0</v>
      </c>
      <c r="QEM25" s="485">
        <f t="shared" si="181"/>
        <v>0</v>
      </c>
      <c r="QEN25" s="485">
        <f t="shared" si="181"/>
        <v>0</v>
      </c>
      <c r="QEO25" s="485">
        <f t="shared" si="181"/>
        <v>0</v>
      </c>
      <c r="QEP25" s="485">
        <f t="shared" si="181"/>
        <v>0</v>
      </c>
      <c r="QEQ25" s="485">
        <f t="shared" si="181"/>
        <v>0</v>
      </c>
      <c r="QER25" s="485">
        <f t="shared" si="181"/>
        <v>0</v>
      </c>
      <c r="QES25" s="485">
        <f t="shared" si="181"/>
        <v>0</v>
      </c>
      <c r="QET25" s="485">
        <f t="shared" si="181"/>
        <v>0</v>
      </c>
      <c r="QEU25" s="485">
        <f t="shared" si="181"/>
        <v>0</v>
      </c>
      <c r="QEV25" s="485">
        <f t="shared" si="181"/>
        <v>0</v>
      </c>
      <c r="QEW25" s="485">
        <f t="shared" si="181"/>
        <v>0</v>
      </c>
      <c r="QEX25" s="485">
        <f t="shared" si="181"/>
        <v>0</v>
      </c>
      <c r="QEY25" s="485">
        <f t="shared" si="181"/>
        <v>0</v>
      </c>
      <c r="QEZ25" s="485">
        <f t="shared" si="181"/>
        <v>0</v>
      </c>
      <c r="QFA25" s="485">
        <f t="shared" ref="QFA25:QHL25" si="182">QFA22/365</f>
        <v>0</v>
      </c>
      <c r="QFB25" s="485">
        <f t="shared" si="182"/>
        <v>0</v>
      </c>
      <c r="QFC25" s="485">
        <f t="shared" si="182"/>
        <v>0</v>
      </c>
      <c r="QFD25" s="485">
        <f t="shared" si="182"/>
        <v>0</v>
      </c>
      <c r="QFE25" s="485">
        <f t="shared" si="182"/>
        <v>0</v>
      </c>
      <c r="QFF25" s="485">
        <f t="shared" si="182"/>
        <v>0</v>
      </c>
      <c r="QFG25" s="485">
        <f t="shared" si="182"/>
        <v>0</v>
      </c>
      <c r="QFH25" s="485">
        <f t="shared" si="182"/>
        <v>0</v>
      </c>
      <c r="QFI25" s="485">
        <f t="shared" si="182"/>
        <v>0</v>
      </c>
      <c r="QFJ25" s="485">
        <f t="shared" si="182"/>
        <v>0</v>
      </c>
      <c r="QFK25" s="485">
        <f t="shared" si="182"/>
        <v>0</v>
      </c>
      <c r="QFL25" s="485">
        <f t="shared" si="182"/>
        <v>0</v>
      </c>
      <c r="QFM25" s="485">
        <f t="shared" si="182"/>
        <v>0</v>
      </c>
      <c r="QFN25" s="485">
        <f t="shared" si="182"/>
        <v>0</v>
      </c>
      <c r="QFO25" s="485">
        <f t="shared" si="182"/>
        <v>0</v>
      </c>
      <c r="QFP25" s="485">
        <f t="shared" si="182"/>
        <v>0</v>
      </c>
      <c r="QFQ25" s="485">
        <f t="shared" si="182"/>
        <v>0</v>
      </c>
      <c r="QFR25" s="485">
        <f t="shared" si="182"/>
        <v>0</v>
      </c>
      <c r="QFS25" s="485">
        <f t="shared" si="182"/>
        <v>0</v>
      </c>
      <c r="QFT25" s="485">
        <f t="shared" si="182"/>
        <v>0</v>
      </c>
      <c r="QFU25" s="485">
        <f t="shared" si="182"/>
        <v>0</v>
      </c>
      <c r="QFV25" s="485">
        <f t="shared" si="182"/>
        <v>0</v>
      </c>
      <c r="QFW25" s="485">
        <f t="shared" si="182"/>
        <v>0</v>
      </c>
      <c r="QFX25" s="485">
        <f t="shared" si="182"/>
        <v>0</v>
      </c>
      <c r="QFY25" s="485">
        <f t="shared" si="182"/>
        <v>0</v>
      </c>
      <c r="QFZ25" s="485">
        <f t="shared" si="182"/>
        <v>0</v>
      </c>
      <c r="QGA25" s="485">
        <f t="shared" si="182"/>
        <v>0</v>
      </c>
      <c r="QGB25" s="485">
        <f t="shared" si="182"/>
        <v>0</v>
      </c>
      <c r="QGC25" s="485">
        <f t="shared" si="182"/>
        <v>0</v>
      </c>
      <c r="QGD25" s="485">
        <f t="shared" si="182"/>
        <v>0</v>
      </c>
      <c r="QGE25" s="485">
        <f t="shared" si="182"/>
        <v>0</v>
      </c>
      <c r="QGF25" s="485">
        <f t="shared" si="182"/>
        <v>0</v>
      </c>
      <c r="QGG25" s="485">
        <f t="shared" si="182"/>
        <v>0</v>
      </c>
      <c r="QGH25" s="485">
        <f t="shared" si="182"/>
        <v>0</v>
      </c>
      <c r="QGI25" s="485">
        <f t="shared" si="182"/>
        <v>0</v>
      </c>
      <c r="QGJ25" s="485">
        <f t="shared" si="182"/>
        <v>0</v>
      </c>
      <c r="QGK25" s="485">
        <f t="shared" si="182"/>
        <v>0</v>
      </c>
      <c r="QGL25" s="485">
        <f t="shared" si="182"/>
        <v>0</v>
      </c>
      <c r="QGM25" s="485">
        <f t="shared" si="182"/>
        <v>0</v>
      </c>
      <c r="QGN25" s="485">
        <f t="shared" si="182"/>
        <v>0</v>
      </c>
      <c r="QGO25" s="485">
        <f t="shared" si="182"/>
        <v>0</v>
      </c>
      <c r="QGP25" s="485">
        <f t="shared" si="182"/>
        <v>0</v>
      </c>
      <c r="QGQ25" s="485">
        <f t="shared" si="182"/>
        <v>0</v>
      </c>
      <c r="QGR25" s="485">
        <f t="shared" si="182"/>
        <v>0</v>
      </c>
      <c r="QGS25" s="485">
        <f t="shared" si="182"/>
        <v>0</v>
      </c>
      <c r="QGT25" s="485">
        <f t="shared" si="182"/>
        <v>0</v>
      </c>
      <c r="QGU25" s="485">
        <f t="shared" si="182"/>
        <v>0</v>
      </c>
      <c r="QGV25" s="485">
        <f t="shared" si="182"/>
        <v>0</v>
      </c>
      <c r="QGW25" s="485">
        <f t="shared" si="182"/>
        <v>0</v>
      </c>
      <c r="QGX25" s="485">
        <f t="shared" si="182"/>
        <v>0</v>
      </c>
      <c r="QGY25" s="485">
        <f t="shared" si="182"/>
        <v>0</v>
      </c>
      <c r="QGZ25" s="485">
        <f t="shared" si="182"/>
        <v>0</v>
      </c>
      <c r="QHA25" s="485">
        <f t="shared" si="182"/>
        <v>0</v>
      </c>
      <c r="QHB25" s="485">
        <f t="shared" si="182"/>
        <v>0</v>
      </c>
      <c r="QHC25" s="485">
        <f t="shared" si="182"/>
        <v>0</v>
      </c>
      <c r="QHD25" s="485">
        <f t="shared" si="182"/>
        <v>0</v>
      </c>
      <c r="QHE25" s="485">
        <f t="shared" si="182"/>
        <v>0</v>
      </c>
      <c r="QHF25" s="485">
        <f t="shared" si="182"/>
        <v>0</v>
      </c>
      <c r="QHG25" s="485">
        <f t="shared" si="182"/>
        <v>0</v>
      </c>
      <c r="QHH25" s="485">
        <f t="shared" si="182"/>
        <v>0</v>
      </c>
      <c r="QHI25" s="485">
        <f t="shared" si="182"/>
        <v>0</v>
      </c>
      <c r="QHJ25" s="485">
        <f t="shared" si="182"/>
        <v>0</v>
      </c>
      <c r="QHK25" s="485">
        <f t="shared" si="182"/>
        <v>0</v>
      </c>
      <c r="QHL25" s="485">
        <f t="shared" si="182"/>
        <v>0</v>
      </c>
      <c r="QHM25" s="485">
        <f t="shared" ref="QHM25:QJX25" si="183">QHM22/365</f>
        <v>0</v>
      </c>
      <c r="QHN25" s="485">
        <f t="shared" si="183"/>
        <v>0</v>
      </c>
      <c r="QHO25" s="485">
        <f t="shared" si="183"/>
        <v>0</v>
      </c>
      <c r="QHP25" s="485">
        <f t="shared" si="183"/>
        <v>0</v>
      </c>
      <c r="QHQ25" s="485">
        <f t="shared" si="183"/>
        <v>0</v>
      </c>
      <c r="QHR25" s="485">
        <f t="shared" si="183"/>
        <v>0</v>
      </c>
      <c r="QHS25" s="485">
        <f t="shared" si="183"/>
        <v>0</v>
      </c>
      <c r="QHT25" s="485">
        <f t="shared" si="183"/>
        <v>0</v>
      </c>
      <c r="QHU25" s="485">
        <f t="shared" si="183"/>
        <v>0</v>
      </c>
      <c r="QHV25" s="485">
        <f t="shared" si="183"/>
        <v>0</v>
      </c>
      <c r="QHW25" s="485">
        <f t="shared" si="183"/>
        <v>0</v>
      </c>
      <c r="QHX25" s="485">
        <f t="shared" si="183"/>
        <v>0</v>
      </c>
      <c r="QHY25" s="485">
        <f t="shared" si="183"/>
        <v>0</v>
      </c>
      <c r="QHZ25" s="485">
        <f t="shared" si="183"/>
        <v>0</v>
      </c>
      <c r="QIA25" s="485">
        <f t="shared" si="183"/>
        <v>0</v>
      </c>
      <c r="QIB25" s="485">
        <f t="shared" si="183"/>
        <v>0</v>
      </c>
      <c r="QIC25" s="485">
        <f t="shared" si="183"/>
        <v>0</v>
      </c>
      <c r="QID25" s="485">
        <f t="shared" si="183"/>
        <v>0</v>
      </c>
      <c r="QIE25" s="485">
        <f t="shared" si="183"/>
        <v>0</v>
      </c>
      <c r="QIF25" s="485">
        <f t="shared" si="183"/>
        <v>0</v>
      </c>
      <c r="QIG25" s="485">
        <f t="shared" si="183"/>
        <v>0</v>
      </c>
      <c r="QIH25" s="485">
        <f t="shared" si="183"/>
        <v>0</v>
      </c>
      <c r="QII25" s="485">
        <f t="shared" si="183"/>
        <v>0</v>
      </c>
      <c r="QIJ25" s="485">
        <f t="shared" si="183"/>
        <v>0</v>
      </c>
      <c r="QIK25" s="485">
        <f t="shared" si="183"/>
        <v>0</v>
      </c>
      <c r="QIL25" s="485">
        <f t="shared" si="183"/>
        <v>0</v>
      </c>
      <c r="QIM25" s="485">
        <f t="shared" si="183"/>
        <v>0</v>
      </c>
      <c r="QIN25" s="485">
        <f t="shared" si="183"/>
        <v>0</v>
      </c>
      <c r="QIO25" s="485">
        <f t="shared" si="183"/>
        <v>0</v>
      </c>
      <c r="QIP25" s="485">
        <f t="shared" si="183"/>
        <v>0</v>
      </c>
      <c r="QIQ25" s="485">
        <f t="shared" si="183"/>
        <v>0</v>
      </c>
      <c r="QIR25" s="485">
        <f t="shared" si="183"/>
        <v>0</v>
      </c>
      <c r="QIS25" s="485">
        <f t="shared" si="183"/>
        <v>0</v>
      </c>
      <c r="QIT25" s="485">
        <f t="shared" si="183"/>
        <v>0</v>
      </c>
      <c r="QIU25" s="485">
        <f t="shared" si="183"/>
        <v>0</v>
      </c>
      <c r="QIV25" s="485">
        <f t="shared" si="183"/>
        <v>0</v>
      </c>
      <c r="QIW25" s="485">
        <f t="shared" si="183"/>
        <v>0</v>
      </c>
      <c r="QIX25" s="485">
        <f t="shared" si="183"/>
        <v>0</v>
      </c>
      <c r="QIY25" s="485">
        <f t="shared" si="183"/>
        <v>0</v>
      </c>
      <c r="QIZ25" s="485">
        <f t="shared" si="183"/>
        <v>0</v>
      </c>
      <c r="QJA25" s="485">
        <f t="shared" si="183"/>
        <v>0</v>
      </c>
      <c r="QJB25" s="485">
        <f t="shared" si="183"/>
        <v>0</v>
      </c>
      <c r="QJC25" s="485">
        <f t="shared" si="183"/>
        <v>0</v>
      </c>
      <c r="QJD25" s="485">
        <f t="shared" si="183"/>
        <v>0</v>
      </c>
      <c r="QJE25" s="485">
        <f t="shared" si="183"/>
        <v>0</v>
      </c>
      <c r="QJF25" s="485">
        <f t="shared" si="183"/>
        <v>0</v>
      </c>
      <c r="QJG25" s="485">
        <f t="shared" si="183"/>
        <v>0</v>
      </c>
      <c r="QJH25" s="485">
        <f t="shared" si="183"/>
        <v>0</v>
      </c>
      <c r="QJI25" s="485">
        <f t="shared" si="183"/>
        <v>0</v>
      </c>
      <c r="QJJ25" s="485">
        <f t="shared" si="183"/>
        <v>0</v>
      </c>
      <c r="QJK25" s="485">
        <f t="shared" si="183"/>
        <v>0</v>
      </c>
      <c r="QJL25" s="485">
        <f t="shared" si="183"/>
        <v>0</v>
      </c>
      <c r="QJM25" s="485">
        <f t="shared" si="183"/>
        <v>0</v>
      </c>
      <c r="QJN25" s="485">
        <f t="shared" si="183"/>
        <v>0</v>
      </c>
      <c r="QJO25" s="485">
        <f t="shared" si="183"/>
        <v>0</v>
      </c>
      <c r="QJP25" s="485">
        <f t="shared" si="183"/>
        <v>0</v>
      </c>
      <c r="QJQ25" s="485">
        <f t="shared" si="183"/>
        <v>0</v>
      </c>
      <c r="QJR25" s="485">
        <f t="shared" si="183"/>
        <v>0</v>
      </c>
      <c r="QJS25" s="485">
        <f t="shared" si="183"/>
        <v>0</v>
      </c>
      <c r="QJT25" s="485">
        <f t="shared" si="183"/>
        <v>0</v>
      </c>
      <c r="QJU25" s="485">
        <f t="shared" si="183"/>
        <v>0</v>
      </c>
      <c r="QJV25" s="485">
        <f t="shared" si="183"/>
        <v>0</v>
      </c>
      <c r="QJW25" s="485">
        <f t="shared" si="183"/>
        <v>0</v>
      </c>
      <c r="QJX25" s="485">
        <f t="shared" si="183"/>
        <v>0</v>
      </c>
      <c r="QJY25" s="485">
        <f t="shared" ref="QJY25:QMJ25" si="184">QJY22/365</f>
        <v>0</v>
      </c>
      <c r="QJZ25" s="485">
        <f t="shared" si="184"/>
        <v>0</v>
      </c>
      <c r="QKA25" s="485">
        <f t="shared" si="184"/>
        <v>0</v>
      </c>
      <c r="QKB25" s="485">
        <f t="shared" si="184"/>
        <v>0</v>
      </c>
      <c r="QKC25" s="485">
        <f t="shared" si="184"/>
        <v>0</v>
      </c>
      <c r="QKD25" s="485">
        <f t="shared" si="184"/>
        <v>0</v>
      </c>
      <c r="QKE25" s="485">
        <f t="shared" si="184"/>
        <v>0</v>
      </c>
      <c r="QKF25" s="485">
        <f t="shared" si="184"/>
        <v>0</v>
      </c>
      <c r="QKG25" s="485">
        <f t="shared" si="184"/>
        <v>0</v>
      </c>
      <c r="QKH25" s="485">
        <f t="shared" si="184"/>
        <v>0</v>
      </c>
      <c r="QKI25" s="485">
        <f t="shared" si="184"/>
        <v>0</v>
      </c>
      <c r="QKJ25" s="485">
        <f t="shared" si="184"/>
        <v>0</v>
      </c>
      <c r="QKK25" s="485">
        <f t="shared" si="184"/>
        <v>0</v>
      </c>
      <c r="QKL25" s="485">
        <f t="shared" si="184"/>
        <v>0</v>
      </c>
      <c r="QKM25" s="485">
        <f t="shared" si="184"/>
        <v>0</v>
      </c>
      <c r="QKN25" s="485">
        <f t="shared" si="184"/>
        <v>0</v>
      </c>
      <c r="QKO25" s="485">
        <f t="shared" si="184"/>
        <v>0</v>
      </c>
      <c r="QKP25" s="485">
        <f t="shared" si="184"/>
        <v>0</v>
      </c>
      <c r="QKQ25" s="485">
        <f t="shared" si="184"/>
        <v>0</v>
      </c>
      <c r="QKR25" s="485">
        <f t="shared" si="184"/>
        <v>0</v>
      </c>
      <c r="QKS25" s="485">
        <f t="shared" si="184"/>
        <v>0</v>
      </c>
      <c r="QKT25" s="485">
        <f t="shared" si="184"/>
        <v>0</v>
      </c>
      <c r="QKU25" s="485">
        <f t="shared" si="184"/>
        <v>0</v>
      </c>
      <c r="QKV25" s="485">
        <f t="shared" si="184"/>
        <v>0</v>
      </c>
      <c r="QKW25" s="485">
        <f t="shared" si="184"/>
        <v>0</v>
      </c>
      <c r="QKX25" s="485">
        <f t="shared" si="184"/>
        <v>0</v>
      </c>
      <c r="QKY25" s="485">
        <f t="shared" si="184"/>
        <v>0</v>
      </c>
      <c r="QKZ25" s="485">
        <f t="shared" si="184"/>
        <v>0</v>
      </c>
      <c r="QLA25" s="485">
        <f t="shared" si="184"/>
        <v>0</v>
      </c>
      <c r="QLB25" s="485">
        <f t="shared" si="184"/>
        <v>0</v>
      </c>
      <c r="QLC25" s="485">
        <f t="shared" si="184"/>
        <v>0</v>
      </c>
      <c r="QLD25" s="485">
        <f t="shared" si="184"/>
        <v>0</v>
      </c>
      <c r="QLE25" s="485">
        <f t="shared" si="184"/>
        <v>0</v>
      </c>
      <c r="QLF25" s="485">
        <f t="shared" si="184"/>
        <v>0</v>
      </c>
      <c r="QLG25" s="485">
        <f t="shared" si="184"/>
        <v>0</v>
      </c>
      <c r="QLH25" s="485">
        <f t="shared" si="184"/>
        <v>0</v>
      </c>
      <c r="QLI25" s="485">
        <f t="shared" si="184"/>
        <v>0</v>
      </c>
      <c r="QLJ25" s="485">
        <f t="shared" si="184"/>
        <v>0</v>
      </c>
      <c r="QLK25" s="485">
        <f t="shared" si="184"/>
        <v>0</v>
      </c>
      <c r="QLL25" s="485">
        <f t="shared" si="184"/>
        <v>0</v>
      </c>
      <c r="QLM25" s="485">
        <f t="shared" si="184"/>
        <v>0</v>
      </c>
      <c r="QLN25" s="485">
        <f t="shared" si="184"/>
        <v>0</v>
      </c>
      <c r="QLO25" s="485">
        <f t="shared" si="184"/>
        <v>0</v>
      </c>
      <c r="QLP25" s="485">
        <f t="shared" si="184"/>
        <v>0</v>
      </c>
      <c r="QLQ25" s="485">
        <f t="shared" si="184"/>
        <v>0</v>
      </c>
      <c r="QLR25" s="485">
        <f t="shared" si="184"/>
        <v>0</v>
      </c>
      <c r="QLS25" s="485">
        <f t="shared" si="184"/>
        <v>0</v>
      </c>
      <c r="QLT25" s="485">
        <f t="shared" si="184"/>
        <v>0</v>
      </c>
      <c r="QLU25" s="485">
        <f t="shared" si="184"/>
        <v>0</v>
      </c>
      <c r="QLV25" s="485">
        <f t="shared" si="184"/>
        <v>0</v>
      </c>
      <c r="QLW25" s="485">
        <f t="shared" si="184"/>
        <v>0</v>
      </c>
      <c r="QLX25" s="485">
        <f t="shared" si="184"/>
        <v>0</v>
      </c>
      <c r="QLY25" s="485">
        <f t="shared" si="184"/>
        <v>0</v>
      </c>
      <c r="QLZ25" s="485">
        <f t="shared" si="184"/>
        <v>0</v>
      </c>
      <c r="QMA25" s="485">
        <f t="shared" si="184"/>
        <v>0</v>
      </c>
      <c r="QMB25" s="485">
        <f t="shared" si="184"/>
        <v>0</v>
      </c>
      <c r="QMC25" s="485">
        <f t="shared" si="184"/>
        <v>0</v>
      </c>
      <c r="QMD25" s="485">
        <f t="shared" si="184"/>
        <v>0</v>
      </c>
      <c r="QME25" s="485">
        <f t="shared" si="184"/>
        <v>0</v>
      </c>
      <c r="QMF25" s="485">
        <f t="shared" si="184"/>
        <v>0</v>
      </c>
      <c r="QMG25" s="485">
        <f t="shared" si="184"/>
        <v>0</v>
      </c>
      <c r="QMH25" s="485">
        <f t="shared" si="184"/>
        <v>0</v>
      </c>
      <c r="QMI25" s="485">
        <f t="shared" si="184"/>
        <v>0</v>
      </c>
      <c r="QMJ25" s="485">
        <f t="shared" si="184"/>
        <v>0</v>
      </c>
      <c r="QMK25" s="485">
        <f t="shared" ref="QMK25:QOV25" si="185">QMK22/365</f>
        <v>0</v>
      </c>
      <c r="QML25" s="485">
        <f t="shared" si="185"/>
        <v>0</v>
      </c>
      <c r="QMM25" s="485">
        <f t="shared" si="185"/>
        <v>0</v>
      </c>
      <c r="QMN25" s="485">
        <f t="shared" si="185"/>
        <v>0</v>
      </c>
      <c r="QMO25" s="485">
        <f t="shared" si="185"/>
        <v>0</v>
      </c>
      <c r="QMP25" s="485">
        <f t="shared" si="185"/>
        <v>0</v>
      </c>
      <c r="QMQ25" s="485">
        <f t="shared" si="185"/>
        <v>0</v>
      </c>
      <c r="QMR25" s="485">
        <f t="shared" si="185"/>
        <v>0</v>
      </c>
      <c r="QMS25" s="485">
        <f t="shared" si="185"/>
        <v>0</v>
      </c>
      <c r="QMT25" s="485">
        <f t="shared" si="185"/>
        <v>0</v>
      </c>
      <c r="QMU25" s="485">
        <f t="shared" si="185"/>
        <v>0</v>
      </c>
      <c r="QMV25" s="485">
        <f t="shared" si="185"/>
        <v>0</v>
      </c>
      <c r="QMW25" s="485">
        <f t="shared" si="185"/>
        <v>0</v>
      </c>
      <c r="QMX25" s="485">
        <f t="shared" si="185"/>
        <v>0</v>
      </c>
      <c r="QMY25" s="485">
        <f t="shared" si="185"/>
        <v>0</v>
      </c>
      <c r="QMZ25" s="485">
        <f t="shared" si="185"/>
        <v>0</v>
      </c>
      <c r="QNA25" s="485">
        <f t="shared" si="185"/>
        <v>0</v>
      </c>
      <c r="QNB25" s="485">
        <f t="shared" si="185"/>
        <v>0</v>
      </c>
      <c r="QNC25" s="485">
        <f t="shared" si="185"/>
        <v>0</v>
      </c>
      <c r="QND25" s="485">
        <f t="shared" si="185"/>
        <v>0</v>
      </c>
      <c r="QNE25" s="485">
        <f t="shared" si="185"/>
        <v>0</v>
      </c>
      <c r="QNF25" s="485">
        <f t="shared" si="185"/>
        <v>0</v>
      </c>
      <c r="QNG25" s="485">
        <f t="shared" si="185"/>
        <v>0</v>
      </c>
      <c r="QNH25" s="485">
        <f t="shared" si="185"/>
        <v>0</v>
      </c>
      <c r="QNI25" s="485">
        <f t="shared" si="185"/>
        <v>0</v>
      </c>
      <c r="QNJ25" s="485">
        <f t="shared" si="185"/>
        <v>0</v>
      </c>
      <c r="QNK25" s="485">
        <f t="shared" si="185"/>
        <v>0</v>
      </c>
      <c r="QNL25" s="485">
        <f t="shared" si="185"/>
        <v>0</v>
      </c>
      <c r="QNM25" s="485">
        <f t="shared" si="185"/>
        <v>0</v>
      </c>
      <c r="QNN25" s="485">
        <f t="shared" si="185"/>
        <v>0</v>
      </c>
      <c r="QNO25" s="485">
        <f t="shared" si="185"/>
        <v>0</v>
      </c>
      <c r="QNP25" s="485">
        <f t="shared" si="185"/>
        <v>0</v>
      </c>
      <c r="QNQ25" s="485">
        <f t="shared" si="185"/>
        <v>0</v>
      </c>
      <c r="QNR25" s="485">
        <f t="shared" si="185"/>
        <v>0</v>
      </c>
      <c r="QNS25" s="485">
        <f t="shared" si="185"/>
        <v>0</v>
      </c>
      <c r="QNT25" s="485">
        <f t="shared" si="185"/>
        <v>0</v>
      </c>
      <c r="QNU25" s="485">
        <f t="shared" si="185"/>
        <v>0</v>
      </c>
      <c r="QNV25" s="485">
        <f t="shared" si="185"/>
        <v>0</v>
      </c>
      <c r="QNW25" s="485">
        <f t="shared" si="185"/>
        <v>0</v>
      </c>
      <c r="QNX25" s="485">
        <f t="shared" si="185"/>
        <v>0</v>
      </c>
      <c r="QNY25" s="485">
        <f t="shared" si="185"/>
        <v>0</v>
      </c>
      <c r="QNZ25" s="485">
        <f t="shared" si="185"/>
        <v>0</v>
      </c>
      <c r="QOA25" s="485">
        <f t="shared" si="185"/>
        <v>0</v>
      </c>
      <c r="QOB25" s="485">
        <f t="shared" si="185"/>
        <v>0</v>
      </c>
      <c r="QOC25" s="485">
        <f t="shared" si="185"/>
        <v>0</v>
      </c>
      <c r="QOD25" s="485">
        <f t="shared" si="185"/>
        <v>0</v>
      </c>
      <c r="QOE25" s="485">
        <f t="shared" si="185"/>
        <v>0</v>
      </c>
      <c r="QOF25" s="485">
        <f t="shared" si="185"/>
        <v>0</v>
      </c>
      <c r="QOG25" s="485">
        <f t="shared" si="185"/>
        <v>0</v>
      </c>
      <c r="QOH25" s="485">
        <f t="shared" si="185"/>
        <v>0</v>
      </c>
      <c r="QOI25" s="485">
        <f t="shared" si="185"/>
        <v>0</v>
      </c>
      <c r="QOJ25" s="485">
        <f t="shared" si="185"/>
        <v>0</v>
      </c>
      <c r="QOK25" s="485">
        <f t="shared" si="185"/>
        <v>0</v>
      </c>
      <c r="QOL25" s="485">
        <f t="shared" si="185"/>
        <v>0</v>
      </c>
      <c r="QOM25" s="485">
        <f t="shared" si="185"/>
        <v>0</v>
      </c>
      <c r="QON25" s="485">
        <f t="shared" si="185"/>
        <v>0</v>
      </c>
      <c r="QOO25" s="485">
        <f t="shared" si="185"/>
        <v>0</v>
      </c>
      <c r="QOP25" s="485">
        <f t="shared" si="185"/>
        <v>0</v>
      </c>
      <c r="QOQ25" s="485">
        <f t="shared" si="185"/>
        <v>0</v>
      </c>
      <c r="QOR25" s="485">
        <f t="shared" si="185"/>
        <v>0</v>
      </c>
      <c r="QOS25" s="485">
        <f t="shared" si="185"/>
        <v>0</v>
      </c>
      <c r="QOT25" s="485">
        <f t="shared" si="185"/>
        <v>0</v>
      </c>
      <c r="QOU25" s="485">
        <f t="shared" si="185"/>
        <v>0</v>
      </c>
      <c r="QOV25" s="485">
        <f t="shared" si="185"/>
        <v>0</v>
      </c>
      <c r="QOW25" s="485">
        <f t="shared" ref="QOW25:QRH25" si="186">QOW22/365</f>
        <v>0</v>
      </c>
      <c r="QOX25" s="485">
        <f t="shared" si="186"/>
        <v>0</v>
      </c>
      <c r="QOY25" s="485">
        <f t="shared" si="186"/>
        <v>0</v>
      </c>
      <c r="QOZ25" s="485">
        <f t="shared" si="186"/>
        <v>0</v>
      </c>
      <c r="QPA25" s="485">
        <f t="shared" si="186"/>
        <v>0</v>
      </c>
      <c r="QPB25" s="485">
        <f t="shared" si="186"/>
        <v>0</v>
      </c>
      <c r="QPC25" s="485">
        <f t="shared" si="186"/>
        <v>0</v>
      </c>
      <c r="QPD25" s="485">
        <f t="shared" si="186"/>
        <v>0</v>
      </c>
      <c r="QPE25" s="485">
        <f t="shared" si="186"/>
        <v>0</v>
      </c>
      <c r="QPF25" s="485">
        <f t="shared" si="186"/>
        <v>0</v>
      </c>
      <c r="QPG25" s="485">
        <f t="shared" si="186"/>
        <v>0</v>
      </c>
      <c r="QPH25" s="485">
        <f t="shared" si="186"/>
        <v>0</v>
      </c>
      <c r="QPI25" s="485">
        <f t="shared" si="186"/>
        <v>0</v>
      </c>
      <c r="QPJ25" s="485">
        <f t="shared" si="186"/>
        <v>0</v>
      </c>
      <c r="QPK25" s="485">
        <f t="shared" si="186"/>
        <v>0</v>
      </c>
      <c r="QPL25" s="485">
        <f t="shared" si="186"/>
        <v>0</v>
      </c>
      <c r="QPM25" s="485">
        <f t="shared" si="186"/>
        <v>0</v>
      </c>
      <c r="QPN25" s="485">
        <f t="shared" si="186"/>
        <v>0</v>
      </c>
      <c r="QPO25" s="485">
        <f t="shared" si="186"/>
        <v>0</v>
      </c>
      <c r="QPP25" s="485">
        <f t="shared" si="186"/>
        <v>0</v>
      </c>
      <c r="QPQ25" s="485">
        <f t="shared" si="186"/>
        <v>0</v>
      </c>
      <c r="QPR25" s="485">
        <f t="shared" si="186"/>
        <v>0</v>
      </c>
      <c r="QPS25" s="485">
        <f t="shared" si="186"/>
        <v>0</v>
      </c>
      <c r="QPT25" s="485">
        <f t="shared" si="186"/>
        <v>0</v>
      </c>
      <c r="QPU25" s="485">
        <f t="shared" si="186"/>
        <v>0</v>
      </c>
      <c r="QPV25" s="485">
        <f t="shared" si="186"/>
        <v>0</v>
      </c>
      <c r="QPW25" s="485">
        <f t="shared" si="186"/>
        <v>0</v>
      </c>
      <c r="QPX25" s="485">
        <f t="shared" si="186"/>
        <v>0</v>
      </c>
      <c r="QPY25" s="485">
        <f t="shared" si="186"/>
        <v>0</v>
      </c>
      <c r="QPZ25" s="485">
        <f t="shared" si="186"/>
        <v>0</v>
      </c>
      <c r="QQA25" s="485">
        <f t="shared" si="186"/>
        <v>0</v>
      </c>
      <c r="QQB25" s="485">
        <f t="shared" si="186"/>
        <v>0</v>
      </c>
      <c r="QQC25" s="485">
        <f t="shared" si="186"/>
        <v>0</v>
      </c>
      <c r="QQD25" s="485">
        <f t="shared" si="186"/>
        <v>0</v>
      </c>
      <c r="QQE25" s="485">
        <f t="shared" si="186"/>
        <v>0</v>
      </c>
      <c r="QQF25" s="485">
        <f t="shared" si="186"/>
        <v>0</v>
      </c>
      <c r="QQG25" s="485">
        <f t="shared" si="186"/>
        <v>0</v>
      </c>
      <c r="QQH25" s="485">
        <f t="shared" si="186"/>
        <v>0</v>
      </c>
      <c r="QQI25" s="485">
        <f t="shared" si="186"/>
        <v>0</v>
      </c>
      <c r="QQJ25" s="485">
        <f t="shared" si="186"/>
        <v>0</v>
      </c>
      <c r="QQK25" s="485">
        <f t="shared" si="186"/>
        <v>0</v>
      </c>
      <c r="QQL25" s="485">
        <f t="shared" si="186"/>
        <v>0</v>
      </c>
      <c r="QQM25" s="485">
        <f t="shared" si="186"/>
        <v>0</v>
      </c>
      <c r="QQN25" s="485">
        <f t="shared" si="186"/>
        <v>0</v>
      </c>
      <c r="QQO25" s="485">
        <f t="shared" si="186"/>
        <v>0</v>
      </c>
      <c r="QQP25" s="485">
        <f t="shared" si="186"/>
        <v>0</v>
      </c>
      <c r="QQQ25" s="485">
        <f t="shared" si="186"/>
        <v>0</v>
      </c>
      <c r="QQR25" s="485">
        <f t="shared" si="186"/>
        <v>0</v>
      </c>
      <c r="QQS25" s="485">
        <f t="shared" si="186"/>
        <v>0</v>
      </c>
      <c r="QQT25" s="485">
        <f t="shared" si="186"/>
        <v>0</v>
      </c>
      <c r="QQU25" s="485">
        <f t="shared" si="186"/>
        <v>0</v>
      </c>
      <c r="QQV25" s="485">
        <f t="shared" si="186"/>
        <v>0</v>
      </c>
      <c r="QQW25" s="485">
        <f t="shared" si="186"/>
        <v>0</v>
      </c>
      <c r="QQX25" s="485">
        <f t="shared" si="186"/>
        <v>0</v>
      </c>
      <c r="QQY25" s="485">
        <f t="shared" si="186"/>
        <v>0</v>
      </c>
      <c r="QQZ25" s="485">
        <f t="shared" si="186"/>
        <v>0</v>
      </c>
      <c r="QRA25" s="485">
        <f t="shared" si="186"/>
        <v>0</v>
      </c>
      <c r="QRB25" s="485">
        <f t="shared" si="186"/>
        <v>0</v>
      </c>
      <c r="QRC25" s="485">
        <f t="shared" si="186"/>
        <v>0</v>
      </c>
      <c r="QRD25" s="485">
        <f t="shared" si="186"/>
        <v>0</v>
      </c>
      <c r="QRE25" s="485">
        <f t="shared" si="186"/>
        <v>0</v>
      </c>
      <c r="QRF25" s="485">
        <f t="shared" si="186"/>
        <v>0</v>
      </c>
      <c r="QRG25" s="485">
        <f t="shared" si="186"/>
        <v>0</v>
      </c>
      <c r="QRH25" s="485">
        <f t="shared" si="186"/>
        <v>0</v>
      </c>
      <c r="QRI25" s="485">
        <f t="shared" ref="QRI25:QTT25" si="187">QRI22/365</f>
        <v>0</v>
      </c>
      <c r="QRJ25" s="485">
        <f t="shared" si="187"/>
        <v>0</v>
      </c>
      <c r="QRK25" s="485">
        <f t="shared" si="187"/>
        <v>0</v>
      </c>
      <c r="QRL25" s="485">
        <f t="shared" si="187"/>
        <v>0</v>
      </c>
      <c r="QRM25" s="485">
        <f t="shared" si="187"/>
        <v>0</v>
      </c>
      <c r="QRN25" s="485">
        <f t="shared" si="187"/>
        <v>0</v>
      </c>
      <c r="QRO25" s="485">
        <f t="shared" si="187"/>
        <v>0</v>
      </c>
      <c r="QRP25" s="485">
        <f t="shared" si="187"/>
        <v>0</v>
      </c>
      <c r="QRQ25" s="485">
        <f t="shared" si="187"/>
        <v>0</v>
      </c>
      <c r="QRR25" s="485">
        <f t="shared" si="187"/>
        <v>0</v>
      </c>
      <c r="QRS25" s="485">
        <f t="shared" si="187"/>
        <v>0</v>
      </c>
      <c r="QRT25" s="485">
        <f t="shared" si="187"/>
        <v>0</v>
      </c>
      <c r="QRU25" s="485">
        <f t="shared" si="187"/>
        <v>0</v>
      </c>
      <c r="QRV25" s="485">
        <f t="shared" si="187"/>
        <v>0</v>
      </c>
      <c r="QRW25" s="485">
        <f t="shared" si="187"/>
        <v>0</v>
      </c>
      <c r="QRX25" s="485">
        <f t="shared" si="187"/>
        <v>0</v>
      </c>
      <c r="QRY25" s="485">
        <f t="shared" si="187"/>
        <v>0</v>
      </c>
      <c r="QRZ25" s="485">
        <f t="shared" si="187"/>
        <v>0</v>
      </c>
      <c r="QSA25" s="485">
        <f t="shared" si="187"/>
        <v>0</v>
      </c>
      <c r="QSB25" s="485">
        <f t="shared" si="187"/>
        <v>0</v>
      </c>
      <c r="QSC25" s="485">
        <f t="shared" si="187"/>
        <v>0</v>
      </c>
      <c r="QSD25" s="485">
        <f t="shared" si="187"/>
        <v>0</v>
      </c>
      <c r="QSE25" s="485">
        <f t="shared" si="187"/>
        <v>0</v>
      </c>
      <c r="QSF25" s="485">
        <f t="shared" si="187"/>
        <v>0</v>
      </c>
      <c r="QSG25" s="485">
        <f t="shared" si="187"/>
        <v>0</v>
      </c>
      <c r="QSH25" s="485">
        <f t="shared" si="187"/>
        <v>0</v>
      </c>
      <c r="QSI25" s="485">
        <f t="shared" si="187"/>
        <v>0</v>
      </c>
      <c r="QSJ25" s="485">
        <f t="shared" si="187"/>
        <v>0</v>
      </c>
      <c r="QSK25" s="485">
        <f t="shared" si="187"/>
        <v>0</v>
      </c>
      <c r="QSL25" s="485">
        <f t="shared" si="187"/>
        <v>0</v>
      </c>
      <c r="QSM25" s="485">
        <f t="shared" si="187"/>
        <v>0</v>
      </c>
      <c r="QSN25" s="485">
        <f t="shared" si="187"/>
        <v>0</v>
      </c>
      <c r="QSO25" s="485">
        <f t="shared" si="187"/>
        <v>0</v>
      </c>
      <c r="QSP25" s="485">
        <f t="shared" si="187"/>
        <v>0</v>
      </c>
      <c r="QSQ25" s="485">
        <f t="shared" si="187"/>
        <v>0</v>
      </c>
      <c r="QSR25" s="485">
        <f t="shared" si="187"/>
        <v>0</v>
      </c>
      <c r="QSS25" s="485">
        <f t="shared" si="187"/>
        <v>0</v>
      </c>
      <c r="QST25" s="485">
        <f t="shared" si="187"/>
        <v>0</v>
      </c>
      <c r="QSU25" s="485">
        <f t="shared" si="187"/>
        <v>0</v>
      </c>
      <c r="QSV25" s="485">
        <f t="shared" si="187"/>
        <v>0</v>
      </c>
      <c r="QSW25" s="485">
        <f t="shared" si="187"/>
        <v>0</v>
      </c>
      <c r="QSX25" s="485">
        <f t="shared" si="187"/>
        <v>0</v>
      </c>
      <c r="QSY25" s="485">
        <f t="shared" si="187"/>
        <v>0</v>
      </c>
      <c r="QSZ25" s="485">
        <f t="shared" si="187"/>
        <v>0</v>
      </c>
      <c r="QTA25" s="485">
        <f t="shared" si="187"/>
        <v>0</v>
      </c>
      <c r="QTB25" s="485">
        <f t="shared" si="187"/>
        <v>0</v>
      </c>
      <c r="QTC25" s="485">
        <f t="shared" si="187"/>
        <v>0</v>
      </c>
      <c r="QTD25" s="485">
        <f t="shared" si="187"/>
        <v>0</v>
      </c>
      <c r="QTE25" s="485">
        <f t="shared" si="187"/>
        <v>0</v>
      </c>
      <c r="QTF25" s="485">
        <f t="shared" si="187"/>
        <v>0</v>
      </c>
      <c r="QTG25" s="485">
        <f t="shared" si="187"/>
        <v>0</v>
      </c>
      <c r="QTH25" s="485">
        <f t="shared" si="187"/>
        <v>0</v>
      </c>
      <c r="QTI25" s="485">
        <f t="shared" si="187"/>
        <v>0</v>
      </c>
      <c r="QTJ25" s="485">
        <f t="shared" si="187"/>
        <v>0</v>
      </c>
      <c r="QTK25" s="485">
        <f t="shared" si="187"/>
        <v>0</v>
      </c>
      <c r="QTL25" s="485">
        <f t="shared" si="187"/>
        <v>0</v>
      </c>
      <c r="QTM25" s="485">
        <f t="shared" si="187"/>
        <v>0</v>
      </c>
      <c r="QTN25" s="485">
        <f t="shared" si="187"/>
        <v>0</v>
      </c>
      <c r="QTO25" s="485">
        <f t="shared" si="187"/>
        <v>0</v>
      </c>
      <c r="QTP25" s="485">
        <f t="shared" si="187"/>
        <v>0</v>
      </c>
      <c r="QTQ25" s="485">
        <f t="shared" si="187"/>
        <v>0</v>
      </c>
      <c r="QTR25" s="485">
        <f t="shared" si="187"/>
        <v>0</v>
      </c>
      <c r="QTS25" s="485">
        <f t="shared" si="187"/>
        <v>0</v>
      </c>
      <c r="QTT25" s="485">
        <f t="shared" si="187"/>
        <v>0</v>
      </c>
      <c r="QTU25" s="485">
        <f t="shared" ref="QTU25:QWF25" si="188">QTU22/365</f>
        <v>0</v>
      </c>
      <c r="QTV25" s="485">
        <f t="shared" si="188"/>
        <v>0</v>
      </c>
      <c r="QTW25" s="485">
        <f t="shared" si="188"/>
        <v>0</v>
      </c>
      <c r="QTX25" s="485">
        <f t="shared" si="188"/>
        <v>0</v>
      </c>
      <c r="QTY25" s="485">
        <f t="shared" si="188"/>
        <v>0</v>
      </c>
      <c r="QTZ25" s="485">
        <f t="shared" si="188"/>
        <v>0</v>
      </c>
      <c r="QUA25" s="485">
        <f t="shared" si="188"/>
        <v>0</v>
      </c>
      <c r="QUB25" s="485">
        <f t="shared" si="188"/>
        <v>0</v>
      </c>
      <c r="QUC25" s="485">
        <f t="shared" si="188"/>
        <v>0</v>
      </c>
      <c r="QUD25" s="485">
        <f t="shared" si="188"/>
        <v>0</v>
      </c>
      <c r="QUE25" s="485">
        <f t="shared" si="188"/>
        <v>0</v>
      </c>
      <c r="QUF25" s="485">
        <f t="shared" si="188"/>
        <v>0</v>
      </c>
      <c r="QUG25" s="485">
        <f t="shared" si="188"/>
        <v>0</v>
      </c>
      <c r="QUH25" s="485">
        <f t="shared" si="188"/>
        <v>0</v>
      </c>
      <c r="QUI25" s="485">
        <f t="shared" si="188"/>
        <v>0</v>
      </c>
      <c r="QUJ25" s="485">
        <f t="shared" si="188"/>
        <v>0</v>
      </c>
      <c r="QUK25" s="485">
        <f t="shared" si="188"/>
        <v>0</v>
      </c>
      <c r="QUL25" s="485">
        <f t="shared" si="188"/>
        <v>0</v>
      </c>
      <c r="QUM25" s="485">
        <f t="shared" si="188"/>
        <v>0</v>
      </c>
      <c r="QUN25" s="485">
        <f t="shared" si="188"/>
        <v>0</v>
      </c>
      <c r="QUO25" s="485">
        <f t="shared" si="188"/>
        <v>0</v>
      </c>
      <c r="QUP25" s="485">
        <f t="shared" si="188"/>
        <v>0</v>
      </c>
      <c r="QUQ25" s="485">
        <f t="shared" si="188"/>
        <v>0</v>
      </c>
      <c r="QUR25" s="485">
        <f t="shared" si="188"/>
        <v>0</v>
      </c>
      <c r="QUS25" s="485">
        <f t="shared" si="188"/>
        <v>0</v>
      </c>
      <c r="QUT25" s="485">
        <f t="shared" si="188"/>
        <v>0</v>
      </c>
      <c r="QUU25" s="485">
        <f t="shared" si="188"/>
        <v>0</v>
      </c>
      <c r="QUV25" s="485">
        <f t="shared" si="188"/>
        <v>0</v>
      </c>
      <c r="QUW25" s="485">
        <f t="shared" si="188"/>
        <v>0</v>
      </c>
      <c r="QUX25" s="485">
        <f t="shared" si="188"/>
        <v>0</v>
      </c>
      <c r="QUY25" s="485">
        <f t="shared" si="188"/>
        <v>0</v>
      </c>
      <c r="QUZ25" s="485">
        <f t="shared" si="188"/>
        <v>0</v>
      </c>
      <c r="QVA25" s="485">
        <f t="shared" si="188"/>
        <v>0</v>
      </c>
      <c r="QVB25" s="485">
        <f t="shared" si="188"/>
        <v>0</v>
      </c>
      <c r="QVC25" s="485">
        <f t="shared" si="188"/>
        <v>0</v>
      </c>
      <c r="QVD25" s="485">
        <f t="shared" si="188"/>
        <v>0</v>
      </c>
      <c r="QVE25" s="485">
        <f t="shared" si="188"/>
        <v>0</v>
      </c>
      <c r="QVF25" s="485">
        <f t="shared" si="188"/>
        <v>0</v>
      </c>
      <c r="QVG25" s="485">
        <f t="shared" si="188"/>
        <v>0</v>
      </c>
      <c r="QVH25" s="485">
        <f t="shared" si="188"/>
        <v>0</v>
      </c>
      <c r="QVI25" s="485">
        <f t="shared" si="188"/>
        <v>0</v>
      </c>
      <c r="QVJ25" s="485">
        <f t="shared" si="188"/>
        <v>0</v>
      </c>
      <c r="QVK25" s="485">
        <f t="shared" si="188"/>
        <v>0</v>
      </c>
      <c r="QVL25" s="485">
        <f t="shared" si="188"/>
        <v>0</v>
      </c>
      <c r="QVM25" s="485">
        <f t="shared" si="188"/>
        <v>0</v>
      </c>
      <c r="QVN25" s="485">
        <f t="shared" si="188"/>
        <v>0</v>
      </c>
      <c r="QVO25" s="485">
        <f t="shared" si="188"/>
        <v>0</v>
      </c>
      <c r="QVP25" s="485">
        <f t="shared" si="188"/>
        <v>0</v>
      </c>
      <c r="QVQ25" s="485">
        <f t="shared" si="188"/>
        <v>0</v>
      </c>
      <c r="QVR25" s="485">
        <f t="shared" si="188"/>
        <v>0</v>
      </c>
      <c r="QVS25" s="485">
        <f t="shared" si="188"/>
        <v>0</v>
      </c>
      <c r="QVT25" s="485">
        <f t="shared" si="188"/>
        <v>0</v>
      </c>
      <c r="QVU25" s="485">
        <f t="shared" si="188"/>
        <v>0</v>
      </c>
      <c r="QVV25" s="485">
        <f t="shared" si="188"/>
        <v>0</v>
      </c>
      <c r="QVW25" s="485">
        <f t="shared" si="188"/>
        <v>0</v>
      </c>
      <c r="QVX25" s="485">
        <f t="shared" si="188"/>
        <v>0</v>
      </c>
      <c r="QVY25" s="485">
        <f t="shared" si="188"/>
        <v>0</v>
      </c>
      <c r="QVZ25" s="485">
        <f t="shared" si="188"/>
        <v>0</v>
      </c>
      <c r="QWA25" s="485">
        <f t="shared" si="188"/>
        <v>0</v>
      </c>
      <c r="QWB25" s="485">
        <f t="shared" si="188"/>
        <v>0</v>
      </c>
      <c r="QWC25" s="485">
        <f t="shared" si="188"/>
        <v>0</v>
      </c>
      <c r="QWD25" s="485">
        <f t="shared" si="188"/>
        <v>0</v>
      </c>
      <c r="QWE25" s="485">
        <f t="shared" si="188"/>
        <v>0</v>
      </c>
      <c r="QWF25" s="485">
        <f t="shared" si="188"/>
        <v>0</v>
      </c>
      <c r="QWG25" s="485">
        <f t="shared" ref="QWG25:QYR25" si="189">QWG22/365</f>
        <v>0</v>
      </c>
      <c r="QWH25" s="485">
        <f t="shared" si="189"/>
        <v>0</v>
      </c>
      <c r="QWI25" s="485">
        <f t="shared" si="189"/>
        <v>0</v>
      </c>
      <c r="QWJ25" s="485">
        <f t="shared" si="189"/>
        <v>0</v>
      </c>
      <c r="QWK25" s="485">
        <f t="shared" si="189"/>
        <v>0</v>
      </c>
      <c r="QWL25" s="485">
        <f t="shared" si="189"/>
        <v>0</v>
      </c>
      <c r="QWM25" s="485">
        <f t="shared" si="189"/>
        <v>0</v>
      </c>
      <c r="QWN25" s="485">
        <f t="shared" si="189"/>
        <v>0</v>
      </c>
      <c r="QWO25" s="485">
        <f t="shared" si="189"/>
        <v>0</v>
      </c>
      <c r="QWP25" s="485">
        <f t="shared" si="189"/>
        <v>0</v>
      </c>
      <c r="QWQ25" s="485">
        <f t="shared" si="189"/>
        <v>0</v>
      </c>
      <c r="QWR25" s="485">
        <f t="shared" si="189"/>
        <v>0</v>
      </c>
      <c r="QWS25" s="485">
        <f t="shared" si="189"/>
        <v>0</v>
      </c>
      <c r="QWT25" s="485">
        <f t="shared" si="189"/>
        <v>0</v>
      </c>
      <c r="QWU25" s="485">
        <f t="shared" si="189"/>
        <v>0</v>
      </c>
      <c r="QWV25" s="485">
        <f t="shared" si="189"/>
        <v>0</v>
      </c>
      <c r="QWW25" s="485">
        <f t="shared" si="189"/>
        <v>0</v>
      </c>
      <c r="QWX25" s="485">
        <f t="shared" si="189"/>
        <v>0</v>
      </c>
      <c r="QWY25" s="485">
        <f t="shared" si="189"/>
        <v>0</v>
      </c>
      <c r="QWZ25" s="485">
        <f t="shared" si="189"/>
        <v>0</v>
      </c>
      <c r="QXA25" s="485">
        <f t="shared" si="189"/>
        <v>0</v>
      </c>
      <c r="QXB25" s="485">
        <f t="shared" si="189"/>
        <v>0</v>
      </c>
      <c r="QXC25" s="485">
        <f t="shared" si="189"/>
        <v>0</v>
      </c>
      <c r="QXD25" s="485">
        <f t="shared" si="189"/>
        <v>0</v>
      </c>
      <c r="QXE25" s="485">
        <f t="shared" si="189"/>
        <v>0</v>
      </c>
      <c r="QXF25" s="485">
        <f t="shared" si="189"/>
        <v>0</v>
      </c>
      <c r="QXG25" s="485">
        <f t="shared" si="189"/>
        <v>0</v>
      </c>
      <c r="QXH25" s="485">
        <f t="shared" si="189"/>
        <v>0</v>
      </c>
      <c r="QXI25" s="485">
        <f t="shared" si="189"/>
        <v>0</v>
      </c>
      <c r="QXJ25" s="485">
        <f t="shared" si="189"/>
        <v>0</v>
      </c>
      <c r="QXK25" s="485">
        <f t="shared" si="189"/>
        <v>0</v>
      </c>
      <c r="QXL25" s="485">
        <f t="shared" si="189"/>
        <v>0</v>
      </c>
      <c r="QXM25" s="485">
        <f t="shared" si="189"/>
        <v>0</v>
      </c>
      <c r="QXN25" s="485">
        <f t="shared" si="189"/>
        <v>0</v>
      </c>
      <c r="QXO25" s="485">
        <f t="shared" si="189"/>
        <v>0</v>
      </c>
      <c r="QXP25" s="485">
        <f t="shared" si="189"/>
        <v>0</v>
      </c>
      <c r="QXQ25" s="485">
        <f t="shared" si="189"/>
        <v>0</v>
      </c>
      <c r="QXR25" s="485">
        <f t="shared" si="189"/>
        <v>0</v>
      </c>
      <c r="QXS25" s="485">
        <f t="shared" si="189"/>
        <v>0</v>
      </c>
      <c r="QXT25" s="485">
        <f t="shared" si="189"/>
        <v>0</v>
      </c>
      <c r="QXU25" s="485">
        <f t="shared" si="189"/>
        <v>0</v>
      </c>
      <c r="QXV25" s="485">
        <f t="shared" si="189"/>
        <v>0</v>
      </c>
      <c r="QXW25" s="485">
        <f t="shared" si="189"/>
        <v>0</v>
      </c>
      <c r="QXX25" s="485">
        <f t="shared" si="189"/>
        <v>0</v>
      </c>
      <c r="QXY25" s="485">
        <f t="shared" si="189"/>
        <v>0</v>
      </c>
      <c r="QXZ25" s="485">
        <f t="shared" si="189"/>
        <v>0</v>
      </c>
      <c r="QYA25" s="485">
        <f t="shared" si="189"/>
        <v>0</v>
      </c>
      <c r="QYB25" s="485">
        <f t="shared" si="189"/>
        <v>0</v>
      </c>
      <c r="QYC25" s="485">
        <f t="shared" si="189"/>
        <v>0</v>
      </c>
      <c r="QYD25" s="485">
        <f t="shared" si="189"/>
        <v>0</v>
      </c>
      <c r="QYE25" s="485">
        <f t="shared" si="189"/>
        <v>0</v>
      </c>
      <c r="QYF25" s="485">
        <f t="shared" si="189"/>
        <v>0</v>
      </c>
      <c r="QYG25" s="485">
        <f t="shared" si="189"/>
        <v>0</v>
      </c>
      <c r="QYH25" s="485">
        <f t="shared" si="189"/>
        <v>0</v>
      </c>
      <c r="QYI25" s="485">
        <f t="shared" si="189"/>
        <v>0</v>
      </c>
      <c r="QYJ25" s="485">
        <f t="shared" si="189"/>
        <v>0</v>
      </c>
      <c r="QYK25" s="485">
        <f t="shared" si="189"/>
        <v>0</v>
      </c>
      <c r="QYL25" s="485">
        <f t="shared" si="189"/>
        <v>0</v>
      </c>
      <c r="QYM25" s="485">
        <f t="shared" si="189"/>
        <v>0</v>
      </c>
      <c r="QYN25" s="485">
        <f t="shared" si="189"/>
        <v>0</v>
      </c>
      <c r="QYO25" s="485">
        <f t="shared" si="189"/>
        <v>0</v>
      </c>
      <c r="QYP25" s="485">
        <f t="shared" si="189"/>
        <v>0</v>
      </c>
      <c r="QYQ25" s="485">
        <f t="shared" si="189"/>
        <v>0</v>
      </c>
      <c r="QYR25" s="485">
        <f t="shared" si="189"/>
        <v>0</v>
      </c>
      <c r="QYS25" s="485">
        <f t="shared" ref="QYS25:RBD25" si="190">QYS22/365</f>
        <v>0</v>
      </c>
      <c r="QYT25" s="485">
        <f t="shared" si="190"/>
        <v>0</v>
      </c>
      <c r="QYU25" s="485">
        <f t="shared" si="190"/>
        <v>0</v>
      </c>
      <c r="QYV25" s="485">
        <f t="shared" si="190"/>
        <v>0</v>
      </c>
      <c r="QYW25" s="485">
        <f t="shared" si="190"/>
        <v>0</v>
      </c>
      <c r="QYX25" s="485">
        <f t="shared" si="190"/>
        <v>0</v>
      </c>
      <c r="QYY25" s="485">
        <f t="shared" si="190"/>
        <v>0</v>
      </c>
      <c r="QYZ25" s="485">
        <f t="shared" si="190"/>
        <v>0</v>
      </c>
      <c r="QZA25" s="485">
        <f t="shared" si="190"/>
        <v>0</v>
      </c>
      <c r="QZB25" s="485">
        <f t="shared" si="190"/>
        <v>0</v>
      </c>
      <c r="QZC25" s="485">
        <f t="shared" si="190"/>
        <v>0</v>
      </c>
      <c r="QZD25" s="485">
        <f t="shared" si="190"/>
        <v>0</v>
      </c>
      <c r="QZE25" s="485">
        <f t="shared" si="190"/>
        <v>0</v>
      </c>
      <c r="QZF25" s="485">
        <f t="shared" si="190"/>
        <v>0</v>
      </c>
      <c r="QZG25" s="485">
        <f t="shared" si="190"/>
        <v>0</v>
      </c>
      <c r="QZH25" s="485">
        <f t="shared" si="190"/>
        <v>0</v>
      </c>
      <c r="QZI25" s="485">
        <f t="shared" si="190"/>
        <v>0</v>
      </c>
      <c r="QZJ25" s="485">
        <f t="shared" si="190"/>
        <v>0</v>
      </c>
      <c r="QZK25" s="485">
        <f t="shared" si="190"/>
        <v>0</v>
      </c>
      <c r="QZL25" s="485">
        <f t="shared" si="190"/>
        <v>0</v>
      </c>
      <c r="QZM25" s="485">
        <f t="shared" si="190"/>
        <v>0</v>
      </c>
      <c r="QZN25" s="485">
        <f t="shared" si="190"/>
        <v>0</v>
      </c>
      <c r="QZO25" s="485">
        <f t="shared" si="190"/>
        <v>0</v>
      </c>
      <c r="QZP25" s="485">
        <f t="shared" si="190"/>
        <v>0</v>
      </c>
      <c r="QZQ25" s="485">
        <f t="shared" si="190"/>
        <v>0</v>
      </c>
      <c r="QZR25" s="485">
        <f t="shared" si="190"/>
        <v>0</v>
      </c>
      <c r="QZS25" s="485">
        <f t="shared" si="190"/>
        <v>0</v>
      </c>
      <c r="QZT25" s="485">
        <f t="shared" si="190"/>
        <v>0</v>
      </c>
      <c r="QZU25" s="485">
        <f t="shared" si="190"/>
        <v>0</v>
      </c>
      <c r="QZV25" s="485">
        <f t="shared" si="190"/>
        <v>0</v>
      </c>
      <c r="QZW25" s="485">
        <f t="shared" si="190"/>
        <v>0</v>
      </c>
      <c r="QZX25" s="485">
        <f t="shared" si="190"/>
        <v>0</v>
      </c>
      <c r="QZY25" s="485">
        <f t="shared" si="190"/>
        <v>0</v>
      </c>
      <c r="QZZ25" s="485">
        <f t="shared" si="190"/>
        <v>0</v>
      </c>
      <c r="RAA25" s="485">
        <f t="shared" si="190"/>
        <v>0</v>
      </c>
      <c r="RAB25" s="485">
        <f t="shared" si="190"/>
        <v>0</v>
      </c>
      <c r="RAC25" s="485">
        <f t="shared" si="190"/>
        <v>0</v>
      </c>
      <c r="RAD25" s="485">
        <f t="shared" si="190"/>
        <v>0</v>
      </c>
      <c r="RAE25" s="485">
        <f t="shared" si="190"/>
        <v>0</v>
      </c>
      <c r="RAF25" s="485">
        <f t="shared" si="190"/>
        <v>0</v>
      </c>
      <c r="RAG25" s="485">
        <f t="shared" si="190"/>
        <v>0</v>
      </c>
      <c r="RAH25" s="485">
        <f t="shared" si="190"/>
        <v>0</v>
      </c>
      <c r="RAI25" s="485">
        <f t="shared" si="190"/>
        <v>0</v>
      </c>
      <c r="RAJ25" s="485">
        <f t="shared" si="190"/>
        <v>0</v>
      </c>
      <c r="RAK25" s="485">
        <f t="shared" si="190"/>
        <v>0</v>
      </c>
      <c r="RAL25" s="485">
        <f t="shared" si="190"/>
        <v>0</v>
      </c>
      <c r="RAM25" s="485">
        <f t="shared" si="190"/>
        <v>0</v>
      </c>
      <c r="RAN25" s="485">
        <f t="shared" si="190"/>
        <v>0</v>
      </c>
      <c r="RAO25" s="485">
        <f t="shared" si="190"/>
        <v>0</v>
      </c>
      <c r="RAP25" s="485">
        <f t="shared" si="190"/>
        <v>0</v>
      </c>
      <c r="RAQ25" s="485">
        <f t="shared" si="190"/>
        <v>0</v>
      </c>
      <c r="RAR25" s="485">
        <f t="shared" si="190"/>
        <v>0</v>
      </c>
      <c r="RAS25" s="485">
        <f t="shared" si="190"/>
        <v>0</v>
      </c>
      <c r="RAT25" s="485">
        <f t="shared" si="190"/>
        <v>0</v>
      </c>
      <c r="RAU25" s="485">
        <f t="shared" si="190"/>
        <v>0</v>
      </c>
      <c r="RAV25" s="485">
        <f t="shared" si="190"/>
        <v>0</v>
      </c>
      <c r="RAW25" s="485">
        <f t="shared" si="190"/>
        <v>0</v>
      </c>
      <c r="RAX25" s="485">
        <f t="shared" si="190"/>
        <v>0</v>
      </c>
      <c r="RAY25" s="485">
        <f t="shared" si="190"/>
        <v>0</v>
      </c>
      <c r="RAZ25" s="485">
        <f t="shared" si="190"/>
        <v>0</v>
      </c>
      <c r="RBA25" s="485">
        <f t="shared" si="190"/>
        <v>0</v>
      </c>
      <c r="RBB25" s="485">
        <f t="shared" si="190"/>
        <v>0</v>
      </c>
      <c r="RBC25" s="485">
        <f t="shared" si="190"/>
        <v>0</v>
      </c>
      <c r="RBD25" s="485">
        <f t="shared" si="190"/>
        <v>0</v>
      </c>
      <c r="RBE25" s="485">
        <f t="shared" ref="RBE25:RDP25" si="191">RBE22/365</f>
        <v>0</v>
      </c>
      <c r="RBF25" s="485">
        <f t="shared" si="191"/>
        <v>0</v>
      </c>
      <c r="RBG25" s="485">
        <f t="shared" si="191"/>
        <v>0</v>
      </c>
      <c r="RBH25" s="485">
        <f t="shared" si="191"/>
        <v>0</v>
      </c>
      <c r="RBI25" s="485">
        <f t="shared" si="191"/>
        <v>0</v>
      </c>
      <c r="RBJ25" s="485">
        <f t="shared" si="191"/>
        <v>0</v>
      </c>
      <c r="RBK25" s="485">
        <f t="shared" si="191"/>
        <v>0</v>
      </c>
      <c r="RBL25" s="485">
        <f t="shared" si="191"/>
        <v>0</v>
      </c>
      <c r="RBM25" s="485">
        <f t="shared" si="191"/>
        <v>0</v>
      </c>
      <c r="RBN25" s="485">
        <f t="shared" si="191"/>
        <v>0</v>
      </c>
      <c r="RBO25" s="485">
        <f t="shared" si="191"/>
        <v>0</v>
      </c>
      <c r="RBP25" s="485">
        <f t="shared" si="191"/>
        <v>0</v>
      </c>
      <c r="RBQ25" s="485">
        <f t="shared" si="191"/>
        <v>0</v>
      </c>
      <c r="RBR25" s="485">
        <f t="shared" si="191"/>
        <v>0</v>
      </c>
      <c r="RBS25" s="485">
        <f t="shared" si="191"/>
        <v>0</v>
      </c>
      <c r="RBT25" s="485">
        <f t="shared" si="191"/>
        <v>0</v>
      </c>
      <c r="RBU25" s="485">
        <f t="shared" si="191"/>
        <v>0</v>
      </c>
      <c r="RBV25" s="485">
        <f t="shared" si="191"/>
        <v>0</v>
      </c>
      <c r="RBW25" s="485">
        <f t="shared" si="191"/>
        <v>0</v>
      </c>
      <c r="RBX25" s="485">
        <f t="shared" si="191"/>
        <v>0</v>
      </c>
      <c r="RBY25" s="485">
        <f t="shared" si="191"/>
        <v>0</v>
      </c>
      <c r="RBZ25" s="485">
        <f t="shared" si="191"/>
        <v>0</v>
      </c>
      <c r="RCA25" s="485">
        <f t="shared" si="191"/>
        <v>0</v>
      </c>
      <c r="RCB25" s="485">
        <f t="shared" si="191"/>
        <v>0</v>
      </c>
      <c r="RCC25" s="485">
        <f t="shared" si="191"/>
        <v>0</v>
      </c>
      <c r="RCD25" s="485">
        <f t="shared" si="191"/>
        <v>0</v>
      </c>
      <c r="RCE25" s="485">
        <f t="shared" si="191"/>
        <v>0</v>
      </c>
      <c r="RCF25" s="485">
        <f t="shared" si="191"/>
        <v>0</v>
      </c>
      <c r="RCG25" s="485">
        <f t="shared" si="191"/>
        <v>0</v>
      </c>
      <c r="RCH25" s="485">
        <f t="shared" si="191"/>
        <v>0</v>
      </c>
      <c r="RCI25" s="485">
        <f t="shared" si="191"/>
        <v>0</v>
      </c>
      <c r="RCJ25" s="485">
        <f t="shared" si="191"/>
        <v>0</v>
      </c>
      <c r="RCK25" s="485">
        <f t="shared" si="191"/>
        <v>0</v>
      </c>
      <c r="RCL25" s="485">
        <f t="shared" si="191"/>
        <v>0</v>
      </c>
      <c r="RCM25" s="485">
        <f t="shared" si="191"/>
        <v>0</v>
      </c>
      <c r="RCN25" s="485">
        <f t="shared" si="191"/>
        <v>0</v>
      </c>
      <c r="RCO25" s="485">
        <f t="shared" si="191"/>
        <v>0</v>
      </c>
      <c r="RCP25" s="485">
        <f t="shared" si="191"/>
        <v>0</v>
      </c>
      <c r="RCQ25" s="485">
        <f t="shared" si="191"/>
        <v>0</v>
      </c>
      <c r="RCR25" s="485">
        <f t="shared" si="191"/>
        <v>0</v>
      </c>
      <c r="RCS25" s="485">
        <f t="shared" si="191"/>
        <v>0</v>
      </c>
      <c r="RCT25" s="485">
        <f t="shared" si="191"/>
        <v>0</v>
      </c>
      <c r="RCU25" s="485">
        <f t="shared" si="191"/>
        <v>0</v>
      </c>
      <c r="RCV25" s="485">
        <f t="shared" si="191"/>
        <v>0</v>
      </c>
      <c r="RCW25" s="485">
        <f t="shared" si="191"/>
        <v>0</v>
      </c>
      <c r="RCX25" s="485">
        <f t="shared" si="191"/>
        <v>0</v>
      </c>
      <c r="RCY25" s="485">
        <f t="shared" si="191"/>
        <v>0</v>
      </c>
      <c r="RCZ25" s="485">
        <f t="shared" si="191"/>
        <v>0</v>
      </c>
      <c r="RDA25" s="485">
        <f t="shared" si="191"/>
        <v>0</v>
      </c>
      <c r="RDB25" s="485">
        <f t="shared" si="191"/>
        <v>0</v>
      </c>
      <c r="RDC25" s="485">
        <f t="shared" si="191"/>
        <v>0</v>
      </c>
      <c r="RDD25" s="485">
        <f t="shared" si="191"/>
        <v>0</v>
      </c>
      <c r="RDE25" s="485">
        <f t="shared" si="191"/>
        <v>0</v>
      </c>
      <c r="RDF25" s="485">
        <f t="shared" si="191"/>
        <v>0</v>
      </c>
      <c r="RDG25" s="485">
        <f t="shared" si="191"/>
        <v>0</v>
      </c>
      <c r="RDH25" s="485">
        <f t="shared" si="191"/>
        <v>0</v>
      </c>
      <c r="RDI25" s="485">
        <f t="shared" si="191"/>
        <v>0</v>
      </c>
      <c r="RDJ25" s="485">
        <f t="shared" si="191"/>
        <v>0</v>
      </c>
      <c r="RDK25" s="485">
        <f t="shared" si="191"/>
        <v>0</v>
      </c>
      <c r="RDL25" s="485">
        <f t="shared" si="191"/>
        <v>0</v>
      </c>
      <c r="RDM25" s="485">
        <f t="shared" si="191"/>
        <v>0</v>
      </c>
      <c r="RDN25" s="485">
        <f t="shared" si="191"/>
        <v>0</v>
      </c>
      <c r="RDO25" s="485">
        <f t="shared" si="191"/>
        <v>0</v>
      </c>
      <c r="RDP25" s="485">
        <f t="shared" si="191"/>
        <v>0</v>
      </c>
      <c r="RDQ25" s="485">
        <f t="shared" ref="RDQ25:RGB25" si="192">RDQ22/365</f>
        <v>0</v>
      </c>
      <c r="RDR25" s="485">
        <f t="shared" si="192"/>
        <v>0</v>
      </c>
      <c r="RDS25" s="485">
        <f t="shared" si="192"/>
        <v>0</v>
      </c>
      <c r="RDT25" s="485">
        <f t="shared" si="192"/>
        <v>0</v>
      </c>
      <c r="RDU25" s="485">
        <f t="shared" si="192"/>
        <v>0</v>
      </c>
      <c r="RDV25" s="485">
        <f t="shared" si="192"/>
        <v>0</v>
      </c>
      <c r="RDW25" s="485">
        <f t="shared" si="192"/>
        <v>0</v>
      </c>
      <c r="RDX25" s="485">
        <f t="shared" si="192"/>
        <v>0</v>
      </c>
      <c r="RDY25" s="485">
        <f t="shared" si="192"/>
        <v>0</v>
      </c>
      <c r="RDZ25" s="485">
        <f t="shared" si="192"/>
        <v>0</v>
      </c>
      <c r="REA25" s="485">
        <f t="shared" si="192"/>
        <v>0</v>
      </c>
      <c r="REB25" s="485">
        <f t="shared" si="192"/>
        <v>0</v>
      </c>
      <c r="REC25" s="485">
        <f t="shared" si="192"/>
        <v>0</v>
      </c>
      <c r="RED25" s="485">
        <f t="shared" si="192"/>
        <v>0</v>
      </c>
      <c r="REE25" s="485">
        <f t="shared" si="192"/>
        <v>0</v>
      </c>
      <c r="REF25" s="485">
        <f t="shared" si="192"/>
        <v>0</v>
      </c>
      <c r="REG25" s="485">
        <f t="shared" si="192"/>
        <v>0</v>
      </c>
      <c r="REH25" s="485">
        <f t="shared" si="192"/>
        <v>0</v>
      </c>
      <c r="REI25" s="485">
        <f t="shared" si="192"/>
        <v>0</v>
      </c>
      <c r="REJ25" s="485">
        <f t="shared" si="192"/>
        <v>0</v>
      </c>
      <c r="REK25" s="485">
        <f t="shared" si="192"/>
        <v>0</v>
      </c>
      <c r="REL25" s="485">
        <f t="shared" si="192"/>
        <v>0</v>
      </c>
      <c r="REM25" s="485">
        <f t="shared" si="192"/>
        <v>0</v>
      </c>
      <c r="REN25" s="485">
        <f t="shared" si="192"/>
        <v>0</v>
      </c>
      <c r="REO25" s="485">
        <f t="shared" si="192"/>
        <v>0</v>
      </c>
      <c r="REP25" s="485">
        <f t="shared" si="192"/>
        <v>0</v>
      </c>
      <c r="REQ25" s="485">
        <f t="shared" si="192"/>
        <v>0</v>
      </c>
      <c r="RER25" s="485">
        <f t="shared" si="192"/>
        <v>0</v>
      </c>
      <c r="RES25" s="485">
        <f t="shared" si="192"/>
        <v>0</v>
      </c>
      <c r="RET25" s="485">
        <f t="shared" si="192"/>
        <v>0</v>
      </c>
      <c r="REU25" s="485">
        <f t="shared" si="192"/>
        <v>0</v>
      </c>
      <c r="REV25" s="485">
        <f t="shared" si="192"/>
        <v>0</v>
      </c>
      <c r="REW25" s="485">
        <f t="shared" si="192"/>
        <v>0</v>
      </c>
      <c r="REX25" s="485">
        <f t="shared" si="192"/>
        <v>0</v>
      </c>
      <c r="REY25" s="485">
        <f t="shared" si="192"/>
        <v>0</v>
      </c>
      <c r="REZ25" s="485">
        <f t="shared" si="192"/>
        <v>0</v>
      </c>
      <c r="RFA25" s="485">
        <f t="shared" si="192"/>
        <v>0</v>
      </c>
      <c r="RFB25" s="485">
        <f t="shared" si="192"/>
        <v>0</v>
      </c>
      <c r="RFC25" s="485">
        <f t="shared" si="192"/>
        <v>0</v>
      </c>
      <c r="RFD25" s="485">
        <f t="shared" si="192"/>
        <v>0</v>
      </c>
      <c r="RFE25" s="485">
        <f t="shared" si="192"/>
        <v>0</v>
      </c>
      <c r="RFF25" s="485">
        <f t="shared" si="192"/>
        <v>0</v>
      </c>
      <c r="RFG25" s="485">
        <f t="shared" si="192"/>
        <v>0</v>
      </c>
      <c r="RFH25" s="485">
        <f t="shared" si="192"/>
        <v>0</v>
      </c>
      <c r="RFI25" s="485">
        <f t="shared" si="192"/>
        <v>0</v>
      </c>
      <c r="RFJ25" s="485">
        <f t="shared" si="192"/>
        <v>0</v>
      </c>
      <c r="RFK25" s="485">
        <f t="shared" si="192"/>
        <v>0</v>
      </c>
      <c r="RFL25" s="485">
        <f t="shared" si="192"/>
        <v>0</v>
      </c>
      <c r="RFM25" s="485">
        <f t="shared" si="192"/>
        <v>0</v>
      </c>
      <c r="RFN25" s="485">
        <f t="shared" si="192"/>
        <v>0</v>
      </c>
      <c r="RFO25" s="485">
        <f t="shared" si="192"/>
        <v>0</v>
      </c>
      <c r="RFP25" s="485">
        <f t="shared" si="192"/>
        <v>0</v>
      </c>
      <c r="RFQ25" s="485">
        <f t="shared" si="192"/>
        <v>0</v>
      </c>
      <c r="RFR25" s="485">
        <f t="shared" si="192"/>
        <v>0</v>
      </c>
      <c r="RFS25" s="485">
        <f t="shared" si="192"/>
        <v>0</v>
      </c>
      <c r="RFT25" s="485">
        <f t="shared" si="192"/>
        <v>0</v>
      </c>
      <c r="RFU25" s="485">
        <f t="shared" si="192"/>
        <v>0</v>
      </c>
      <c r="RFV25" s="485">
        <f t="shared" si="192"/>
        <v>0</v>
      </c>
      <c r="RFW25" s="485">
        <f t="shared" si="192"/>
        <v>0</v>
      </c>
      <c r="RFX25" s="485">
        <f t="shared" si="192"/>
        <v>0</v>
      </c>
      <c r="RFY25" s="485">
        <f t="shared" si="192"/>
        <v>0</v>
      </c>
      <c r="RFZ25" s="485">
        <f t="shared" si="192"/>
        <v>0</v>
      </c>
      <c r="RGA25" s="485">
        <f t="shared" si="192"/>
        <v>0</v>
      </c>
      <c r="RGB25" s="485">
        <f t="shared" si="192"/>
        <v>0</v>
      </c>
      <c r="RGC25" s="485">
        <f t="shared" ref="RGC25:RIN25" si="193">RGC22/365</f>
        <v>0</v>
      </c>
      <c r="RGD25" s="485">
        <f t="shared" si="193"/>
        <v>0</v>
      </c>
      <c r="RGE25" s="485">
        <f t="shared" si="193"/>
        <v>0</v>
      </c>
      <c r="RGF25" s="485">
        <f t="shared" si="193"/>
        <v>0</v>
      </c>
      <c r="RGG25" s="485">
        <f t="shared" si="193"/>
        <v>0</v>
      </c>
      <c r="RGH25" s="485">
        <f t="shared" si="193"/>
        <v>0</v>
      </c>
      <c r="RGI25" s="485">
        <f t="shared" si="193"/>
        <v>0</v>
      </c>
      <c r="RGJ25" s="485">
        <f t="shared" si="193"/>
        <v>0</v>
      </c>
      <c r="RGK25" s="485">
        <f t="shared" si="193"/>
        <v>0</v>
      </c>
      <c r="RGL25" s="485">
        <f t="shared" si="193"/>
        <v>0</v>
      </c>
      <c r="RGM25" s="485">
        <f t="shared" si="193"/>
        <v>0</v>
      </c>
      <c r="RGN25" s="485">
        <f t="shared" si="193"/>
        <v>0</v>
      </c>
      <c r="RGO25" s="485">
        <f t="shared" si="193"/>
        <v>0</v>
      </c>
      <c r="RGP25" s="485">
        <f t="shared" si="193"/>
        <v>0</v>
      </c>
      <c r="RGQ25" s="485">
        <f t="shared" si="193"/>
        <v>0</v>
      </c>
      <c r="RGR25" s="485">
        <f t="shared" si="193"/>
        <v>0</v>
      </c>
      <c r="RGS25" s="485">
        <f t="shared" si="193"/>
        <v>0</v>
      </c>
      <c r="RGT25" s="485">
        <f t="shared" si="193"/>
        <v>0</v>
      </c>
      <c r="RGU25" s="485">
        <f t="shared" si="193"/>
        <v>0</v>
      </c>
      <c r="RGV25" s="485">
        <f t="shared" si="193"/>
        <v>0</v>
      </c>
      <c r="RGW25" s="485">
        <f t="shared" si="193"/>
        <v>0</v>
      </c>
      <c r="RGX25" s="485">
        <f t="shared" si="193"/>
        <v>0</v>
      </c>
      <c r="RGY25" s="485">
        <f t="shared" si="193"/>
        <v>0</v>
      </c>
      <c r="RGZ25" s="485">
        <f t="shared" si="193"/>
        <v>0</v>
      </c>
      <c r="RHA25" s="485">
        <f t="shared" si="193"/>
        <v>0</v>
      </c>
      <c r="RHB25" s="485">
        <f t="shared" si="193"/>
        <v>0</v>
      </c>
      <c r="RHC25" s="485">
        <f t="shared" si="193"/>
        <v>0</v>
      </c>
      <c r="RHD25" s="485">
        <f t="shared" si="193"/>
        <v>0</v>
      </c>
      <c r="RHE25" s="485">
        <f t="shared" si="193"/>
        <v>0</v>
      </c>
      <c r="RHF25" s="485">
        <f t="shared" si="193"/>
        <v>0</v>
      </c>
      <c r="RHG25" s="485">
        <f t="shared" si="193"/>
        <v>0</v>
      </c>
      <c r="RHH25" s="485">
        <f t="shared" si="193"/>
        <v>0</v>
      </c>
      <c r="RHI25" s="485">
        <f t="shared" si="193"/>
        <v>0</v>
      </c>
      <c r="RHJ25" s="485">
        <f t="shared" si="193"/>
        <v>0</v>
      </c>
      <c r="RHK25" s="485">
        <f t="shared" si="193"/>
        <v>0</v>
      </c>
      <c r="RHL25" s="485">
        <f t="shared" si="193"/>
        <v>0</v>
      </c>
      <c r="RHM25" s="485">
        <f t="shared" si="193"/>
        <v>0</v>
      </c>
      <c r="RHN25" s="485">
        <f t="shared" si="193"/>
        <v>0</v>
      </c>
      <c r="RHO25" s="485">
        <f t="shared" si="193"/>
        <v>0</v>
      </c>
      <c r="RHP25" s="485">
        <f t="shared" si="193"/>
        <v>0</v>
      </c>
      <c r="RHQ25" s="485">
        <f t="shared" si="193"/>
        <v>0</v>
      </c>
      <c r="RHR25" s="485">
        <f t="shared" si="193"/>
        <v>0</v>
      </c>
      <c r="RHS25" s="485">
        <f t="shared" si="193"/>
        <v>0</v>
      </c>
      <c r="RHT25" s="485">
        <f t="shared" si="193"/>
        <v>0</v>
      </c>
      <c r="RHU25" s="485">
        <f t="shared" si="193"/>
        <v>0</v>
      </c>
      <c r="RHV25" s="485">
        <f t="shared" si="193"/>
        <v>0</v>
      </c>
      <c r="RHW25" s="485">
        <f t="shared" si="193"/>
        <v>0</v>
      </c>
      <c r="RHX25" s="485">
        <f t="shared" si="193"/>
        <v>0</v>
      </c>
      <c r="RHY25" s="485">
        <f t="shared" si="193"/>
        <v>0</v>
      </c>
      <c r="RHZ25" s="485">
        <f t="shared" si="193"/>
        <v>0</v>
      </c>
      <c r="RIA25" s="485">
        <f t="shared" si="193"/>
        <v>0</v>
      </c>
      <c r="RIB25" s="485">
        <f t="shared" si="193"/>
        <v>0</v>
      </c>
      <c r="RIC25" s="485">
        <f t="shared" si="193"/>
        <v>0</v>
      </c>
      <c r="RID25" s="485">
        <f t="shared" si="193"/>
        <v>0</v>
      </c>
      <c r="RIE25" s="485">
        <f t="shared" si="193"/>
        <v>0</v>
      </c>
      <c r="RIF25" s="485">
        <f t="shared" si="193"/>
        <v>0</v>
      </c>
      <c r="RIG25" s="485">
        <f t="shared" si="193"/>
        <v>0</v>
      </c>
      <c r="RIH25" s="485">
        <f t="shared" si="193"/>
        <v>0</v>
      </c>
      <c r="RII25" s="485">
        <f t="shared" si="193"/>
        <v>0</v>
      </c>
      <c r="RIJ25" s="485">
        <f t="shared" si="193"/>
        <v>0</v>
      </c>
      <c r="RIK25" s="485">
        <f t="shared" si="193"/>
        <v>0</v>
      </c>
      <c r="RIL25" s="485">
        <f t="shared" si="193"/>
        <v>0</v>
      </c>
      <c r="RIM25" s="485">
        <f t="shared" si="193"/>
        <v>0</v>
      </c>
      <c r="RIN25" s="485">
        <f t="shared" si="193"/>
        <v>0</v>
      </c>
      <c r="RIO25" s="485">
        <f t="shared" ref="RIO25:RKZ25" si="194">RIO22/365</f>
        <v>0</v>
      </c>
      <c r="RIP25" s="485">
        <f t="shared" si="194"/>
        <v>0</v>
      </c>
      <c r="RIQ25" s="485">
        <f t="shared" si="194"/>
        <v>0</v>
      </c>
      <c r="RIR25" s="485">
        <f t="shared" si="194"/>
        <v>0</v>
      </c>
      <c r="RIS25" s="485">
        <f t="shared" si="194"/>
        <v>0</v>
      </c>
      <c r="RIT25" s="485">
        <f t="shared" si="194"/>
        <v>0</v>
      </c>
      <c r="RIU25" s="485">
        <f t="shared" si="194"/>
        <v>0</v>
      </c>
      <c r="RIV25" s="485">
        <f t="shared" si="194"/>
        <v>0</v>
      </c>
      <c r="RIW25" s="485">
        <f t="shared" si="194"/>
        <v>0</v>
      </c>
      <c r="RIX25" s="485">
        <f t="shared" si="194"/>
        <v>0</v>
      </c>
      <c r="RIY25" s="485">
        <f t="shared" si="194"/>
        <v>0</v>
      </c>
      <c r="RIZ25" s="485">
        <f t="shared" si="194"/>
        <v>0</v>
      </c>
      <c r="RJA25" s="485">
        <f t="shared" si="194"/>
        <v>0</v>
      </c>
      <c r="RJB25" s="485">
        <f t="shared" si="194"/>
        <v>0</v>
      </c>
      <c r="RJC25" s="485">
        <f t="shared" si="194"/>
        <v>0</v>
      </c>
      <c r="RJD25" s="485">
        <f t="shared" si="194"/>
        <v>0</v>
      </c>
      <c r="RJE25" s="485">
        <f t="shared" si="194"/>
        <v>0</v>
      </c>
      <c r="RJF25" s="485">
        <f t="shared" si="194"/>
        <v>0</v>
      </c>
      <c r="RJG25" s="485">
        <f t="shared" si="194"/>
        <v>0</v>
      </c>
      <c r="RJH25" s="485">
        <f t="shared" si="194"/>
        <v>0</v>
      </c>
      <c r="RJI25" s="485">
        <f t="shared" si="194"/>
        <v>0</v>
      </c>
      <c r="RJJ25" s="485">
        <f t="shared" si="194"/>
        <v>0</v>
      </c>
      <c r="RJK25" s="485">
        <f t="shared" si="194"/>
        <v>0</v>
      </c>
      <c r="RJL25" s="485">
        <f t="shared" si="194"/>
        <v>0</v>
      </c>
      <c r="RJM25" s="485">
        <f t="shared" si="194"/>
        <v>0</v>
      </c>
      <c r="RJN25" s="485">
        <f t="shared" si="194"/>
        <v>0</v>
      </c>
      <c r="RJO25" s="485">
        <f t="shared" si="194"/>
        <v>0</v>
      </c>
      <c r="RJP25" s="485">
        <f t="shared" si="194"/>
        <v>0</v>
      </c>
      <c r="RJQ25" s="485">
        <f t="shared" si="194"/>
        <v>0</v>
      </c>
      <c r="RJR25" s="485">
        <f t="shared" si="194"/>
        <v>0</v>
      </c>
      <c r="RJS25" s="485">
        <f t="shared" si="194"/>
        <v>0</v>
      </c>
      <c r="RJT25" s="485">
        <f t="shared" si="194"/>
        <v>0</v>
      </c>
      <c r="RJU25" s="485">
        <f t="shared" si="194"/>
        <v>0</v>
      </c>
      <c r="RJV25" s="485">
        <f t="shared" si="194"/>
        <v>0</v>
      </c>
      <c r="RJW25" s="485">
        <f t="shared" si="194"/>
        <v>0</v>
      </c>
      <c r="RJX25" s="485">
        <f t="shared" si="194"/>
        <v>0</v>
      </c>
      <c r="RJY25" s="485">
        <f t="shared" si="194"/>
        <v>0</v>
      </c>
      <c r="RJZ25" s="485">
        <f t="shared" si="194"/>
        <v>0</v>
      </c>
      <c r="RKA25" s="485">
        <f t="shared" si="194"/>
        <v>0</v>
      </c>
      <c r="RKB25" s="485">
        <f t="shared" si="194"/>
        <v>0</v>
      </c>
      <c r="RKC25" s="485">
        <f t="shared" si="194"/>
        <v>0</v>
      </c>
      <c r="RKD25" s="485">
        <f t="shared" si="194"/>
        <v>0</v>
      </c>
      <c r="RKE25" s="485">
        <f t="shared" si="194"/>
        <v>0</v>
      </c>
      <c r="RKF25" s="485">
        <f t="shared" si="194"/>
        <v>0</v>
      </c>
      <c r="RKG25" s="485">
        <f t="shared" si="194"/>
        <v>0</v>
      </c>
      <c r="RKH25" s="485">
        <f t="shared" si="194"/>
        <v>0</v>
      </c>
      <c r="RKI25" s="485">
        <f t="shared" si="194"/>
        <v>0</v>
      </c>
      <c r="RKJ25" s="485">
        <f t="shared" si="194"/>
        <v>0</v>
      </c>
      <c r="RKK25" s="485">
        <f t="shared" si="194"/>
        <v>0</v>
      </c>
      <c r="RKL25" s="485">
        <f t="shared" si="194"/>
        <v>0</v>
      </c>
      <c r="RKM25" s="485">
        <f t="shared" si="194"/>
        <v>0</v>
      </c>
      <c r="RKN25" s="485">
        <f t="shared" si="194"/>
        <v>0</v>
      </c>
      <c r="RKO25" s="485">
        <f t="shared" si="194"/>
        <v>0</v>
      </c>
      <c r="RKP25" s="485">
        <f t="shared" si="194"/>
        <v>0</v>
      </c>
      <c r="RKQ25" s="485">
        <f t="shared" si="194"/>
        <v>0</v>
      </c>
      <c r="RKR25" s="485">
        <f t="shared" si="194"/>
        <v>0</v>
      </c>
      <c r="RKS25" s="485">
        <f t="shared" si="194"/>
        <v>0</v>
      </c>
      <c r="RKT25" s="485">
        <f t="shared" si="194"/>
        <v>0</v>
      </c>
      <c r="RKU25" s="485">
        <f t="shared" si="194"/>
        <v>0</v>
      </c>
      <c r="RKV25" s="485">
        <f t="shared" si="194"/>
        <v>0</v>
      </c>
      <c r="RKW25" s="485">
        <f t="shared" si="194"/>
        <v>0</v>
      </c>
      <c r="RKX25" s="485">
        <f t="shared" si="194"/>
        <v>0</v>
      </c>
      <c r="RKY25" s="485">
        <f t="shared" si="194"/>
        <v>0</v>
      </c>
      <c r="RKZ25" s="485">
        <f t="shared" si="194"/>
        <v>0</v>
      </c>
      <c r="RLA25" s="485">
        <f t="shared" ref="RLA25:RNL25" si="195">RLA22/365</f>
        <v>0</v>
      </c>
      <c r="RLB25" s="485">
        <f t="shared" si="195"/>
        <v>0</v>
      </c>
      <c r="RLC25" s="485">
        <f t="shared" si="195"/>
        <v>0</v>
      </c>
      <c r="RLD25" s="485">
        <f t="shared" si="195"/>
        <v>0</v>
      </c>
      <c r="RLE25" s="485">
        <f t="shared" si="195"/>
        <v>0</v>
      </c>
      <c r="RLF25" s="485">
        <f t="shared" si="195"/>
        <v>0</v>
      </c>
      <c r="RLG25" s="485">
        <f t="shared" si="195"/>
        <v>0</v>
      </c>
      <c r="RLH25" s="485">
        <f t="shared" si="195"/>
        <v>0</v>
      </c>
      <c r="RLI25" s="485">
        <f t="shared" si="195"/>
        <v>0</v>
      </c>
      <c r="RLJ25" s="485">
        <f t="shared" si="195"/>
        <v>0</v>
      </c>
      <c r="RLK25" s="485">
        <f t="shared" si="195"/>
        <v>0</v>
      </c>
      <c r="RLL25" s="485">
        <f t="shared" si="195"/>
        <v>0</v>
      </c>
      <c r="RLM25" s="485">
        <f t="shared" si="195"/>
        <v>0</v>
      </c>
      <c r="RLN25" s="485">
        <f t="shared" si="195"/>
        <v>0</v>
      </c>
      <c r="RLO25" s="485">
        <f t="shared" si="195"/>
        <v>0</v>
      </c>
      <c r="RLP25" s="485">
        <f t="shared" si="195"/>
        <v>0</v>
      </c>
      <c r="RLQ25" s="485">
        <f t="shared" si="195"/>
        <v>0</v>
      </c>
      <c r="RLR25" s="485">
        <f t="shared" si="195"/>
        <v>0</v>
      </c>
      <c r="RLS25" s="485">
        <f t="shared" si="195"/>
        <v>0</v>
      </c>
      <c r="RLT25" s="485">
        <f t="shared" si="195"/>
        <v>0</v>
      </c>
      <c r="RLU25" s="485">
        <f t="shared" si="195"/>
        <v>0</v>
      </c>
      <c r="RLV25" s="485">
        <f t="shared" si="195"/>
        <v>0</v>
      </c>
      <c r="RLW25" s="485">
        <f t="shared" si="195"/>
        <v>0</v>
      </c>
      <c r="RLX25" s="485">
        <f t="shared" si="195"/>
        <v>0</v>
      </c>
      <c r="RLY25" s="485">
        <f t="shared" si="195"/>
        <v>0</v>
      </c>
      <c r="RLZ25" s="485">
        <f t="shared" si="195"/>
        <v>0</v>
      </c>
      <c r="RMA25" s="485">
        <f t="shared" si="195"/>
        <v>0</v>
      </c>
      <c r="RMB25" s="485">
        <f t="shared" si="195"/>
        <v>0</v>
      </c>
      <c r="RMC25" s="485">
        <f t="shared" si="195"/>
        <v>0</v>
      </c>
      <c r="RMD25" s="485">
        <f t="shared" si="195"/>
        <v>0</v>
      </c>
      <c r="RME25" s="485">
        <f t="shared" si="195"/>
        <v>0</v>
      </c>
      <c r="RMF25" s="485">
        <f t="shared" si="195"/>
        <v>0</v>
      </c>
      <c r="RMG25" s="485">
        <f t="shared" si="195"/>
        <v>0</v>
      </c>
      <c r="RMH25" s="485">
        <f t="shared" si="195"/>
        <v>0</v>
      </c>
      <c r="RMI25" s="485">
        <f t="shared" si="195"/>
        <v>0</v>
      </c>
      <c r="RMJ25" s="485">
        <f t="shared" si="195"/>
        <v>0</v>
      </c>
      <c r="RMK25" s="485">
        <f t="shared" si="195"/>
        <v>0</v>
      </c>
      <c r="RML25" s="485">
        <f t="shared" si="195"/>
        <v>0</v>
      </c>
      <c r="RMM25" s="485">
        <f t="shared" si="195"/>
        <v>0</v>
      </c>
      <c r="RMN25" s="485">
        <f t="shared" si="195"/>
        <v>0</v>
      </c>
      <c r="RMO25" s="485">
        <f t="shared" si="195"/>
        <v>0</v>
      </c>
      <c r="RMP25" s="485">
        <f t="shared" si="195"/>
        <v>0</v>
      </c>
      <c r="RMQ25" s="485">
        <f t="shared" si="195"/>
        <v>0</v>
      </c>
      <c r="RMR25" s="485">
        <f t="shared" si="195"/>
        <v>0</v>
      </c>
      <c r="RMS25" s="485">
        <f t="shared" si="195"/>
        <v>0</v>
      </c>
      <c r="RMT25" s="485">
        <f t="shared" si="195"/>
        <v>0</v>
      </c>
      <c r="RMU25" s="485">
        <f t="shared" si="195"/>
        <v>0</v>
      </c>
      <c r="RMV25" s="485">
        <f t="shared" si="195"/>
        <v>0</v>
      </c>
      <c r="RMW25" s="485">
        <f t="shared" si="195"/>
        <v>0</v>
      </c>
      <c r="RMX25" s="485">
        <f t="shared" si="195"/>
        <v>0</v>
      </c>
      <c r="RMY25" s="485">
        <f t="shared" si="195"/>
        <v>0</v>
      </c>
      <c r="RMZ25" s="485">
        <f t="shared" si="195"/>
        <v>0</v>
      </c>
      <c r="RNA25" s="485">
        <f t="shared" si="195"/>
        <v>0</v>
      </c>
      <c r="RNB25" s="485">
        <f t="shared" si="195"/>
        <v>0</v>
      </c>
      <c r="RNC25" s="485">
        <f t="shared" si="195"/>
        <v>0</v>
      </c>
      <c r="RND25" s="485">
        <f t="shared" si="195"/>
        <v>0</v>
      </c>
      <c r="RNE25" s="485">
        <f t="shared" si="195"/>
        <v>0</v>
      </c>
      <c r="RNF25" s="485">
        <f t="shared" si="195"/>
        <v>0</v>
      </c>
      <c r="RNG25" s="485">
        <f t="shared" si="195"/>
        <v>0</v>
      </c>
      <c r="RNH25" s="485">
        <f t="shared" si="195"/>
        <v>0</v>
      </c>
      <c r="RNI25" s="485">
        <f t="shared" si="195"/>
        <v>0</v>
      </c>
      <c r="RNJ25" s="485">
        <f t="shared" si="195"/>
        <v>0</v>
      </c>
      <c r="RNK25" s="485">
        <f t="shared" si="195"/>
        <v>0</v>
      </c>
      <c r="RNL25" s="485">
        <f t="shared" si="195"/>
        <v>0</v>
      </c>
      <c r="RNM25" s="485">
        <f t="shared" ref="RNM25:RPX25" si="196">RNM22/365</f>
        <v>0</v>
      </c>
      <c r="RNN25" s="485">
        <f t="shared" si="196"/>
        <v>0</v>
      </c>
      <c r="RNO25" s="485">
        <f t="shared" si="196"/>
        <v>0</v>
      </c>
      <c r="RNP25" s="485">
        <f t="shared" si="196"/>
        <v>0</v>
      </c>
      <c r="RNQ25" s="485">
        <f t="shared" si="196"/>
        <v>0</v>
      </c>
      <c r="RNR25" s="485">
        <f t="shared" si="196"/>
        <v>0</v>
      </c>
      <c r="RNS25" s="485">
        <f t="shared" si="196"/>
        <v>0</v>
      </c>
      <c r="RNT25" s="485">
        <f t="shared" si="196"/>
        <v>0</v>
      </c>
      <c r="RNU25" s="485">
        <f t="shared" si="196"/>
        <v>0</v>
      </c>
      <c r="RNV25" s="485">
        <f t="shared" si="196"/>
        <v>0</v>
      </c>
      <c r="RNW25" s="485">
        <f t="shared" si="196"/>
        <v>0</v>
      </c>
      <c r="RNX25" s="485">
        <f t="shared" si="196"/>
        <v>0</v>
      </c>
      <c r="RNY25" s="485">
        <f t="shared" si="196"/>
        <v>0</v>
      </c>
      <c r="RNZ25" s="485">
        <f t="shared" si="196"/>
        <v>0</v>
      </c>
      <c r="ROA25" s="485">
        <f t="shared" si="196"/>
        <v>0</v>
      </c>
      <c r="ROB25" s="485">
        <f t="shared" si="196"/>
        <v>0</v>
      </c>
      <c r="ROC25" s="485">
        <f t="shared" si="196"/>
        <v>0</v>
      </c>
      <c r="ROD25" s="485">
        <f t="shared" si="196"/>
        <v>0</v>
      </c>
      <c r="ROE25" s="485">
        <f t="shared" si="196"/>
        <v>0</v>
      </c>
      <c r="ROF25" s="485">
        <f t="shared" si="196"/>
        <v>0</v>
      </c>
      <c r="ROG25" s="485">
        <f t="shared" si="196"/>
        <v>0</v>
      </c>
      <c r="ROH25" s="485">
        <f t="shared" si="196"/>
        <v>0</v>
      </c>
      <c r="ROI25" s="485">
        <f t="shared" si="196"/>
        <v>0</v>
      </c>
      <c r="ROJ25" s="485">
        <f t="shared" si="196"/>
        <v>0</v>
      </c>
      <c r="ROK25" s="485">
        <f t="shared" si="196"/>
        <v>0</v>
      </c>
      <c r="ROL25" s="485">
        <f t="shared" si="196"/>
        <v>0</v>
      </c>
      <c r="ROM25" s="485">
        <f t="shared" si="196"/>
        <v>0</v>
      </c>
      <c r="RON25" s="485">
        <f t="shared" si="196"/>
        <v>0</v>
      </c>
      <c r="ROO25" s="485">
        <f t="shared" si="196"/>
        <v>0</v>
      </c>
      <c r="ROP25" s="485">
        <f t="shared" si="196"/>
        <v>0</v>
      </c>
      <c r="ROQ25" s="485">
        <f t="shared" si="196"/>
        <v>0</v>
      </c>
      <c r="ROR25" s="485">
        <f t="shared" si="196"/>
        <v>0</v>
      </c>
      <c r="ROS25" s="485">
        <f t="shared" si="196"/>
        <v>0</v>
      </c>
      <c r="ROT25" s="485">
        <f t="shared" si="196"/>
        <v>0</v>
      </c>
      <c r="ROU25" s="485">
        <f t="shared" si="196"/>
        <v>0</v>
      </c>
      <c r="ROV25" s="485">
        <f t="shared" si="196"/>
        <v>0</v>
      </c>
      <c r="ROW25" s="485">
        <f t="shared" si="196"/>
        <v>0</v>
      </c>
      <c r="ROX25" s="485">
        <f t="shared" si="196"/>
        <v>0</v>
      </c>
      <c r="ROY25" s="485">
        <f t="shared" si="196"/>
        <v>0</v>
      </c>
      <c r="ROZ25" s="485">
        <f t="shared" si="196"/>
        <v>0</v>
      </c>
      <c r="RPA25" s="485">
        <f t="shared" si="196"/>
        <v>0</v>
      </c>
      <c r="RPB25" s="485">
        <f t="shared" si="196"/>
        <v>0</v>
      </c>
      <c r="RPC25" s="485">
        <f t="shared" si="196"/>
        <v>0</v>
      </c>
      <c r="RPD25" s="485">
        <f t="shared" si="196"/>
        <v>0</v>
      </c>
      <c r="RPE25" s="485">
        <f t="shared" si="196"/>
        <v>0</v>
      </c>
      <c r="RPF25" s="485">
        <f t="shared" si="196"/>
        <v>0</v>
      </c>
      <c r="RPG25" s="485">
        <f t="shared" si="196"/>
        <v>0</v>
      </c>
      <c r="RPH25" s="485">
        <f t="shared" si="196"/>
        <v>0</v>
      </c>
      <c r="RPI25" s="485">
        <f t="shared" si="196"/>
        <v>0</v>
      </c>
      <c r="RPJ25" s="485">
        <f t="shared" si="196"/>
        <v>0</v>
      </c>
      <c r="RPK25" s="485">
        <f t="shared" si="196"/>
        <v>0</v>
      </c>
      <c r="RPL25" s="485">
        <f t="shared" si="196"/>
        <v>0</v>
      </c>
      <c r="RPM25" s="485">
        <f t="shared" si="196"/>
        <v>0</v>
      </c>
      <c r="RPN25" s="485">
        <f t="shared" si="196"/>
        <v>0</v>
      </c>
      <c r="RPO25" s="485">
        <f t="shared" si="196"/>
        <v>0</v>
      </c>
      <c r="RPP25" s="485">
        <f t="shared" si="196"/>
        <v>0</v>
      </c>
      <c r="RPQ25" s="485">
        <f t="shared" si="196"/>
        <v>0</v>
      </c>
      <c r="RPR25" s="485">
        <f t="shared" si="196"/>
        <v>0</v>
      </c>
      <c r="RPS25" s="485">
        <f t="shared" si="196"/>
        <v>0</v>
      </c>
      <c r="RPT25" s="485">
        <f t="shared" si="196"/>
        <v>0</v>
      </c>
      <c r="RPU25" s="485">
        <f t="shared" si="196"/>
        <v>0</v>
      </c>
      <c r="RPV25" s="485">
        <f t="shared" si="196"/>
        <v>0</v>
      </c>
      <c r="RPW25" s="485">
        <f t="shared" si="196"/>
        <v>0</v>
      </c>
      <c r="RPX25" s="485">
        <f t="shared" si="196"/>
        <v>0</v>
      </c>
      <c r="RPY25" s="485">
        <f t="shared" ref="RPY25:RSJ25" si="197">RPY22/365</f>
        <v>0</v>
      </c>
      <c r="RPZ25" s="485">
        <f t="shared" si="197"/>
        <v>0</v>
      </c>
      <c r="RQA25" s="485">
        <f t="shared" si="197"/>
        <v>0</v>
      </c>
      <c r="RQB25" s="485">
        <f t="shared" si="197"/>
        <v>0</v>
      </c>
      <c r="RQC25" s="485">
        <f t="shared" si="197"/>
        <v>0</v>
      </c>
      <c r="RQD25" s="485">
        <f t="shared" si="197"/>
        <v>0</v>
      </c>
      <c r="RQE25" s="485">
        <f t="shared" si="197"/>
        <v>0</v>
      </c>
      <c r="RQF25" s="485">
        <f t="shared" si="197"/>
        <v>0</v>
      </c>
      <c r="RQG25" s="485">
        <f t="shared" si="197"/>
        <v>0</v>
      </c>
      <c r="RQH25" s="485">
        <f t="shared" si="197"/>
        <v>0</v>
      </c>
      <c r="RQI25" s="485">
        <f t="shared" si="197"/>
        <v>0</v>
      </c>
      <c r="RQJ25" s="485">
        <f t="shared" si="197"/>
        <v>0</v>
      </c>
      <c r="RQK25" s="485">
        <f t="shared" si="197"/>
        <v>0</v>
      </c>
      <c r="RQL25" s="485">
        <f t="shared" si="197"/>
        <v>0</v>
      </c>
      <c r="RQM25" s="485">
        <f t="shared" si="197"/>
        <v>0</v>
      </c>
      <c r="RQN25" s="485">
        <f t="shared" si="197"/>
        <v>0</v>
      </c>
      <c r="RQO25" s="485">
        <f t="shared" si="197"/>
        <v>0</v>
      </c>
      <c r="RQP25" s="485">
        <f t="shared" si="197"/>
        <v>0</v>
      </c>
      <c r="RQQ25" s="485">
        <f t="shared" si="197"/>
        <v>0</v>
      </c>
      <c r="RQR25" s="485">
        <f t="shared" si="197"/>
        <v>0</v>
      </c>
      <c r="RQS25" s="485">
        <f t="shared" si="197"/>
        <v>0</v>
      </c>
      <c r="RQT25" s="485">
        <f t="shared" si="197"/>
        <v>0</v>
      </c>
      <c r="RQU25" s="485">
        <f t="shared" si="197"/>
        <v>0</v>
      </c>
      <c r="RQV25" s="485">
        <f t="shared" si="197"/>
        <v>0</v>
      </c>
      <c r="RQW25" s="485">
        <f t="shared" si="197"/>
        <v>0</v>
      </c>
      <c r="RQX25" s="485">
        <f t="shared" si="197"/>
        <v>0</v>
      </c>
      <c r="RQY25" s="485">
        <f t="shared" si="197"/>
        <v>0</v>
      </c>
      <c r="RQZ25" s="485">
        <f t="shared" si="197"/>
        <v>0</v>
      </c>
      <c r="RRA25" s="485">
        <f t="shared" si="197"/>
        <v>0</v>
      </c>
      <c r="RRB25" s="485">
        <f t="shared" si="197"/>
        <v>0</v>
      </c>
      <c r="RRC25" s="485">
        <f t="shared" si="197"/>
        <v>0</v>
      </c>
      <c r="RRD25" s="485">
        <f t="shared" si="197"/>
        <v>0</v>
      </c>
      <c r="RRE25" s="485">
        <f t="shared" si="197"/>
        <v>0</v>
      </c>
      <c r="RRF25" s="485">
        <f t="shared" si="197"/>
        <v>0</v>
      </c>
      <c r="RRG25" s="485">
        <f t="shared" si="197"/>
        <v>0</v>
      </c>
      <c r="RRH25" s="485">
        <f t="shared" si="197"/>
        <v>0</v>
      </c>
      <c r="RRI25" s="485">
        <f t="shared" si="197"/>
        <v>0</v>
      </c>
      <c r="RRJ25" s="485">
        <f t="shared" si="197"/>
        <v>0</v>
      </c>
      <c r="RRK25" s="485">
        <f t="shared" si="197"/>
        <v>0</v>
      </c>
      <c r="RRL25" s="485">
        <f t="shared" si="197"/>
        <v>0</v>
      </c>
      <c r="RRM25" s="485">
        <f t="shared" si="197"/>
        <v>0</v>
      </c>
      <c r="RRN25" s="485">
        <f t="shared" si="197"/>
        <v>0</v>
      </c>
      <c r="RRO25" s="485">
        <f t="shared" si="197"/>
        <v>0</v>
      </c>
      <c r="RRP25" s="485">
        <f t="shared" si="197"/>
        <v>0</v>
      </c>
      <c r="RRQ25" s="485">
        <f t="shared" si="197"/>
        <v>0</v>
      </c>
      <c r="RRR25" s="485">
        <f t="shared" si="197"/>
        <v>0</v>
      </c>
      <c r="RRS25" s="485">
        <f t="shared" si="197"/>
        <v>0</v>
      </c>
      <c r="RRT25" s="485">
        <f t="shared" si="197"/>
        <v>0</v>
      </c>
      <c r="RRU25" s="485">
        <f t="shared" si="197"/>
        <v>0</v>
      </c>
      <c r="RRV25" s="485">
        <f t="shared" si="197"/>
        <v>0</v>
      </c>
      <c r="RRW25" s="485">
        <f t="shared" si="197"/>
        <v>0</v>
      </c>
      <c r="RRX25" s="485">
        <f t="shared" si="197"/>
        <v>0</v>
      </c>
      <c r="RRY25" s="485">
        <f t="shared" si="197"/>
        <v>0</v>
      </c>
      <c r="RRZ25" s="485">
        <f t="shared" si="197"/>
        <v>0</v>
      </c>
      <c r="RSA25" s="485">
        <f t="shared" si="197"/>
        <v>0</v>
      </c>
      <c r="RSB25" s="485">
        <f t="shared" si="197"/>
        <v>0</v>
      </c>
      <c r="RSC25" s="485">
        <f t="shared" si="197"/>
        <v>0</v>
      </c>
      <c r="RSD25" s="485">
        <f t="shared" si="197"/>
        <v>0</v>
      </c>
      <c r="RSE25" s="485">
        <f t="shared" si="197"/>
        <v>0</v>
      </c>
      <c r="RSF25" s="485">
        <f t="shared" si="197"/>
        <v>0</v>
      </c>
      <c r="RSG25" s="485">
        <f t="shared" si="197"/>
        <v>0</v>
      </c>
      <c r="RSH25" s="485">
        <f t="shared" si="197"/>
        <v>0</v>
      </c>
      <c r="RSI25" s="485">
        <f t="shared" si="197"/>
        <v>0</v>
      </c>
      <c r="RSJ25" s="485">
        <f t="shared" si="197"/>
        <v>0</v>
      </c>
      <c r="RSK25" s="485">
        <f t="shared" ref="RSK25:RUV25" si="198">RSK22/365</f>
        <v>0</v>
      </c>
      <c r="RSL25" s="485">
        <f t="shared" si="198"/>
        <v>0</v>
      </c>
      <c r="RSM25" s="485">
        <f t="shared" si="198"/>
        <v>0</v>
      </c>
      <c r="RSN25" s="485">
        <f t="shared" si="198"/>
        <v>0</v>
      </c>
      <c r="RSO25" s="485">
        <f t="shared" si="198"/>
        <v>0</v>
      </c>
      <c r="RSP25" s="485">
        <f t="shared" si="198"/>
        <v>0</v>
      </c>
      <c r="RSQ25" s="485">
        <f t="shared" si="198"/>
        <v>0</v>
      </c>
      <c r="RSR25" s="485">
        <f t="shared" si="198"/>
        <v>0</v>
      </c>
      <c r="RSS25" s="485">
        <f t="shared" si="198"/>
        <v>0</v>
      </c>
      <c r="RST25" s="485">
        <f t="shared" si="198"/>
        <v>0</v>
      </c>
      <c r="RSU25" s="485">
        <f t="shared" si="198"/>
        <v>0</v>
      </c>
      <c r="RSV25" s="485">
        <f t="shared" si="198"/>
        <v>0</v>
      </c>
      <c r="RSW25" s="485">
        <f t="shared" si="198"/>
        <v>0</v>
      </c>
      <c r="RSX25" s="485">
        <f t="shared" si="198"/>
        <v>0</v>
      </c>
      <c r="RSY25" s="485">
        <f t="shared" si="198"/>
        <v>0</v>
      </c>
      <c r="RSZ25" s="485">
        <f t="shared" si="198"/>
        <v>0</v>
      </c>
      <c r="RTA25" s="485">
        <f t="shared" si="198"/>
        <v>0</v>
      </c>
      <c r="RTB25" s="485">
        <f t="shared" si="198"/>
        <v>0</v>
      </c>
      <c r="RTC25" s="485">
        <f t="shared" si="198"/>
        <v>0</v>
      </c>
      <c r="RTD25" s="485">
        <f t="shared" si="198"/>
        <v>0</v>
      </c>
      <c r="RTE25" s="485">
        <f t="shared" si="198"/>
        <v>0</v>
      </c>
      <c r="RTF25" s="485">
        <f t="shared" si="198"/>
        <v>0</v>
      </c>
      <c r="RTG25" s="485">
        <f t="shared" si="198"/>
        <v>0</v>
      </c>
      <c r="RTH25" s="485">
        <f t="shared" si="198"/>
        <v>0</v>
      </c>
      <c r="RTI25" s="485">
        <f t="shared" si="198"/>
        <v>0</v>
      </c>
      <c r="RTJ25" s="485">
        <f t="shared" si="198"/>
        <v>0</v>
      </c>
      <c r="RTK25" s="485">
        <f t="shared" si="198"/>
        <v>0</v>
      </c>
      <c r="RTL25" s="485">
        <f t="shared" si="198"/>
        <v>0</v>
      </c>
      <c r="RTM25" s="485">
        <f t="shared" si="198"/>
        <v>0</v>
      </c>
      <c r="RTN25" s="485">
        <f t="shared" si="198"/>
        <v>0</v>
      </c>
      <c r="RTO25" s="485">
        <f t="shared" si="198"/>
        <v>0</v>
      </c>
      <c r="RTP25" s="485">
        <f t="shared" si="198"/>
        <v>0</v>
      </c>
      <c r="RTQ25" s="485">
        <f t="shared" si="198"/>
        <v>0</v>
      </c>
      <c r="RTR25" s="485">
        <f t="shared" si="198"/>
        <v>0</v>
      </c>
      <c r="RTS25" s="485">
        <f t="shared" si="198"/>
        <v>0</v>
      </c>
      <c r="RTT25" s="485">
        <f t="shared" si="198"/>
        <v>0</v>
      </c>
      <c r="RTU25" s="485">
        <f t="shared" si="198"/>
        <v>0</v>
      </c>
      <c r="RTV25" s="485">
        <f t="shared" si="198"/>
        <v>0</v>
      </c>
      <c r="RTW25" s="485">
        <f t="shared" si="198"/>
        <v>0</v>
      </c>
      <c r="RTX25" s="485">
        <f t="shared" si="198"/>
        <v>0</v>
      </c>
      <c r="RTY25" s="485">
        <f t="shared" si="198"/>
        <v>0</v>
      </c>
      <c r="RTZ25" s="485">
        <f t="shared" si="198"/>
        <v>0</v>
      </c>
      <c r="RUA25" s="485">
        <f t="shared" si="198"/>
        <v>0</v>
      </c>
      <c r="RUB25" s="485">
        <f t="shared" si="198"/>
        <v>0</v>
      </c>
      <c r="RUC25" s="485">
        <f t="shared" si="198"/>
        <v>0</v>
      </c>
      <c r="RUD25" s="485">
        <f t="shared" si="198"/>
        <v>0</v>
      </c>
      <c r="RUE25" s="485">
        <f t="shared" si="198"/>
        <v>0</v>
      </c>
      <c r="RUF25" s="485">
        <f t="shared" si="198"/>
        <v>0</v>
      </c>
      <c r="RUG25" s="485">
        <f t="shared" si="198"/>
        <v>0</v>
      </c>
      <c r="RUH25" s="485">
        <f t="shared" si="198"/>
        <v>0</v>
      </c>
      <c r="RUI25" s="485">
        <f t="shared" si="198"/>
        <v>0</v>
      </c>
      <c r="RUJ25" s="485">
        <f t="shared" si="198"/>
        <v>0</v>
      </c>
      <c r="RUK25" s="485">
        <f t="shared" si="198"/>
        <v>0</v>
      </c>
      <c r="RUL25" s="485">
        <f t="shared" si="198"/>
        <v>0</v>
      </c>
      <c r="RUM25" s="485">
        <f t="shared" si="198"/>
        <v>0</v>
      </c>
      <c r="RUN25" s="485">
        <f t="shared" si="198"/>
        <v>0</v>
      </c>
      <c r="RUO25" s="485">
        <f t="shared" si="198"/>
        <v>0</v>
      </c>
      <c r="RUP25" s="485">
        <f t="shared" si="198"/>
        <v>0</v>
      </c>
      <c r="RUQ25" s="485">
        <f t="shared" si="198"/>
        <v>0</v>
      </c>
      <c r="RUR25" s="485">
        <f t="shared" si="198"/>
        <v>0</v>
      </c>
      <c r="RUS25" s="485">
        <f t="shared" si="198"/>
        <v>0</v>
      </c>
      <c r="RUT25" s="485">
        <f t="shared" si="198"/>
        <v>0</v>
      </c>
      <c r="RUU25" s="485">
        <f t="shared" si="198"/>
        <v>0</v>
      </c>
      <c r="RUV25" s="485">
        <f t="shared" si="198"/>
        <v>0</v>
      </c>
      <c r="RUW25" s="485">
        <f t="shared" ref="RUW25:RXH25" si="199">RUW22/365</f>
        <v>0</v>
      </c>
      <c r="RUX25" s="485">
        <f t="shared" si="199"/>
        <v>0</v>
      </c>
      <c r="RUY25" s="485">
        <f t="shared" si="199"/>
        <v>0</v>
      </c>
      <c r="RUZ25" s="485">
        <f t="shared" si="199"/>
        <v>0</v>
      </c>
      <c r="RVA25" s="485">
        <f t="shared" si="199"/>
        <v>0</v>
      </c>
      <c r="RVB25" s="485">
        <f t="shared" si="199"/>
        <v>0</v>
      </c>
      <c r="RVC25" s="485">
        <f t="shared" si="199"/>
        <v>0</v>
      </c>
      <c r="RVD25" s="485">
        <f t="shared" si="199"/>
        <v>0</v>
      </c>
      <c r="RVE25" s="485">
        <f t="shared" si="199"/>
        <v>0</v>
      </c>
      <c r="RVF25" s="485">
        <f t="shared" si="199"/>
        <v>0</v>
      </c>
      <c r="RVG25" s="485">
        <f t="shared" si="199"/>
        <v>0</v>
      </c>
      <c r="RVH25" s="485">
        <f t="shared" si="199"/>
        <v>0</v>
      </c>
      <c r="RVI25" s="485">
        <f t="shared" si="199"/>
        <v>0</v>
      </c>
      <c r="RVJ25" s="485">
        <f t="shared" si="199"/>
        <v>0</v>
      </c>
      <c r="RVK25" s="485">
        <f t="shared" si="199"/>
        <v>0</v>
      </c>
      <c r="RVL25" s="485">
        <f t="shared" si="199"/>
        <v>0</v>
      </c>
      <c r="RVM25" s="485">
        <f t="shared" si="199"/>
        <v>0</v>
      </c>
      <c r="RVN25" s="485">
        <f t="shared" si="199"/>
        <v>0</v>
      </c>
      <c r="RVO25" s="485">
        <f t="shared" si="199"/>
        <v>0</v>
      </c>
      <c r="RVP25" s="485">
        <f t="shared" si="199"/>
        <v>0</v>
      </c>
      <c r="RVQ25" s="485">
        <f t="shared" si="199"/>
        <v>0</v>
      </c>
      <c r="RVR25" s="485">
        <f t="shared" si="199"/>
        <v>0</v>
      </c>
      <c r="RVS25" s="485">
        <f t="shared" si="199"/>
        <v>0</v>
      </c>
      <c r="RVT25" s="485">
        <f t="shared" si="199"/>
        <v>0</v>
      </c>
      <c r="RVU25" s="485">
        <f t="shared" si="199"/>
        <v>0</v>
      </c>
      <c r="RVV25" s="485">
        <f t="shared" si="199"/>
        <v>0</v>
      </c>
      <c r="RVW25" s="485">
        <f t="shared" si="199"/>
        <v>0</v>
      </c>
      <c r="RVX25" s="485">
        <f t="shared" si="199"/>
        <v>0</v>
      </c>
      <c r="RVY25" s="485">
        <f t="shared" si="199"/>
        <v>0</v>
      </c>
      <c r="RVZ25" s="485">
        <f t="shared" si="199"/>
        <v>0</v>
      </c>
      <c r="RWA25" s="485">
        <f t="shared" si="199"/>
        <v>0</v>
      </c>
      <c r="RWB25" s="485">
        <f t="shared" si="199"/>
        <v>0</v>
      </c>
      <c r="RWC25" s="485">
        <f t="shared" si="199"/>
        <v>0</v>
      </c>
      <c r="RWD25" s="485">
        <f t="shared" si="199"/>
        <v>0</v>
      </c>
      <c r="RWE25" s="485">
        <f t="shared" si="199"/>
        <v>0</v>
      </c>
      <c r="RWF25" s="485">
        <f t="shared" si="199"/>
        <v>0</v>
      </c>
      <c r="RWG25" s="485">
        <f t="shared" si="199"/>
        <v>0</v>
      </c>
      <c r="RWH25" s="485">
        <f t="shared" si="199"/>
        <v>0</v>
      </c>
      <c r="RWI25" s="485">
        <f t="shared" si="199"/>
        <v>0</v>
      </c>
      <c r="RWJ25" s="485">
        <f t="shared" si="199"/>
        <v>0</v>
      </c>
      <c r="RWK25" s="485">
        <f t="shared" si="199"/>
        <v>0</v>
      </c>
      <c r="RWL25" s="485">
        <f t="shared" si="199"/>
        <v>0</v>
      </c>
      <c r="RWM25" s="485">
        <f t="shared" si="199"/>
        <v>0</v>
      </c>
      <c r="RWN25" s="485">
        <f t="shared" si="199"/>
        <v>0</v>
      </c>
      <c r="RWO25" s="485">
        <f t="shared" si="199"/>
        <v>0</v>
      </c>
      <c r="RWP25" s="485">
        <f t="shared" si="199"/>
        <v>0</v>
      </c>
      <c r="RWQ25" s="485">
        <f t="shared" si="199"/>
        <v>0</v>
      </c>
      <c r="RWR25" s="485">
        <f t="shared" si="199"/>
        <v>0</v>
      </c>
      <c r="RWS25" s="485">
        <f t="shared" si="199"/>
        <v>0</v>
      </c>
      <c r="RWT25" s="485">
        <f t="shared" si="199"/>
        <v>0</v>
      </c>
      <c r="RWU25" s="485">
        <f t="shared" si="199"/>
        <v>0</v>
      </c>
      <c r="RWV25" s="485">
        <f t="shared" si="199"/>
        <v>0</v>
      </c>
      <c r="RWW25" s="485">
        <f t="shared" si="199"/>
        <v>0</v>
      </c>
      <c r="RWX25" s="485">
        <f t="shared" si="199"/>
        <v>0</v>
      </c>
      <c r="RWY25" s="485">
        <f t="shared" si="199"/>
        <v>0</v>
      </c>
      <c r="RWZ25" s="485">
        <f t="shared" si="199"/>
        <v>0</v>
      </c>
      <c r="RXA25" s="485">
        <f t="shared" si="199"/>
        <v>0</v>
      </c>
      <c r="RXB25" s="485">
        <f t="shared" si="199"/>
        <v>0</v>
      </c>
      <c r="RXC25" s="485">
        <f t="shared" si="199"/>
        <v>0</v>
      </c>
      <c r="RXD25" s="485">
        <f t="shared" si="199"/>
        <v>0</v>
      </c>
      <c r="RXE25" s="485">
        <f t="shared" si="199"/>
        <v>0</v>
      </c>
      <c r="RXF25" s="485">
        <f t="shared" si="199"/>
        <v>0</v>
      </c>
      <c r="RXG25" s="485">
        <f t="shared" si="199"/>
        <v>0</v>
      </c>
      <c r="RXH25" s="485">
        <f t="shared" si="199"/>
        <v>0</v>
      </c>
      <c r="RXI25" s="485">
        <f t="shared" ref="RXI25:RZT25" si="200">RXI22/365</f>
        <v>0</v>
      </c>
      <c r="RXJ25" s="485">
        <f t="shared" si="200"/>
        <v>0</v>
      </c>
      <c r="RXK25" s="485">
        <f t="shared" si="200"/>
        <v>0</v>
      </c>
      <c r="RXL25" s="485">
        <f t="shared" si="200"/>
        <v>0</v>
      </c>
      <c r="RXM25" s="485">
        <f t="shared" si="200"/>
        <v>0</v>
      </c>
      <c r="RXN25" s="485">
        <f t="shared" si="200"/>
        <v>0</v>
      </c>
      <c r="RXO25" s="485">
        <f t="shared" si="200"/>
        <v>0</v>
      </c>
      <c r="RXP25" s="485">
        <f t="shared" si="200"/>
        <v>0</v>
      </c>
      <c r="RXQ25" s="485">
        <f t="shared" si="200"/>
        <v>0</v>
      </c>
      <c r="RXR25" s="485">
        <f t="shared" si="200"/>
        <v>0</v>
      </c>
      <c r="RXS25" s="485">
        <f t="shared" si="200"/>
        <v>0</v>
      </c>
      <c r="RXT25" s="485">
        <f t="shared" si="200"/>
        <v>0</v>
      </c>
      <c r="RXU25" s="485">
        <f t="shared" si="200"/>
        <v>0</v>
      </c>
      <c r="RXV25" s="485">
        <f t="shared" si="200"/>
        <v>0</v>
      </c>
      <c r="RXW25" s="485">
        <f t="shared" si="200"/>
        <v>0</v>
      </c>
      <c r="RXX25" s="485">
        <f t="shared" si="200"/>
        <v>0</v>
      </c>
      <c r="RXY25" s="485">
        <f t="shared" si="200"/>
        <v>0</v>
      </c>
      <c r="RXZ25" s="485">
        <f t="shared" si="200"/>
        <v>0</v>
      </c>
      <c r="RYA25" s="485">
        <f t="shared" si="200"/>
        <v>0</v>
      </c>
      <c r="RYB25" s="485">
        <f t="shared" si="200"/>
        <v>0</v>
      </c>
      <c r="RYC25" s="485">
        <f t="shared" si="200"/>
        <v>0</v>
      </c>
      <c r="RYD25" s="485">
        <f t="shared" si="200"/>
        <v>0</v>
      </c>
      <c r="RYE25" s="485">
        <f t="shared" si="200"/>
        <v>0</v>
      </c>
      <c r="RYF25" s="485">
        <f t="shared" si="200"/>
        <v>0</v>
      </c>
      <c r="RYG25" s="485">
        <f t="shared" si="200"/>
        <v>0</v>
      </c>
      <c r="RYH25" s="485">
        <f t="shared" si="200"/>
        <v>0</v>
      </c>
      <c r="RYI25" s="485">
        <f t="shared" si="200"/>
        <v>0</v>
      </c>
      <c r="RYJ25" s="485">
        <f t="shared" si="200"/>
        <v>0</v>
      </c>
      <c r="RYK25" s="485">
        <f t="shared" si="200"/>
        <v>0</v>
      </c>
      <c r="RYL25" s="485">
        <f t="shared" si="200"/>
        <v>0</v>
      </c>
      <c r="RYM25" s="485">
        <f t="shared" si="200"/>
        <v>0</v>
      </c>
      <c r="RYN25" s="485">
        <f t="shared" si="200"/>
        <v>0</v>
      </c>
      <c r="RYO25" s="485">
        <f t="shared" si="200"/>
        <v>0</v>
      </c>
      <c r="RYP25" s="485">
        <f t="shared" si="200"/>
        <v>0</v>
      </c>
      <c r="RYQ25" s="485">
        <f t="shared" si="200"/>
        <v>0</v>
      </c>
      <c r="RYR25" s="485">
        <f t="shared" si="200"/>
        <v>0</v>
      </c>
      <c r="RYS25" s="485">
        <f t="shared" si="200"/>
        <v>0</v>
      </c>
      <c r="RYT25" s="485">
        <f t="shared" si="200"/>
        <v>0</v>
      </c>
      <c r="RYU25" s="485">
        <f t="shared" si="200"/>
        <v>0</v>
      </c>
      <c r="RYV25" s="485">
        <f t="shared" si="200"/>
        <v>0</v>
      </c>
      <c r="RYW25" s="485">
        <f t="shared" si="200"/>
        <v>0</v>
      </c>
      <c r="RYX25" s="485">
        <f t="shared" si="200"/>
        <v>0</v>
      </c>
      <c r="RYY25" s="485">
        <f t="shared" si="200"/>
        <v>0</v>
      </c>
      <c r="RYZ25" s="485">
        <f t="shared" si="200"/>
        <v>0</v>
      </c>
      <c r="RZA25" s="485">
        <f t="shared" si="200"/>
        <v>0</v>
      </c>
      <c r="RZB25" s="485">
        <f t="shared" si="200"/>
        <v>0</v>
      </c>
      <c r="RZC25" s="485">
        <f t="shared" si="200"/>
        <v>0</v>
      </c>
      <c r="RZD25" s="485">
        <f t="shared" si="200"/>
        <v>0</v>
      </c>
      <c r="RZE25" s="485">
        <f t="shared" si="200"/>
        <v>0</v>
      </c>
      <c r="RZF25" s="485">
        <f t="shared" si="200"/>
        <v>0</v>
      </c>
      <c r="RZG25" s="485">
        <f t="shared" si="200"/>
        <v>0</v>
      </c>
      <c r="RZH25" s="485">
        <f t="shared" si="200"/>
        <v>0</v>
      </c>
      <c r="RZI25" s="485">
        <f t="shared" si="200"/>
        <v>0</v>
      </c>
      <c r="RZJ25" s="485">
        <f t="shared" si="200"/>
        <v>0</v>
      </c>
      <c r="RZK25" s="485">
        <f t="shared" si="200"/>
        <v>0</v>
      </c>
      <c r="RZL25" s="485">
        <f t="shared" si="200"/>
        <v>0</v>
      </c>
      <c r="RZM25" s="485">
        <f t="shared" si="200"/>
        <v>0</v>
      </c>
      <c r="RZN25" s="485">
        <f t="shared" si="200"/>
        <v>0</v>
      </c>
      <c r="RZO25" s="485">
        <f t="shared" si="200"/>
        <v>0</v>
      </c>
      <c r="RZP25" s="485">
        <f t="shared" si="200"/>
        <v>0</v>
      </c>
      <c r="RZQ25" s="485">
        <f t="shared" si="200"/>
        <v>0</v>
      </c>
      <c r="RZR25" s="485">
        <f t="shared" si="200"/>
        <v>0</v>
      </c>
      <c r="RZS25" s="485">
        <f t="shared" si="200"/>
        <v>0</v>
      </c>
      <c r="RZT25" s="485">
        <f t="shared" si="200"/>
        <v>0</v>
      </c>
      <c r="RZU25" s="485">
        <f t="shared" ref="RZU25:SCF25" si="201">RZU22/365</f>
        <v>0</v>
      </c>
      <c r="RZV25" s="485">
        <f t="shared" si="201"/>
        <v>0</v>
      </c>
      <c r="RZW25" s="485">
        <f t="shared" si="201"/>
        <v>0</v>
      </c>
      <c r="RZX25" s="485">
        <f t="shared" si="201"/>
        <v>0</v>
      </c>
      <c r="RZY25" s="485">
        <f t="shared" si="201"/>
        <v>0</v>
      </c>
      <c r="RZZ25" s="485">
        <f t="shared" si="201"/>
        <v>0</v>
      </c>
      <c r="SAA25" s="485">
        <f t="shared" si="201"/>
        <v>0</v>
      </c>
      <c r="SAB25" s="485">
        <f t="shared" si="201"/>
        <v>0</v>
      </c>
      <c r="SAC25" s="485">
        <f t="shared" si="201"/>
        <v>0</v>
      </c>
      <c r="SAD25" s="485">
        <f t="shared" si="201"/>
        <v>0</v>
      </c>
      <c r="SAE25" s="485">
        <f t="shared" si="201"/>
        <v>0</v>
      </c>
      <c r="SAF25" s="485">
        <f t="shared" si="201"/>
        <v>0</v>
      </c>
      <c r="SAG25" s="485">
        <f t="shared" si="201"/>
        <v>0</v>
      </c>
      <c r="SAH25" s="485">
        <f t="shared" si="201"/>
        <v>0</v>
      </c>
      <c r="SAI25" s="485">
        <f t="shared" si="201"/>
        <v>0</v>
      </c>
      <c r="SAJ25" s="485">
        <f t="shared" si="201"/>
        <v>0</v>
      </c>
      <c r="SAK25" s="485">
        <f t="shared" si="201"/>
        <v>0</v>
      </c>
      <c r="SAL25" s="485">
        <f t="shared" si="201"/>
        <v>0</v>
      </c>
      <c r="SAM25" s="485">
        <f t="shared" si="201"/>
        <v>0</v>
      </c>
      <c r="SAN25" s="485">
        <f t="shared" si="201"/>
        <v>0</v>
      </c>
      <c r="SAO25" s="485">
        <f t="shared" si="201"/>
        <v>0</v>
      </c>
      <c r="SAP25" s="485">
        <f t="shared" si="201"/>
        <v>0</v>
      </c>
      <c r="SAQ25" s="485">
        <f t="shared" si="201"/>
        <v>0</v>
      </c>
      <c r="SAR25" s="485">
        <f t="shared" si="201"/>
        <v>0</v>
      </c>
      <c r="SAS25" s="485">
        <f t="shared" si="201"/>
        <v>0</v>
      </c>
      <c r="SAT25" s="485">
        <f t="shared" si="201"/>
        <v>0</v>
      </c>
      <c r="SAU25" s="485">
        <f t="shared" si="201"/>
        <v>0</v>
      </c>
      <c r="SAV25" s="485">
        <f t="shared" si="201"/>
        <v>0</v>
      </c>
      <c r="SAW25" s="485">
        <f t="shared" si="201"/>
        <v>0</v>
      </c>
      <c r="SAX25" s="485">
        <f t="shared" si="201"/>
        <v>0</v>
      </c>
      <c r="SAY25" s="485">
        <f t="shared" si="201"/>
        <v>0</v>
      </c>
      <c r="SAZ25" s="485">
        <f t="shared" si="201"/>
        <v>0</v>
      </c>
      <c r="SBA25" s="485">
        <f t="shared" si="201"/>
        <v>0</v>
      </c>
      <c r="SBB25" s="485">
        <f t="shared" si="201"/>
        <v>0</v>
      </c>
      <c r="SBC25" s="485">
        <f t="shared" si="201"/>
        <v>0</v>
      </c>
      <c r="SBD25" s="485">
        <f t="shared" si="201"/>
        <v>0</v>
      </c>
      <c r="SBE25" s="485">
        <f t="shared" si="201"/>
        <v>0</v>
      </c>
      <c r="SBF25" s="485">
        <f t="shared" si="201"/>
        <v>0</v>
      </c>
      <c r="SBG25" s="485">
        <f t="shared" si="201"/>
        <v>0</v>
      </c>
      <c r="SBH25" s="485">
        <f t="shared" si="201"/>
        <v>0</v>
      </c>
      <c r="SBI25" s="485">
        <f t="shared" si="201"/>
        <v>0</v>
      </c>
      <c r="SBJ25" s="485">
        <f t="shared" si="201"/>
        <v>0</v>
      </c>
      <c r="SBK25" s="485">
        <f t="shared" si="201"/>
        <v>0</v>
      </c>
      <c r="SBL25" s="485">
        <f t="shared" si="201"/>
        <v>0</v>
      </c>
      <c r="SBM25" s="485">
        <f t="shared" si="201"/>
        <v>0</v>
      </c>
      <c r="SBN25" s="485">
        <f t="shared" si="201"/>
        <v>0</v>
      </c>
      <c r="SBO25" s="485">
        <f t="shared" si="201"/>
        <v>0</v>
      </c>
      <c r="SBP25" s="485">
        <f t="shared" si="201"/>
        <v>0</v>
      </c>
      <c r="SBQ25" s="485">
        <f t="shared" si="201"/>
        <v>0</v>
      </c>
      <c r="SBR25" s="485">
        <f t="shared" si="201"/>
        <v>0</v>
      </c>
      <c r="SBS25" s="485">
        <f t="shared" si="201"/>
        <v>0</v>
      </c>
      <c r="SBT25" s="485">
        <f t="shared" si="201"/>
        <v>0</v>
      </c>
      <c r="SBU25" s="485">
        <f t="shared" si="201"/>
        <v>0</v>
      </c>
      <c r="SBV25" s="485">
        <f t="shared" si="201"/>
        <v>0</v>
      </c>
      <c r="SBW25" s="485">
        <f t="shared" si="201"/>
        <v>0</v>
      </c>
      <c r="SBX25" s="485">
        <f t="shared" si="201"/>
        <v>0</v>
      </c>
      <c r="SBY25" s="485">
        <f t="shared" si="201"/>
        <v>0</v>
      </c>
      <c r="SBZ25" s="485">
        <f t="shared" si="201"/>
        <v>0</v>
      </c>
      <c r="SCA25" s="485">
        <f t="shared" si="201"/>
        <v>0</v>
      </c>
      <c r="SCB25" s="485">
        <f t="shared" si="201"/>
        <v>0</v>
      </c>
      <c r="SCC25" s="485">
        <f t="shared" si="201"/>
        <v>0</v>
      </c>
      <c r="SCD25" s="485">
        <f t="shared" si="201"/>
        <v>0</v>
      </c>
      <c r="SCE25" s="485">
        <f t="shared" si="201"/>
        <v>0</v>
      </c>
      <c r="SCF25" s="485">
        <f t="shared" si="201"/>
        <v>0</v>
      </c>
      <c r="SCG25" s="485">
        <f t="shared" ref="SCG25:SER25" si="202">SCG22/365</f>
        <v>0</v>
      </c>
      <c r="SCH25" s="485">
        <f t="shared" si="202"/>
        <v>0</v>
      </c>
      <c r="SCI25" s="485">
        <f t="shared" si="202"/>
        <v>0</v>
      </c>
      <c r="SCJ25" s="485">
        <f t="shared" si="202"/>
        <v>0</v>
      </c>
      <c r="SCK25" s="485">
        <f t="shared" si="202"/>
        <v>0</v>
      </c>
      <c r="SCL25" s="485">
        <f t="shared" si="202"/>
        <v>0</v>
      </c>
      <c r="SCM25" s="485">
        <f t="shared" si="202"/>
        <v>0</v>
      </c>
      <c r="SCN25" s="485">
        <f t="shared" si="202"/>
        <v>0</v>
      </c>
      <c r="SCO25" s="485">
        <f t="shared" si="202"/>
        <v>0</v>
      </c>
      <c r="SCP25" s="485">
        <f t="shared" si="202"/>
        <v>0</v>
      </c>
      <c r="SCQ25" s="485">
        <f t="shared" si="202"/>
        <v>0</v>
      </c>
      <c r="SCR25" s="485">
        <f t="shared" si="202"/>
        <v>0</v>
      </c>
      <c r="SCS25" s="485">
        <f t="shared" si="202"/>
        <v>0</v>
      </c>
      <c r="SCT25" s="485">
        <f t="shared" si="202"/>
        <v>0</v>
      </c>
      <c r="SCU25" s="485">
        <f t="shared" si="202"/>
        <v>0</v>
      </c>
      <c r="SCV25" s="485">
        <f t="shared" si="202"/>
        <v>0</v>
      </c>
      <c r="SCW25" s="485">
        <f t="shared" si="202"/>
        <v>0</v>
      </c>
      <c r="SCX25" s="485">
        <f t="shared" si="202"/>
        <v>0</v>
      </c>
      <c r="SCY25" s="485">
        <f t="shared" si="202"/>
        <v>0</v>
      </c>
      <c r="SCZ25" s="485">
        <f t="shared" si="202"/>
        <v>0</v>
      </c>
      <c r="SDA25" s="485">
        <f t="shared" si="202"/>
        <v>0</v>
      </c>
      <c r="SDB25" s="485">
        <f t="shared" si="202"/>
        <v>0</v>
      </c>
      <c r="SDC25" s="485">
        <f t="shared" si="202"/>
        <v>0</v>
      </c>
      <c r="SDD25" s="485">
        <f t="shared" si="202"/>
        <v>0</v>
      </c>
      <c r="SDE25" s="485">
        <f t="shared" si="202"/>
        <v>0</v>
      </c>
      <c r="SDF25" s="485">
        <f t="shared" si="202"/>
        <v>0</v>
      </c>
      <c r="SDG25" s="485">
        <f t="shared" si="202"/>
        <v>0</v>
      </c>
      <c r="SDH25" s="485">
        <f t="shared" si="202"/>
        <v>0</v>
      </c>
      <c r="SDI25" s="485">
        <f t="shared" si="202"/>
        <v>0</v>
      </c>
      <c r="SDJ25" s="485">
        <f t="shared" si="202"/>
        <v>0</v>
      </c>
      <c r="SDK25" s="485">
        <f t="shared" si="202"/>
        <v>0</v>
      </c>
      <c r="SDL25" s="485">
        <f t="shared" si="202"/>
        <v>0</v>
      </c>
      <c r="SDM25" s="485">
        <f t="shared" si="202"/>
        <v>0</v>
      </c>
      <c r="SDN25" s="485">
        <f t="shared" si="202"/>
        <v>0</v>
      </c>
      <c r="SDO25" s="485">
        <f t="shared" si="202"/>
        <v>0</v>
      </c>
      <c r="SDP25" s="485">
        <f t="shared" si="202"/>
        <v>0</v>
      </c>
      <c r="SDQ25" s="485">
        <f t="shared" si="202"/>
        <v>0</v>
      </c>
      <c r="SDR25" s="485">
        <f t="shared" si="202"/>
        <v>0</v>
      </c>
      <c r="SDS25" s="485">
        <f t="shared" si="202"/>
        <v>0</v>
      </c>
      <c r="SDT25" s="485">
        <f t="shared" si="202"/>
        <v>0</v>
      </c>
      <c r="SDU25" s="485">
        <f t="shared" si="202"/>
        <v>0</v>
      </c>
      <c r="SDV25" s="485">
        <f t="shared" si="202"/>
        <v>0</v>
      </c>
      <c r="SDW25" s="485">
        <f t="shared" si="202"/>
        <v>0</v>
      </c>
      <c r="SDX25" s="485">
        <f t="shared" si="202"/>
        <v>0</v>
      </c>
      <c r="SDY25" s="485">
        <f t="shared" si="202"/>
        <v>0</v>
      </c>
      <c r="SDZ25" s="485">
        <f t="shared" si="202"/>
        <v>0</v>
      </c>
      <c r="SEA25" s="485">
        <f t="shared" si="202"/>
        <v>0</v>
      </c>
      <c r="SEB25" s="485">
        <f t="shared" si="202"/>
        <v>0</v>
      </c>
      <c r="SEC25" s="485">
        <f t="shared" si="202"/>
        <v>0</v>
      </c>
      <c r="SED25" s="485">
        <f t="shared" si="202"/>
        <v>0</v>
      </c>
      <c r="SEE25" s="485">
        <f t="shared" si="202"/>
        <v>0</v>
      </c>
      <c r="SEF25" s="485">
        <f t="shared" si="202"/>
        <v>0</v>
      </c>
      <c r="SEG25" s="485">
        <f t="shared" si="202"/>
        <v>0</v>
      </c>
      <c r="SEH25" s="485">
        <f t="shared" si="202"/>
        <v>0</v>
      </c>
      <c r="SEI25" s="485">
        <f t="shared" si="202"/>
        <v>0</v>
      </c>
      <c r="SEJ25" s="485">
        <f t="shared" si="202"/>
        <v>0</v>
      </c>
      <c r="SEK25" s="485">
        <f t="shared" si="202"/>
        <v>0</v>
      </c>
      <c r="SEL25" s="485">
        <f t="shared" si="202"/>
        <v>0</v>
      </c>
      <c r="SEM25" s="485">
        <f t="shared" si="202"/>
        <v>0</v>
      </c>
      <c r="SEN25" s="485">
        <f t="shared" si="202"/>
        <v>0</v>
      </c>
      <c r="SEO25" s="485">
        <f t="shared" si="202"/>
        <v>0</v>
      </c>
      <c r="SEP25" s="485">
        <f t="shared" si="202"/>
        <v>0</v>
      </c>
      <c r="SEQ25" s="485">
        <f t="shared" si="202"/>
        <v>0</v>
      </c>
      <c r="SER25" s="485">
        <f t="shared" si="202"/>
        <v>0</v>
      </c>
      <c r="SES25" s="485">
        <f t="shared" ref="SES25:SHD25" si="203">SES22/365</f>
        <v>0</v>
      </c>
      <c r="SET25" s="485">
        <f t="shared" si="203"/>
        <v>0</v>
      </c>
      <c r="SEU25" s="485">
        <f t="shared" si="203"/>
        <v>0</v>
      </c>
      <c r="SEV25" s="485">
        <f t="shared" si="203"/>
        <v>0</v>
      </c>
      <c r="SEW25" s="485">
        <f t="shared" si="203"/>
        <v>0</v>
      </c>
      <c r="SEX25" s="485">
        <f t="shared" si="203"/>
        <v>0</v>
      </c>
      <c r="SEY25" s="485">
        <f t="shared" si="203"/>
        <v>0</v>
      </c>
      <c r="SEZ25" s="485">
        <f t="shared" si="203"/>
        <v>0</v>
      </c>
      <c r="SFA25" s="485">
        <f t="shared" si="203"/>
        <v>0</v>
      </c>
      <c r="SFB25" s="485">
        <f t="shared" si="203"/>
        <v>0</v>
      </c>
      <c r="SFC25" s="485">
        <f t="shared" si="203"/>
        <v>0</v>
      </c>
      <c r="SFD25" s="485">
        <f t="shared" si="203"/>
        <v>0</v>
      </c>
      <c r="SFE25" s="485">
        <f t="shared" si="203"/>
        <v>0</v>
      </c>
      <c r="SFF25" s="485">
        <f t="shared" si="203"/>
        <v>0</v>
      </c>
      <c r="SFG25" s="485">
        <f t="shared" si="203"/>
        <v>0</v>
      </c>
      <c r="SFH25" s="485">
        <f t="shared" si="203"/>
        <v>0</v>
      </c>
      <c r="SFI25" s="485">
        <f t="shared" si="203"/>
        <v>0</v>
      </c>
      <c r="SFJ25" s="485">
        <f t="shared" si="203"/>
        <v>0</v>
      </c>
      <c r="SFK25" s="485">
        <f t="shared" si="203"/>
        <v>0</v>
      </c>
      <c r="SFL25" s="485">
        <f t="shared" si="203"/>
        <v>0</v>
      </c>
      <c r="SFM25" s="485">
        <f t="shared" si="203"/>
        <v>0</v>
      </c>
      <c r="SFN25" s="485">
        <f t="shared" si="203"/>
        <v>0</v>
      </c>
      <c r="SFO25" s="485">
        <f t="shared" si="203"/>
        <v>0</v>
      </c>
      <c r="SFP25" s="485">
        <f t="shared" si="203"/>
        <v>0</v>
      </c>
      <c r="SFQ25" s="485">
        <f t="shared" si="203"/>
        <v>0</v>
      </c>
      <c r="SFR25" s="485">
        <f t="shared" si="203"/>
        <v>0</v>
      </c>
      <c r="SFS25" s="485">
        <f t="shared" si="203"/>
        <v>0</v>
      </c>
      <c r="SFT25" s="485">
        <f t="shared" si="203"/>
        <v>0</v>
      </c>
      <c r="SFU25" s="485">
        <f t="shared" si="203"/>
        <v>0</v>
      </c>
      <c r="SFV25" s="485">
        <f t="shared" si="203"/>
        <v>0</v>
      </c>
      <c r="SFW25" s="485">
        <f t="shared" si="203"/>
        <v>0</v>
      </c>
      <c r="SFX25" s="485">
        <f t="shared" si="203"/>
        <v>0</v>
      </c>
      <c r="SFY25" s="485">
        <f t="shared" si="203"/>
        <v>0</v>
      </c>
      <c r="SFZ25" s="485">
        <f t="shared" si="203"/>
        <v>0</v>
      </c>
      <c r="SGA25" s="485">
        <f t="shared" si="203"/>
        <v>0</v>
      </c>
      <c r="SGB25" s="485">
        <f t="shared" si="203"/>
        <v>0</v>
      </c>
      <c r="SGC25" s="485">
        <f t="shared" si="203"/>
        <v>0</v>
      </c>
      <c r="SGD25" s="485">
        <f t="shared" si="203"/>
        <v>0</v>
      </c>
      <c r="SGE25" s="485">
        <f t="shared" si="203"/>
        <v>0</v>
      </c>
      <c r="SGF25" s="485">
        <f t="shared" si="203"/>
        <v>0</v>
      </c>
      <c r="SGG25" s="485">
        <f t="shared" si="203"/>
        <v>0</v>
      </c>
      <c r="SGH25" s="485">
        <f t="shared" si="203"/>
        <v>0</v>
      </c>
      <c r="SGI25" s="485">
        <f t="shared" si="203"/>
        <v>0</v>
      </c>
      <c r="SGJ25" s="485">
        <f t="shared" si="203"/>
        <v>0</v>
      </c>
      <c r="SGK25" s="485">
        <f t="shared" si="203"/>
        <v>0</v>
      </c>
      <c r="SGL25" s="485">
        <f t="shared" si="203"/>
        <v>0</v>
      </c>
      <c r="SGM25" s="485">
        <f t="shared" si="203"/>
        <v>0</v>
      </c>
      <c r="SGN25" s="485">
        <f t="shared" si="203"/>
        <v>0</v>
      </c>
      <c r="SGO25" s="485">
        <f t="shared" si="203"/>
        <v>0</v>
      </c>
      <c r="SGP25" s="485">
        <f t="shared" si="203"/>
        <v>0</v>
      </c>
      <c r="SGQ25" s="485">
        <f t="shared" si="203"/>
        <v>0</v>
      </c>
      <c r="SGR25" s="485">
        <f t="shared" si="203"/>
        <v>0</v>
      </c>
      <c r="SGS25" s="485">
        <f t="shared" si="203"/>
        <v>0</v>
      </c>
      <c r="SGT25" s="485">
        <f t="shared" si="203"/>
        <v>0</v>
      </c>
      <c r="SGU25" s="485">
        <f t="shared" si="203"/>
        <v>0</v>
      </c>
      <c r="SGV25" s="485">
        <f t="shared" si="203"/>
        <v>0</v>
      </c>
      <c r="SGW25" s="485">
        <f t="shared" si="203"/>
        <v>0</v>
      </c>
      <c r="SGX25" s="485">
        <f t="shared" si="203"/>
        <v>0</v>
      </c>
      <c r="SGY25" s="485">
        <f t="shared" si="203"/>
        <v>0</v>
      </c>
      <c r="SGZ25" s="485">
        <f t="shared" si="203"/>
        <v>0</v>
      </c>
      <c r="SHA25" s="485">
        <f t="shared" si="203"/>
        <v>0</v>
      </c>
      <c r="SHB25" s="485">
        <f t="shared" si="203"/>
        <v>0</v>
      </c>
      <c r="SHC25" s="485">
        <f t="shared" si="203"/>
        <v>0</v>
      </c>
      <c r="SHD25" s="485">
        <f t="shared" si="203"/>
        <v>0</v>
      </c>
      <c r="SHE25" s="485">
        <f t="shared" ref="SHE25:SJP25" si="204">SHE22/365</f>
        <v>0</v>
      </c>
      <c r="SHF25" s="485">
        <f t="shared" si="204"/>
        <v>0</v>
      </c>
      <c r="SHG25" s="485">
        <f t="shared" si="204"/>
        <v>0</v>
      </c>
      <c r="SHH25" s="485">
        <f t="shared" si="204"/>
        <v>0</v>
      </c>
      <c r="SHI25" s="485">
        <f t="shared" si="204"/>
        <v>0</v>
      </c>
      <c r="SHJ25" s="485">
        <f t="shared" si="204"/>
        <v>0</v>
      </c>
      <c r="SHK25" s="485">
        <f t="shared" si="204"/>
        <v>0</v>
      </c>
      <c r="SHL25" s="485">
        <f t="shared" si="204"/>
        <v>0</v>
      </c>
      <c r="SHM25" s="485">
        <f t="shared" si="204"/>
        <v>0</v>
      </c>
      <c r="SHN25" s="485">
        <f t="shared" si="204"/>
        <v>0</v>
      </c>
      <c r="SHO25" s="485">
        <f t="shared" si="204"/>
        <v>0</v>
      </c>
      <c r="SHP25" s="485">
        <f t="shared" si="204"/>
        <v>0</v>
      </c>
      <c r="SHQ25" s="485">
        <f t="shared" si="204"/>
        <v>0</v>
      </c>
      <c r="SHR25" s="485">
        <f t="shared" si="204"/>
        <v>0</v>
      </c>
      <c r="SHS25" s="485">
        <f t="shared" si="204"/>
        <v>0</v>
      </c>
      <c r="SHT25" s="485">
        <f t="shared" si="204"/>
        <v>0</v>
      </c>
      <c r="SHU25" s="485">
        <f t="shared" si="204"/>
        <v>0</v>
      </c>
      <c r="SHV25" s="485">
        <f t="shared" si="204"/>
        <v>0</v>
      </c>
      <c r="SHW25" s="485">
        <f t="shared" si="204"/>
        <v>0</v>
      </c>
      <c r="SHX25" s="485">
        <f t="shared" si="204"/>
        <v>0</v>
      </c>
      <c r="SHY25" s="485">
        <f t="shared" si="204"/>
        <v>0</v>
      </c>
      <c r="SHZ25" s="485">
        <f t="shared" si="204"/>
        <v>0</v>
      </c>
      <c r="SIA25" s="485">
        <f t="shared" si="204"/>
        <v>0</v>
      </c>
      <c r="SIB25" s="485">
        <f t="shared" si="204"/>
        <v>0</v>
      </c>
      <c r="SIC25" s="485">
        <f t="shared" si="204"/>
        <v>0</v>
      </c>
      <c r="SID25" s="485">
        <f t="shared" si="204"/>
        <v>0</v>
      </c>
      <c r="SIE25" s="485">
        <f t="shared" si="204"/>
        <v>0</v>
      </c>
      <c r="SIF25" s="485">
        <f t="shared" si="204"/>
        <v>0</v>
      </c>
      <c r="SIG25" s="485">
        <f t="shared" si="204"/>
        <v>0</v>
      </c>
      <c r="SIH25" s="485">
        <f t="shared" si="204"/>
        <v>0</v>
      </c>
      <c r="SII25" s="485">
        <f t="shared" si="204"/>
        <v>0</v>
      </c>
      <c r="SIJ25" s="485">
        <f t="shared" si="204"/>
        <v>0</v>
      </c>
      <c r="SIK25" s="485">
        <f t="shared" si="204"/>
        <v>0</v>
      </c>
      <c r="SIL25" s="485">
        <f t="shared" si="204"/>
        <v>0</v>
      </c>
      <c r="SIM25" s="485">
        <f t="shared" si="204"/>
        <v>0</v>
      </c>
      <c r="SIN25" s="485">
        <f t="shared" si="204"/>
        <v>0</v>
      </c>
      <c r="SIO25" s="485">
        <f t="shared" si="204"/>
        <v>0</v>
      </c>
      <c r="SIP25" s="485">
        <f t="shared" si="204"/>
        <v>0</v>
      </c>
      <c r="SIQ25" s="485">
        <f t="shared" si="204"/>
        <v>0</v>
      </c>
      <c r="SIR25" s="485">
        <f t="shared" si="204"/>
        <v>0</v>
      </c>
      <c r="SIS25" s="485">
        <f t="shared" si="204"/>
        <v>0</v>
      </c>
      <c r="SIT25" s="485">
        <f t="shared" si="204"/>
        <v>0</v>
      </c>
      <c r="SIU25" s="485">
        <f t="shared" si="204"/>
        <v>0</v>
      </c>
      <c r="SIV25" s="485">
        <f t="shared" si="204"/>
        <v>0</v>
      </c>
      <c r="SIW25" s="485">
        <f t="shared" si="204"/>
        <v>0</v>
      </c>
      <c r="SIX25" s="485">
        <f t="shared" si="204"/>
        <v>0</v>
      </c>
      <c r="SIY25" s="485">
        <f t="shared" si="204"/>
        <v>0</v>
      </c>
      <c r="SIZ25" s="485">
        <f t="shared" si="204"/>
        <v>0</v>
      </c>
      <c r="SJA25" s="485">
        <f t="shared" si="204"/>
        <v>0</v>
      </c>
      <c r="SJB25" s="485">
        <f t="shared" si="204"/>
        <v>0</v>
      </c>
      <c r="SJC25" s="485">
        <f t="shared" si="204"/>
        <v>0</v>
      </c>
      <c r="SJD25" s="485">
        <f t="shared" si="204"/>
        <v>0</v>
      </c>
      <c r="SJE25" s="485">
        <f t="shared" si="204"/>
        <v>0</v>
      </c>
      <c r="SJF25" s="485">
        <f t="shared" si="204"/>
        <v>0</v>
      </c>
      <c r="SJG25" s="485">
        <f t="shared" si="204"/>
        <v>0</v>
      </c>
      <c r="SJH25" s="485">
        <f t="shared" si="204"/>
        <v>0</v>
      </c>
      <c r="SJI25" s="485">
        <f t="shared" si="204"/>
        <v>0</v>
      </c>
      <c r="SJJ25" s="485">
        <f t="shared" si="204"/>
        <v>0</v>
      </c>
      <c r="SJK25" s="485">
        <f t="shared" si="204"/>
        <v>0</v>
      </c>
      <c r="SJL25" s="485">
        <f t="shared" si="204"/>
        <v>0</v>
      </c>
      <c r="SJM25" s="485">
        <f t="shared" si="204"/>
        <v>0</v>
      </c>
      <c r="SJN25" s="485">
        <f t="shared" si="204"/>
        <v>0</v>
      </c>
      <c r="SJO25" s="485">
        <f t="shared" si="204"/>
        <v>0</v>
      </c>
      <c r="SJP25" s="485">
        <f t="shared" si="204"/>
        <v>0</v>
      </c>
      <c r="SJQ25" s="485">
        <f t="shared" ref="SJQ25:SMB25" si="205">SJQ22/365</f>
        <v>0</v>
      </c>
      <c r="SJR25" s="485">
        <f t="shared" si="205"/>
        <v>0</v>
      </c>
      <c r="SJS25" s="485">
        <f t="shared" si="205"/>
        <v>0</v>
      </c>
      <c r="SJT25" s="485">
        <f t="shared" si="205"/>
        <v>0</v>
      </c>
      <c r="SJU25" s="485">
        <f t="shared" si="205"/>
        <v>0</v>
      </c>
      <c r="SJV25" s="485">
        <f t="shared" si="205"/>
        <v>0</v>
      </c>
      <c r="SJW25" s="485">
        <f t="shared" si="205"/>
        <v>0</v>
      </c>
      <c r="SJX25" s="485">
        <f t="shared" si="205"/>
        <v>0</v>
      </c>
      <c r="SJY25" s="485">
        <f t="shared" si="205"/>
        <v>0</v>
      </c>
      <c r="SJZ25" s="485">
        <f t="shared" si="205"/>
        <v>0</v>
      </c>
      <c r="SKA25" s="485">
        <f t="shared" si="205"/>
        <v>0</v>
      </c>
      <c r="SKB25" s="485">
        <f t="shared" si="205"/>
        <v>0</v>
      </c>
      <c r="SKC25" s="485">
        <f t="shared" si="205"/>
        <v>0</v>
      </c>
      <c r="SKD25" s="485">
        <f t="shared" si="205"/>
        <v>0</v>
      </c>
      <c r="SKE25" s="485">
        <f t="shared" si="205"/>
        <v>0</v>
      </c>
      <c r="SKF25" s="485">
        <f t="shared" si="205"/>
        <v>0</v>
      </c>
      <c r="SKG25" s="485">
        <f t="shared" si="205"/>
        <v>0</v>
      </c>
      <c r="SKH25" s="485">
        <f t="shared" si="205"/>
        <v>0</v>
      </c>
      <c r="SKI25" s="485">
        <f t="shared" si="205"/>
        <v>0</v>
      </c>
      <c r="SKJ25" s="485">
        <f t="shared" si="205"/>
        <v>0</v>
      </c>
      <c r="SKK25" s="485">
        <f t="shared" si="205"/>
        <v>0</v>
      </c>
      <c r="SKL25" s="485">
        <f t="shared" si="205"/>
        <v>0</v>
      </c>
      <c r="SKM25" s="485">
        <f t="shared" si="205"/>
        <v>0</v>
      </c>
      <c r="SKN25" s="485">
        <f t="shared" si="205"/>
        <v>0</v>
      </c>
      <c r="SKO25" s="485">
        <f t="shared" si="205"/>
        <v>0</v>
      </c>
      <c r="SKP25" s="485">
        <f t="shared" si="205"/>
        <v>0</v>
      </c>
      <c r="SKQ25" s="485">
        <f t="shared" si="205"/>
        <v>0</v>
      </c>
      <c r="SKR25" s="485">
        <f t="shared" si="205"/>
        <v>0</v>
      </c>
      <c r="SKS25" s="485">
        <f t="shared" si="205"/>
        <v>0</v>
      </c>
      <c r="SKT25" s="485">
        <f t="shared" si="205"/>
        <v>0</v>
      </c>
      <c r="SKU25" s="485">
        <f t="shared" si="205"/>
        <v>0</v>
      </c>
      <c r="SKV25" s="485">
        <f t="shared" si="205"/>
        <v>0</v>
      </c>
      <c r="SKW25" s="485">
        <f t="shared" si="205"/>
        <v>0</v>
      </c>
      <c r="SKX25" s="485">
        <f t="shared" si="205"/>
        <v>0</v>
      </c>
      <c r="SKY25" s="485">
        <f t="shared" si="205"/>
        <v>0</v>
      </c>
      <c r="SKZ25" s="485">
        <f t="shared" si="205"/>
        <v>0</v>
      </c>
      <c r="SLA25" s="485">
        <f t="shared" si="205"/>
        <v>0</v>
      </c>
      <c r="SLB25" s="485">
        <f t="shared" si="205"/>
        <v>0</v>
      </c>
      <c r="SLC25" s="485">
        <f t="shared" si="205"/>
        <v>0</v>
      </c>
      <c r="SLD25" s="485">
        <f t="shared" si="205"/>
        <v>0</v>
      </c>
      <c r="SLE25" s="485">
        <f t="shared" si="205"/>
        <v>0</v>
      </c>
      <c r="SLF25" s="485">
        <f t="shared" si="205"/>
        <v>0</v>
      </c>
      <c r="SLG25" s="485">
        <f t="shared" si="205"/>
        <v>0</v>
      </c>
      <c r="SLH25" s="485">
        <f t="shared" si="205"/>
        <v>0</v>
      </c>
      <c r="SLI25" s="485">
        <f t="shared" si="205"/>
        <v>0</v>
      </c>
      <c r="SLJ25" s="485">
        <f t="shared" si="205"/>
        <v>0</v>
      </c>
      <c r="SLK25" s="485">
        <f t="shared" si="205"/>
        <v>0</v>
      </c>
      <c r="SLL25" s="485">
        <f t="shared" si="205"/>
        <v>0</v>
      </c>
      <c r="SLM25" s="485">
        <f t="shared" si="205"/>
        <v>0</v>
      </c>
      <c r="SLN25" s="485">
        <f t="shared" si="205"/>
        <v>0</v>
      </c>
      <c r="SLO25" s="485">
        <f t="shared" si="205"/>
        <v>0</v>
      </c>
      <c r="SLP25" s="485">
        <f t="shared" si="205"/>
        <v>0</v>
      </c>
      <c r="SLQ25" s="485">
        <f t="shared" si="205"/>
        <v>0</v>
      </c>
      <c r="SLR25" s="485">
        <f t="shared" si="205"/>
        <v>0</v>
      </c>
      <c r="SLS25" s="485">
        <f t="shared" si="205"/>
        <v>0</v>
      </c>
      <c r="SLT25" s="485">
        <f t="shared" si="205"/>
        <v>0</v>
      </c>
      <c r="SLU25" s="485">
        <f t="shared" si="205"/>
        <v>0</v>
      </c>
      <c r="SLV25" s="485">
        <f t="shared" si="205"/>
        <v>0</v>
      </c>
      <c r="SLW25" s="485">
        <f t="shared" si="205"/>
        <v>0</v>
      </c>
      <c r="SLX25" s="485">
        <f t="shared" si="205"/>
        <v>0</v>
      </c>
      <c r="SLY25" s="485">
        <f t="shared" si="205"/>
        <v>0</v>
      </c>
      <c r="SLZ25" s="485">
        <f t="shared" si="205"/>
        <v>0</v>
      </c>
      <c r="SMA25" s="485">
        <f t="shared" si="205"/>
        <v>0</v>
      </c>
      <c r="SMB25" s="485">
        <f t="shared" si="205"/>
        <v>0</v>
      </c>
      <c r="SMC25" s="485">
        <f t="shared" ref="SMC25:SON25" si="206">SMC22/365</f>
        <v>0</v>
      </c>
      <c r="SMD25" s="485">
        <f t="shared" si="206"/>
        <v>0</v>
      </c>
      <c r="SME25" s="485">
        <f t="shared" si="206"/>
        <v>0</v>
      </c>
      <c r="SMF25" s="485">
        <f t="shared" si="206"/>
        <v>0</v>
      </c>
      <c r="SMG25" s="485">
        <f t="shared" si="206"/>
        <v>0</v>
      </c>
      <c r="SMH25" s="485">
        <f t="shared" si="206"/>
        <v>0</v>
      </c>
      <c r="SMI25" s="485">
        <f t="shared" si="206"/>
        <v>0</v>
      </c>
      <c r="SMJ25" s="485">
        <f t="shared" si="206"/>
        <v>0</v>
      </c>
      <c r="SMK25" s="485">
        <f t="shared" si="206"/>
        <v>0</v>
      </c>
      <c r="SML25" s="485">
        <f t="shared" si="206"/>
        <v>0</v>
      </c>
      <c r="SMM25" s="485">
        <f t="shared" si="206"/>
        <v>0</v>
      </c>
      <c r="SMN25" s="485">
        <f t="shared" si="206"/>
        <v>0</v>
      </c>
      <c r="SMO25" s="485">
        <f t="shared" si="206"/>
        <v>0</v>
      </c>
      <c r="SMP25" s="485">
        <f t="shared" si="206"/>
        <v>0</v>
      </c>
      <c r="SMQ25" s="485">
        <f t="shared" si="206"/>
        <v>0</v>
      </c>
      <c r="SMR25" s="485">
        <f t="shared" si="206"/>
        <v>0</v>
      </c>
      <c r="SMS25" s="485">
        <f t="shared" si="206"/>
        <v>0</v>
      </c>
      <c r="SMT25" s="485">
        <f t="shared" si="206"/>
        <v>0</v>
      </c>
      <c r="SMU25" s="485">
        <f t="shared" si="206"/>
        <v>0</v>
      </c>
      <c r="SMV25" s="485">
        <f t="shared" si="206"/>
        <v>0</v>
      </c>
      <c r="SMW25" s="485">
        <f t="shared" si="206"/>
        <v>0</v>
      </c>
      <c r="SMX25" s="485">
        <f t="shared" si="206"/>
        <v>0</v>
      </c>
      <c r="SMY25" s="485">
        <f t="shared" si="206"/>
        <v>0</v>
      </c>
      <c r="SMZ25" s="485">
        <f t="shared" si="206"/>
        <v>0</v>
      </c>
      <c r="SNA25" s="485">
        <f t="shared" si="206"/>
        <v>0</v>
      </c>
      <c r="SNB25" s="485">
        <f t="shared" si="206"/>
        <v>0</v>
      </c>
      <c r="SNC25" s="485">
        <f t="shared" si="206"/>
        <v>0</v>
      </c>
      <c r="SND25" s="485">
        <f t="shared" si="206"/>
        <v>0</v>
      </c>
      <c r="SNE25" s="485">
        <f t="shared" si="206"/>
        <v>0</v>
      </c>
      <c r="SNF25" s="485">
        <f t="shared" si="206"/>
        <v>0</v>
      </c>
      <c r="SNG25" s="485">
        <f t="shared" si="206"/>
        <v>0</v>
      </c>
      <c r="SNH25" s="485">
        <f t="shared" si="206"/>
        <v>0</v>
      </c>
      <c r="SNI25" s="485">
        <f t="shared" si="206"/>
        <v>0</v>
      </c>
      <c r="SNJ25" s="485">
        <f t="shared" si="206"/>
        <v>0</v>
      </c>
      <c r="SNK25" s="485">
        <f t="shared" si="206"/>
        <v>0</v>
      </c>
      <c r="SNL25" s="485">
        <f t="shared" si="206"/>
        <v>0</v>
      </c>
      <c r="SNM25" s="485">
        <f t="shared" si="206"/>
        <v>0</v>
      </c>
      <c r="SNN25" s="485">
        <f t="shared" si="206"/>
        <v>0</v>
      </c>
      <c r="SNO25" s="485">
        <f t="shared" si="206"/>
        <v>0</v>
      </c>
      <c r="SNP25" s="485">
        <f t="shared" si="206"/>
        <v>0</v>
      </c>
      <c r="SNQ25" s="485">
        <f t="shared" si="206"/>
        <v>0</v>
      </c>
      <c r="SNR25" s="485">
        <f t="shared" si="206"/>
        <v>0</v>
      </c>
      <c r="SNS25" s="485">
        <f t="shared" si="206"/>
        <v>0</v>
      </c>
      <c r="SNT25" s="485">
        <f t="shared" si="206"/>
        <v>0</v>
      </c>
      <c r="SNU25" s="485">
        <f t="shared" si="206"/>
        <v>0</v>
      </c>
      <c r="SNV25" s="485">
        <f t="shared" si="206"/>
        <v>0</v>
      </c>
      <c r="SNW25" s="485">
        <f t="shared" si="206"/>
        <v>0</v>
      </c>
      <c r="SNX25" s="485">
        <f t="shared" si="206"/>
        <v>0</v>
      </c>
      <c r="SNY25" s="485">
        <f t="shared" si="206"/>
        <v>0</v>
      </c>
      <c r="SNZ25" s="485">
        <f t="shared" si="206"/>
        <v>0</v>
      </c>
      <c r="SOA25" s="485">
        <f t="shared" si="206"/>
        <v>0</v>
      </c>
      <c r="SOB25" s="485">
        <f t="shared" si="206"/>
        <v>0</v>
      </c>
      <c r="SOC25" s="485">
        <f t="shared" si="206"/>
        <v>0</v>
      </c>
      <c r="SOD25" s="485">
        <f t="shared" si="206"/>
        <v>0</v>
      </c>
      <c r="SOE25" s="485">
        <f t="shared" si="206"/>
        <v>0</v>
      </c>
      <c r="SOF25" s="485">
        <f t="shared" si="206"/>
        <v>0</v>
      </c>
      <c r="SOG25" s="485">
        <f t="shared" si="206"/>
        <v>0</v>
      </c>
      <c r="SOH25" s="485">
        <f t="shared" si="206"/>
        <v>0</v>
      </c>
      <c r="SOI25" s="485">
        <f t="shared" si="206"/>
        <v>0</v>
      </c>
      <c r="SOJ25" s="485">
        <f t="shared" si="206"/>
        <v>0</v>
      </c>
      <c r="SOK25" s="485">
        <f t="shared" si="206"/>
        <v>0</v>
      </c>
      <c r="SOL25" s="485">
        <f t="shared" si="206"/>
        <v>0</v>
      </c>
      <c r="SOM25" s="485">
        <f t="shared" si="206"/>
        <v>0</v>
      </c>
      <c r="SON25" s="485">
        <f t="shared" si="206"/>
        <v>0</v>
      </c>
      <c r="SOO25" s="485">
        <f t="shared" ref="SOO25:SQZ25" si="207">SOO22/365</f>
        <v>0</v>
      </c>
      <c r="SOP25" s="485">
        <f t="shared" si="207"/>
        <v>0</v>
      </c>
      <c r="SOQ25" s="485">
        <f t="shared" si="207"/>
        <v>0</v>
      </c>
      <c r="SOR25" s="485">
        <f t="shared" si="207"/>
        <v>0</v>
      </c>
      <c r="SOS25" s="485">
        <f t="shared" si="207"/>
        <v>0</v>
      </c>
      <c r="SOT25" s="485">
        <f t="shared" si="207"/>
        <v>0</v>
      </c>
      <c r="SOU25" s="485">
        <f t="shared" si="207"/>
        <v>0</v>
      </c>
      <c r="SOV25" s="485">
        <f t="shared" si="207"/>
        <v>0</v>
      </c>
      <c r="SOW25" s="485">
        <f t="shared" si="207"/>
        <v>0</v>
      </c>
      <c r="SOX25" s="485">
        <f t="shared" si="207"/>
        <v>0</v>
      </c>
      <c r="SOY25" s="485">
        <f t="shared" si="207"/>
        <v>0</v>
      </c>
      <c r="SOZ25" s="485">
        <f t="shared" si="207"/>
        <v>0</v>
      </c>
      <c r="SPA25" s="485">
        <f t="shared" si="207"/>
        <v>0</v>
      </c>
      <c r="SPB25" s="485">
        <f t="shared" si="207"/>
        <v>0</v>
      </c>
      <c r="SPC25" s="485">
        <f t="shared" si="207"/>
        <v>0</v>
      </c>
      <c r="SPD25" s="485">
        <f t="shared" si="207"/>
        <v>0</v>
      </c>
      <c r="SPE25" s="485">
        <f t="shared" si="207"/>
        <v>0</v>
      </c>
      <c r="SPF25" s="485">
        <f t="shared" si="207"/>
        <v>0</v>
      </c>
      <c r="SPG25" s="485">
        <f t="shared" si="207"/>
        <v>0</v>
      </c>
      <c r="SPH25" s="485">
        <f t="shared" si="207"/>
        <v>0</v>
      </c>
      <c r="SPI25" s="485">
        <f t="shared" si="207"/>
        <v>0</v>
      </c>
      <c r="SPJ25" s="485">
        <f t="shared" si="207"/>
        <v>0</v>
      </c>
      <c r="SPK25" s="485">
        <f t="shared" si="207"/>
        <v>0</v>
      </c>
      <c r="SPL25" s="485">
        <f t="shared" si="207"/>
        <v>0</v>
      </c>
      <c r="SPM25" s="485">
        <f t="shared" si="207"/>
        <v>0</v>
      </c>
      <c r="SPN25" s="485">
        <f t="shared" si="207"/>
        <v>0</v>
      </c>
      <c r="SPO25" s="485">
        <f t="shared" si="207"/>
        <v>0</v>
      </c>
      <c r="SPP25" s="485">
        <f t="shared" si="207"/>
        <v>0</v>
      </c>
      <c r="SPQ25" s="485">
        <f t="shared" si="207"/>
        <v>0</v>
      </c>
      <c r="SPR25" s="485">
        <f t="shared" si="207"/>
        <v>0</v>
      </c>
      <c r="SPS25" s="485">
        <f t="shared" si="207"/>
        <v>0</v>
      </c>
      <c r="SPT25" s="485">
        <f t="shared" si="207"/>
        <v>0</v>
      </c>
      <c r="SPU25" s="485">
        <f t="shared" si="207"/>
        <v>0</v>
      </c>
      <c r="SPV25" s="485">
        <f t="shared" si="207"/>
        <v>0</v>
      </c>
      <c r="SPW25" s="485">
        <f t="shared" si="207"/>
        <v>0</v>
      </c>
      <c r="SPX25" s="485">
        <f t="shared" si="207"/>
        <v>0</v>
      </c>
      <c r="SPY25" s="485">
        <f t="shared" si="207"/>
        <v>0</v>
      </c>
      <c r="SPZ25" s="485">
        <f t="shared" si="207"/>
        <v>0</v>
      </c>
      <c r="SQA25" s="485">
        <f t="shared" si="207"/>
        <v>0</v>
      </c>
      <c r="SQB25" s="485">
        <f t="shared" si="207"/>
        <v>0</v>
      </c>
      <c r="SQC25" s="485">
        <f t="shared" si="207"/>
        <v>0</v>
      </c>
      <c r="SQD25" s="485">
        <f t="shared" si="207"/>
        <v>0</v>
      </c>
      <c r="SQE25" s="485">
        <f t="shared" si="207"/>
        <v>0</v>
      </c>
      <c r="SQF25" s="485">
        <f t="shared" si="207"/>
        <v>0</v>
      </c>
      <c r="SQG25" s="485">
        <f t="shared" si="207"/>
        <v>0</v>
      </c>
      <c r="SQH25" s="485">
        <f t="shared" si="207"/>
        <v>0</v>
      </c>
      <c r="SQI25" s="485">
        <f t="shared" si="207"/>
        <v>0</v>
      </c>
      <c r="SQJ25" s="485">
        <f t="shared" si="207"/>
        <v>0</v>
      </c>
      <c r="SQK25" s="485">
        <f t="shared" si="207"/>
        <v>0</v>
      </c>
      <c r="SQL25" s="485">
        <f t="shared" si="207"/>
        <v>0</v>
      </c>
      <c r="SQM25" s="485">
        <f t="shared" si="207"/>
        <v>0</v>
      </c>
      <c r="SQN25" s="485">
        <f t="shared" si="207"/>
        <v>0</v>
      </c>
      <c r="SQO25" s="485">
        <f t="shared" si="207"/>
        <v>0</v>
      </c>
      <c r="SQP25" s="485">
        <f t="shared" si="207"/>
        <v>0</v>
      </c>
      <c r="SQQ25" s="485">
        <f t="shared" si="207"/>
        <v>0</v>
      </c>
      <c r="SQR25" s="485">
        <f t="shared" si="207"/>
        <v>0</v>
      </c>
      <c r="SQS25" s="485">
        <f t="shared" si="207"/>
        <v>0</v>
      </c>
      <c r="SQT25" s="485">
        <f t="shared" si="207"/>
        <v>0</v>
      </c>
      <c r="SQU25" s="485">
        <f t="shared" si="207"/>
        <v>0</v>
      </c>
      <c r="SQV25" s="485">
        <f t="shared" si="207"/>
        <v>0</v>
      </c>
      <c r="SQW25" s="485">
        <f t="shared" si="207"/>
        <v>0</v>
      </c>
      <c r="SQX25" s="485">
        <f t="shared" si="207"/>
        <v>0</v>
      </c>
      <c r="SQY25" s="485">
        <f t="shared" si="207"/>
        <v>0</v>
      </c>
      <c r="SQZ25" s="485">
        <f t="shared" si="207"/>
        <v>0</v>
      </c>
      <c r="SRA25" s="485">
        <f t="shared" ref="SRA25:STL25" si="208">SRA22/365</f>
        <v>0</v>
      </c>
      <c r="SRB25" s="485">
        <f t="shared" si="208"/>
        <v>0</v>
      </c>
      <c r="SRC25" s="485">
        <f t="shared" si="208"/>
        <v>0</v>
      </c>
      <c r="SRD25" s="485">
        <f t="shared" si="208"/>
        <v>0</v>
      </c>
      <c r="SRE25" s="485">
        <f t="shared" si="208"/>
        <v>0</v>
      </c>
      <c r="SRF25" s="485">
        <f t="shared" si="208"/>
        <v>0</v>
      </c>
      <c r="SRG25" s="485">
        <f t="shared" si="208"/>
        <v>0</v>
      </c>
      <c r="SRH25" s="485">
        <f t="shared" si="208"/>
        <v>0</v>
      </c>
      <c r="SRI25" s="485">
        <f t="shared" si="208"/>
        <v>0</v>
      </c>
      <c r="SRJ25" s="485">
        <f t="shared" si="208"/>
        <v>0</v>
      </c>
      <c r="SRK25" s="485">
        <f t="shared" si="208"/>
        <v>0</v>
      </c>
      <c r="SRL25" s="485">
        <f t="shared" si="208"/>
        <v>0</v>
      </c>
      <c r="SRM25" s="485">
        <f t="shared" si="208"/>
        <v>0</v>
      </c>
      <c r="SRN25" s="485">
        <f t="shared" si="208"/>
        <v>0</v>
      </c>
      <c r="SRO25" s="485">
        <f t="shared" si="208"/>
        <v>0</v>
      </c>
      <c r="SRP25" s="485">
        <f t="shared" si="208"/>
        <v>0</v>
      </c>
      <c r="SRQ25" s="485">
        <f t="shared" si="208"/>
        <v>0</v>
      </c>
      <c r="SRR25" s="485">
        <f t="shared" si="208"/>
        <v>0</v>
      </c>
      <c r="SRS25" s="485">
        <f t="shared" si="208"/>
        <v>0</v>
      </c>
      <c r="SRT25" s="485">
        <f t="shared" si="208"/>
        <v>0</v>
      </c>
      <c r="SRU25" s="485">
        <f t="shared" si="208"/>
        <v>0</v>
      </c>
      <c r="SRV25" s="485">
        <f t="shared" si="208"/>
        <v>0</v>
      </c>
      <c r="SRW25" s="485">
        <f t="shared" si="208"/>
        <v>0</v>
      </c>
      <c r="SRX25" s="485">
        <f t="shared" si="208"/>
        <v>0</v>
      </c>
      <c r="SRY25" s="485">
        <f t="shared" si="208"/>
        <v>0</v>
      </c>
      <c r="SRZ25" s="485">
        <f t="shared" si="208"/>
        <v>0</v>
      </c>
      <c r="SSA25" s="485">
        <f t="shared" si="208"/>
        <v>0</v>
      </c>
      <c r="SSB25" s="485">
        <f t="shared" si="208"/>
        <v>0</v>
      </c>
      <c r="SSC25" s="485">
        <f t="shared" si="208"/>
        <v>0</v>
      </c>
      <c r="SSD25" s="485">
        <f t="shared" si="208"/>
        <v>0</v>
      </c>
      <c r="SSE25" s="485">
        <f t="shared" si="208"/>
        <v>0</v>
      </c>
      <c r="SSF25" s="485">
        <f t="shared" si="208"/>
        <v>0</v>
      </c>
      <c r="SSG25" s="485">
        <f t="shared" si="208"/>
        <v>0</v>
      </c>
      <c r="SSH25" s="485">
        <f t="shared" si="208"/>
        <v>0</v>
      </c>
      <c r="SSI25" s="485">
        <f t="shared" si="208"/>
        <v>0</v>
      </c>
      <c r="SSJ25" s="485">
        <f t="shared" si="208"/>
        <v>0</v>
      </c>
      <c r="SSK25" s="485">
        <f t="shared" si="208"/>
        <v>0</v>
      </c>
      <c r="SSL25" s="485">
        <f t="shared" si="208"/>
        <v>0</v>
      </c>
      <c r="SSM25" s="485">
        <f t="shared" si="208"/>
        <v>0</v>
      </c>
      <c r="SSN25" s="485">
        <f t="shared" si="208"/>
        <v>0</v>
      </c>
      <c r="SSO25" s="485">
        <f t="shared" si="208"/>
        <v>0</v>
      </c>
      <c r="SSP25" s="485">
        <f t="shared" si="208"/>
        <v>0</v>
      </c>
      <c r="SSQ25" s="485">
        <f t="shared" si="208"/>
        <v>0</v>
      </c>
      <c r="SSR25" s="485">
        <f t="shared" si="208"/>
        <v>0</v>
      </c>
      <c r="SSS25" s="485">
        <f t="shared" si="208"/>
        <v>0</v>
      </c>
      <c r="SST25" s="485">
        <f t="shared" si="208"/>
        <v>0</v>
      </c>
      <c r="SSU25" s="485">
        <f t="shared" si="208"/>
        <v>0</v>
      </c>
      <c r="SSV25" s="485">
        <f t="shared" si="208"/>
        <v>0</v>
      </c>
      <c r="SSW25" s="485">
        <f t="shared" si="208"/>
        <v>0</v>
      </c>
      <c r="SSX25" s="485">
        <f t="shared" si="208"/>
        <v>0</v>
      </c>
      <c r="SSY25" s="485">
        <f t="shared" si="208"/>
        <v>0</v>
      </c>
      <c r="SSZ25" s="485">
        <f t="shared" si="208"/>
        <v>0</v>
      </c>
      <c r="STA25" s="485">
        <f t="shared" si="208"/>
        <v>0</v>
      </c>
      <c r="STB25" s="485">
        <f t="shared" si="208"/>
        <v>0</v>
      </c>
      <c r="STC25" s="485">
        <f t="shared" si="208"/>
        <v>0</v>
      </c>
      <c r="STD25" s="485">
        <f t="shared" si="208"/>
        <v>0</v>
      </c>
      <c r="STE25" s="485">
        <f t="shared" si="208"/>
        <v>0</v>
      </c>
      <c r="STF25" s="485">
        <f t="shared" si="208"/>
        <v>0</v>
      </c>
      <c r="STG25" s="485">
        <f t="shared" si="208"/>
        <v>0</v>
      </c>
      <c r="STH25" s="485">
        <f t="shared" si="208"/>
        <v>0</v>
      </c>
      <c r="STI25" s="485">
        <f t="shared" si="208"/>
        <v>0</v>
      </c>
      <c r="STJ25" s="485">
        <f t="shared" si="208"/>
        <v>0</v>
      </c>
      <c r="STK25" s="485">
        <f t="shared" si="208"/>
        <v>0</v>
      </c>
      <c r="STL25" s="485">
        <f t="shared" si="208"/>
        <v>0</v>
      </c>
      <c r="STM25" s="485">
        <f t="shared" ref="STM25:SVX25" si="209">STM22/365</f>
        <v>0</v>
      </c>
      <c r="STN25" s="485">
        <f t="shared" si="209"/>
        <v>0</v>
      </c>
      <c r="STO25" s="485">
        <f t="shared" si="209"/>
        <v>0</v>
      </c>
      <c r="STP25" s="485">
        <f t="shared" si="209"/>
        <v>0</v>
      </c>
      <c r="STQ25" s="485">
        <f t="shared" si="209"/>
        <v>0</v>
      </c>
      <c r="STR25" s="485">
        <f t="shared" si="209"/>
        <v>0</v>
      </c>
      <c r="STS25" s="485">
        <f t="shared" si="209"/>
        <v>0</v>
      </c>
      <c r="STT25" s="485">
        <f t="shared" si="209"/>
        <v>0</v>
      </c>
      <c r="STU25" s="485">
        <f t="shared" si="209"/>
        <v>0</v>
      </c>
      <c r="STV25" s="485">
        <f t="shared" si="209"/>
        <v>0</v>
      </c>
      <c r="STW25" s="485">
        <f t="shared" si="209"/>
        <v>0</v>
      </c>
      <c r="STX25" s="485">
        <f t="shared" si="209"/>
        <v>0</v>
      </c>
      <c r="STY25" s="485">
        <f t="shared" si="209"/>
        <v>0</v>
      </c>
      <c r="STZ25" s="485">
        <f t="shared" si="209"/>
        <v>0</v>
      </c>
      <c r="SUA25" s="485">
        <f t="shared" si="209"/>
        <v>0</v>
      </c>
      <c r="SUB25" s="485">
        <f t="shared" si="209"/>
        <v>0</v>
      </c>
      <c r="SUC25" s="485">
        <f t="shared" si="209"/>
        <v>0</v>
      </c>
      <c r="SUD25" s="485">
        <f t="shared" si="209"/>
        <v>0</v>
      </c>
      <c r="SUE25" s="485">
        <f t="shared" si="209"/>
        <v>0</v>
      </c>
      <c r="SUF25" s="485">
        <f t="shared" si="209"/>
        <v>0</v>
      </c>
      <c r="SUG25" s="485">
        <f t="shared" si="209"/>
        <v>0</v>
      </c>
      <c r="SUH25" s="485">
        <f t="shared" si="209"/>
        <v>0</v>
      </c>
      <c r="SUI25" s="485">
        <f t="shared" si="209"/>
        <v>0</v>
      </c>
      <c r="SUJ25" s="485">
        <f t="shared" si="209"/>
        <v>0</v>
      </c>
      <c r="SUK25" s="485">
        <f t="shared" si="209"/>
        <v>0</v>
      </c>
      <c r="SUL25" s="485">
        <f t="shared" si="209"/>
        <v>0</v>
      </c>
      <c r="SUM25" s="485">
        <f t="shared" si="209"/>
        <v>0</v>
      </c>
      <c r="SUN25" s="485">
        <f t="shared" si="209"/>
        <v>0</v>
      </c>
      <c r="SUO25" s="485">
        <f t="shared" si="209"/>
        <v>0</v>
      </c>
      <c r="SUP25" s="485">
        <f t="shared" si="209"/>
        <v>0</v>
      </c>
      <c r="SUQ25" s="485">
        <f t="shared" si="209"/>
        <v>0</v>
      </c>
      <c r="SUR25" s="485">
        <f t="shared" si="209"/>
        <v>0</v>
      </c>
      <c r="SUS25" s="485">
        <f t="shared" si="209"/>
        <v>0</v>
      </c>
      <c r="SUT25" s="485">
        <f t="shared" si="209"/>
        <v>0</v>
      </c>
      <c r="SUU25" s="485">
        <f t="shared" si="209"/>
        <v>0</v>
      </c>
      <c r="SUV25" s="485">
        <f t="shared" si="209"/>
        <v>0</v>
      </c>
      <c r="SUW25" s="485">
        <f t="shared" si="209"/>
        <v>0</v>
      </c>
      <c r="SUX25" s="485">
        <f t="shared" si="209"/>
        <v>0</v>
      </c>
      <c r="SUY25" s="485">
        <f t="shared" si="209"/>
        <v>0</v>
      </c>
      <c r="SUZ25" s="485">
        <f t="shared" si="209"/>
        <v>0</v>
      </c>
      <c r="SVA25" s="485">
        <f t="shared" si="209"/>
        <v>0</v>
      </c>
      <c r="SVB25" s="485">
        <f t="shared" si="209"/>
        <v>0</v>
      </c>
      <c r="SVC25" s="485">
        <f t="shared" si="209"/>
        <v>0</v>
      </c>
      <c r="SVD25" s="485">
        <f t="shared" si="209"/>
        <v>0</v>
      </c>
      <c r="SVE25" s="485">
        <f t="shared" si="209"/>
        <v>0</v>
      </c>
      <c r="SVF25" s="485">
        <f t="shared" si="209"/>
        <v>0</v>
      </c>
      <c r="SVG25" s="485">
        <f t="shared" si="209"/>
        <v>0</v>
      </c>
      <c r="SVH25" s="485">
        <f t="shared" si="209"/>
        <v>0</v>
      </c>
      <c r="SVI25" s="485">
        <f t="shared" si="209"/>
        <v>0</v>
      </c>
      <c r="SVJ25" s="485">
        <f t="shared" si="209"/>
        <v>0</v>
      </c>
      <c r="SVK25" s="485">
        <f t="shared" si="209"/>
        <v>0</v>
      </c>
      <c r="SVL25" s="485">
        <f t="shared" si="209"/>
        <v>0</v>
      </c>
      <c r="SVM25" s="485">
        <f t="shared" si="209"/>
        <v>0</v>
      </c>
      <c r="SVN25" s="485">
        <f t="shared" si="209"/>
        <v>0</v>
      </c>
      <c r="SVO25" s="485">
        <f t="shared" si="209"/>
        <v>0</v>
      </c>
      <c r="SVP25" s="485">
        <f t="shared" si="209"/>
        <v>0</v>
      </c>
      <c r="SVQ25" s="485">
        <f t="shared" si="209"/>
        <v>0</v>
      </c>
      <c r="SVR25" s="485">
        <f t="shared" si="209"/>
        <v>0</v>
      </c>
      <c r="SVS25" s="485">
        <f t="shared" si="209"/>
        <v>0</v>
      </c>
      <c r="SVT25" s="485">
        <f t="shared" si="209"/>
        <v>0</v>
      </c>
      <c r="SVU25" s="485">
        <f t="shared" si="209"/>
        <v>0</v>
      </c>
      <c r="SVV25" s="485">
        <f t="shared" si="209"/>
        <v>0</v>
      </c>
      <c r="SVW25" s="485">
        <f t="shared" si="209"/>
        <v>0</v>
      </c>
      <c r="SVX25" s="485">
        <f t="shared" si="209"/>
        <v>0</v>
      </c>
      <c r="SVY25" s="485">
        <f t="shared" ref="SVY25:SYJ25" si="210">SVY22/365</f>
        <v>0</v>
      </c>
      <c r="SVZ25" s="485">
        <f t="shared" si="210"/>
        <v>0</v>
      </c>
      <c r="SWA25" s="485">
        <f t="shared" si="210"/>
        <v>0</v>
      </c>
      <c r="SWB25" s="485">
        <f t="shared" si="210"/>
        <v>0</v>
      </c>
      <c r="SWC25" s="485">
        <f t="shared" si="210"/>
        <v>0</v>
      </c>
      <c r="SWD25" s="485">
        <f t="shared" si="210"/>
        <v>0</v>
      </c>
      <c r="SWE25" s="485">
        <f t="shared" si="210"/>
        <v>0</v>
      </c>
      <c r="SWF25" s="485">
        <f t="shared" si="210"/>
        <v>0</v>
      </c>
      <c r="SWG25" s="485">
        <f t="shared" si="210"/>
        <v>0</v>
      </c>
      <c r="SWH25" s="485">
        <f t="shared" si="210"/>
        <v>0</v>
      </c>
      <c r="SWI25" s="485">
        <f t="shared" si="210"/>
        <v>0</v>
      </c>
      <c r="SWJ25" s="485">
        <f t="shared" si="210"/>
        <v>0</v>
      </c>
      <c r="SWK25" s="485">
        <f t="shared" si="210"/>
        <v>0</v>
      </c>
      <c r="SWL25" s="485">
        <f t="shared" si="210"/>
        <v>0</v>
      </c>
      <c r="SWM25" s="485">
        <f t="shared" si="210"/>
        <v>0</v>
      </c>
      <c r="SWN25" s="485">
        <f t="shared" si="210"/>
        <v>0</v>
      </c>
      <c r="SWO25" s="485">
        <f t="shared" si="210"/>
        <v>0</v>
      </c>
      <c r="SWP25" s="485">
        <f t="shared" si="210"/>
        <v>0</v>
      </c>
      <c r="SWQ25" s="485">
        <f t="shared" si="210"/>
        <v>0</v>
      </c>
      <c r="SWR25" s="485">
        <f t="shared" si="210"/>
        <v>0</v>
      </c>
      <c r="SWS25" s="485">
        <f t="shared" si="210"/>
        <v>0</v>
      </c>
      <c r="SWT25" s="485">
        <f t="shared" si="210"/>
        <v>0</v>
      </c>
      <c r="SWU25" s="485">
        <f t="shared" si="210"/>
        <v>0</v>
      </c>
      <c r="SWV25" s="485">
        <f t="shared" si="210"/>
        <v>0</v>
      </c>
      <c r="SWW25" s="485">
        <f t="shared" si="210"/>
        <v>0</v>
      </c>
      <c r="SWX25" s="485">
        <f t="shared" si="210"/>
        <v>0</v>
      </c>
      <c r="SWY25" s="485">
        <f t="shared" si="210"/>
        <v>0</v>
      </c>
      <c r="SWZ25" s="485">
        <f t="shared" si="210"/>
        <v>0</v>
      </c>
      <c r="SXA25" s="485">
        <f t="shared" si="210"/>
        <v>0</v>
      </c>
      <c r="SXB25" s="485">
        <f t="shared" si="210"/>
        <v>0</v>
      </c>
      <c r="SXC25" s="485">
        <f t="shared" si="210"/>
        <v>0</v>
      </c>
      <c r="SXD25" s="485">
        <f t="shared" si="210"/>
        <v>0</v>
      </c>
      <c r="SXE25" s="485">
        <f t="shared" si="210"/>
        <v>0</v>
      </c>
      <c r="SXF25" s="485">
        <f t="shared" si="210"/>
        <v>0</v>
      </c>
      <c r="SXG25" s="485">
        <f t="shared" si="210"/>
        <v>0</v>
      </c>
      <c r="SXH25" s="485">
        <f t="shared" si="210"/>
        <v>0</v>
      </c>
      <c r="SXI25" s="485">
        <f t="shared" si="210"/>
        <v>0</v>
      </c>
      <c r="SXJ25" s="485">
        <f t="shared" si="210"/>
        <v>0</v>
      </c>
      <c r="SXK25" s="485">
        <f t="shared" si="210"/>
        <v>0</v>
      </c>
      <c r="SXL25" s="485">
        <f t="shared" si="210"/>
        <v>0</v>
      </c>
      <c r="SXM25" s="485">
        <f t="shared" si="210"/>
        <v>0</v>
      </c>
      <c r="SXN25" s="485">
        <f t="shared" si="210"/>
        <v>0</v>
      </c>
      <c r="SXO25" s="485">
        <f t="shared" si="210"/>
        <v>0</v>
      </c>
      <c r="SXP25" s="485">
        <f t="shared" si="210"/>
        <v>0</v>
      </c>
      <c r="SXQ25" s="485">
        <f t="shared" si="210"/>
        <v>0</v>
      </c>
      <c r="SXR25" s="485">
        <f t="shared" si="210"/>
        <v>0</v>
      </c>
      <c r="SXS25" s="485">
        <f t="shared" si="210"/>
        <v>0</v>
      </c>
      <c r="SXT25" s="485">
        <f t="shared" si="210"/>
        <v>0</v>
      </c>
      <c r="SXU25" s="485">
        <f t="shared" si="210"/>
        <v>0</v>
      </c>
      <c r="SXV25" s="485">
        <f t="shared" si="210"/>
        <v>0</v>
      </c>
      <c r="SXW25" s="485">
        <f t="shared" si="210"/>
        <v>0</v>
      </c>
      <c r="SXX25" s="485">
        <f t="shared" si="210"/>
        <v>0</v>
      </c>
      <c r="SXY25" s="485">
        <f t="shared" si="210"/>
        <v>0</v>
      </c>
      <c r="SXZ25" s="485">
        <f t="shared" si="210"/>
        <v>0</v>
      </c>
      <c r="SYA25" s="485">
        <f t="shared" si="210"/>
        <v>0</v>
      </c>
      <c r="SYB25" s="485">
        <f t="shared" si="210"/>
        <v>0</v>
      </c>
      <c r="SYC25" s="485">
        <f t="shared" si="210"/>
        <v>0</v>
      </c>
      <c r="SYD25" s="485">
        <f t="shared" si="210"/>
        <v>0</v>
      </c>
      <c r="SYE25" s="485">
        <f t="shared" si="210"/>
        <v>0</v>
      </c>
      <c r="SYF25" s="485">
        <f t="shared" si="210"/>
        <v>0</v>
      </c>
      <c r="SYG25" s="485">
        <f t="shared" si="210"/>
        <v>0</v>
      </c>
      <c r="SYH25" s="485">
        <f t="shared" si="210"/>
        <v>0</v>
      </c>
      <c r="SYI25" s="485">
        <f t="shared" si="210"/>
        <v>0</v>
      </c>
      <c r="SYJ25" s="485">
        <f t="shared" si="210"/>
        <v>0</v>
      </c>
      <c r="SYK25" s="485">
        <f t="shared" ref="SYK25:TAV25" si="211">SYK22/365</f>
        <v>0</v>
      </c>
      <c r="SYL25" s="485">
        <f t="shared" si="211"/>
        <v>0</v>
      </c>
      <c r="SYM25" s="485">
        <f t="shared" si="211"/>
        <v>0</v>
      </c>
      <c r="SYN25" s="485">
        <f t="shared" si="211"/>
        <v>0</v>
      </c>
      <c r="SYO25" s="485">
        <f t="shared" si="211"/>
        <v>0</v>
      </c>
      <c r="SYP25" s="485">
        <f t="shared" si="211"/>
        <v>0</v>
      </c>
      <c r="SYQ25" s="485">
        <f t="shared" si="211"/>
        <v>0</v>
      </c>
      <c r="SYR25" s="485">
        <f t="shared" si="211"/>
        <v>0</v>
      </c>
      <c r="SYS25" s="485">
        <f t="shared" si="211"/>
        <v>0</v>
      </c>
      <c r="SYT25" s="485">
        <f t="shared" si="211"/>
        <v>0</v>
      </c>
      <c r="SYU25" s="485">
        <f t="shared" si="211"/>
        <v>0</v>
      </c>
      <c r="SYV25" s="485">
        <f t="shared" si="211"/>
        <v>0</v>
      </c>
      <c r="SYW25" s="485">
        <f t="shared" si="211"/>
        <v>0</v>
      </c>
      <c r="SYX25" s="485">
        <f t="shared" si="211"/>
        <v>0</v>
      </c>
      <c r="SYY25" s="485">
        <f t="shared" si="211"/>
        <v>0</v>
      </c>
      <c r="SYZ25" s="485">
        <f t="shared" si="211"/>
        <v>0</v>
      </c>
      <c r="SZA25" s="485">
        <f t="shared" si="211"/>
        <v>0</v>
      </c>
      <c r="SZB25" s="485">
        <f t="shared" si="211"/>
        <v>0</v>
      </c>
      <c r="SZC25" s="485">
        <f t="shared" si="211"/>
        <v>0</v>
      </c>
      <c r="SZD25" s="485">
        <f t="shared" si="211"/>
        <v>0</v>
      </c>
      <c r="SZE25" s="485">
        <f t="shared" si="211"/>
        <v>0</v>
      </c>
      <c r="SZF25" s="485">
        <f t="shared" si="211"/>
        <v>0</v>
      </c>
      <c r="SZG25" s="485">
        <f t="shared" si="211"/>
        <v>0</v>
      </c>
      <c r="SZH25" s="485">
        <f t="shared" si="211"/>
        <v>0</v>
      </c>
      <c r="SZI25" s="485">
        <f t="shared" si="211"/>
        <v>0</v>
      </c>
      <c r="SZJ25" s="485">
        <f t="shared" si="211"/>
        <v>0</v>
      </c>
      <c r="SZK25" s="485">
        <f t="shared" si="211"/>
        <v>0</v>
      </c>
      <c r="SZL25" s="485">
        <f t="shared" si="211"/>
        <v>0</v>
      </c>
      <c r="SZM25" s="485">
        <f t="shared" si="211"/>
        <v>0</v>
      </c>
      <c r="SZN25" s="485">
        <f t="shared" si="211"/>
        <v>0</v>
      </c>
      <c r="SZO25" s="485">
        <f t="shared" si="211"/>
        <v>0</v>
      </c>
      <c r="SZP25" s="485">
        <f t="shared" si="211"/>
        <v>0</v>
      </c>
      <c r="SZQ25" s="485">
        <f t="shared" si="211"/>
        <v>0</v>
      </c>
      <c r="SZR25" s="485">
        <f t="shared" si="211"/>
        <v>0</v>
      </c>
      <c r="SZS25" s="485">
        <f t="shared" si="211"/>
        <v>0</v>
      </c>
      <c r="SZT25" s="485">
        <f t="shared" si="211"/>
        <v>0</v>
      </c>
      <c r="SZU25" s="485">
        <f t="shared" si="211"/>
        <v>0</v>
      </c>
      <c r="SZV25" s="485">
        <f t="shared" si="211"/>
        <v>0</v>
      </c>
      <c r="SZW25" s="485">
        <f t="shared" si="211"/>
        <v>0</v>
      </c>
      <c r="SZX25" s="485">
        <f t="shared" si="211"/>
        <v>0</v>
      </c>
      <c r="SZY25" s="485">
        <f t="shared" si="211"/>
        <v>0</v>
      </c>
      <c r="SZZ25" s="485">
        <f t="shared" si="211"/>
        <v>0</v>
      </c>
      <c r="TAA25" s="485">
        <f t="shared" si="211"/>
        <v>0</v>
      </c>
      <c r="TAB25" s="485">
        <f t="shared" si="211"/>
        <v>0</v>
      </c>
      <c r="TAC25" s="485">
        <f t="shared" si="211"/>
        <v>0</v>
      </c>
      <c r="TAD25" s="485">
        <f t="shared" si="211"/>
        <v>0</v>
      </c>
      <c r="TAE25" s="485">
        <f t="shared" si="211"/>
        <v>0</v>
      </c>
      <c r="TAF25" s="485">
        <f t="shared" si="211"/>
        <v>0</v>
      </c>
      <c r="TAG25" s="485">
        <f t="shared" si="211"/>
        <v>0</v>
      </c>
      <c r="TAH25" s="485">
        <f t="shared" si="211"/>
        <v>0</v>
      </c>
      <c r="TAI25" s="485">
        <f t="shared" si="211"/>
        <v>0</v>
      </c>
      <c r="TAJ25" s="485">
        <f t="shared" si="211"/>
        <v>0</v>
      </c>
      <c r="TAK25" s="485">
        <f t="shared" si="211"/>
        <v>0</v>
      </c>
      <c r="TAL25" s="485">
        <f t="shared" si="211"/>
        <v>0</v>
      </c>
      <c r="TAM25" s="485">
        <f t="shared" si="211"/>
        <v>0</v>
      </c>
      <c r="TAN25" s="485">
        <f t="shared" si="211"/>
        <v>0</v>
      </c>
      <c r="TAO25" s="485">
        <f t="shared" si="211"/>
        <v>0</v>
      </c>
      <c r="TAP25" s="485">
        <f t="shared" si="211"/>
        <v>0</v>
      </c>
      <c r="TAQ25" s="485">
        <f t="shared" si="211"/>
        <v>0</v>
      </c>
      <c r="TAR25" s="485">
        <f t="shared" si="211"/>
        <v>0</v>
      </c>
      <c r="TAS25" s="485">
        <f t="shared" si="211"/>
        <v>0</v>
      </c>
      <c r="TAT25" s="485">
        <f t="shared" si="211"/>
        <v>0</v>
      </c>
      <c r="TAU25" s="485">
        <f t="shared" si="211"/>
        <v>0</v>
      </c>
      <c r="TAV25" s="485">
        <f t="shared" si="211"/>
        <v>0</v>
      </c>
      <c r="TAW25" s="485">
        <f t="shared" ref="TAW25:TDH25" si="212">TAW22/365</f>
        <v>0</v>
      </c>
      <c r="TAX25" s="485">
        <f t="shared" si="212"/>
        <v>0</v>
      </c>
      <c r="TAY25" s="485">
        <f t="shared" si="212"/>
        <v>0</v>
      </c>
      <c r="TAZ25" s="485">
        <f t="shared" si="212"/>
        <v>0</v>
      </c>
      <c r="TBA25" s="485">
        <f t="shared" si="212"/>
        <v>0</v>
      </c>
      <c r="TBB25" s="485">
        <f t="shared" si="212"/>
        <v>0</v>
      </c>
      <c r="TBC25" s="485">
        <f t="shared" si="212"/>
        <v>0</v>
      </c>
      <c r="TBD25" s="485">
        <f t="shared" si="212"/>
        <v>0</v>
      </c>
      <c r="TBE25" s="485">
        <f t="shared" si="212"/>
        <v>0</v>
      </c>
      <c r="TBF25" s="485">
        <f t="shared" si="212"/>
        <v>0</v>
      </c>
      <c r="TBG25" s="485">
        <f t="shared" si="212"/>
        <v>0</v>
      </c>
      <c r="TBH25" s="485">
        <f t="shared" si="212"/>
        <v>0</v>
      </c>
      <c r="TBI25" s="485">
        <f t="shared" si="212"/>
        <v>0</v>
      </c>
      <c r="TBJ25" s="485">
        <f t="shared" si="212"/>
        <v>0</v>
      </c>
      <c r="TBK25" s="485">
        <f t="shared" si="212"/>
        <v>0</v>
      </c>
      <c r="TBL25" s="485">
        <f t="shared" si="212"/>
        <v>0</v>
      </c>
      <c r="TBM25" s="485">
        <f t="shared" si="212"/>
        <v>0</v>
      </c>
      <c r="TBN25" s="485">
        <f t="shared" si="212"/>
        <v>0</v>
      </c>
      <c r="TBO25" s="485">
        <f t="shared" si="212"/>
        <v>0</v>
      </c>
      <c r="TBP25" s="485">
        <f t="shared" si="212"/>
        <v>0</v>
      </c>
      <c r="TBQ25" s="485">
        <f t="shared" si="212"/>
        <v>0</v>
      </c>
      <c r="TBR25" s="485">
        <f t="shared" si="212"/>
        <v>0</v>
      </c>
      <c r="TBS25" s="485">
        <f t="shared" si="212"/>
        <v>0</v>
      </c>
      <c r="TBT25" s="485">
        <f t="shared" si="212"/>
        <v>0</v>
      </c>
      <c r="TBU25" s="485">
        <f t="shared" si="212"/>
        <v>0</v>
      </c>
      <c r="TBV25" s="485">
        <f t="shared" si="212"/>
        <v>0</v>
      </c>
      <c r="TBW25" s="485">
        <f t="shared" si="212"/>
        <v>0</v>
      </c>
      <c r="TBX25" s="485">
        <f t="shared" si="212"/>
        <v>0</v>
      </c>
      <c r="TBY25" s="485">
        <f t="shared" si="212"/>
        <v>0</v>
      </c>
      <c r="TBZ25" s="485">
        <f t="shared" si="212"/>
        <v>0</v>
      </c>
      <c r="TCA25" s="485">
        <f t="shared" si="212"/>
        <v>0</v>
      </c>
      <c r="TCB25" s="485">
        <f t="shared" si="212"/>
        <v>0</v>
      </c>
      <c r="TCC25" s="485">
        <f t="shared" si="212"/>
        <v>0</v>
      </c>
      <c r="TCD25" s="485">
        <f t="shared" si="212"/>
        <v>0</v>
      </c>
      <c r="TCE25" s="485">
        <f t="shared" si="212"/>
        <v>0</v>
      </c>
      <c r="TCF25" s="485">
        <f t="shared" si="212"/>
        <v>0</v>
      </c>
      <c r="TCG25" s="485">
        <f t="shared" si="212"/>
        <v>0</v>
      </c>
      <c r="TCH25" s="485">
        <f t="shared" si="212"/>
        <v>0</v>
      </c>
      <c r="TCI25" s="485">
        <f t="shared" si="212"/>
        <v>0</v>
      </c>
      <c r="TCJ25" s="485">
        <f t="shared" si="212"/>
        <v>0</v>
      </c>
      <c r="TCK25" s="485">
        <f t="shared" si="212"/>
        <v>0</v>
      </c>
      <c r="TCL25" s="485">
        <f t="shared" si="212"/>
        <v>0</v>
      </c>
      <c r="TCM25" s="485">
        <f t="shared" si="212"/>
        <v>0</v>
      </c>
      <c r="TCN25" s="485">
        <f t="shared" si="212"/>
        <v>0</v>
      </c>
      <c r="TCO25" s="485">
        <f t="shared" si="212"/>
        <v>0</v>
      </c>
      <c r="TCP25" s="485">
        <f t="shared" si="212"/>
        <v>0</v>
      </c>
      <c r="TCQ25" s="485">
        <f t="shared" si="212"/>
        <v>0</v>
      </c>
      <c r="TCR25" s="485">
        <f t="shared" si="212"/>
        <v>0</v>
      </c>
      <c r="TCS25" s="485">
        <f t="shared" si="212"/>
        <v>0</v>
      </c>
      <c r="TCT25" s="485">
        <f t="shared" si="212"/>
        <v>0</v>
      </c>
      <c r="TCU25" s="485">
        <f t="shared" si="212"/>
        <v>0</v>
      </c>
      <c r="TCV25" s="485">
        <f t="shared" si="212"/>
        <v>0</v>
      </c>
      <c r="TCW25" s="485">
        <f t="shared" si="212"/>
        <v>0</v>
      </c>
      <c r="TCX25" s="485">
        <f t="shared" si="212"/>
        <v>0</v>
      </c>
      <c r="TCY25" s="485">
        <f t="shared" si="212"/>
        <v>0</v>
      </c>
      <c r="TCZ25" s="485">
        <f t="shared" si="212"/>
        <v>0</v>
      </c>
      <c r="TDA25" s="485">
        <f t="shared" si="212"/>
        <v>0</v>
      </c>
      <c r="TDB25" s="485">
        <f t="shared" si="212"/>
        <v>0</v>
      </c>
      <c r="TDC25" s="485">
        <f t="shared" si="212"/>
        <v>0</v>
      </c>
      <c r="TDD25" s="485">
        <f t="shared" si="212"/>
        <v>0</v>
      </c>
      <c r="TDE25" s="485">
        <f t="shared" si="212"/>
        <v>0</v>
      </c>
      <c r="TDF25" s="485">
        <f t="shared" si="212"/>
        <v>0</v>
      </c>
      <c r="TDG25" s="485">
        <f t="shared" si="212"/>
        <v>0</v>
      </c>
      <c r="TDH25" s="485">
        <f t="shared" si="212"/>
        <v>0</v>
      </c>
      <c r="TDI25" s="485">
        <f t="shared" ref="TDI25:TFT25" si="213">TDI22/365</f>
        <v>0</v>
      </c>
      <c r="TDJ25" s="485">
        <f t="shared" si="213"/>
        <v>0</v>
      </c>
      <c r="TDK25" s="485">
        <f t="shared" si="213"/>
        <v>0</v>
      </c>
      <c r="TDL25" s="485">
        <f t="shared" si="213"/>
        <v>0</v>
      </c>
      <c r="TDM25" s="485">
        <f t="shared" si="213"/>
        <v>0</v>
      </c>
      <c r="TDN25" s="485">
        <f t="shared" si="213"/>
        <v>0</v>
      </c>
      <c r="TDO25" s="485">
        <f t="shared" si="213"/>
        <v>0</v>
      </c>
      <c r="TDP25" s="485">
        <f t="shared" si="213"/>
        <v>0</v>
      </c>
      <c r="TDQ25" s="485">
        <f t="shared" si="213"/>
        <v>0</v>
      </c>
      <c r="TDR25" s="485">
        <f t="shared" si="213"/>
        <v>0</v>
      </c>
      <c r="TDS25" s="485">
        <f t="shared" si="213"/>
        <v>0</v>
      </c>
      <c r="TDT25" s="485">
        <f t="shared" si="213"/>
        <v>0</v>
      </c>
      <c r="TDU25" s="485">
        <f t="shared" si="213"/>
        <v>0</v>
      </c>
      <c r="TDV25" s="485">
        <f t="shared" si="213"/>
        <v>0</v>
      </c>
      <c r="TDW25" s="485">
        <f t="shared" si="213"/>
        <v>0</v>
      </c>
      <c r="TDX25" s="485">
        <f t="shared" si="213"/>
        <v>0</v>
      </c>
      <c r="TDY25" s="485">
        <f t="shared" si="213"/>
        <v>0</v>
      </c>
      <c r="TDZ25" s="485">
        <f t="shared" si="213"/>
        <v>0</v>
      </c>
      <c r="TEA25" s="485">
        <f t="shared" si="213"/>
        <v>0</v>
      </c>
      <c r="TEB25" s="485">
        <f t="shared" si="213"/>
        <v>0</v>
      </c>
      <c r="TEC25" s="485">
        <f t="shared" si="213"/>
        <v>0</v>
      </c>
      <c r="TED25" s="485">
        <f t="shared" si="213"/>
        <v>0</v>
      </c>
      <c r="TEE25" s="485">
        <f t="shared" si="213"/>
        <v>0</v>
      </c>
      <c r="TEF25" s="485">
        <f t="shared" si="213"/>
        <v>0</v>
      </c>
      <c r="TEG25" s="485">
        <f t="shared" si="213"/>
        <v>0</v>
      </c>
      <c r="TEH25" s="485">
        <f t="shared" si="213"/>
        <v>0</v>
      </c>
      <c r="TEI25" s="485">
        <f t="shared" si="213"/>
        <v>0</v>
      </c>
      <c r="TEJ25" s="485">
        <f t="shared" si="213"/>
        <v>0</v>
      </c>
      <c r="TEK25" s="485">
        <f t="shared" si="213"/>
        <v>0</v>
      </c>
      <c r="TEL25" s="485">
        <f t="shared" si="213"/>
        <v>0</v>
      </c>
      <c r="TEM25" s="485">
        <f t="shared" si="213"/>
        <v>0</v>
      </c>
      <c r="TEN25" s="485">
        <f t="shared" si="213"/>
        <v>0</v>
      </c>
      <c r="TEO25" s="485">
        <f t="shared" si="213"/>
        <v>0</v>
      </c>
      <c r="TEP25" s="485">
        <f t="shared" si="213"/>
        <v>0</v>
      </c>
      <c r="TEQ25" s="485">
        <f t="shared" si="213"/>
        <v>0</v>
      </c>
      <c r="TER25" s="485">
        <f t="shared" si="213"/>
        <v>0</v>
      </c>
      <c r="TES25" s="485">
        <f t="shared" si="213"/>
        <v>0</v>
      </c>
      <c r="TET25" s="485">
        <f t="shared" si="213"/>
        <v>0</v>
      </c>
      <c r="TEU25" s="485">
        <f t="shared" si="213"/>
        <v>0</v>
      </c>
      <c r="TEV25" s="485">
        <f t="shared" si="213"/>
        <v>0</v>
      </c>
      <c r="TEW25" s="485">
        <f t="shared" si="213"/>
        <v>0</v>
      </c>
      <c r="TEX25" s="485">
        <f t="shared" si="213"/>
        <v>0</v>
      </c>
      <c r="TEY25" s="485">
        <f t="shared" si="213"/>
        <v>0</v>
      </c>
      <c r="TEZ25" s="485">
        <f t="shared" si="213"/>
        <v>0</v>
      </c>
      <c r="TFA25" s="485">
        <f t="shared" si="213"/>
        <v>0</v>
      </c>
      <c r="TFB25" s="485">
        <f t="shared" si="213"/>
        <v>0</v>
      </c>
      <c r="TFC25" s="485">
        <f t="shared" si="213"/>
        <v>0</v>
      </c>
      <c r="TFD25" s="485">
        <f t="shared" si="213"/>
        <v>0</v>
      </c>
      <c r="TFE25" s="485">
        <f t="shared" si="213"/>
        <v>0</v>
      </c>
      <c r="TFF25" s="485">
        <f t="shared" si="213"/>
        <v>0</v>
      </c>
      <c r="TFG25" s="485">
        <f t="shared" si="213"/>
        <v>0</v>
      </c>
      <c r="TFH25" s="485">
        <f t="shared" si="213"/>
        <v>0</v>
      </c>
      <c r="TFI25" s="485">
        <f t="shared" si="213"/>
        <v>0</v>
      </c>
      <c r="TFJ25" s="485">
        <f t="shared" si="213"/>
        <v>0</v>
      </c>
      <c r="TFK25" s="485">
        <f t="shared" si="213"/>
        <v>0</v>
      </c>
      <c r="TFL25" s="485">
        <f t="shared" si="213"/>
        <v>0</v>
      </c>
      <c r="TFM25" s="485">
        <f t="shared" si="213"/>
        <v>0</v>
      </c>
      <c r="TFN25" s="485">
        <f t="shared" si="213"/>
        <v>0</v>
      </c>
      <c r="TFO25" s="485">
        <f t="shared" si="213"/>
        <v>0</v>
      </c>
      <c r="TFP25" s="485">
        <f t="shared" si="213"/>
        <v>0</v>
      </c>
      <c r="TFQ25" s="485">
        <f t="shared" si="213"/>
        <v>0</v>
      </c>
      <c r="TFR25" s="485">
        <f t="shared" si="213"/>
        <v>0</v>
      </c>
      <c r="TFS25" s="485">
        <f t="shared" si="213"/>
        <v>0</v>
      </c>
      <c r="TFT25" s="485">
        <f t="shared" si="213"/>
        <v>0</v>
      </c>
      <c r="TFU25" s="485">
        <f t="shared" ref="TFU25:TIF25" si="214">TFU22/365</f>
        <v>0</v>
      </c>
      <c r="TFV25" s="485">
        <f t="shared" si="214"/>
        <v>0</v>
      </c>
      <c r="TFW25" s="485">
        <f t="shared" si="214"/>
        <v>0</v>
      </c>
      <c r="TFX25" s="485">
        <f t="shared" si="214"/>
        <v>0</v>
      </c>
      <c r="TFY25" s="485">
        <f t="shared" si="214"/>
        <v>0</v>
      </c>
      <c r="TFZ25" s="485">
        <f t="shared" si="214"/>
        <v>0</v>
      </c>
      <c r="TGA25" s="485">
        <f t="shared" si="214"/>
        <v>0</v>
      </c>
      <c r="TGB25" s="485">
        <f t="shared" si="214"/>
        <v>0</v>
      </c>
      <c r="TGC25" s="485">
        <f t="shared" si="214"/>
        <v>0</v>
      </c>
      <c r="TGD25" s="485">
        <f t="shared" si="214"/>
        <v>0</v>
      </c>
      <c r="TGE25" s="485">
        <f t="shared" si="214"/>
        <v>0</v>
      </c>
      <c r="TGF25" s="485">
        <f t="shared" si="214"/>
        <v>0</v>
      </c>
      <c r="TGG25" s="485">
        <f t="shared" si="214"/>
        <v>0</v>
      </c>
      <c r="TGH25" s="485">
        <f t="shared" si="214"/>
        <v>0</v>
      </c>
      <c r="TGI25" s="485">
        <f t="shared" si="214"/>
        <v>0</v>
      </c>
      <c r="TGJ25" s="485">
        <f t="shared" si="214"/>
        <v>0</v>
      </c>
      <c r="TGK25" s="485">
        <f t="shared" si="214"/>
        <v>0</v>
      </c>
      <c r="TGL25" s="485">
        <f t="shared" si="214"/>
        <v>0</v>
      </c>
      <c r="TGM25" s="485">
        <f t="shared" si="214"/>
        <v>0</v>
      </c>
      <c r="TGN25" s="485">
        <f t="shared" si="214"/>
        <v>0</v>
      </c>
      <c r="TGO25" s="485">
        <f t="shared" si="214"/>
        <v>0</v>
      </c>
      <c r="TGP25" s="485">
        <f t="shared" si="214"/>
        <v>0</v>
      </c>
      <c r="TGQ25" s="485">
        <f t="shared" si="214"/>
        <v>0</v>
      </c>
      <c r="TGR25" s="485">
        <f t="shared" si="214"/>
        <v>0</v>
      </c>
      <c r="TGS25" s="485">
        <f t="shared" si="214"/>
        <v>0</v>
      </c>
      <c r="TGT25" s="485">
        <f t="shared" si="214"/>
        <v>0</v>
      </c>
      <c r="TGU25" s="485">
        <f t="shared" si="214"/>
        <v>0</v>
      </c>
      <c r="TGV25" s="485">
        <f t="shared" si="214"/>
        <v>0</v>
      </c>
      <c r="TGW25" s="485">
        <f t="shared" si="214"/>
        <v>0</v>
      </c>
      <c r="TGX25" s="485">
        <f t="shared" si="214"/>
        <v>0</v>
      </c>
      <c r="TGY25" s="485">
        <f t="shared" si="214"/>
        <v>0</v>
      </c>
      <c r="TGZ25" s="485">
        <f t="shared" si="214"/>
        <v>0</v>
      </c>
      <c r="THA25" s="485">
        <f t="shared" si="214"/>
        <v>0</v>
      </c>
      <c r="THB25" s="485">
        <f t="shared" si="214"/>
        <v>0</v>
      </c>
      <c r="THC25" s="485">
        <f t="shared" si="214"/>
        <v>0</v>
      </c>
      <c r="THD25" s="485">
        <f t="shared" si="214"/>
        <v>0</v>
      </c>
      <c r="THE25" s="485">
        <f t="shared" si="214"/>
        <v>0</v>
      </c>
      <c r="THF25" s="485">
        <f t="shared" si="214"/>
        <v>0</v>
      </c>
      <c r="THG25" s="485">
        <f t="shared" si="214"/>
        <v>0</v>
      </c>
      <c r="THH25" s="485">
        <f t="shared" si="214"/>
        <v>0</v>
      </c>
      <c r="THI25" s="485">
        <f t="shared" si="214"/>
        <v>0</v>
      </c>
      <c r="THJ25" s="485">
        <f t="shared" si="214"/>
        <v>0</v>
      </c>
      <c r="THK25" s="485">
        <f t="shared" si="214"/>
        <v>0</v>
      </c>
      <c r="THL25" s="485">
        <f t="shared" si="214"/>
        <v>0</v>
      </c>
      <c r="THM25" s="485">
        <f t="shared" si="214"/>
        <v>0</v>
      </c>
      <c r="THN25" s="485">
        <f t="shared" si="214"/>
        <v>0</v>
      </c>
      <c r="THO25" s="485">
        <f t="shared" si="214"/>
        <v>0</v>
      </c>
      <c r="THP25" s="485">
        <f t="shared" si="214"/>
        <v>0</v>
      </c>
      <c r="THQ25" s="485">
        <f t="shared" si="214"/>
        <v>0</v>
      </c>
      <c r="THR25" s="485">
        <f t="shared" si="214"/>
        <v>0</v>
      </c>
      <c r="THS25" s="485">
        <f t="shared" si="214"/>
        <v>0</v>
      </c>
      <c r="THT25" s="485">
        <f t="shared" si="214"/>
        <v>0</v>
      </c>
      <c r="THU25" s="485">
        <f t="shared" si="214"/>
        <v>0</v>
      </c>
      <c r="THV25" s="485">
        <f t="shared" si="214"/>
        <v>0</v>
      </c>
      <c r="THW25" s="485">
        <f t="shared" si="214"/>
        <v>0</v>
      </c>
      <c r="THX25" s="485">
        <f t="shared" si="214"/>
        <v>0</v>
      </c>
      <c r="THY25" s="485">
        <f t="shared" si="214"/>
        <v>0</v>
      </c>
      <c r="THZ25" s="485">
        <f t="shared" si="214"/>
        <v>0</v>
      </c>
      <c r="TIA25" s="485">
        <f t="shared" si="214"/>
        <v>0</v>
      </c>
      <c r="TIB25" s="485">
        <f t="shared" si="214"/>
        <v>0</v>
      </c>
      <c r="TIC25" s="485">
        <f t="shared" si="214"/>
        <v>0</v>
      </c>
      <c r="TID25" s="485">
        <f t="shared" si="214"/>
        <v>0</v>
      </c>
      <c r="TIE25" s="485">
        <f t="shared" si="214"/>
        <v>0</v>
      </c>
      <c r="TIF25" s="485">
        <f t="shared" si="214"/>
        <v>0</v>
      </c>
      <c r="TIG25" s="485">
        <f t="shared" ref="TIG25:TKR25" si="215">TIG22/365</f>
        <v>0</v>
      </c>
      <c r="TIH25" s="485">
        <f t="shared" si="215"/>
        <v>0</v>
      </c>
      <c r="TII25" s="485">
        <f t="shared" si="215"/>
        <v>0</v>
      </c>
      <c r="TIJ25" s="485">
        <f t="shared" si="215"/>
        <v>0</v>
      </c>
      <c r="TIK25" s="485">
        <f t="shared" si="215"/>
        <v>0</v>
      </c>
      <c r="TIL25" s="485">
        <f t="shared" si="215"/>
        <v>0</v>
      </c>
      <c r="TIM25" s="485">
        <f t="shared" si="215"/>
        <v>0</v>
      </c>
      <c r="TIN25" s="485">
        <f t="shared" si="215"/>
        <v>0</v>
      </c>
      <c r="TIO25" s="485">
        <f t="shared" si="215"/>
        <v>0</v>
      </c>
      <c r="TIP25" s="485">
        <f t="shared" si="215"/>
        <v>0</v>
      </c>
      <c r="TIQ25" s="485">
        <f t="shared" si="215"/>
        <v>0</v>
      </c>
      <c r="TIR25" s="485">
        <f t="shared" si="215"/>
        <v>0</v>
      </c>
      <c r="TIS25" s="485">
        <f t="shared" si="215"/>
        <v>0</v>
      </c>
      <c r="TIT25" s="485">
        <f t="shared" si="215"/>
        <v>0</v>
      </c>
      <c r="TIU25" s="485">
        <f t="shared" si="215"/>
        <v>0</v>
      </c>
      <c r="TIV25" s="485">
        <f t="shared" si="215"/>
        <v>0</v>
      </c>
      <c r="TIW25" s="485">
        <f t="shared" si="215"/>
        <v>0</v>
      </c>
      <c r="TIX25" s="485">
        <f t="shared" si="215"/>
        <v>0</v>
      </c>
      <c r="TIY25" s="485">
        <f t="shared" si="215"/>
        <v>0</v>
      </c>
      <c r="TIZ25" s="485">
        <f t="shared" si="215"/>
        <v>0</v>
      </c>
      <c r="TJA25" s="485">
        <f t="shared" si="215"/>
        <v>0</v>
      </c>
      <c r="TJB25" s="485">
        <f t="shared" si="215"/>
        <v>0</v>
      </c>
      <c r="TJC25" s="485">
        <f t="shared" si="215"/>
        <v>0</v>
      </c>
      <c r="TJD25" s="485">
        <f t="shared" si="215"/>
        <v>0</v>
      </c>
      <c r="TJE25" s="485">
        <f t="shared" si="215"/>
        <v>0</v>
      </c>
      <c r="TJF25" s="485">
        <f t="shared" si="215"/>
        <v>0</v>
      </c>
      <c r="TJG25" s="485">
        <f t="shared" si="215"/>
        <v>0</v>
      </c>
      <c r="TJH25" s="485">
        <f t="shared" si="215"/>
        <v>0</v>
      </c>
      <c r="TJI25" s="485">
        <f t="shared" si="215"/>
        <v>0</v>
      </c>
      <c r="TJJ25" s="485">
        <f t="shared" si="215"/>
        <v>0</v>
      </c>
      <c r="TJK25" s="485">
        <f t="shared" si="215"/>
        <v>0</v>
      </c>
      <c r="TJL25" s="485">
        <f t="shared" si="215"/>
        <v>0</v>
      </c>
      <c r="TJM25" s="485">
        <f t="shared" si="215"/>
        <v>0</v>
      </c>
      <c r="TJN25" s="485">
        <f t="shared" si="215"/>
        <v>0</v>
      </c>
      <c r="TJO25" s="485">
        <f t="shared" si="215"/>
        <v>0</v>
      </c>
      <c r="TJP25" s="485">
        <f t="shared" si="215"/>
        <v>0</v>
      </c>
      <c r="TJQ25" s="485">
        <f t="shared" si="215"/>
        <v>0</v>
      </c>
      <c r="TJR25" s="485">
        <f t="shared" si="215"/>
        <v>0</v>
      </c>
      <c r="TJS25" s="485">
        <f t="shared" si="215"/>
        <v>0</v>
      </c>
      <c r="TJT25" s="485">
        <f t="shared" si="215"/>
        <v>0</v>
      </c>
      <c r="TJU25" s="485">
        <f t="shared" si="215"/>
        <v>0</v>
      </c>
      <c r="TJV25" s="485">
        <f t="shared" si="215"/>
        <v>0</v>
      </c>
      <c r="TJW25" s="485">
        <f t="shared" si="215"/>
        <v>0</v>
      </c>
      <c r="TJX25" s="485">
        <f t="shared" si="215"/>
        <v>0</v>
      </c>
      <c r="TJY25" s="485">
        <f t="shared" si="215"/>
        <v>0</v>
      </c>
      <c r="TJZ25" s="485">
        <f t="shared" si="215"/>
        <v>0</v>
      </c>
      <c r="TKA25" s="485">
        <f t="shared" si="215"/>
        <v>0</v>
      </c>
      <c r="TKB25" s="485">
        <f t="shared" si="215"/>
        <v>0</v>
      </c>
      <c r="TKC25" s="485">
        <f t="shared" si="215"/>
        <v>0</v>
      </c>
      <c r="TKD25" s="485">
        <f t="shared" si="215"/>
        <v>0</v>
      </c>
      <c r="TKE25" s="485">
        <f t="shared" si="215"/>
        <v>0</v>
      </c>
      <c r="TKF25" s="485">
        <f t="shared" si="215"/>
        <v>0</v>
      </c>
      <c r="TKG25" s="485">
        <f t="shared" si="215"/>
        <v>0</v>
      </c>
      <c r="TKH25" s="485">
        <f t="shared" si="215"/>
        <v>0</v>
      </c>
      <c r="TKI25" s="485">
        <f t="shared" si="215"/>
        <v>0</v>
      </c>
      <c r="TKJ25" s="485">
        <f t="shared" si="215"/>
        <v>0</v>
      </c>
      <c r="TKK25" s="485">
        <f t="shared" si="215"/>
        <v>0</v>
      </c>
      <c r="TKL25" s="485">
        <f t="shared" si="215"/>
        <v>0</v>
      </c>
      <c r="TKM25" s="485">
        <f t="shared" si="215"/>
        <v>0</v>
      </c>
      <c r="TKN25" s="485">
        <f t="shared" si="215"/>
        <v>0</v>
      </c>
      <c r="TKO25" s="485">
        <f t="shared" si="215"/>
        <v>0</v>
      </c>
      <c r="TKP25" s="485">
        <f t="shared" si="215"/>
        <v>0</v>
      </c>
      <c r="TKQ25" s="485">
        <f t="shared" si="215"/>
        <v>0</v>
      </c>
      <c r="TKR25" s="485">
        <f t="shared" si="215"/>
        <v>0</v>
      </c>
      <c r="TKS25" s="485">
        <f t="shared" ref="TKS25:TND25" si="216">TKS22/365</f>
        <v>0</v>
      </c>
      <c r="TKT25" s="485">
        <f t="shared" si="216"/>
        <v>0</v>
      </c>
      <c r="TKU25" s="485">
        <f t="shared" si="216"/>
        <v>0</v>
      </c>
      <c r="TKV25" s="485">
        <f t="shared" si="216"/>
        <v>0</v>
      </c>
      <c r="TKW25" s="485">
        <f t="shared" si="216"/>
        <v>0</v>
      </c>
      <c r="TKX25" s="485">
        <f t="shared" si="216"/>
        <v>0</v>
      </c>
      <c r="TKY25" s="485">
        <f t="shared" si="216"/>
        <v>0</v>
      </c>
      <c r="TKZ25" s="485">
        <f t="shared" si="216"/>
        <v>0</v>
      </c>
      <c r="TLA25" s="485">
        <f t="shared" si="216"/>
        <v>0</v>
      </c>
      <c r="TLB25" s="485">
        <f t="shared" si="216"/>
        <v>0</v>
      </c>
      <c r="TLC25" s="485">
        <f t="shared" si="216"/>
        <v>0</v>
      </c>
      <c r="TLD25" s="485">
        <f t="shared" si="216"/>
        <v>0</v>
      </c>
      <c r="TLE25" s="485">
        <f t="shared" si="216"/>
        <v>0</v>
      </c>
      <c r="TLF25" s="485">
        <f t="shared" si="216"/>
        <v>0</v>
      </c>
      <c r="TLG25" s="485">
        <f t="shared" si="216"/>
        <v>0</v>
      </c>
      <c r="TLH25" s="485">
        <f t="shared" si="216"/>
        <v>0</v>
      </c>
      <c r="TLI25" s="485">
        <f t="shared" si="216"/>
        <v>0</v>
      </c>
      <c r="TLJ25" s="485">
        <f t="shared" si="216"/>
        <v>0</v>
      </c>
      <c r="TLK25" s="485">
        <f t="shared" si="216"/>
        <v>0</v>
      </c>
      <c r="TLL25" s="485">
        <f t="shared" si="216"/>
        <v>0</v>
      </c>
      <c r="TLM25" s="485">
        <f t="shared" si="216"/>
        <v>0</v>
      </c>
      <c r="TLN25" s="485">
        <f t="shared" si="216"/>
        <v>0</v>
      </c>
      <c r="TLO25" s="485">
        <f t="shared" si="216"/>
        <v>0</v>
      </c>
      <c r="TLP25" s="485">
        <f t="shared" si="216"/>
        <v>0</v>
      </c>
      <c r="TLQ25" s="485">
        <f t="shared" si="216"/>
        <v>0</v>
      </c>
      <c r="TLR25" s="485">
        <f t="shared" si="216"/>
        <v>0</v>
      </c>
      <c r="TLS25" s="485">
        <f t="shared" si="216"/>
        <v>0</v>
      </c>
      <c r="TLT25" s="485">
        <f t="shared" si="216"/>
        <v>0</v>
      </c>
      <c r="TLU25" s="485">
        <f t="shared" si="216"/>
        <v>0</v>
      </c>
      <c r="TLV25" s="485">
        <f t="shared" si="216"/>
        <v>0</v>
      </c>
      <c r="TLW25" s="485">
        <f t="shared" si="216"/>
        <v>0</v>
      </c>
      <c r="TLX25" s="485">
        <f t="shared" si="216"/>
        <v>0</v>
      </c>
      <c r="TLY25" s="485">
        <f t="shared" si="216"/>
        <v>0</v>
      </c>
      <c r="TLZ25" s="485">
        <f t="shared" si="216"/>
        <v>0</v>
      </c>
      <c r="TMA25" s="485">
        <f t="shared" si="216"/>
        <v>0</v>
      </c>
      <c r="TMB25" s="485">
        <f t="shared" si="216"/>
        <v>0</v>
      </c>
      <c r="TMC25" s="485">
        <f t="shared" si="216"/>
        <v>0</v>
      </c>
      <c r="TMD25" s="485">
        <f t="shared" si="216"/>
        <v>0</v>
      </c>
      <c r="TME25" s="485">
        <f t="shared" si="216"/>
        <v>0</v>
      </c>
      <c r="TMF25" s="485">
        <f t="shared" si="216"/>
        <v>0</v>
      </c>
      <c r="TMG25" s="485">
        <f t="shared" si="216"/>
        <v>0</v>
      </c>
      <c r="TMH25" s="485">
        <f t="shared" si="216"/>
        <v>0</v>
      </c>
      <c r="TMI25" s="485">
        <f t="shared" si="216"/>
        <v>0</v>
      </c>
      <c r="TMJ25" s="485">
        <f t="shared" si="216"/>
        <v>0</v>
      </c>
      <c r="TMK25" s="485">
        <f t="shared" si="216"/>
        <v>0</v>
      </c>
      <c r="TML25" s="485">
        <f t="shared" si="216"/>
        <v>0</v>
      </c>
      <c r="TMM25" s="485">
        <f t="shared" si="216"/>
        <v>0</v>
      </c>
      <c r="TMN25" s="485">
        <f t="shared" si="216"/>
        <v>0</v>
      </c>
      <c r="TMO25" s="485">
        <f t="shared" si="216"/>
        <v>0</v>
      </c>
      <c r="TMP25" s="485">
        <f t="shared" si="216"/>
        <v>0</v>
      </c>
      <c r="TMQ25" s="485">
        <f t="shared" si="216"/>
        <v>0</v>
      </c>
      <c r="TMR25" s="485">
        <f t="shared" si="216"/>
        <v>0</v>
      </c>
      <c r="TMS25" s="485">
        <f t="shared" si="216"/>
        <v>0</v>
      </c>
      <c r="TMT25" s="485">
        <f t="shared" si="216"/>
        <v>0</v>
      </c>
      <c r="TMU25" s="485">
        <f t="shared" si="216"/>
        <v>0</v>
      </c>
      <c r="TMV25" s="485">
        <f t="shared" si="216"/>
        <v>0</v>
      </c>
      <c r="TMW25" s="485">
        <f t="shared" si="216"/>
        <v>0</v>
      </c>
      <c r="TMX25" s="485">
        <f t="shared" si="216"/>
        <v>0</v>
      </c>
      <c r="TMY25" s="485">
        <f t="shared" si="216"/>
        <v>0</v>
      </c>
      <c r="TMZ25" s="485">
        <f t="shared" si="216"/>
        <v>0</v>
      </c>
      <c r="TNA25" s="485">
        <f t="shared" si="216"/>
        <v>0</v>
      </c>
      <c r="TNB25" s="485">
        <f t="shared" si="216"/>
        <v>0</v>
      </c>
      <c r="TNC25" s="485">
        <f t="shared" si="216"/>
        <v>0</v>
      </c>
      <c r="TND25" s="485">
        <f t="shared" si="216"/>
        <v>0</v>
      </c>
      <c r="TNE25" s="485">
        <f t="shared" ref="TNE25:TPP25" si="217">TNE22/365</f>
        <v>0</v>
      </c>
      <c r="TNF25" s="485">
        <f t="shared" si="217"/>
        <v>0</v>
      </c>
      <c r="TNG25" s="485">
        <f t="shared" si="217"/>
        <v>0</v>
      </c>
      <c r="TNH25" s="485">
        <f t="shared" si="217"/>
        <v>0</v>
      </c>
      <c r="TNI25" s="485">
        <f t="shared" si="217"/>
        <v>0</v>
      </c>
      <c r="TNJ25" s="485">
        <f t="shared" si="217"/>
        <v>0</v>
      </c>
      <c r="TNK25" s="485">
        <f t="shared" si="217"/>
        <v>0</v>
      </c>
      <c r="TNL25" s="485">
        <f t="shared" si="217"/>
        <v>0</v>
      </c>
      <c r="TNM25" s="485">
        <f t="shared" si="217"/>
        <v>0</v>
      </c>
      <c r="TNN25" s="485">
        <f t="shared" si="217"/>
        <v>0</v>
      </c>
      <c r="TNO25" s="485">
        <f t="shared" si="217"/>
        <v>0</v>
      </c>
      <c r="TNP25" s="485">
        <f t="shared" si="217"/>
        <v>0</v>
      </c>
      <c r="TNQ25" s="485">
        <f t="shared" si="217"/>
        <v>0</v>
      </c>
      <c r="TNR25" s="485">
        <f t="shared" si="217"/>
        <v>0</v>
      </c>
      <c r="TNS25" s="485">
        <f t="shared" si="217"/>
        <v>0</v>
      </c>
      <c r="TNT25" s="485">
        <f t="shared" si="217"/>
        <v>0</v>
      </c>
      <c r="TNU25" s="485">
        <f t="shared" si="217"/>
        <v>0</v>
      </c>
      <c r="TNV25" s="485">
        <f t="shared" si="217"/>
        <v>0</v>
      </c>
      <c r="TNW25" s="485">
        <f t="shared" si="217"/>
        <v>0</v>
      </c>
      <c r="TNX25" s="485">
        <f t="shared" si="217"/>
        <v>0</v>
      </c>
      <c r="TNY25" s="485">
        <f t="shared" si="217"/>
        <v>0</v>
      </c>
      <c r="TNZ25" s="485">
        <f t="shared" si="217"/>
        <v>0</v>
      </c>
      <c r="TOA25" s="485">
        <f t="shared" si="217"/>
        <v>0</v>
      </c>
      <c r="TOB25" s="485">
        <f t="shared" si="217"/>
        <v>0</v>
      </c>
      <c r="TOC25" s="485">
        <f t="shared" si="217"/>
        <v>0</v>
      </c>
      <c r="TOD25" s="485">
        <f t="shared" si="217"/>
        <v>0</v>
      </c>
      <c r="TOE25" s="485">
        <f t="shared" si="217"/>
        <v>0</v>
      </c>
      <c r="TOF25" s="485">
        <f t="shared" si="217"/>
        <v>0</v>
      </c>
      <c r="TOG25" s="485">
        <f t="shared" si="217"/>
        <v>0</v>
      </c>
      <c r="TOH25" s="485">
        <f t="shared" si="217"/>
        <v>0</v>
      </c>
      <c r="TOI25" s="485">
        <f t="shared" si="217"/>
        <v>0</v>
      </c>
      <c r="TOJ25" s="485">
        <f t="shared" si="217"/>
        <v>0</v>
      </c>
      <c r="TOK25" s="485">
        <f t="shared" si="217"/>
        <v>0</v>
      </c>
      <c r="TOL25" s="485">
        <f t="shared" si="217"/>
        <v>0</v>
      </c>
      <c r="TOM25" s="485">
        <f t="shared" si="217"/>
        <v>0</v>
      </c>
      <c r="TON25" s="485">
        <f t="shared" si="217"/>
        <v>0</v>
      </c>
      <c r="TOO25" s="485">
        <f t="shared" si="217"/>
        <v>0</v>
      </c>
      <c r="TOP25" s="485">
        <f t="shared" si="217"/>
        <v>0</v>
      </c>
      <c r="TOQ25" s="485">
        <f t="shared" si="217"/>
        <v>0</v>
      </c>
      <c r="TOR25" s="485">
        <f t="shared" si="217"/>
        <v>0</v>
      </c>
      <c r="TOS25" s="485">
        <f t="shared" si="217"/>
        <v>0</v>
      </c>
      <c r="TOT25" s="485">
        <f t="shared" si="217"/>
        <v>0</v>
      </c>
      <c r="TOU25" s="485">
        <f t="shared" si="217"/>
        <v>0</v>
      </c>
      <c r="TOV25" s="485">
        <f t="shared" si="217"/>
        <v>0</v>
      </c>
      <c r="TOW25" s="485">
        <f t="shared" si="217"/>
        <v>0</v>
      </c>
      <c r="TOX25" s="485">
        <f t="shared" si="217"/>
        <v>0</v>
      </c>
      <c r="TOY25" s="485">
        <f t="shared" si="217"/>
        <v>0</v>
      </c>
      <c r="TOZ25" s="485">
        <f t="shared" si="217"/>
        <v>0</v>
      </c>
      <c r="TPA25" s="485">
        <f t="shared" si="217"/>
        <v>0</v>
      </c>
      <c r="TPB25" s="485">
        <f t="shared" si="217"/>
        <v>0</v>
      </c>
      <c r="TPC25" s="485">
        <f t="shared" si="217"/>
        <v>0</v>
      </c>
      <c r="TPD25" s="485">
        <f t="shared" si="217"/>
        <v>0</v>
      </c>
      <c r="TPE25" s="485">
        <f t="shared" si="217"/>
        <v>0</v>
      </c>
      <c r="TPF25" s="485">
        <f t="shared" si="217"/>
        <v>0</v>
      </c>
      <c r="TPG25" s="485">
        <f t="shared" si="217"/>
        <v>0</v>
      </c>
      <c r="TPH25" s="485">
        <f t="shared" si="217"/>
        <v>0</v>
      </c>
      <c r="TPI25" s="485">
        <f t="shared" si="217"/>
        <v>0</v>
      </c>
      <c r="TPJ25" s="485">
        <f t="shared" si="217"/>
        <v>0</v>
      </c>
      <c r="TPK25" s="485">
        <f t="shared" si="217"/>
        <v>0</v>
      </c>
      <c r="TPL25" s="485">
        <f t="shared" si="217"/>
        <v>0</v>
      </c>
      <c r="TPM25" s="485">
        <f t="shared" si="217"/>
        <v>0</v>
      </c>
      <c r="TPN25" s="485">
        <f t="shared" si="217"/>
        <v>0</v>
      </c>
      <c r="TPO25" s="485">
        <f t="shared" si="217"/>
        <v>0</v>
      </c>
      <c r="TPP25" s="485">
        <f t="shared" si="217"/>
        <v>0</v>
      </c>
      <c r="TPQ25" s="485">
        <f t="shared" ref="TPQ25:TSB25" si="218">TPQ22/365</f>
        <v>0</v>
      </c>
      <c r="TPR25" s="485">
        <f t="shared" si="218"/>
        <v>0</v>
      </c>
      <c r="TPS25" s="485">
        <f t="shared" si="218"/>
        <v>0</v>
      </c>
      <c r="TPT25" s="485">
        <f t="shared" si="218"/>
        <v>0</v>
      </c>
      <c r="TPU25" s="485">
        <f t="shared" si="218"/>
        <v>0</v>
      </c>
      <c r="TPV25" s="485">
        <f t="shared" si="218"/>
        <v>0</v>
      </c>
      <c r="TPW25" s="485">
        <f t="shared" si="218"/>
        <v>0</v>
      </c>
      <c r="TPX25" s="485">
        <f t="shared" si="218"/>
        <v>0</v>
      </c>
      <c r="TPY25" s="485">
        <f t="shared" si="218"/>
        <v>0</v>
      </c>
      <c r="TPZ25" s="485">
        <f t="shared" si="218"/>
        <v>0</v>
      </c>
      <c r="TQA25" s="485">
        <f t="shared" si="218"/>
        <v>0</v>
      </c>
      <c r="TQB25" s="485">
        <f t="shared" si="218"/>
        <v>0</v>
      </c>
      <c r="TQC25" s="485">
        <f t="shared" si="218"/>
        <v>0</v>
      </c>
      <c r="TQD25" s="485">
        <f t="shared" si="218"/>
        <v>0</v>
      </c>
      <c r="TQE25" s="485">
        <f t="shared" si="218"/>
        <v>0</v>
      </c>
      <c r="TQF25" s="485">
        <f t="shared" si="218"/>
        <v>0</v>
      </c>
      <c r="TQG25" s="485">
        <f t="shared" si="218"/>
        <v>0</v>
      </c>
      <c r="TQH25" s="485">
        <f t="shared" si="218"/>
        <v>0</v>
      </c>
      <c r="TQI25" s="485">
        <f t="shared" si="218"/>
        <v>0</v>
      </c>
      <c r="TQJ25" s="485">
        <f t="shared" si="218"/>
        <v>0</v>
      </c>
      <c r="TQK25" s="485">
        <f t="shared" si="218"/>
        <v>0</v>
      </c>
      <c r="TQL25" s="485">
        <f t="shared" si="218"/>
        <v>0</v>
      </c>
      <c r="TQM25" s="485">
        <f t="shared" si="218"/>
        <v>0</v>
      </c>
      <c r="TQN25" s="485">
        <f t="shared" si="218"/>
        <v>0</v>
      </c>
      <c r="TQO25" s="485">
        <f t="shared" si="218"/>
        <v>0</v>
      </c>
      <c r="TQP25" s="485">
        <f t="shared" si="218"/>
        <v>0</v>
      </c>
      <c r="TQQ25" s="485">
        <f t="shared" si="218"/>
        <v>0</v>
      </c>
      <c r="TQR25" s="485">
        <f t="shared" si="218"/>
        <v>0</v>
      </c>
      <c r="TQS25" s="485">
        <f t="shared" si="218"/>
        <v>0</v>
      </c>
      <c r="TQT25" s="485">
        <f t="shared" si="218"/>
        <v>0</v>
      </c>
      <c r="TQU25" s="485">
        <f t="shared" si="218"/>
        <v>0</v>
      </c>
      <c r="TQV25" s="485">
        <f t="shared" si="218"/>
        <v>0</v>
      </c>
      <c r="TQW25" s="485">
        <f t="shared" si="218"/>
        <v>0</v>
      </c>
      <c r="TQX25" s="485">
        <f t="shared" si="218"/>
        <v>0</v>
      </c>
      <c r="TQY25" s="485">
        <f t="shared" si="218"/>
        <v>0</v>
      </c>
      <c r="TQZ25" s="485">
        <f t="shared" si="218"/>
        <v>0</v>
      </c>
      <c r="TRA25" s="485">
        <f t="shared" si="218"/>
        <v>0</v>
      </c>
      <c r="TRB25" s="485">
        <f t="shared" si="218"/>
        <v>0</v>
      </c>
      <c r="TRC25" s="485">
        <f t="shared" si="218"/>
        <v>0</v>
      </c>
      <c r="TRD25" s="485">
        <f t="shared" si="218"/>
        <v>0</v>
      </c>
      <c r="TRE25" s="485">
        <f t="shared" si="218"/>
        <v>0</v>
      </c>
      <c r="TRF25" s="485">
        <f t="shared" si="218"/>
        <v>0</v>
      </c>
      <c r="TRG25" s="485">
        <f t="shared" si="218"/>
        <v>0</v>
      </c>
      <c r="TRH25" s="485">
        <f t="shared" si="218"/>
        <v>0</v>
      </c>
      <c r="TRI25" s="485">
        <f t="shared" si="218"/>
        <v>0</v>
      </c>
      <c r="TRJ25" s="485">
        <f t="shared" si="218"/>
        <v>0</v>
      </c>
      <c r="TRK25" s="485">
        <f t="shared" si="218"/>
        <v>0</v>
      </c>
      <c r="TRL25" s="485">
        <f t="shared" si="218"/>
        <v>0</v>
      </c>
      <c r="TRM25" s="485">
        <f t="shared" si="218"/>
        <v>0</v>
      </c>
      <c r="TRN25" s="485">
        <f t="shared" si="218"/>
        <v>0</v>
      </c>
      <c r="TRO25" s="485">
        <f t="shared" si="218"/>
        <v>0</v>
      </c>
      <c r="TRP25" s="485">
        <f t="shared" si="218"/>
        <v>0</v>
      </c>
      <c r="TRQ25" s="485">
        <f t="shared" si="218"/>
        <v>0</v>
      </c>
      <c r="TRR25" s="485">
        <f t="shared" si="218"/>
        <v>0</v>
      </c>
      <c r="TRS25" s="485">
        <f t="shared" si="218"/>
        <v>0</v>
      </c>
      <c r="TRT25" s="485">
        <f t="shared" si="218"/>
        <v>0</v>
      </c>
      <c r="TRU25" s="485">
        <f t="shared" si="218"/>
        <v>0</v>
      </c>
      <c r="TRV25" s="485">
        <f t="shared" si="218"/>
        <v>0</v>
      </c>
      <c r="TRW25" s="485">
        <f t="shared" si="218"/>
        <v>0</v>
      </c>
      <c r="TRX25" s="485">
        <f t="shared" si="218"/>
        <v>0</v>
      </c>
      <c r="TRY25" s="485">
        <f t="shared" si="218"/>
        <v>0</v>
      </c>
      <c r="TRZ25" s="485">
        <f t="shared" si="218"/>
        <v>0</v>
      </c>
      <c r="TSA25" s="485">
        <f t="shared" si="218"/>
        <v>0</v>
      </c>
      <c r="TSB25" s="485">
        <f t="shared" si="218"/>
        <v>0</v>
      </c>
      <c r="TSC25" s="485">
        <f t="shared" ref="TSC25:TUN25" si="219">TSC22/365</f>
        <v>0</v>
      </c>
      <c r="TSD25" s="485">
        <f t="shared" si="219"/>
        <v>0</v>
      </c>
      <c r="TSE25" s="485">
        <f t="shared" si="219"/>
        <v>0</v>
      </c>
      <c r="TSF25" s="485">
        <f t="shared" si="219"/>
        <v>0</v>
      </c>
      <c r="TSG25" s="485">
        <f t="shared" si="219"/>
        <v>0</v>
      </c>
      <c r="TSH25" s="485">
        <f t="shared" si="219"/>
        <v>0</v>
      </c>
      <c r="TSI25" s="485">
        <f t="shared" si="219"/>
        <v>0</v>
      </c>
      <c r="TSJ25" s="485">
        <f t="shared" si="219"/>
        <v>0</v>
      </c>
      <c r="TSK25" s="485">
        <f t="shared" si="219"/>
        <v>0</v>
      </c>
      <c r="TSL25" s="485">
        <f t="shared" si="219"/>
        <v>0</v>
      </c>
      <c r="TSM25" s="485">
        <f t="shared" si="219"/>
        <v>0</v>
      </c>
      <c r="TSN25" s="485">
        <f t="shared" si="219"/>
        <v>0</v>
      </c>
      <c r="TSO25" s="485">
        <f t="shared" si="219"/>
        <v>0</v>
      </c>
      <c r="TSP25" s="485">
        <f t="shared" si="219"/>
        <v>0</v>
      </c>
      <c r="TSQ25" s="485">
        <f t="shared" si="219"/>
        <v>0</v>
      </c>
      <c r="TSR25" s="485">
        <f t="shared" si="219"/>
        <v>0</v>
      </c>
      <c r="TSS25" s="485">
        <f t="shared" si="219"/>
        <v>0</v>
      </c>
      <c r="TST25" s="485">
        <f t="shared" si="219"/>
        <v>0</v>
      </c>
      <c r="TSU25" s="485">
        <f t="shared" si="219"/>
        <v>0</v>
      </c>
      <c r="TSV25" s="485">
        <f t="shared" si="219"/>
        <v>0</v>
      </c>
      <c r="TSW25" s="485">
        <f t="shared" si="219"/>
        <v>0</v>
      </c>
      <c r="TSX25" s="485">
        <f t="shared" si="219"/>
        <v>0</v>
      </c>
      <c r="TSY25" s="485">
        <f t="shared" si="219"/>
        <v>0</v>
      </c>
      <c r="TSZ25" s="485">
        <f t="shared" si="219"/>
        <v>0</v>
      </c>
      <c r="TTA25" s="485">
        <f t="shared" si="219"/>
        <v>0</v>
      </c>
      <c r="TTB25" s="485">
        <f t="shared" si="219"/>
        <v>0</v>
      </c>
      <c r="TTC25" s="485">
        <f t="shared" si="219"/>
        <v>0</v>
      </c>
      <c r="TTD25" s="485">
        <f t="shared" si="219"/>
        <v>0</v>
      </c>
      <c r="TTE25" s="485">
        <f t="shared" si="219"/>
        <v>0</v>
      </c>
      <c r="TTF25" s="485">
        <f t="shared" si="219"/>
        <v>0</v>
      </c>
      <c r="TTG25" s="485">
        <f t="shared" si="219"/>
        <v>0</v>
      </c>
      <c r="TTH25" s="485">
        <f t="shared" si="219"/>
        <v>0</v>
      </c>
      <c r="TTI25" s="485">
        <f t="shared" si="219"/>
        <v>0</v>
      </c>
      <c r="TTJ25" s="485">
        <f t="shared" si="219"/>
        <v>0</v>
      </c>
      <c r="TTK25" s="485">
        <f t="shared" si="219"/>
        <v>0</v>
      </c>
      <c r="TTL25" s="485">
        <f t="shared" si="219"/>
        <v>0</v>
      </c>
      <c r="TTM25" s="485">
        <f t="shared" si="219"/>
        <v>0</v>
      </c>
      <c r="TTN25" s="485">
        <f t="shared" si="219"/>
        <v>0</v>
      </c>
      <c r="TTO25" s="485">
        <f t="shared" si="219"/>
        <v>0</v>
      </c>
      <c r="TTP25" s="485">
        <f t="shared" si="219"/>
        <v>0</v>
      </c>
      <c r="TTQ25" s="485">
        <f t="shared" si="219"/>
        <v>0</v>
      </c>
      <c r="TTR25" s="485">
        <f t="shared" si="219"/>
        <v>0</v>
      </c>
      <c r="TTS25" s="485">
        <f t="shared" si="219"/>
        <v>0</v>
      </c>
      <c r="TTT25" s="485">
        <f t="shared" si="219"/>
        <v>0</v>
      </c>
      <c r="TTU25" s="485">
        <f t="shared" si="219"/>
        <v>0</v>
      </c>
      <c r="TTV25" s="485">
        <f t="shared" si="219"/>
        <v>0</v>
      </c>
      <c r="TTW25" s="485">
        <f t="shared" si="219"/>
        <v>0</v>
      </c>
      <c r="TTX25" s="485">
        <f t="shared" si="219"/>
        <v>0</v>
      </c>
      <c r="TTY25" s="485">
        <f t="shared" si="219"/>
        <v>0</v>
      </c>
      <c r="TTZ25" s="485">
        <f t="shared" si="219"/>
        <v>0</v>
      </c>
      <c r="TUA25" s="485">
        <f t="shared" si="219"/>
        <v>0</v>
      </c>
      <c r="TUB25" s="485">
        <f t="shared" si="219"/>
        <v>0</v>
      </c>
      <c r="TUC25" s="485">
        <f t="shared" si="219"/>
        <v>0</v>
      </c>
      <c r="TUD25" s="485">
        <f t="shared" si="219"/>
        <v>0</v>
      </c>
      <c r="TUE25" s="485">
        <f t="shared" si="219"/>
        <v>0</v>
      </c>
      <c r="TUF25" s="485">
        <f t="shared" si="219"/>
        <v>0</v>
      </c>
      <c r="TUG25" s="485">
        <f t="shared" si="219"/>
        <v>0</v>
      </c>
      <c r="TUH25" s="485">
        <f t="shared" si="219"/>
        <v>0</v>
      </c>
      <c r="TUI25" s="485">
        <f t="shared" si="219"/>
        <v>0</v>
      </c>
      <c r="TUJ25" s="485">
        <f t="shared" si="219"/>
        <v>0</v>
      </c>
      <c r="TUK25" s="485">
        <f t="shared" si="219"/>
        <v>0</v>
      </c>
      <c r="TUL25" s="485">
        <f t="shared" si="219"/>
        <v>0</v>
      </c>
      <c r="TUM25" s="485">
        <f t="shared" si="219"/>
        <v>0</v>
      </c>
      <c r="TUN25" s="485">
        <f t="shared" si="219"/>
        <v>0</v>
      </c>
      <c r="TUO25" s="485">
        <f t="shared" ref="TUO25:TWZ25" si="220">TUO22/365</f>
        <v>0</v>
      </c>
      <c r="TUP25" s="485">
        <f t="shared" si="220"/>
        <v>0</v>
      </c>
      <c r="TUQ25" s="485">
        <f t="shared" si="220"/>
        <v>0</v>
      </c>
      <c r="TUR25" s="485">
        <f t="shared" si="220"/>
        <v>0</v>
      </c>
      <c r="TUS25" s="485">
        <f t="shared" si="220"/>
        <v>0</v>
      </c>
      <c r="TUT25" s="485">
        <f t="shared" si="220"/>
        <v>0</v>
      </c>
      <c r="TUU25" s="485">
        <f t="shared" si="220"/>
        <v>0</v>
      </c>
      <c r="TUV25" s="485">
        <f t="shared" si="220"/>
        <v>0</v>
      </c>
      <c r="TUW25" s="485">
        <f t="shared" si="220"/>
        <v>0</v>
      </c>
      <c r="TUX25" s="485">
        <f t="shared" si="220"/>
        <v>0</v>
      </c>
      <c r="TUY25" s="485">
        <f t="shared" si="220"/>
        <v>0</v>
      </c>
      <c r="TUZ25" s="485">
        <f t="shared" si="220"/>
        <v>0</v>
      </c>
      <c r="TVA25" s="485">
        <f t="shared" si="220"/>
        <v>0</v>
      </c>
      <c r="TVB25" s="485">
        <f t="shared" si="220"/>
        <v>0</v>
      </c>
      <c r="TVC25" s="485">
        <f t="shared" si="220"/>
        <v>0</v>
      </c>
      <c r="TVD25" s="485">
        <f t="shared" si="220"/>
        <v>0</v>
      </c>
      <c r="TVE25" s="485">
        <f t="shared" si="220"/>
        <v>0</v>
      </c>
      <c r="TVF25" s="485">
        <f t="shared" si="220"/>
        <v>0</v>
      </c>
      <c r="TVG25" s="485">
        <f t="shared" si="220"/>
        <v>0</v>
      </c>
      <c r="TVH25" s="485">
        <f t="shared" si="220"/>
        <v>0</v>
      </c>
      <c r="TVI25" s="485">
        <f t="shared" si="220"/>
        <v>0</v>
      </c>
      <c r="TVJ25" s="485">
        <f t="shared" si="220"/>
        <v>0</v>
      </c>
      <c r="TVK25" s="485">
        <f t="shared" si="220"/>
        <v>0</v>
      </c>
      <c r="TVL25" s="485">
        <f t="shared" si="220"/>
        <v>0</v>
      </c>
      <c r="TVM25" s="485">
        <f t="shared" si="220"/>
        <v>0</v>
      </c>
      <c r="TVN25" s="485">
        <f t="shared" si="220"/>
        <v>0</v>
      </c>
      <c r="TVO25" s="485">
        <f t="shared" si="220"/>
        <v>0</v>
      </c>
      <c r="TVP25" s="485">
        <f t="shared" si="220"/>
        <v>0</v>
      </c>
      <c r="TVQ25" s="485">
        <f t="shared" si="220"/>
        <v>0</v>
      </c>
      <c r="TVR25" s="485">
        <f t="shared" si="220"/>
        <v>0</v>
      </c>
      <c r="TVS25" s="485">
        <f t="shared" si="220"/>
        <v>0</v>
      </c>
      <c r="TVT25" s="485">
        <f t="shared" si="220"/>
        <v>0</v>
      </c>
      <c r="TVU25" s="485">
        <f t="shared" si="220"/>
        <v>0</v>
      </c>
      <c r="TVV25" s="485">
        <f t="shared" si="220"/>
        <v>0</v>
      </c>
      <c r="TVW25" s="485">
        <f t="shared" si="220"/>
        <v>0</v>
      </c>
      <c r="TVX25" s="485">
        <f t="shared" si="220"/>
        <v>0</v>
      </c>
      <c r="TVY25" s="485">
        <f t="shared" si="220"/>
        <v>0</v>
      </c>
      <c r="TVZ25" s="485">
        <f t="shared" si="220"/>
        <v>0</v>
      </c>
      <c r="TWA25" s="485">
        <f t="shared" si="220"/>
        <v>0</v>
      </c>
      <c r="TWB25" s="485">
        <f t="shared" si="220"/>
        <v>0</v>
      </c>
      <c r="TWC25" s="485">
        <f t="shared" si="220"/>
        <v>0</v>
      </c>
      <c r="TWD25" s="485">
        <f t="shared" si="220"/>
        <v>0</v>
      </c>
      <c r="TWE25" s="485">
        <f t="shared" si="220"/>
        <v>0</v>
      </c>
      <c r="TWF25" s="485">
        <f t="shared" si="220"/>
        <v>0</v>
      </c>
      <c r="TWG25" s="485">
        <f t="shared" si="220"/>
        <v>0</v>
      </c>
      <c r="TWH25" s="485">
        <f t="shared" si="220"/>
        <v>0</v>
      </c>
      <c r="TWI25" s="485">
        <f t="shared" si="220"/>
        <v>0</v>
      </c>
      <c r="TWJ25" s="485">
        <f t="shared" si="220"/>
        <v>0</v>
      </c>
      <c r="TWK25" s="485">
        <f t="shared" si="220"/>
        <v>0</v>
      </c>
      <c r="TWL25" s="485">
        <f t="shared" si="220"/>
        <v>0</v>
      </c>
      <c r="TWM25" s="485">
        <f t="shared" si="220"/>
        <v>0</v>
      </c>
      <c r="TWN25" s="485">
        <f t="shared" si="220"/>
        <v>0</v>
      </c>
      <c r="TWO25" s="485">
        <f t="shared" si="220"/>
        <v>0</v>
      </c>
      <c r="TWP25" s="485">
        <f t="shared" si="220"/>
        <v>0</v>
      </c>
      <c r="TWQ25" s="485">
        <f t="shared" si="220"/>
        <v>0</v>
      </c>
      <c r="TWR25" s="485">
        <f t="shared" si="220"/>
        <v>0</v>
      </c>
      <c r="TWS25" s="485">
        <f t="shared" si="220"/>
        <v>0</v>
      </c>
      <c r="TWT25" s="485">
        <f t="shared" si="220"/>
        <v>0</v>
      </c>
      <c r="TWU25" s="485">
        <f t="shared" si="220"/>
        <v>0</v>
      </c>
      <c r="TWV25" s="485">
        <f t="shared" si="220"/>
        <v>0</v>
      </c>
      <c r="TWW25" s="485">
        <f t="shared" si="220"/>
        <v>0</v>
      </c>
      <c r="TWX25" s="485">
        <f t="shared" si="220"/>
        <v>0</v>
      </c>
      <c r="TWY25" s="485">
        <f t="shared" si="220"/>
        <v>0</v>
      </c>
      <c r="TWZ25" s="485">
        <f t="shared" si="220"/>
        <v>0</v>
      </c>
      <c r="TXA25" s="485">
        <f t="shared" ref="TXA25:TZL25" si="221">TXA22/365</f>
        <v>0</v>
      </c>
      <c r="TXB25" s="485">
        <f t="shared" si="221"/>
        <v>0</v>
      </c>
      <c r="TXC25" s="485">
        <f t="shared" si="221"/>
        <v>0</v>
      </c>
      <c r="TXD25" s="485">
        <f t="shared" si="221"/>
        <v>0</v>
      </c>
      <c r="TXE25" s="485">
        <f t="shared" si="221"/>
        <v>0</v>
      </c>
      <c r="TXF25" s="485">
        <f t="shared" si="221"/>
        <v>0</v>
      </c>
      <c r="TXG25" s="485">
        <f t="shared" si="221"/>
        <v>0</v>
      </c>
      <c r="TXH25" s="485">
        <f t="shared" si="221"/>
        <v>0</v>
      </c>
      <c r="TXI25" s="485">
        <f t="shared" si="221"/>
        <v>0</v>
      </c>
      <c r="TXJ25" s="485">
        <f t="shared" si="221"/>
        <v>0</v>
      </c>
      <c r="TXK25" s="485">
        <f t="shared" si="221"/>
        <v>0</v>
      </c>
      <c r="TXL25" s="485">
        <f t="shared" si="221"/>
        <v>0</v>
      </c>
      <c r="TXM25" s="485">
        <f t="shared" si="221"/>
        <v>0</v>
      </c>
      <c r="TXN25" s="485">
        <f t="shared" si="221"/>
        <v>0</v>
      </c>
      <c r="TXO25" s="485">
        <f t="shared" si="221"/>
        <v>0</v>
      </c>
      <c r="TXP25" s="485">
        <f t="shared" si="221"/>
        <v>0</v>
      </c>
      <c r="TXQ25" s="485">
        <f t="shared" si="221"/>
        <v>0</v>
      </c>
      <c r="TXR25" s="485">
        <f t="shared" si="221"/>
        <v>0</v>
      </c>
      <c r="TXS25" s="485">
        <f t="shared" si="221"/>
        <v>0</v>
      </c>
      <c r="TXT25" s="485">
        <f t="shared" si="221"/>
        <v>0</v>
      </c>
      <c r="TXU25" s="485">
        <f t="shared" si="221"/>
        <v>0</v>
      </c>
      <c r="TXV25" s="485">
        <f t="shared" si="221"/>
        <v>0</v>
      </c>
      <c r="TXW25" s="485">
        <f t="shared" si="221"/>
        <v>0</v>
      </c>
      <c r="TXX25" s="485">
        <f t="shared" si="221"/>
        <v>0</v>
      </c>
      <c r="TXY25" s="485">
        <f t="shared" si="221"/>
        <v>0</v>
      </c>
      <c r="TXZ25" s="485">
        <f t="shared" si="221"/>
        <v>0</v>
      </c>
      <c r="TYA25" s="485">
        <f t="shared" si="221"/>
        <v>0</v>
      </c>
      <c r="TYB25" s="485">
        <f t="shared" si="221"/>
        <v>0</v>
      </c>
      <c r="TYC25" s="485">
        <f t="shared" si="221"/>
        <v>0</v>
      </c>
      <c r="TYD25" s="485">
        <f t="shared" si="221"/>
        <v>0</v>
      </c>
      <c r="TYE25" s="485">
        <f t="shared" si="221"/>
        <v>0</v>
      </c>
      <c r="TYF25" s="485">
        <f t="shared" si="221"/>
        <v>0</v>
      </c>
      <c r="TYG25" s="485">
        <f t="shared" si="221"/>
        <v>0</v>
      </c>
      <c r="TYH25" s="485">
        <f t="shared" si="221"/>
        <v>0</v>
      </c>
      <c r="TYI25" s="485">
        <f t="shared" si="221"/>
        <v>0</v>
      </c>
      <c r="TYJ25" s="485">
        <f t="shared" si="221"/>
        <v>0</v>
      </c>
      <c r="TYK25" s="485">
        <f t="shared" si="221"/>
        <v>0</v>
      </c>
      <c r="TYL25" s="485">
        <f t="shared" si="221"/>
        <v>0</v>
      </c>
      <c r="TYM25" s="485">
        <f t="shared" si="221"/>
        <v>0</v>
      </c>
      <c r="TYN25" s="485">
        <f t="shared" si="221"/>
        <v>0</v>
      </c>
      <c r="TYO25" s="485">
        <f t="shared" si="221"/>
        <v>0</v>
      </c>
      <c r="TYP25" s="485">
        <f t="shared" si="221"/>
        <v>0</v>
      </c>
      <c r="TYQ25" s="485">
        <f t="shared" si="221"/>
        <v>0</v>
      </c>
      <c r="TYR25" s="485">
        <f t="shared" si="221"/>
        <v>0</v>
      </c>
      <c r="TYS25" s="485">
        <f t="shared" si="221"/>
        <v>0</v>
      </c>
      <c r="TYT25" s="485">
        <f t="shared" si="221"/>
        <v>0</v>
      </c>
      <c r="TYU25" s="485">
        <f t="shared" si="221"/>
        <v>0</v>
      </c>
      <c r="TYV25" s="485">
        <f t="shared" si="221"/>
        <v>0</v>
      </c>
      <c r="TYW25" s="485">
        <f t="shared" si="221"/>
        <v>0</v>
      </c>
      <c r="TYX25" s="485">
        <f t="shared" si="221"/>
        <v>0</v>
      </c>
      <c r="TYY25" s="485">
        <f t="shared" si="221"/>
        <v>0</v>
      </c>
      <c r="TYZ25" s="485">
        <f t="shared" si="221"/>
        <v>0</v>
      </c>
      <c r="TZA25" s="485">
        <f t="shared" si="221"/>
        <v>0</v>
      </c>
      <c r="TZB25" s="485">
        <f t="shared" si="221"/>
        <v>0</v>
      </c>
      <c r="TZC25" s="485">
        <f t="shared" si="221"/>
        <v>0</v>
      </c>
      <c r="TZD25" s="485">
        <f t="shared" si="221"/>
        <v>0</v>
      </c>
      <c r="TZE25" s="485">
        <f t="shared" si="221"/>
        <v>0</v>
      </c>
      <c r="TZF25" s="485">
        <f t="shared" si="221"/>
        <v>0</v>
      </c>
      <c r="TZG25" s="485">
        <f t="shared" si="221"/>
        <v>0</v>
      </c>
      <c r="TZH25" s="485">
        <f t="shared" si="221"/>
        <v>0</v>
      </c>
      <c r="TZI25" s="485">
        <f t="shared" si="221"/>
        <v>0</v>
      </c>
      <c r="TZJ25" s="485">
        <f t="shared" si="221"/>
        <v>0</v>
      </c>
      <c r="TZK25" s="485">
        <f t="shared" si="221"/>
        <v>0</v>
      </c>
      <c r="TZL25" s="485">
        <f t="shared" si="221"/>
        <v>0</v>
      </c>
      <c r="TZM25" s="485">
        <f t="shared" ref="TZM25:UBX25" si="222">TZM22/365</f>
        <v>0</v>
      </c>
      <c r="TZN25" s="485">
        <f t="shared" si="222"/>
        <v>0</v>
      </c>
      <c r="TZO25" s="485">
        <f t="shared" si="222"/>
        <v>0</v>
      </c>
      <c r="TZP25" s="485">
        <f t="shared" si="222"/>
        <v>0</v>
      </c>
      <c r="TZQ25" s="485">
        <f t="shared" si="222"/>
        <v>0</v>
      </c>
      <c r="TZR25" s="485">
        <f t="shared" si="222"/>
        <v>0</v>
      </c>
      <c r="TZS25" s="485">
        <f t="shared" si="222"/>
        <v>0</v>
      </c>
      <c r="TZT25" s="485">
        <f t="shared" si="222"/>
        <v>0</v>
      </c>
      <c r="TZU25" s="485">
        <f t="shared" si="222"/>
        <v>0</v>
      </c>
      <c r="TZV25" s="485">
        <f t="shared" si="222"/>
        <v>0</v>
      </c>
      <c r="TZW25" s="485">
        <f t="shared" si="222"/>
        <v>0</v>
      </c>
      <c r="TZX25" s="485">
        <f t="shared" si="222"/>
        <v>0</v>
      </c>
      <c r="TZY25" s="485">
        <f t="shared" si="222"/>
        <v>0</v>
      </c>
      <c r="TZZ25" s="485">
        <f t="shared" si="222"/>
        <v>0</v>
      </c>
      <c r="UAA25" s="485">
        <f t="shared" si="222"/>
        <v>0</v>
      </c>
      <c r="UAB25" s="485">
        <f t="shared" si="222"/>
        <v>0</v>
      </c>
      <c r="UAC25" s="485">
        <f t="shared" si="222"/>
        <v>0</v>
      </c>
      <c r="UAD25" s="485">
        <f t="shared" si="222"/>
        <v>0</v>
      </c>
      <c r="UAE25" s="485">
        <f t="shared" si="222"/>
        <v>0</v>
      </c>
      <c r="UAF25" s="485">
        <f t="shared" si="222"/>
        <v>0</v>
      </c>
      <c r="UAG25" s="485">
        <f t="shared" si="222"/>
        <v>0</v>
      </c>
      <c r="UAH25" s="485">
        <f t="shared" si="222"/>
        <v>0</v>
      </c>
      <c r="UAI25" s="485">
        <f t="shared" si="222"/>
        <v>0</v>
      </c>
      <c r="UAJ25" s="485">
        <f t="shared" si="222"/>
        <v>0</v>
      </c>
      <c r="UAK25" s="485">
        <f t="shared" si="222"/>
        <v>0</v>
      </c>
      <c r="UAL25" s="485">
        <f t="shared" si="222"/>
        <v>0</v>
      </c>
      <c r="UAM25" s="485">
        <f t="shared" si="222"/>
        <v>0</v>
      </c>
      <c r="UAN25" s="485">
        <f t="shared" si="222"/>
        <v>0</v>
      </c>
      <c r="UAO25" s="485">
        <f t="shared" si="222"/>
        <v>0</v>
      </c>
      <c r="UAP25" s="485">
        <f t="shared" si="222"/>
        <v>0</v>
      </c>
      <c r="UAQ25" s="485">
        <f t="shared" si="222"/>
        <v>0</v>
      </c>
      <c r="UAR25" s="485">
        <f t="shared" si="222"/>
        <v>0</v>
      </c>
      <c r="UAS25" s="485">
        <f t="shared" si="222"/>
        <v>0</v>
      </c>
      <c r="UAT25" s="485">
        <f t="shared" si="222"/>
        <v>0</v>
      </c>
      <c r="UAU25" s="485">
        <f t="shared" si="222"/>
        <v>0</v>
      </c>
      <c r="UAV25" s="485">
        <f t="shared" si="222"/>
        <v>0</v>
      </c>
      <c r="UAW25" s="485">
        <f t="shared" si="222"/>
        <v>0</v>
      </c>
      <c r="UAX25" s="485">
        <f t="shared" si="222"/>
        <v>0</v>
      </c>
      <c r="UAY25" s="485">
        <f t="shared" si="222"/>
        <v>0</v>
      </c>
      <c r="UAZ25" s="485">
        <f t="shared" si="222"/>
        <v>0</v>
      </c>
      <c r="UBA25" s="485">
        <f t="shared" si="222"/>
        <v>0</v>
      </c>
      <c r="UBB25" s="485">
        <f t="shared" si="222"/>
        <v>0</v>
      </c>
      <c r="UBC25" s="485">
        <f t="shared" si="222"/>
        <v>0</v>
      </c>
      <c r="UBD25" s="485">
        <f t="shared" si="222"/>
        <v>0</v>
      </c>
      <c r="UBE25" s="485">
        <f t="shared" si="222"/>
        <v>0</v>
      </c>
      <c r="UBF25" s="485">
        <f t="shared" si="222"/>
        <v>0</v>
      </c>
      <c r="UBG25" s="485">
        <f t="shared" si="222"/>
        <v>0</v>
      </c>
      <c r="UBH25" s="485">
        <f t="shared" si="222"/>
        <v>0</v>
      </c>
      <c r="UBI25" s="485">
        <f t="shared" si="222"/>
        <v>0</v>
      </c>
      <c r="UBJ25" s="485">
        <f t="shared" si="222"/>
        <v>0</v>
      </c>
      <c r="UBK25" s="485">
        <f t="shared" si="222"/>
        <v>0</v>
      </c>
      <c r="UBL25" s="485">
        <f t="shared" si="222"/>
        <v>0</v>
      </c>
      <c r="UBM25" s="485">
        <f t="shared" si="222"/>
        <v>0</v>
      </c>
      <c r="UBN25" s="485">
        <f t="shared" si="222"/>
        <v>0</v>
      </c>
      <c r="UBO25" s="485">
        <f t="shared" si="222"/>
        <v>0</v>
      </c>
      <c r="UBP25" s="485">
        <f t="shared" si="222"/>
        <v>0</v>
      </c>
      <c r="UBQ25" s="485">
        <f t="shared" si="222"/>
        <v>0</v>
      </c>
      <c r="UBR25" s="485">
        <f t="shared" si="222"/>
        <v>0</v>
      </c>
      <c r="UBS25" s="485">
        <f t="shared" si="222"/>
        <v>0</v>
      </c>
      <c r="UBT25" s="485">
        <f t="shared" si="222"/>
        <v>0</v>
      </c>
      <c r="UBU25" s="485">
        <f t="shared" si="222"/>
        <v>0</v>
      </c>
      <c r="UBV25" s="485">
        <f t="shared" si="222"/>
        <v>0</v>
      </c>
      <c r="UBW25" s="485">
        <f t="shared" si="222"/>
        <v>0</v>
      </c>
      <c r="UBX25" s="485">
        <f t="shared" si="222"/>
        <v>0</v>
      </c>
      <c r="UBY25" s="485">
        <f t="shared" ref="UBY25:UEJ25" si="223">UBY22/365</f>
        <v>0</v>
      </c>
      <c r="UBZ25" s="485">
        <f t="shared" si="223"/>
        <v>0</v>
      </c>
      <c r="UCA25" s="485">
        <f t="shared" si="223"/>
        <v>0</v>
      </c>
      <c r="UCB25" s="485">
        <f t="shared" si="223"/>
        <v>0</v>
      </c>
      <c r="UCC25" s="485">
        <f t="shared" si="223"/>
        <v>0</v>
      </c>
      <c r="UCD25" s="485">
        <f t="shared" si="223"/>
        <v>0</v>
      </c>
      <c r="UCE25" s="485">
        <f t="shared" si="223"/>
        <v>0</v>
      </c>
      <c r="UCF25" s="485">
        <f t="shared" si="223"/>
        <v>0</v>
      </c>
      <c r="UCG25" s="485">
        <f t="shared" si="223"/>
        <v>0</v>
      </c>
      <c r="UCH25" s="485">
        <f t="shared" si="223"/>
        <v>0</v>
      </c>
      <c r="UCI25" s="485">
        <f t="shared" si="223"/>
        <v>0</v>
      </c>
      <c r="UCJ25" s="485">
        <f t="shared" si="223"/>
        <v>0</v>
      </c>
      <c r="UCK25" s="485">
        <f t="shared" si="223"/>
        <v>0</v>
      </c>
      <c r="UCL25" s="485">
        <f t="shared" si="223"/>
        <v>0</v>
      </c>
      <c r="UCM25" s="485">
        <f t="shared" si="223"/>
        <v>0</v>
      </c>
      <c r="UCN25" s="485">
        <f t="shared" si="223"/>
        <v>0</v>
      </c>
      <c r="UCO25" s="485">
        <f t="shared" si="223"/>
        <v>0</v>
      </c>
      <c r="UCP25" s="485">
        <f t="shared" si="223"/>
        <v>0</v>
      </c>
      <c r="UCQ25" s="485">
        <f t="shared" si="223"/>
        <v>0</v>
      </c>
      <c r="UCR25" s="485">
        <f t="shared" si="223"/>
        <v>0</v>
      </c>
      <c r="UCS25" s="485">
        <f t="shared" si="223"/>
        <v>0</v>
      </c>
      <c r="UCT25" s="485">
        <f t="shared" si="223"/>
        <v>0</v>
      </c>
      <c r="UCU25" s="485">
        <f t="shared" si="223"/>
        <v>0</v>
      </c>
      <c r="UCV25" s="485">
        <f t="shared" si="223"/>
        <v>0</v>
      </c>
      <c r="UCW25" s="485">
        <f t="shared" si="223"/>
        <v>0</v>
      </c>
      <c r="UCX25" s="485">
        <f t="shared" si="223"/>
        <v>0</v>
      </c>
      <c r="UCY25" s="485">
        <f t="shared" si="223"/>
        <v>0</v>
      </c>
      <c r="UCZ25" s="485">
        <f t="shared" si="223"/>
        <v>0</v>
      </c>
      <c r="UDA25" s="485">
        <f t="shared" si="223"/>
        <v>0</v>
      </c>
      <c r="UDB25" s="485">
        <f t="shared" si="223"/>
        <v>0</v>
      </c>
      <c r="UDC25" s="485">
        <f t="shared" si="223"/>
        <v>0</v>
      </c>
      <c r="UDD25" s="485">
        <f t="shared" si="223"/>
        <v>0</v>
      </c>
      <c r="UDE25" s="485">
        <f t="shared" si="223"/>
        <v>0</v>
      </c>
      <c r="UDF25" s="485">
        <f t="shared" si="223"/>
        <v>0</v>
      </c>
      <c r="UDG25" s="485">
        <f t="shared" si="223"/>
        <v>0</v>
      </c>
      <c r="UDH25" s="485">
        <f t="shared" si="223"/>
        <v>0</v>
      </c>
      <c r="UDI25" s="485">
        <f t="shared" si="223"/>
        <v>0</v>
      </c>
      <c r="UDJ25" s="485">
        <f t="shared" si="223"/>
        <v>0</v>
      </c>
      <c r="UDK25" s="485">
        <f t="shared" si="223"/>
        <v>0</v>
      </c>
      <c r="UDL25" s="485">
        <f t="shared" si="223"/>
        <v>0</v>
      </c>
      <c r="UDM25" s="485">
        <f t="shared" si="223"/>
        <v>0</v>
      </c>
      <c r="UDN25" s="485">
        <f t="shared" si="223"/>
        <v>0</v>
      </c>
      <c r="UDO25" s="485">
        <f t="shared" si="223"/>
        <v>0</v>
      </c>
      <c r="UDP25" s="485">
        <f t="shared" si="223"/>
        <v>0</v>
      </c>
      <c r="UDQ25" s="485">
        <f t="shared" si="223"/>
        <v>0</v>
      </c>
      <c r="UDR25" s="485">
        <f t="shared" si="223"/>
        <v>0</v>
      </c>
      <c r="UDS25" s="485">
        <f t="shared" si="223"/>
        <v>0</v>
      </c>
      <c r="UDT25" s="485">
        <f t="shared" si="223"/>
        <v>0</v>
      </c>
      <c r="UDU25" s="485">
        <f t="shared" si="223"/>
        <v>0</v>
      </c>
      <c r="UDV25" s="485">
        <f t="shared" si="223"/>
        <v>0</v>
      </c>
      <c r="UDW25" s="485">
        <f t="shared" si="223"/>
        <v>0</v>
      </c>
      <c r="UDX25" s="485">
        <f t="shared" si="223"/>
        <v>0</v>
      </c>
      <c r="UDY25" s="485">
        <f t="shared" si="223"/>
        <v>0</v>
      </c>
      <c r="UDZ25" s="485">
        <f t="shared" si="223"/>
        <v>0</v>
      </c>
      <c r="UEA25" s="485">
        <f t="shared" si="223"/>
        <v>0</v>
      </c>
      <c r="UEB25" s="485">
        <f t="shared" si="223"/>
        <v>0</v>
      </c>
      <c r="UEC25" s="485">
        <f t="shared" si="223"/>
        <v>0</v>
      </c>
      <c r="UED25" s="485">
        <f t="shared" si="223"/>
        <v>0</v>
      </c>
      <c r="UEE25" s="485">
        <f t="shared" si="223"/>
        <v>0</v>
      </c>
      <c r="UEF25" s="485">
        <f t="shared" si="223"/>
        <v>0</v>
      </c>
      <c r="UEG25" s="485">
        <f t="shared" si="223"/>
        <v>0</v>
      </c>
      <c r="UEH25" s="485">
        <f t="shared" si="223"/>
        <v>0</v>
      </c>
      <c r="UEI25" s="485">
        <f t="shared" si="223"/>
        <v>0</v>
      </c>
      <c r="UEJ25" s="485">
        <f t="shared" si="223"/>
        <v>0</v>
      </c>
      <c r="UEK25" s="485">
        <f t="shared" ref="UEK25:UGV25" si="224">UEK22/365</f>
        <v>0</v>
      </c>
      <c r="UEL25" s="485">
        <f t="shared" si="224"/>
        <v>0</v>
      </c>
      <c r="UEM25" s="485">
        <f t="shared" si="224"/>
        <v>0</v>
      </c>
      <c r="UEN25" s="485">
        <f t="shared" si="224"/>
        <v>0</v>
      </c>
      <c r="UEO25" s="485">
        <f t="shared" si="224"/>
        <v>0</v>
      </c>
      <c r="UEP25" s="485">
        <f t="shared" si="224"/>
        <v>0</v>
      </c>
      <c r="UEQ25" s="485">
        <f t="shared" si="224"/>
        <v>0</v>
      </c>
      <c r="UER25" s="485">
        <f t="shared" si="224"/>
        <v>0</v>
      </c>
      <c r="UES25" s="485">
        <f t="shared" si="224"/>
        <v>0</v>
      </c>
      <c r="UET25" s="485">
        <f t="shared" si="224"/>
        <v>0</v>
      </c>
      <c r="UEU25" s="485">
        <f t="shared" si="224"/>
        <v>0</v>
      </c>
      <c r="UEV25" s="485">
        <f t="shared" si="224"/>
        <v>0</v>
      </c>
      <c r="UEW25" s="485">
        <f t="shared" si="224"/>
        <v>0</v>
      </c>
      <c r="UEX25" s="485">
        <f t="shared" si="224"/>
        <v>0</v>
      </c>
      <c r="UEY25" s="485">
        <f t="shared" si="224"/>
        <v>0</v>
      </c>
      <c r="UEZ25" s="485">
        <f t="shared" si="224"/>
        <v>0</v>
      </c>
      <c r="UFA25" s="485">
        <f t="shared" si="224"/>
        <v>0</v>
      </c>
      <c r="UFB25" s="485">
        <f t="shared" si="224"/>
        <v>0</v>
      </c>
      <c r="UFC25" s="485">
        <f t="shared" si="224"/>
        <v>0</v>
      </c>
      <c r="UFD25" s="485">
        <f t="shared" si="224"/>
        <v>0</v>
      </c>
      <c r="UFE25" s="485">
        <f t="shared" si="224"/>
        <v>0</v>
      </c>
      <c r="UFF25" s="485">
        <f t="shared" si="224"/>
        <v>0</v>
      </c>
      <c r="UFG25" s="485">
        <f t="shared" si="224"/>
        <v>0</v>
      </c>
      <c r="UFH25" s="485">
        <f t="shared" si="224"/>
        <v>0</v>
      </c>
      <c r="UFI25" s="485">
        <f t="shared" si="224"/>
        <v>0</v>
      </c>
      <c r="UFJ25" s="485">
        <f t="shared" si="224"/>
        <v>0</v>
      </c>
      <c r="UFK25" s="485">
        <f t="shared" si="224"/>
        <v>0</v>
      </c>
      <c r="UFL25" s="485">
        <f t="shared" si="224"/>
        <v>0</v>
      </c>
      <c r="UFM25" s="485">
        <f t="shared" si="224"/>
        <v>0</v>
      </c>
      <c r="UFN25" s="485">
        <f t="shared" si="224"/>
        <v>0</v>
      </c>
      <c r="UFO25" s="485">
        <f t="shared" si="224"/>
        <v>0</v>
      </c>
      <c r="UFP25" s="485">
        <f t="shared" si="224"/>
        <v>0</v>
      </c>
      <c r="UFQ25" s="485">
        <f t="shared" si="224"/>
        <v>0</v>
      </c>
      <c r="UFR25" s="485">
        <f t="shared" si="224"/>
        <v>0</v>
      </c>
      <c r="UFS25" s="485">
        <f t="shared" si="224"/>
        <v>0</v>
      </c>
      <c r="UFT25" s="485">
        <f t="shared" si="224"/>
        <v>0</v>
      </c>
      <c r="UFU25" s="485">
        <f t="shared" si="224"/>
        <v>0</v>
      </c>
      <c r="UFV25" s="485">
        <f t="shared" si="224"/>
        <v>0</v>
      </c>
      <c r="UFW25" s="485">
        <f t="shared" si="224"/>
        <v>0</v>
      </c>
      <c r="UFX25" s="485">
        <f t="shared" si="224"/>
        <v>0</v>
      </c>
      <c r="UFY25" s="485">
        <f t="shared" si="224"/>
        <v>0</v>
      </c>
      <c r="UFZ25" s="485">
        <f t="shared" si="224"/>
        <v>0</v>
      </c>
      <c r="UGA25" s="485">
        <f t="shared" si="224"/>
        <v>0</v>
      </c>
      <c r="UGB25" s="485">
        <f t="shared" si="224"/>
        <v>0</v>
      </c>
      <c r="UGC25" s="485">
        <f t="shared" si="224"/>
        <v>0</v>
      </c>
      <c r="UGD25" s="485">
        <f t="shared" si="224"/>
        <v>0</v>
      </c>
      <c r="UGE25" s="485">
        <f t="shared" si="224"/>
        <v>0</v>
      </c>
      <c r="UGF25" s="485">
        <f t="shared" si="224"/>
        <v>0</v>
      </c>
      <c r="UGG25" s="485">
        <f t="shared" si="224"/>
        <v>0</v>
      </c>
      <c r="UGH25" s="485">
        <f t="shared" si="224"/>
        <v>0</v>
      </c>
      <c r="UGI25" s="485">
        <f t="shared" si="224"/>
        <v>0</v>
      </c>
      <c r="UGJ25" s="485">
        <f t="shared" si="224"/>
        <v>0</v>
      </c>
      <c r="UGK25" s="485">
        <f t="shared" si="224"/>
        <v>0</v>
      </c>
      <c r="UGL25" s="485">
        <f t="shared" si="224"/>
        <v>0</v>
      </c>
      <c r="UGM25" s="485">
        <f t="shared" si="224"/>
        <v>0</v>
      </c>
      <c r="UGN25" s="485">
        <f t="shared" si="224"/>
        <v>0</v>
      </c>
      <c r="UGO25" s="485">
        <f t="shared" si="224"/>
        <v>0</v>
      </c>
      <c r="UGP25" s="485">
        <f t="shared" si="224"/>
        <v>0</v>
      </c>
      <c r="UGQ25" s="485">
        <f t="shared" si="224"/>
        <v>0</v>
      </c>
      <c r="UGR25" s="485">
        <f t="shared" si="224"/>
        <v>0</v>
      </c>
      <c r="UGS25" s="485">
        <f t="shared" si="224"/>
        <v>0</v>
      </c>
      <c r="UGT25" s="485">
        <f t="shared" si="224"/>
        <v>0</v>
      </c>
      <c r="UGU25" s="485">
        <f t="shared" si="224"/>
        <v>0</v>
      </c>
      <c r="UGV25" s="485">
        <f t="shared" si="224"/>
        <v>0</v>
      </c>
      <c r="UGW25" s="485">
        <f t="shared" ref="UGW25:UJH25" si="225">UGW22/365</f>
        <v>0</v>
      </c>
      <c r="UGX25" s="485">
        <f t="shared" si="225"/>
        <v>0</v>
      </c>
      <c r="UGY25" s="485">
        <f t="shared" si="225"/>
        <v>0</v>
      </c>
      <c r="UGZ25" s="485">
        <f t="shared" si="225"/>
        <v>0</v>
      </c>
      <c r="UHA25" s="485">
        <f t="shared" si="225"/>
        <v>0</v>
      </c>
      <c r="UHB25" s="485">
        <f t="shared" si="225"/>
        <v>0</v>
      </c>
      <c r="UHC25" s="485">
        <f t="shared" si="225"/>
        <v>0</v>
      </c>
      <c r="UHD25" s="485">
        <f t="shared" si="225"/>
        <v>0</v>
      </c>
      <c r="UHE25" s="485">
        <f t="shared" si="225"/>
        <v>0</v>
      </c>
      <c r="UHF25" s="485">
        <f t="shared" si="225"/>
        <v>0</v>
      </c>
      <c r="UHG25" s="485">
        <f t="shared" si="225"/>
        <v>0</v>
      </c>
      <c r="UHH25" s="485">
        <f t="shared" si="225"/>
        <v>0</v>
      </c>
      <c r="UHI25" s="485">
        <f t="shared" si="225"/>
        <v>0</v>
      </c>
      <c r="UHJ25" s="485">
        <f t="shared" si="225"/>
        <v>0</v>
      </c>
      <c r="UHK25" s="485">
        <f t="shared" si="225"/>
        <v>0</v>
      </c>
      <c r="UHL25" s="485">
        <f t="shared" si="225"/>
        <v>0</v>
      </c>
      <c r="UHM25" s="485">
        <f t="shared" si="225"/>
        <v>0</v>
      </c>
      <c r="UHN25" s="485">
        <f t="shared" si="225"/>
        <v>0</v>
      </c>
      <c r="UHO25" s="485">
        <f t="shared" si="225"/>
        <v>0</v>
      </c>
      <c r="UHP25" s="485">
        <f t="shared" si="225"/>
        <v>0</v>
      </c>
      <c r="UHQ25" s="485">
        <f t="shared" si="225"/>
        <v>0</v>
      </c>
      <c r="UHR25" s="485">
        <f t="shared" si="225"/>
        <v>0</v>
      </c>
      <c r="UHS25" s="485">
        <f t="shared" si="225"/>
        <v>0</v>
      </c>
      <c r="UHT25" s="485">
        <f t="shared" si="225"/>
        <v>0</v>
      </c>
      <c r="UHU25" s="485">
        <f t="shared" si="225"/>
        <v>0</v>
      </c>
      <c r="UHV25" s="485">
        <f t="shared" si="225"/>
        <v>0</v>
      </c>
      <c r="UHW25" s="485">
        <f t="shared" si="225"/>
        <v>0</v>
      </c>
      <c r="UHX25" s="485">
        <f t="shared" si="225"/>
        <v>0</v>
      </c>
      <c r="UHY25" s="485">
        <f t="shared" si="225"/>
        <v>0</v>
      </c>
      <c r="UHZ25" s="485">
        <f t="shared" si="225"/>
        <v>0</v>
      </c>
      <c r="UIA25" s="485">
        <f t="shared" si="225"/>
        <v>0</v>
      </c>
      <c r="UIB25" s="485">
        <f t="shared" si="225"/>
        <v>0</v>
      </c>
      <c r="UIC25" s="485">
        <f t="shared" si="225"/>
        <v>0</v>
      </c>
      <c r="UID25" s="485">
        <f t="shared" si="225"/>
        <v>0</v>
      </c>
      <c r="UIE25" s="485">
        <f t="shared" si="225"/>
        <v>0</v>
      </c>
      <c r="UIF25" s="485">
        <f t="shared" si="225"/>
        <v>0</v>
      </c>
      <c r="UIG25" s="485">
        <f t="shared" si="225"/>
        <v>0</v>
      </c>
      <c r="UIH25" s="485">
        <f t="shared" si="225"/>
        <v>0</v>
      </c>
      <c r="UII25" s="485">
        <f t="shared" si="225"/>
        <v>0</v>
      </c>
      <c r="UIJ25" s="485">
        <f t="shared" si="225"/>
        <v>0</v>
      </c>
      <c r="UIK25" s="485">
        <f t="shared" si="225"/>
        <v>0</v>
      </c>
      <c r="UIL25" s="485">
        <f t="shared" si="225"/>
        <v>0</v>
      </c>
      <c r="UIM25" s="485">
        <f t="shared" si="225"/>
        <v>0</v>
      </c>
      <c r="UIN25" s="485">
        <f t="shared" si="225"/>
        <v>0</v>
      </c>
      <c r="UIO25" s="485">
        <f t="shared" si="225"/>
        <v>0</v>
      </c>
      <c r="UIP25" s="485">
        <f t="shared" si="225"/>
        <v>0</v>
      </c>
      <c r="UIQ25" s="485">
        <f t="shared" si="225"/>
        <v>0</v>
      </c>
      <c r="UIR25" s="485">
        <f t="shared" si="225"/>
        <v>0</v>
      </c>
      <c r="UIS25" s="485">
        <f t="shared" si="225"/>
        <v>0</v>
      </c>
      <c r="UIT25" s="485">
        <f t="shared" si="225"/>
        <v>0</v>
      </c>
      <c r="UIU25" s="485">
        <f t="shared" si="225"/>
        <v>0</v>
      </c>
      <c r="UIV25" s="485">
        <f t="shared" si="225"/>
        <v>0</v>
      </c>
      <c r="UIW25" s="485">
        <f t="shared" si="225"/>
        <v>0</v>
      </c>
      <c r="UIX25" s="485">
        <f t="shared" si="225"/>
        <v>0</v>
      </c>
      <c r="UIY25" s="485">
        <f t="shared" si="225"/>
        <v>0</v>
      </c>
      <c r="UIZ25" s="485">
        <f t="shared" si="225"/>
        <v>0</v>
      </c>
      <c r="UJA25" s="485">
        <f t="shared" si="225"/>
        <v>0</v>
      </c>
      <c r="UJB25" s="485">
        <f t="shared" si="225"/>
        <v>0</v>
      </c>
      <c r="UJC25" s="485">
        <f t="shared" si="225"/>
        <v>0</v>
      </c>
      <c r="UJD25" s="485">
        <f t="shared" si="225"/>
        <v>0</v>
      </c>
      <c r="UJE25" s="485">
        <f t="shared" si="225"/>
        <v>0</v>
      </c>
      <c r="UJF25" s="485">
        <f t="shared" si="225"/>
        <v>0</v>
      </c>
      <c r="UJG25" s="485">
        <f t="shared" si="225"/>
        <v>0</v>
      </c>
      <c r="UJH25" s="485">
        <f t="shared" si="225"/>
        <v>0</v>
      </c>
      <c r="UJI25" s="485">
        <f t="shared" ref="UJI25:ULT25" si="226">UJI22/365</f>
        <v>0</v>
      </c>
      <c r="UJJ25" s="485">
        <f t="shared" si="226"/>
        <v>0</v>
      </c>
      <c r="UJK25" s="485">
        <f t="shared" si="226"/>
        <v>0</v>
      </c>
      <c r="UJL25" s="485">
        <f t="shared" si="226"/>
        <v>0</v>
      </c>
      <c r="UJM25" s="485">
        <f t="shared" si="226"/>
        <v>0</v>
      </c>
      <c r="UJN25" s="485">
        <f t="shared" si="226"/>
        <v>0</v>
      </c>
      <c r="UJO25" s="485">
        <f t="shared" si="226"/>
        <v>0</v>
      </c>
      <c r="UJP25" s="485">
        <f t="shared" si="226"/>
        <v>0</v>
      </c>
      <c r="UJQ25" s="485">
        <f t="shared" si="226"/>
        <v>0</v>
      </c>
      <c r="UJR25" s="485">
        <f t="shared" si="226"/>
        <v>0</v>
      </c>
      <c r="UJS25" s="485">
        <f t="shared" si="226"/>
        <v>0</v>
      </c>
      <c r="UJT25" s="485">
        <f t="shared" si="226"/>
        <v>0</v>
      </c>
      <c r="UJU25" s="485">
        <f t="shared" si="226"/>
        <v>0</v>
      </c>
      <c r="UJV25" s="485">
        <f t="shared" si="226"/>
        <v>0</v>
      </c>
      <c r="UJW25" s="485">
        <f t="shared" si="226"/>
        <v>0</v>
      </c>
      <c r="UJX25" s="485">
        <f t="shared" si="226"/>
        <v>0</v>
      </c>
      <c r="UJY25" s="485">
        <f t="shared" si="226"/>
        <v>0</v>
      </c>
      <c r="UJZ25" s="485">
        <f t="shared" si="226"/>
        <v>0</v>
      </c>
      <c r="UKA25" s="485">
        <f t="shared" si="226"/>
        <v>0</v>
      </c>
      <c r="UKB25" s="485">
        <f t="shared" si="226"/>
        <v>0</v>
      </c>
      <c r="UKC25" s="485">
        <f t="shared" si="226"/>
        <v>0</v>
      </c>
      <c r="UKD25" s="485">
        <f t="shared" si="226"/>
        <v>0</v>
      </c>
      <c r="UKE25" s="485">
        <f t="shared" si="226"/>
        <v>0</v>
      </c>
      <c r="UKF25" s="485">
        <f t="shared" si="226"/>
        <v>0</v>
      </c>
      <c r="UKG25" s="485">
        <f t="shared" si="226"/>
        <v>0</v>
      </c>
      <c r="UKH25" s="485">
        <f t="shared" si="226"/>
        <v>0</v>
      </c>
      <c r="UKI25" s="485">
        <f t="shared" si="226"/>
        <v>0</v>
      </c>
      <c r="UKJ25" s="485">
        <f t="shared" si="226"/>
        <v>0</v>
      </c>
      <c r="UKK25" s="485">
        <f t="shared" si="226"/>
        <v>0</v>
      </c>
      <c r="UKL25" s="485">
        <f t="shared" si="226"/>
        <v>0</v>
      </c>
      <c r="UKM25" s="485">
        <f t="shared" si="226"/>
        <v>0</v>
      </c>
      <c r="UKN25" s="485">
        <f t="shared" si="226"/>
        <v>0</v>
      </c>
      <c r="UKO25" s="485">
        <f t="shared" si="226"/>
        <v>0</v>
      </c>
      <c r="UKP25" s="485">
        <f t="shared" si="226"/>
        <v>0</v>
      </c>
      <c r="UKQ25" s="485">
        <f t="shared" si="226"/>
        <v>0</v>
      </c>
      <c r="UKR25" s="485">
        <f t="shared" si="226"/>
        <v>0</v>
      </c>
      <c r="UKS25" s="485">
        <f t="shared" si="226"/>
        <v>0</v>
      </c>
      <c r="UKT25" s="485">
        <f t="shared" si="226"/>
        <v>0</v>
      </c>
      <c r="UKU25" s="485">
        <f t="shared" si="226"/>
        <v>0</v>
      </c>
      <c r="UKV25" s="485">
        <f t="shared" si="226"/>
        <v>0</v>
      </c>
      <c r="UKW25" s="485">
        <f t="shared" si="226"/>
        <v>0</v>
      </c>
      <c r="UKX25" s="485">
        <f t="shared" si="226"/>
        <v>0</v>
      </c>
      <c r="UKY25" s="485">
        <f t="shared" si="226"/>
        <v>0</v>
      </c>
      <c r="UKZ25" s="485">
        <f t="shared" si="226"/>
        <v>0</v>
      </c>
      <c r="ULA25" s="485">
        <f t="shared" si="226"/>
        <v>0</v>
      </c>
      <c r="ULB25" s="485">
        <f t="shared" si="226"/>
        <v>0</v>
      </c>
      <c r="ULC25" s="485">
        <f t="shared" si="226"/>
        <v>0</v>
      </c>
      <c r="ULD25" s="485">
        <f t="shared" si="226"/>
        <v>0</v>
      </c>
      <c r="ULE25" s="485">
        <f t="shared" si="226"/>
        <v>0</v>
      </c>
      <c r="ULF25" s="485">
        <f t="shared" si="226"/>
        <v>0</v>
      </c>
      <c r="ULG25" s="485">
        <f t="shared" si="226"/>
        <v>0</v>
      </c>
      <c r="ULH25" s="485">
        <f t="shared" si="226"/>
        <v>0</v>
      </c>
      <c r="ULI25" s="485">
        <f t="shared" si="226"/>
        <v>0</v>
      </c>
      <c r="ULJ25" s="485">
        <f t="shared" si="226"/>
        <v>0</v>
      </c>
      <c r="ULK25" s="485">
        <f t="shared" si="226"/>
        <v>0</v>
      </c>
      <c r="ULL25" s="485">
        <f t="shared" si="226"/>
        <v>0</v>
      </c>
      <c r="ULM25" s="485">
        <f t="shared" si="226"/>
        <v>0</v>
      </c>
      <c r="ULN25" s="485">
        <f t="shared" si="226"/>
        <v>0</v>
      </c>
      <c r="ULO25" s="485">
        <f t="shared" si="226"/>
        <v>0</v>
      </c>
      <c r="ULP25" s="485">
        <f t="shared" si="226"/>
        <v>0</v>
      </c>
      <c r="ULQ25" s="485">
        <f t="shared" si="226"/>
        <v>0</v>
      </c>
      <c r="ULR25" s="485">
        <f t="shared" si="226"/>
        <v>0</v>
      </c>
      <c r="ULS25" s="485">
        <f t="shared" si="226"/>
        <v>0</v>
      </c>
      <c r="ULT25" s="485">
        <f t="shared" si="226"/>
        <v>0</v>
      </c>
      <c r="ULU25" s="485">
        <f t="shared" ref="ULU25:UOF25" si="227">ULU22/365</f>
        <v>0</v>
      </c>
      <c r="ULV25" s="485">
        <f t="shared" si="227"/>
        <v>0</v>
      </c>
      <c r="ULW25" s="485">
        <f t="shared" si="227"/>
        <v>0</v>
      </c>
      <c r="ULX25" s="485">
        <f t="shared" si="227"/>
        <v>0</v>
      </c>
      <c r="ULY25" s="485">
        <f t="shared" si="227"/>
        <v>0</v>
      </c>
      <c r="ULZ25" s="485">
        <f t="shared" si="227"/>
        <v>0</v>
      </c>
      <c r="UMA25" s="485">
        <f t="shared" si="227"/>
        <v>0</v>
      </c>
      <c r="UMB25" s="485">
        <f t="shared" si="227"/>
        <v>0</v>
      </c>
      <c r="UMC25" s="485">
        <f t="shared" si="227"/>
        <v>0</v>
      </c>
      <c r="UMD25" s="485">
        <f t="shared" si="227"/>
        <v>0</v>
      </c>
      <c r="UME25" s="485">
        <f t="shared" si="227"/>
        <v>0</v>
      </c>
      <c r="UMF25" s="485">
        <f t="shared" si="227"/>
        <v>0</v>
      </c>
      <c r="UMG25" s="485">
        <f t="shared" si="227"/>
        <v>0</v>
      </c>
      <c r="UMH25" s="485">
        <f t="shared" si="227"/>
        <v>0</v>
      </c>
      <c r="UMI25" s="485">
        <f t="shared" si="227"/>
        <v>0</v>
      </c>
      <c r="UMJ25" s="485">
        <f t="shared" si="227"/>
        <v>0</v>
      </c>
      <c r="UMK25" s="485">
        <f t="shared" si="227"/>
        <v>0</v>
      </c>
      <c r="UML25" s="485">
        <f t="shared" si="227"/>
        <v>0</v>
      </c>
      <c r="UMM25" s="485">
        <f t="shared" si="227"/>
        <v>0</v>
      </c>
      <c r="UMN25" s="485">
        <f t="shared" si="227"/>
        <v>0</v>
      </c>
      <c r="UMO25" s="485">
        <f t="shared" si="227"/>
        <v>0</v>
      </c>
      <c r="UMP25" s="485">
        <f t="shared" si="227"/>
        <v>0</v>
      </c>
      <c r="UMQ25" s="485">
        <f t="shared" si="227"/>
        <v>0</v>
      </c>
      <c r="UMR25" s="485">
        <f t="shared" si="227"/>
        <v>0</v>
      </c>
      <c r="UMS25" s="485">
        <f t="shared" si="227"/>
        <v>0</v>
      </c>
      <c r="UMT25" s="485">
        <f t="shared" si="227"/>
        <v>0</v>
      </c>
      <c r="UMU25" s="485">
        <f t="shared" si="227"/>
        <v>0</v>
      </c>
      <c r="UMV25" s="485">
        <f t="shared" si="227"/>
        <v>0</v>
      </c>
      <c r="UMW25" s="485">
        <f t="shared" si="227"/>
        <v>0</v>
      </c>
      <c r="UMX25" s="485">
        <f t="shared" si="227"/>
        <v>0</v>
      </c>
      <c r="UMY25" s="485">
        <f t="shared" si="227"/>
        <v>0</v>
      </c>
      <c r="UMZ25" s="485">
        <f t="shared" si="227"/>
        <v>0</v>
      </c>
      <c r="UNA25" s="485">
        <f t="shared" si="227"/>
        <v>0</v>
      </c>
      <c r="UNB25" s="485">
        <f t="shared" si="227"/>
        <v>0</v>
      </c>
      <c r="UNC25" s="485">
        <f t="shared" si="227"/>
        <v>0</v>
      </c>
      <c r="UND25" s="485">
        <f t="shared" si="227"/>
        <v>0</v>
      </c>
      <c r="UNE25" s="485">
        <f t="shared" si="227"/>
        <v>0</v>
      </c>
      <c r="UNF25" s="485">
        <f t="shared" si="227"/>
        <v>0</v>
      </c>
      <c r="UNG25" s="485">
        <f t="shared" si="227"/>
        <v>0</v>
      </c>
      <c r="UNH25" s="485">
        <f t="shared" si="227"/>
        <v>0</v>
      </c>
      <c r="UNI25" s="485">
        <f t="shared" si="227"/>
        <v>0</v>
      </c>
      <c r="UNJ25" s="485">
        <f t="shared" si="227"/>
        <v>0</v>
      </c>
      <c r="UNK25" s="485">
        <f t="shared" si="227"/>
        <v>0</v>
      </c>
      <c r="UNL25" s="485">
        <f t="shared" si="227"/>
        <v>0</v>
      </c>
      <c r="UNM25" s="485">
        <f t="shared" si="227"/>
        <v>0</v>
      </c>
      <c r="UNN25" s="485">
        <f t="shared" si="227"/>
        <v>0</v>
      </c>
      <c r="UNO25" s="485">
        <f t="shared" si="227"/>
        <v>0</v>
      </c>
      <c r="UNP25" s="485">
        <f t="shared" si="227"/>
        <v>0</v>
      </c>
      <c r="UNQ25" s="485">
        <f t="shared" si="227"/>
        <v>0</v>
      </c>
      <c r="UNR25" s="485">
        <f t="shared" si="227"/>
        <v>0</v>
      </c>
      <c r="UNS25" s="485">
        <f t="shared" si="227"/>
        <v>0</v>
      </c>
      <c r="UNT25" s="485">
        <f t="shared" si="227"/>
        <v>0</v>
      </c>
      <c r="UNU25" s="485">
        <f t="shared" si="227"/>
        <v>0</v>
      </c>
      <c r="UNV25" s="485">
        <f t="shared" si="227"/>
        <v>0</v>
      </c>
      <c r="UNW25" s="485">
        <f t="shared" si="227"/>
        <v>0</v>
      </c>
      <c r="UNX25" s="485">
        <f t="shared" si="227"/>
        <v>0</v>
      </c>
      <c r="UNY25" s="485">
        <f t="shared" si="227"/>
        <v>0</v>
      </c>
      <c r="UNZ25" s="485">
        <f t="shared" si="227"/>
        <v>0</v>
      </c>
      <c r="UOA25" s="485">
        <f t="shared" si="227"/>
        <v>0</v>
      </c>
      <c r="UOB25" s="485">
        <f t="shared" si="227"/>
        <v>0</v>
      </c>
      <c r="UOC25" s="485">
        <f t="shared" si="227"/>
        <v>0</v>
      </c>
      <c r="UOD25" s="485">
        <f t="shared" si="227"/>
        <v>0</v>
      </c>
      <c r="UOE25" s="485">
        <f t="shared" si="227"/>
        <v>0</v>
      </c>
      <c r="UOF25" s="485">
        <f t="shared" si="227"/>
        <v>0</v>
      </c>
      <c r="UOG25" s="485">
        <f t="shared" ref="UOG25:UQR25" si="228">UOG22/365</f>
        <v>0</v>
      </c>
      <c r="UOH25" s="485">
        <f t="shared" si="228"/>
        <v>0</v>
      </c>
      <c r="UOI25" s="485">
        <f t="shared" si="228"/>
        <v>0</v>
      </c>
      <c r="UOJ25" s="485">
        <f t="shared" si="228"/>
        <v>0</v>
      </c>
      <c r="UOK25" s="485">
        <f t="shared" si="228"/>
        <v>0</v>
      </c>
      <c r="UOL25" s="485">
        <f t="shared" si="228"/>
        <v>0</v>
      </c>
      <c r="UOM25" s="485">
        <f t="shared" si="228"/>
        <v>0</v>
      </c>
      <c r="UON25" s="485">
        <f t="shared" si="228"/>
        <v>0</v>
      </c>
      <c r="UOO25" s="485">
        <f t="shared" si="228"/>
        <v>0</v>
      </c>
      <c r="UOP25" s="485">
        <f t="shared" si="228"/>
        <v>0</v>
      </c>
      <c r="UOQ25" s="485">
        <f t="shared" si="228"/>
        <v>0</v>
      </c>
      <c r="UOR25" s="485">
        <f t="shared" si="228"/>
        <v>0</v>
      </c>
      <c r="UOS25" s="485">
        <f t="shared" si="228"/>
        <v>0</v>
      </c>
      <c r="UOT25" s="485">
        <f t="shared" si="228"/>
        <v>0</v>
      </c>
      <c r="UOU25" s="485">
        <f t="shared" si="228"/>
        <v>0</v>
      </c>
      <c r="UOV25" s="485">
        <f t="shared" si="228"/>
        <v>0</v>
      </c>
      <c r="UOW25" s="485">
        <f t="shared" si="228"/>
        <v>0</v>
      </c>
      <c r="UOX25" s="485">
        <f t="shared" si="228"/>
        <v>0</v>
      </c>
      <c r="UOY25" s="485">
        <f t="shared" si="228"/>
        <v>0</v>
      </c>
      <c r="UOZ25" s="485">
        <f t="shared" si="228"/>
        <v>0</v>
      </c>
      <c r="UPA25" s="485">
        <f t="shared" si="228"/>
        <v>0</v>
      </c>
      <c r="UPB25" s="485">
        <f t="shared" si="228"/>
        <v>0</v>
      </c>
      <c r="UPC25" s="485">
        <f t="shared" si="228"/>
        <v>0</v>
      </c>
      <c r="UPD25" s="485">
        <f t="shared" si="228"/>
        <v>0</v>
      </c>
      <c r="UPE25" s="485">
        <f t="shared" si="228"/>
        <v>0</v>
      </c>
      <c r="UPF25" s="485">
        <f t="shared" si="228"/>
        <v>0</v>
      </c>
      <c r="UPG25" s="485">
        <f t="shared" si="228"/>
        <v>0</v>
      </c>
      <c r="UPH25" s="485">
        <f t="shared" si="228"/>
        <v>0</v>
      </c>
      <c r="UPI25" s="485">
        <f t="shared" si="228"/>
        <v>0</v>
      </c>
      <c r="UPJ25" s="485">
        <f t="shared" si="228"/>
        <v>0</v>
      </c>
      <c r="UPK25" s="485">
        <f t="shared" si="228"/>
        <v>0</v>
      </c>
      <c r="UPL25" s="485">
        <f t="shared" si="228"/>
        <v>0</v>
      </c>
      <c r="UPM25" s="485">
        <f t="shared" si="228"/>
        <v>0</v>
      </c>
      <c r="UPN25" s="485">
        <f t="shared" si="228"/>
        <v>0</v>
      </c>
      <c r="UPO25" s="485">
        <f t="shared" si="228"/>
        <v>0</v>
      </c>
      <c r="UPP25" s="485">
        <f t="shared" si="228"/>
        <v>0</v>
      </c>
      <c r="UPQ25" s="485">
        <f t="shared" si="228"/>
        <v>0</v>
      </c>
      <c r="UPR25" s="485">
        <f t="shared" si="228"/>
        <v>0</v>
      </c>
      <c r="UPS25" s="485">
        <f t="shared" si="228"/>
        <v>0</v>
      </c>
      <c r="UPT25" s="485">
        <f t="shared" si="228"/>
        <v>0</v>
      </c>
      <c r="UPU25" s="485">
        <f t="shared" si="228"/>
        <v>0</v>
      </c>
      <c r="UPV25" s="485">
        <f t="shared" si="228"/>
        <v>0</v>
      </c>
      <c r="UPW25" s="485">
        <f t="shared" si="228"/>
        <v>0</v>
      </c>
      <c r="UPX25" s="485">
        <f t="shared" si="228"/>
        <v>0</v>
      </c>
      <c r="UPY25" s="485">
        <f t="shared" si="228"/>
        <v>0</v>
      </c>
      <c r="UPZ25" s="485">
        <f t="shared" si="228"/>
        <v>0</v>
      </c>
      <c r="UQA25" s="485">
        <f t="shared" si="228"/>
        <v>0</v>
      </c>
      <c r="UQB25" s="485">
        <f t="shared" si="228"/>
        <v>0</v>
      </c>
      <c r="UQC25" s="485">
        <f t="shared" si="228"/>
        <v>0</v>
      </c>
      <c r="UQD25" s="485">
        <f t="shared" si="228"/>
        <v>0</v>
      </c>
      <c r="UQE25" s="485">
        <f t="shared" si="228"/>
        <v>0</v>
      </c>
      <c r="UQF25" s="485">
        <f t="shared" si="228"/>
        <v>0</v>
      </c>
      <c r="UQG25" s="485">
        <f t="shared" si="228"/>
        <v>0</v>
      </c>
      <c r="UQH25" s="485">
        <f t="shared" si="228"/>
        <v>0</v>
      </c>
      <c r="UQI25" s="485">
        <f t="shared" si="228"/>
        <v>0</v>
      </c>
      <c r="UQJ25" s="485">
        <f t="shared" si="228"/>
        <v>0</v>
      </c>
      <c r="UQK25" s="485">
        <f t="shared" si="228"/>
        <v>0</v>
      </c>
      <c r="UQL25" s="485">
        <f t="shared" si="228"/>
        <v>0</v>
      </c>
      <c r="UQM25" s="485">
        <f t="shared" si="228"/>
        <v>0</v>
      </c>
      <c r="UQN25" s="485">
        <f t="shared" si="228"/>
        <v>0</v>
      </c>
      <c r="UQO25" s="485">
        <f t="shared" si="228"/>
        <v>0</v>
      </c>
      <c r="UQP25" s="485">
        <f t="shared" si="228"/>
        <v>0</v>
      </c>
      <c r="UQQ25" s="485">
        <f t="shared" si="228"/>
        <v>0</v>
      </c>
      <c r="UQR25" s="485">
        <f t="shared" si="228"/>
        <v>0</v>
      </c>
      <c r="UQS25" s="485">
        <f t="shared" ref="UQS25:UTD25" si="229">UQS22/365</f>
        <v>0</v>
      </c>
      <c r="UQT25" s="485">
        <f t="shared" si="229"/>
        <v>0</v>
      </c>
      <c r="UQU25" s="485">
        <f t="shared" si="229"/>
        <v>0</v>
      </c>
      <c r="UQV25" s="485">
        <f t="shared" si="229"/>
        <v>0</v>
      </c>
      <c r="UQW25" s="485">
        <f t="shared" si="229"/>
        <v>0</v>
      </c>
      <c r="UQX25" s="485">
        <f t="shared" si="229"/>
        <v>0</v>
      </c>
      <c r="UQY25" s="485">
        <f t="shared" si="229"/>
        <v>0</v>
      </c>
      <c r="UQZ25" s="485">
        <f t="shared" si="229"/>
        <v>0</v>
      </c>
      <c r="URA25" s="485">
        <f t="shared" si="229"/>
        <v>0</v>
      </c>
      <c r="URB25" s="485">
        <f t="shared" si="229"/>
        <v>0</v>
      </c>
      <c r="URC25" s="485">
        <f t="shared" si="229"/>
        <v>0</v>
      </c>
      <c r="URD25" s="485">
        <f t="shared" si="229"/>
        <v>0</v>
      </c>
      <c r="URE25" s="485">
        <f t="shared" si="229"/>
        <v>0</v>
      </c>
      <c r="URF25" s="485">
        <f t="shared" si="229"/>
        <v>0</v>
      </c>
      <c r="URG25" s="485">
        <f t="shared" si="229"/>
        <v>0</v>
      </c>
      <c r="URH25" s="485">
        <f t="shared" si="229"/>
        <v>0</v>
      </c>
      <c r="URI25" s="485">
        <f t="shared" si="229"/>
        <v>0</v>
      </c>
      <c r="URJ25" s="485">
        <f t="shared" si="229"/>
        <v>0</v>
      </c>
      <c r="URK25" s="485">
        <f t="shared" si="229"/>
        <v>0</v>
      </c>
      <c r="URL25" s="485">
        <f t="shared" si="229"/>
        <v>0</v>
      </c>
      <c r="URM25" s="485">
        <f t="shared" si="229"/>
        <v>0</v>
      </c>
      <c r="URN25" s="485">
        <f t="shared" si="229"/>
        <v>0</v>
      </c>
      <c r="URO25" s="485">
        <f t="shared" si="229"/>
        <v>0</v>
      </c>
      <c r="URP25" s="485">
        <f t="shared" si="229"/>
        <v>0</v>
      </c>
      <c r="URQ25" s="485">
        <f t="shared" si="229"/>
        <v>0</v>
      </c>
      <c r="URR25" s="485">
        <f t="shared" si="229"/>
        <v>0</v>
      </c>
      <c r="URS25" s="485">
        <f t="shared" si="229"/>
        <v>0</v>
      </c>
      <c r="URT25" s="485">
        <f t="shared" si="229"/>
        <v>0</v>
      </c>
      <c r="URU25" s="485">
        <f t="shared" si="229"/>
        <v>0</v>
      </c>
      <c r="URV25" s="485">
        <f t="shared" si="229"/>
        <v>0</v>
      </c>
      <c r="URW25" s="485">
        <f t="shared" si="229"/>
        <v>0</v>
      </c>
      <c r="URX25" s="485">
        <f t="shared" si="229"/>
        <v>0</v>
      </c>
      <c r="URY25" s="485">
        <f t="shared" si="229"/>
        <v>0</v>
      </c>
      <c r="URZ25" s="485">
        <f t="shared" si="229"/>
        <v>0</v>
      </c>
      <c r="USA25" s="485">
        <f t="shared" si="229"/>
        <v>0</v>
      </c>
      <c r="USB25" s="485">
        <f t="shared" si="229"/>
        <v>0</v>
      </c>
      <c r="USC25" s="485">
        <f t="shared" si="229"/>
        <v>0</v>
      </c>
      <c r="USD25" s="485">
        <f t="shared" si="229"/>
        <v>0</v>
      </c>
      <c r="USE25" s="485">
        <f t="shared" si="229"/>
        <v>0</v>
      </c>
      <c r="USF25" s="485">
        <f t="shared" si="229"/>
        <v>0</v>
      </c>
      <c r="USG25" s="485">
        <f t="shared" si="229"/>
        <v>0</v>
      </c>
      <c r="USH25" s="485">
        <f t="shared" si="229"/>
        <v>0</v>
      </c>
      <c r="USI25" s="485">
        <f t="shared" si="229"/>
        <v>0</v>
      </c>
      <c r="USJ25" s="485">
        <f t="shared" si="229"/>
        <v>0</v>
      </c>
      <c r="USK25" s="485">
        <f t="shared" si="229"/>
        <v>0</v>
      </c>
      <c r="USL25" s="485">
        <f t="shared" si="229"/>
        <v>0</v>
      </c>
      <c r="USM25" s="485">
        <f t="shared" si="229"/>
        <v>0</v>
      </c>
      <c r="USN25" s="485">
        <f t="shared" si="229"/>
        <v>0</v>
      </c>
      <c r="USO25" s="485">
        <f t="shared" si="229"/>
        <v>0</v>
      </c>
      <c r="USP25" s="485">
        <f t="shared" si="229"/>
        <v>0</v>
      </c>
      <c r="USQ25" s="485">
        <f t="shared" si="229"/>
        <v>0</v>
      </c>
      <c r="USR25" s="485">
        <f t="shared" si="229"/>
        <v>0</v>
      </c>
      <c r="USS25" s="485">
        <f t="shared" si="229"/>
        <v>0</v>
      </c>
      <c r="UST25" s="485">
        <f t="shared" si="229"/>
        <v>0</v>
      </c>
      <c r="USU25" s="485">
        <f t="shared" si="229"/>
        <v>0</v>
      </c>
      <c r="USV25" s="485">
        <f t="shared" si="229"/>
        <v>0</v>
      </c>
      <c r="USW25" s="485">
        <f t="shared" si="229"/>
        <v>0</v>
      </c>
      <c r="USX25" s="485">
        <f t="shared" si="229"/>
        <v>0</v>
      </c>
      <c r="USY25" s="485">
        <f t="shared" si="229"/>
        <v>0</v>
      </c>
      <c r="USZ25" s="485">
        <f t="shared" si="229"/>
        <v>0</v>
      </c>
      <c r="UTA25" s="485">
        <f t="shared" si="229"/>
        <v>0</v>
      </c>
      <c r="UTB25" s="485">
        <f t="shared" si="229"/>
        <v>0</v>
      </c>
      <c r="UTC25" s="485">
        <f t="shared" si="229"/>
        <v>0</v>
      </c>
      <c r="UTD25" s="485">
        <f t="shared" si="229"/>
        <v>0</v>
      </c>
      <c r="UTE25" s="485">
        <f t="shared" ref="UTE25:UVP25" si="230">UTE22/365</f>
        <v>0</v>
      </c>
      <c r="UTF25" s="485">
        <f t="shared" si="230"/>
        <v>0</v>
      </c>
      <c r="UTG25" s="485">
        <f t="shared" si="230"/>
        <v>0</v>
      </c>
      <c r="UTH25" s="485">
        <f t="shared" si="230"/>
        <v>0</v>
      </c>
      <c r="UTI25" s="485">
        <f t="shared" si="230"/>
        <v>0</v>
      </c>
      <c r="UTJ25" s="485">
        <f t="shared" si="230"/>
        <v>0</v>
      </c>
      <c r="UTK25" s="485">
        <f t="shared" si="230"/>
        <v>0</v>
      </c>
      <c r="UTL25" s="485">
        <f t="shared" si="230"/>
        <v>0</v>
      </c>
      <c r="UTM25" s="485">
        <f t="shared" si="230"/>
        <v>0</v>
      </c>
      <c r="UTN25" s="485">
        <f t="shared" si="230"/>
        <v>0</v>
      </c>
      <c r="UTO25" s="485">
        <f t="shared" si="230"/>
        <v>0</v>
      </c>
      <c r="UTP25" s="485">
        <f t="shared" si="230"/>
        <v>0</v>
      </c>
      <c r="UTQ25" s="485">
        <f t="shared" si="230"/>
        <v>0</v>
      </c>
      <c r="UTR25" s="485">
        <f t="shared" si="230"/>
        <v>0</v>
      </c>
      <c r="UTS25" s="485">
        <f t="shared" si="230"/>
        <v>0</v>
      </c>
      <c r="UTT25" s="485">
        <f t="shared" si="230"/>
        <v>0</v>
      </c>
      <c r="UTU25" s="485">
        <f t="shared" si="230"/>
        <v>0</v>
      </c>
      <c r="UTV25" s="485">
        <f t="shared" si="230"/>
        <v>0</v>
      </c>
      <c r="UTW25" s="485">
        <f t="shared" si="230"/>
        <v>0</v>
      </c>
      <c r="UTX25" s="485">
        <f t="shared" si="230"/>
        <v>0</v>
      </c>
      <c r="UTY25" s="485">
        <f t="shared" si="230"/>
        <v>0</v>
      </c>
      <c r="UTZ25" s="485">
        <f t="shared" si="230"/>
        <v>0</v>
      </c>
      <c r="UUA25" s="485">
        <f t="shared" si="230"/>
        <v>0</v>
      </c>
      <c r="UUB25" s="485">
        <f t="shared" si="230"/>
        <v>0</v>
      </c>
      <c r="UUC25" s="485">
        <f t="shared" si="230"/>
        <v>0</v>
      </c>
      <c r="UUD25" s="485">
        <f t="shared" si="230"/>
        <v>0</v>
      </c>
      <c r="UUE25" s="485">
        <f t="shared" si="230"/>
        <v>0</v>
      </c>
      <c r="UUF25" s="485">
        <f t="shared" si="230"/>
        <v>0</v>
      </c>
      <c r="UUG25" s="485">
        <f t="shared" si="230"/>
        <v>0</v>
      </c>
      <c r="UUH25" s="485">
        <f t="shared" si="230"/>
        <v>0</v>
      </c>
      <c r="UUI25" s="485">
        <f t="shared" si="230"/>
        <v>0</v>
      </c>
      <c r="UUJ25" s="485">
        <f t="shared" si="230"/>
        <v>0</v>
      </c>
      <c r="UUK25" s="485">
        <f t="shared" si="230"/>
        <v>0</v>
      </c>
      <c r="UUL25" s="485">
        <f t="shared" si="230"/>
        <v>0</v>
      </c>
      <c r="UUM25" s="485">
        <f t="shared" si="230"/>
        <v>0</v>
      </c>
      <c r="UUN25" s="485">
        <f t="shared" si="230"/>
        <v>0</v>
      </c>
      <c r="UUO25" s="485">
        <f t="shared" si="230"/>
        <v>0</v>
      </c>
      <c r="UUP25" s="485">
        <f t="shared" si="230"/>
        <v>0</v>
      </c>
      <c r="UUQ25" s="485">
        <f t="shared" si="230"/>
        <v>0</v>
      </c>
      <c r="UUR25" s="485">
        <f t="shared" si="230"/>
        <v>0</v>
      </c>
      <c r="UUS25" s="485">
        <f t="shared" si="230"/>
        <v>0</v>
      </c>
      <c r="UUT25" s="485">
        <f t="shared" si="230"/>
        <v>0</v>
      </c>
      <c r="UUU25" s="485">
        <f t="shared" si="230"/>
        <v>0</v>
      </c>
      <c r="UUV25" s="485">
        <f t="shared" si="230"/>
        <v>0</v>
      </c>
      <c r="UUW25" s="485">
        <f t="shared" si="230"/>
        <v>0</v>
      </c>
      <c r="UUX25" s="485">
        <f t="shared" si="230"/>
        <v>0</v>
      </c>
      <c r="UUY25" s="485">
        <f t="shared" si="230"/>
        <v>0</v>
      </c>
      <c r="UUZ25" s="485">
        <f t="shared" si="230"/>
        <v>0</v>
      </c>
      <c r="UVA25" s="485">
        <f t="shared" si="230"/>
        <v>0</v>
      </c>
      <c r="UVB25" s="485">
        <f t="shared" si="230"/>
        <v>0</v>
      </c>
      <c r="UVC25" s="485">
        <f t="shared" si="230"/>
        <v>0</v>
      </c>
      <c r="UVD25" s="485">
        <f t="shared" si="230"/>
        <v>0</v>
      </c>
      <c r="UVE25" s="485">
        <f t="shared" si="230"/>
        <v>0</v>
      </c>
      <c r="UVF25" s="485">
        <f t="shared" si="230"/>
        <v>0</v>
      </c>
      <c r="UVG25" s="485">
        <f t="shared" si="230"/>
        <v>0</v>
      </c>
      <c r="UVH25" s="485">
        <f t="shared" si="230"/>
        <v>0</v>
      </c>
      <c r="UVI25" s="485">
        <f t="shared" si="230"/>
        <v>0</v>
      </c>
      <c r="UVJ25" s="485">
        <f t="shared" si="230"/>
        <v>0</v>
      </c>
      <c r="UVK25" s="485">
        <f t="shared" si="230"/>
        <v>0</v>
      </c>
      <c r="UVL25" s="485">
        <f t="shared" si="230"/>
        <v>0</v>
      </c>
      <c r="UVM25" s="485">
        <f t="shared" si="230"/>
        <v>0</v>
      </c>
      <c r="UVN25" s="485">
        <f t="shared" si="230"/>
        <v>0</v>
      </c>
      <c r="UVO25" s="485">
        <f t="shared" si="230"/>
        <v>0</v>
      </c>
      <c r="UVP25" s="485">
        <f t="shared" si="230"/>
        <v>0</v>
      </c>
      <c r="UVQ25" s="485">
        <f t="shared" ref="UVQ25:UYB25" si="231">UVQ22/365</f>
        <v>0</v>
      </c>
      <c r="UVR25" s="485">
        <f t="shared" si="231"/>
        <v>0</v>
      </c>
      <c r="UVS25" s="485">
        <f t="shared" si="231"/>
        <v>0</v>
      </c>
      <c r="UVT25" s="485">
        <f t="shared" si="231"/>
        <v>0</v>
      </c>
      <c r="UVU25" s="485">
        <f t="shared" si="231"/>
        <v>0</v>
      </c>
      <c r="UVV25" s="485">
        <f t="shared" si="231"/>
        <v>0</v>
      </c>
      <c r="UVW25" s="485">
        <f t="shared" si="231"/>
        <v>0</v>
      </c>
      <c r="UVX25" s="485">
        <f t="shared" si="231"/>
        <v>0</v>
      </c>
      <c r="UVY25" s="485">
        <f t="shared" si="231"/>
        <v>0</v>
      </c>
      <c r="UVZ25" s="485">
        <f t="shared" si="231"/>
        <v>0</v>
      </c>
      <c r="UWA25" s="485">
        <f t="shared" si="231"/>
        <v>0</v>
      </c>
      <c r="UWB25" s="485">
        <f t="shared" si="231"/>
        <v>0</v>
      </c>
      <c r="UWC25" s="485">
        <f t="shared" si="231"/>
        <v>0</v>
      </c>
      <c r="UWD25" s="485">
        <f t="shared" si="231"/>
        <v>0</v>
      </c>
      <c r="UWE25" s="485">
        <f t="shared" si="231"/>
        <v>0</v>
      </c>
      <c r="UWF25" s="485">
        <f t="shared" si="231"/>
        <v>0</v>
      </c>
      <c r="UWG25" s="485">
        <f t="shared" si="231"/>
        <v>0</v>
      </c>
      <c r="UWH25" s="485">
        <f t="shared" si="231"/>
        <v>0</v>
      </c>
      <c r="UWI25" s="485">
        <f t="shared" si="231"/>
        <v>0</v>
      </c>
      <c r="UWJ25" s="485">
        <f t="shared" si="231"/>
        <v>0</v>
      </c>
      <c r="UWK25" s="485">
        <f t="shared" si="231"/>
        <v>0</v>
      </c>
      <c r="UWL25" s="485">
        <f t="shared" si="231"/>
        <v>0</v>
      </c>
      <c r="UWM25" s="485">
        <f t="shared" si="231"/>
        <v>0</v>
      </c>
      <c r="UWN25" s="485">
        <f t="shared" si="231"/>
        <v>0</v>
      </c>
      <c r="UWO25" s="485">
        <f t="shared" si="231"/>
        <v>0</v>
      </c>
      <c r="UWP25" s="485">
        <f t="shared" si="231"/>
        <v>0</v>
      </c>
      <c r="UWQ25" s="485">
        <f t="shared" si="231"/>
        <v>0</v>
      </c>
      <c r="UWR25" s="485">
        <f t="shared" si="231"/>
        <v>0</v>
      </c>
      <c r="UWS25" s="485">
        <f t="shared" si="231"/>
        <v>0</v>
      </c>
      <c r="UWT25" s="485">
        <f t="shared" si="231"/>
        <v>0</v>
      </c>
      <c r="UWU25" s="485">
        <f t="shared" si="231"/>
        <v>0</v>
      </c>
      <c r="UWV25" s="485">
        <f t="shared" si="231"/>
        <v>0</v>
      </c>
      <c r="UWW25" s="485">
        <f t="shared" si="231"/>
        <v>0</v>
      </c>
      <c r="UWX25" s="485">
        <f t="shared" si="231"/>
        <v>0</v>
      </c>
      <c r="UWY25" s="485">
        <f t="shared" si="231"/>
        <v>0</v>
      </c>
      <c r="UWZ25" s="485">
        <f t="shared" si="231"/>
        <v>0</v>
      </c>
      <c r="UXA25" s="485">
        <f t="shared" si="231"/>
        <v>0</v>
      </c>
      <c r="UXB25" s="485">
        <f t="shared" si="231"/>
        <v>0</v>
      </c>
      <c r="UXC25" s="485">
        <f t="shared" si="231"/>
        <v>0</v>
      </c>
      <c r="UXD25" s="485">
        <f t="shared" si="231"/>
        <v>0</v>
      </c>
      <c r="UXE25" s="485">
        <f t="shared" si="231"/>
        <v>0</v>
      </c>
      <c r="UXF25" s="485">
        <f t="shared" si="231"/>
        <v>0</v>
      </c>
      <c r="UXG25" s="485">
        <f t="shared" si="231"/>
        <v>0</v>
      </c>
      <c r="UXH25" s="485">
        <f t="shared" si="231"/>
        <v>0</v>
      </c>
      <c r="UXI25" s="485">
        <f t="shared" si="231"/>
        <v>0</v>
      </c>
      <c r="UXJ25" s="485">
        <f t="shared" si="231"/>
        <v>0</v>
      </c>
      <c r="UXK25" s="485">
        <f t="shared" si="231"/>
        <v>0</v>
      </c>
      <c r="UXL25" s="485">
        <f t="shared" si="231"/>
        <v>0</v>
      </c>
      <c r="UXM25" s="485">
        <f t="shared" si="231"/>
        <v>0</v>
      </c>
      <c r="UXN25" s="485">
        <f t="shared" si="231"/>
        <v>0</v>
      </c>
      <c r="UXO25" s="485">
        <f t="shared" si="231"/>
        <v>0</v>
      </c>
      <c r="UXP25" s="485">
        <f t="shared" si="231"/>
        <v>0</v>
      </c>
      <c r="UXQ25" s="485">
        <f t="shared" si="231"/>
        <v>0</v>
      </c>
      <c r="UXR25" s="485">
        <f t="shared" si="231"/>
        <v>0</v>
      </c>
      <c r="UXS25" s="485">
        <f t="shared" si="231"/>
        <v>0</v>
      </c>
      <c r="UXT25" s="485">
        <f t="shared" si="231"/>
        <v>0</v>
      </c>
      <c r="UXU25" s="485">
        <f t="shared" si="231"/>
        <v>0</v>
      </c>
      <c r="UXV25" s="485">
        <f t="shared" si="231"/>
        <v>0</v>
      </c>
      <c r="UXW25" s="485">
        <f t="shared" si="231"/>
        <v>0</v>
      </c>
      <c r="UXX25" s="485">
        <f t="shared" si="231"/>
        <v>0</v>
      </c>
      <c r="UXY25" s="485">
        <f t="shared" si="231"/>
        <v>0</v>
      </c>
      <c r="UXZ25" s="485">
        <f t="shared" si="231"/>
        <v>0</v>
      </c>
      <c r="UYA25" s="485">
        <f t="shared" si="231"/>
        <v>0</v>
      </c>
      <c r="UYB25" s="485">
        <f t="shared" si="231"/>
        <v>0</v>
      </c>
      <c r="UYC25" s="485">
        <f t="shared" ref="UYC25:VAN25" si="232">UYC22/365</f>
        <v>0</v>
      </c>
      <c r="UYD25" s="485">
        <f t="shared" si="232"/>
        <v>0</v>
      </c>
      <c r="UYE25" s="485">
        <f t="shared" si="232"/>
        <v>0</v>
      </c>
      <c r="UYF25" s="485">
        <f t="shared" si="232"/>
        <v>0</v>
      </c>
      <c r="UYG25" s="485">
        <f t="shared" si="232"/>
        <v>0</v>
      </c>
      <c r="UYH25" s="485">
        <f t="shared" si="232"/>
        <v>0</v>
      </c>
      <c r="UYI25" s="485">
        <f t="shared" si="232"/>
        <v>0</v>
      </c>
      <c r="UYJ25" s="485">
        <f t="shared" si="232"/>
        <v>0</v>
      </c>
      <c r="UYK25" s="485">
        <f t="shared" si="232"/>
        <v>0</v>
      </c>
      <c r="UYL25" s="485">
        <f t="shared" si="232"/>
        <v>0</v>
      </c>
      <c r="UYM25" s="485">
        <f t="shared" si="232"/>
        <v>0</v>
      </c>
      <c r="UYN25" s="485">
        <f t="shared" si="232"/>
        <v>0</v>
      </c>
      <c r="UYO25" s="485">
        <f t="shared" si="232"/>
        <v>0</v>
      </c>
      <c r="UYP25" s="485">
        <f t="shared" si="232"/>
        <v>0</v>
      </c>
      <c r="UYQ25" s="485">
        <f t="shared" si="232"/>
        <v>0</v>
      </c>
      <c r="UYR25" s="485">
        <f t="shared" si="232"/>
        <v>0</v>
      </c>
      <c r="UYS25" s="485">
        <f t="shared" si="232"/>
        <v>0</v>
      </c>
      <c r="UYT25" s="485">
        <f t="shared" si="232"/>
        <v>0</v>
      </c>
      <c r="UYU25" s="485">
        <f t="shared" si="232"/>
        <v>0</v>
      </c>
      <c r="UYV25" s="485">
        <f t="shared" si="232"/>
        <v>0</v>
      </c>
      <c r="UYW25" s="485">
        <f t="shared" si="232"/>
        <v>0</v>
      </c>
      <c r="UYX25" s="485">
        <f t="shared" si="232"/>
        <v>0</v>
      </c>
      <c r="UYY25" s="485">
        <f t="shared" si="232"/>
        <v>0</v>
      </c>
      <c r="UYZ25" s="485">
        <f t="shared" si="232"/>
        <v>0</v>
      </c>
      <c r="UZA25" s="485">
        <f t="shared" si="232"/>
        <v>0</v>
      </c>
      <c r="UZB25" s="485">
        <f t="shared" si="232"/>
        <v>0</v>
      </c>
      <c r="UZC25" s="485">
        <f t="shared" si="232"/>
        <v>0</v>
      </c>
      <c r="UZD25" s="485">
        <f t="shared" si="232"/>
        <v>0</v>
      </c>
      <c r="UZE25" s="485">
        <f t="shared" si="232"/>
        <v>0</v>
      </c>
      <c r="UZF25" s="485">
        <f t="shared" si="232"/>
        <v>0</v>
      </c>
      <c r="UZG25" s="485">
        <f t="shared" si="232"/>
        <v>0</v>
      </c>
      <c r="UZH25" s="485">
        <f t="shared" si="232"/>
        <v>0</v>
      </c>
      <c r="UZI25" s="485">
        <f t="shared" si="232"/>
        <v>0</v>
      </c>
      <c r="UZJ25" s="485">
        <f t="shared" si="232"/>
        <v>0</v>
      </c>
      <c r="UZK25" s="485">
        <f t="shared" si="232"/>
        <v>0</v>
      </c>
      <c r="UZL25" s="485">
        <f t="shared" si="232"/>
        <v>0</v>
      </c>
      <c r="UZM25" s="485">
        <f t="shared" si="232"/>
        <v>0</v>
      </c>
      <c r="UZN25" s="485">
        <f t="shared" si="232"/>
        <v>0</v>
      </c>
      <c r="UZO25" s="485">
        <f t="shared" si="232"/>
        <v>0</v>
      </c>
      <c r="UZP25" s="485">
        <f t="shared" si="232"/>
        <v>0</v>
      </c>
      <c r="UZQ25" s="485">
        <f t="shared" si="232"/>
        <v>0</v>
      </c>
      <c r="UZR25" s="485">
        <f t="shared" si="232"/>
        <v>0</v>
      </c>
      <c r="UZS25" s="485">
        <f t="shared" si="232"/>
        <v>0</v>
      </c>
      <c r="UZT25" s="485">
        <f t="shared" si="232"/>
        <v>0</v>
      </c>
      <c r="UZU25" s="485">
        <f t="shared" si="232"/>
        <v>0</v>
      </c>
      <c r="UZV25" s="485">
        <f t="shared" si="232"/>
        <v>0</v>
      </c>
      <c r="UZW25" s="485">
        <f t="shared" si="232"/>
        <v>0</v>
      </c>
      <c r="UZX25" s="485">
        <f t="shared" si="232"/>
        <v>0</v>
      </c>
      <c r="UZY25" s="485">
        <f t="shared" si="232"/>
        <v>0</v>
      </c>
      <c r="UZZ25" s="485">
        <f t="shared" si="232"/>
        <v>0</v>
      </c>
      <c r="VAA25" s="485">
        <f t="shared" si="232"/>
        <v>0</v>
      </c>
      <c r="VAB25" s="485">
        <f t="shared" si="232"/>
        <v>0</v>
      </c>
      <c r="VAC25" s="485">
        <f t="shared" si="232"/>
        <v>0</v>
      </c>
      <c r="VAD25" s="485">
        <f t="shared" si="232"/>
        <v>0</v>
      </c>
      <c r="VAE25" s="485">
        <f t="shared" si="232"/>
        <v>0</v>
      </c>
      <c r="VAF25" s="485">
        <f t="shared" si="232"/>
        <v>0</v>
      </c>
      <c r="VAG25" s="485">
        <f t="shared" si="232"/>
        <v>0</v>
      </c>
      <c r="VAH25" s="485">
        <f t="shared" si="232"/>
        <v>0</v>
      </c>
      <c r="VAI25" s="485">
        <f t="shared" si="232"/>
        <v>0</v>
      </c>
      <c r="VAJ25" s="485">
        <f t="shared" si="232"/>
        <v>0</v>
      </c>
      <c r="VAK25" s="485">
        <f t="shared" si="232"/>
        <v>0</v>
      </c>
      <c r="VAL25" s="485">
        <f t="shared" si="232"/>
        <v>0</v>
      </c>
      <c r="VAM25" s="485">
        <f t="shared" si="232"/>
        <v>0</v>
      </c>
      <c r="VAN25" s="485">
        <f t="shared" si="232"/>
        <v>0</v>
      </c>
      <c r="VAO25" s="485">
        <f t="shared" ref="VAO25:VCZ25" si="233">VAO22/365</f>
        <v>0</v>
      </c>
      <c r="VAP25" s="485">
        <f t="shared" si="233"/>
        <v>0</v>
      </c>
      <c r="VAQ25" s="485">
        <f t="shared" si="233"/>
        <v>0</v>
      </c>
      <c r="VAR25" s="485">
        <f t="shared" si="233"/>
        <v>0</v>
      </c>
      <c r="VAS25" s="485">
        <f t="shared" si="233"/>
        <v>0</v>
      </c>
      <c r="VAT25" s="485">
        <f t="shared" si="233"/>
        <v>0</v>
      </c>
      <c r="VAU25" s="485">
        <f t="shared" si="233"/>
        <v>0</v>
      </c>
      <c r="VAV25" s="485">
        <f t="shared" si="233"/>
        <v>0</v>
      </c>
      <c r="VAW25" s="485">
        <f t="shared" si="233"/>
        <v>0</v>
      </c>
      <c r="VAX25" s="485">
        <f t="shared" si="233"/>
        <v>0</v>
      </c>
      <c r="VAY25" s="485">
        <f t="shared" si="233"/>
        <v>0</v>
      </c>
      <c r="VAZ25" s="485">
        <f t="shared" si="233"/>
        <v>0</v>
      </c>
      <c r="VBA25" s="485">
        <f t="shared" si="233"/>
        <v>0</v>
      </c>
      <c r="VBB25" s="485">
        <f t="shared" si="233"/>
        <v>0</v>
      </c>
      <c r="VBC25" s="485">
        <f t="shared" si="233"/>
        <v>0</v>
      </c>
      <c r="VBD25" s="485">
        <f t="shared" si="233"/>
        <v>0</v>
      </c>
      <c r="VBE25" s="485">
        <f t="shared" si="233"/>
        <v>0</v>
      </c>
      <c r="VBF25" s="485">
        <f t="shared" si="233"/>
        <v>0</v>
      </c>
      <c r="VBG25" s="485">
        <f t="shared" si="233"/>
        <v>0</v>
      </c>
      <c r="VBH25" s="485">
        <f t="shared" si="233"/>
        <v>0</v>
      </c>
      <c r="VBI25" s="485">
        <f t="shared" si="233"/>
        <v>0</v>
      </c>
      <c r="VBJ25" s="485">
        <f t="shared" si="233"/>
        <v>0</v>
      </c>
      <c r="VBK25" s="485">
        <f t="shared" si="233"/>
        <v>0</v>
      </c>
      <c r="VBL25" s="485">
        <f t="shared" si="233"/>
        <v>0</v>
      </c>
      <c r="VBM25" s="485">
        <f t="shared" si="233"/>
        <v>0</v>
      </c>
      <c r="VBN25" s="485">
        <f t="shared" si="233"/>
        <v>0</v>
      </c>
      <c r="VBO25" s="485">
        <f t="shared" si="233"/>
        <v>0</v>
      </c>
      <c r="VBP25" s="485">
        <f t="shared" si="233"/>
        <v>0</v>
      </c>
      <c r="VBQ25" s="485">
        <f t="shared" si="233"/>
        <v>0</v>
      </c>
      <c r="VBR25" s="485">
        <f t="shared" si="233"/>
        <v>0</v>
      </c>
      <c r="VBS25" s="485">
        <f t="shared" si="233"/>
        <v>0</v>
      </c>
      <c r="VBT25" s="485">
        <f t="shared" si="233"/>
        <v>0</v>
      </c>
      <c r="VBU25" s="485">
        <f t="shared" si="233"/>
        <v>0</v>
      </c>
      <c r="VBV25" s="485">
        <f t="shared" si="233"/>
        <v>0</v>
      </c>
      <c r="VBW25" s="485">
        <f t="shared" si="233"/>
        <v>0</v>
      </c>
      <c r="VBX25" s="485">
        <f t="shared" si="233"/>
        <v>0</v>
      </c>
      <c r="VBY25" s="485">
        <f t="shared" si="233"/>
        <v>0</v>
      </c>
      <c r="VBZ25" s="485">
        <f t="shared" si="233"/>
        <v>0</v>
      </c>
      <c r="VCA25" s="485">
        <f t="shared" si="233"/>
        <v>0</v>
      </c>
      <c r="VCB25" s="485">
        <f t="shared" si="233"/>
        <v>0</v>
      </c>
      <c r="VCC25" s="485">
        <f t="shared" si="233"/>
        <v>0</v>
      </c>
      <c r="VCD25" s="485">
        <f t="shared" si="233"/>
        <v>0</v>
      </c>
      <c r="VCE25" s="485">
        <f t="shared" si="233"/>
        <v>0</v>
      </c>
      <c r="VCF25" s="485">
        <f t="shared" si="233"/>
        <v>0</v>
      </c>
      <c r="VCG25" s="485">
        <f t="shared" si="233"/>
        <v>0</v>
      </c>
      <c r="VCH25" s="485">
        <f t="shared" si="233"/>
        <v>0</v>
      </c>
      <c r="VCI25" s="485">
        <f t="shared" si="233"/>
        <v>0</v>
      </c>
      <c r="VCJ25" s="485">
        <f t="shared" si="233"/>
        <v>0</v>
      </c>
      <c r="VCK25" s="485">
        <f t="shared" si="233"/>
        <v>0</v>
      </c>
      <c r="VCL25" s="485">
        <f t="shared" si="233"/>
        <v>0</v>
      </c>
      <c r="VCM25" s="485">
        <f t="shared" si="233"/>
        <v>0</v>
      </c>
      <c r="VCN25" s="485">
        <f t="shared" si="233"/>
        <v>0</v>
      </c>
      <c r="VCO25" s="485">
        <f t="shared" si="233"/>
        <v>0</v>
      </c>
      <c r="VCP25" s="485">
        <f t="shared" si="233"/>
        <v>0</v>
      </c>
      <c r="VCQ25" s="485">
        <f t="shared" si="233"/>
        <v>0</v>
      </c>
      <c r="VCR25" s="485">
        <f t="shared" si="233"/>
        <v>0</v>
      </c>
      <c r="VCS25" s="485">
        <f t="shared" si="233"/>
        <v>0</v>
      </c>
      <c r="VCT25" s="485">
        <f t="shared" si="233"/>
        <v>0</v>
      </c>
      <c r="VCU25" s="485">
        <f t="shared" si="233"/>
        <v>0</v>
      </c>
      <c r="VCV25" s="485">
        <f t="shared" si="233"/>
        <v>0</v>
      </c>
      <c r="VCW25" s="485">
        <f t="shared" si="233"/>
        <v>0</v>
      </c>
      <c r="VCX25" s="485">
        <f t="shared" si="233"/>
        <v>0</v>
      </c>
      <c r="VCY25" s="485">
        <f t="shared" si="233"/>
        <v>0</v>
      </c>
      <c r="VCZ25" s="485">
        <f t="shared" si="233"/>
        <v>0</v>
      </c>
      <c r="VDA25" s="485">
        <f t="shared" ref="VDA25:VFL25" si="234">VDA22/365</f>
        <v>0</v>
      </c>
      <c r="VDB25" s="485">
        <f t="shared" si="234"/>
        <v>0</v>
      </c>
      <c r="VDC25" s="485">
        <f t="shared" si="234"/>
        <v>0</v>
      </c>
      <c r="VDD25" s="485">
        <f t="shared" si="234"/>
        <v>0</v>
      </c>
      <c r="VDE25" s="485">
        <f t="shared" si="234"/>
        <v>0</v>
      </c>
      <c r="VDF25" s="485">
        <f t="shared" si="234"/>
        <v>0</v>
      </c>
      <c r="VDG25" s="485">
        <f t="shared" si="234"/>
        <v>0</v>
      </c>
      <c r="VDH25" s="485">
        <f t="shared" si="234"/>
        <v>0</v>
      </c>
      <c r="VDI25" s="485">
        <f t="shared" si="234"/>
        <v>0</v>
      </c>
      <c r="VDJ25" s="485">
        <f t="shared" si="234"/>
        <v>0</v>
      </c>
      <c r="VDK25" s="485">
        <f t="shared" si="234"/>
        <v>0</v>
      </c>
      <c r="VDL25" s="485">
        <f t="shared" si="234"/>
        <v>0</v>
      </c>
      <c r="VDM25" s="485">
        <f t="shared" si="234"/>
        <v>0</v>
      </c>
      <c r="VDN25" s="485">
        <f t="shared" si="234"/>
        <v>0</v>
      </c>
      <c r="VDO25" s="485">
        <f t="shared" si="234"/>
        <v>0</v>
      </c>
      <c r="VDP25" s="485">
        <f t="shared" si="234"/>
        <v>0</v>
      </c>
      <c r="VDQ25" s="485">
        <f t="shared" si="234"/>
        <v>0</v>
      </c>
      <c r="VDR25" s="485">
        <f t="shared" si="234"/>
        <v>0</v>
      </c>
      <c r="VDS25" s="485">
        <f t="shared" si="234"/>
        <v>0</v>
      </c>
      <c r="VDT25" s="485">
        <f t="shared" si="234"/>
        <v>0</v>
      </c>
      <c r="VDU25" s="485">
        <f t="shared" si="234"/>
        <v>0</v>
      </c>
      <c r="VDV25" s="485">
        <f t="shared" si="234"/>
        <v>0</v>
      </c>
      <c r="VDW25" s="485">
        <f t="shared" si="234"/>
        <v>0</v>
      </c>
      <c r="VDX25" s="485">
        <f t="shared" si="234"/>
        <v>0</v>
      </c>
      <c r="VDY25" s="485">
        <f t="shared" si="234"/>
        <v>0</v>
      </c>
      <c r="VDZ25" s="485">
        <f t="shared" si="234"/>
        <v>0</v>
      </c>
      <c r="VEA25" s="485">
        <f t="shared" si="234"/>
        <v>0</v>
      </c>
      <c r="VEB25" s="485">
        <f t="shared" si="234"/>
        <v>0</v>
      </c>
      <c r="VEC25" s="485">
        <f t="shared" si="234"/>
        <v>0</v>
      </c>
      <c r="VED25" s="485">
        <f t="shared" si="234"/>
        <v>0</v>
      </c>
      <c r="VEE25" s="485">
        <f t="shared" si="234"/>
        <v>0</v>
      </c>
      <c r="VEF25" s="485">
        <f t="shared" si="234"/>
        <v>0</v>
      </c>
      <c r="VEG25" s="485">
        <f t="shared" si="234"/>
        <v>0</v>
      </c>
      <c r="VEH25" s="485">
        <f t="shared" si="234"/>
        <v>0</v>
      </c>
      <c r="VEI25" s="485">
        <f t="shared" si="234"/>
        <v>0</v>
      </c>
      <c r="VEJ25" s="485">
        <f t="shared" si="234"/>
        <v>0</v>
      </c>
      <c r="VEK25" s="485">
        <f t="shared" si="234"/>
        <v>0</v>
      </c>
      <c r="VEL25" s="485">
        <f t="shared" si="234"/>
        <v>0</v>
      </c>
      <c r="VEM25" s="485">
        <f t="shared" si="234"/>
        <v>0</v>
      </c>
      <c r="VEN25" s="485">
        <f t="shared" si="234"/>
        <v>0</v>
      </c>
      <c r="VEO25" s="485">
        <f t="shared" si="234"/>
        <v>0</v>
      </c>
      <c r="VEP25" s="485">
        <f t="shared" si="234"/>
        <v>0</v>
      </c>
      <c r="VEQ25" s="485">
        <f t="shared" si="234"/>
        <v>0</v>
      </c>
      <c r="VER25" s="485">
        <f t="shared" si="234"/>
        <v>0</v>
      </c>
      <c r="VES25" s="485">
        <f t="shared" si="234"/>
        <v>0</v>
      </c>
      <c r="VET25" s="485">
        <f t="shared" si="234"/>
        <v>0</v>
      </c>
      <c r="VEU25" s="485">
        <f t="shared" si="234"/>
        <v>0</v>
      </c>
      <c r="VEV25" s="485">
        <f t="shared" si="234"/>
        <v>0</v>
      </c>
      <c r="VEW25" s="485">
        <f t="shared" si="234"/>
        <v>0</v>
      </c>
      <c r="VEX25" s="485">
        <f t="shared" si="234"/>
        <v>0</v>
      </c>
      <c r="VEY25" s="485">
        <f t="shared" si="234"/>
        <v>0</v>
      </c>
      <c r="VEZ25" s="485">
        <f t="shared" si="234"/>
        <v>0</v>
      </c>
      <c r="VFA25" s="485">
        <f t="shared" si="234"/>
        <v>0</v>
      </c>
      <c r="VFB25" s="485">
        <f t="shared" si="234"/>
        <v>0</v>
      </c>
      <c r="VFC25" s="485">
        <f t="shared" si="234"/>
        <v>0</v>
      </c>
      <c r="VFD25" s="485">
        <f t="shared" si="234"/>
        <v>0</v>
      </c>
      <c r="VFE25" s="485">
        <f t="shared" si="234"/>
        <v>0</v>
      </c>
      <c r="VFF25" s="485">
        <f t="shared" si="234"/>
        <v>0</v>
      </c>
      <c r="VFG25" s="485">
        <f t="shared" si="234"/>
        <v>0</v>
      </c>
      <c r="VFH25" s="485">
        <f t="shared" si="234"/>
        <v>0</v>
      </c>
      <c r="VFI25" s="485">
        <f t="shared" si="234"/>
        <v>0</v>
      </c>
      <c r="VFJ25" s="485">
        <f t="shared" si="234"/>
        <v>0</v>
      </c>
      <c r="VFK25" s="485">
        <f t="shared" si="234"/>
        <v>0</v>
      </c>
      <c r="VFL25" s="485">
        <f t="shared" si="234"/>
        <v>0</v>
      </c>
      <c r="VFM25" s="485">
        <f t="shared" ref="VFM25:VHX25" si="235">VFM22/365</f>
        <v>0</v>
      </c>
      <c r="VFN25" s="485">
        <f t="shared" si="235"/>
        <v>0</v>
      </c>
      <c r="VFO25" s="485">
        <f t="shared" si="235"/>
        <v>0</v>
      </c>
      <c r="VFP25" s="485">
        <f t="shared" si="235"/>
        <v>0</v>
      </c>
      <c r="VFQ25" s="485">
        <f t="shared" si="235"/>
        <v>0</v>
      </c>
      <c r="VFR25" s="485">
        <f t="shared" si="235"/>
        <v>0</v>
      </c>
      <c r="VFS25" s="485">
        <f t="shared" si="235"/>
        <v>0</v>
      </c>
      <c r="VFT25" s="485">
        <f t="shared" si="235"/>
        <v>0</v>
      </c>
      <c r="VFU25" s="485">
        <f t="shared" si="235"/>
        <v>0</v>
      </c>
      <c r="VFV25" s="485">
        <f t="shared" si="235"/>
        <v>0</v>
      </c>
      <c r="VFW25" s="485">
        <f t="shared" si="235"/>
        <v>0</v>
      </c>
      <c r="VFX25" s="485">
        <f t="shared" si="235"/>
        <v>0</v>
      </c>
      <c r="VFY25" s="485">
        <f t="shared" si="235"/>
        <v>0</v>
      </c>
      <c r="VFZ25" s="485">
        <f t="shared" si="235"/>
        <v>0</v>
      </c>
      <c r="VGA25" s="485">
        <f t="shared" si="235"/>
        <v>0</v>
      </c>
      <c r="VGB25" s="485">
        <f t="shared" si="235"/>
        <v>0</v>
      </c>
      <c r="VGC25" s="485">
        <f t="shared" si="235"/>
        <v>0</v>
      </c>
      <c r="VGD25" s="485">
        <f t="shared" si="235"/>
        <v>0</v>
      </c>
      <c r="VGE25" s="485">
        <f t="shared" si="235"/>
        <v>0</v>
      </c>
      <c r="VGF25" s="485">
        <f t="shared" si="235"/>
        <v>0</v>
      </c>
      <c r="VGG25" s="485">
        <f t="shared" si="235"/>
        <v>0</v>
      </c>
      <c r="VGH25" s="485">
        <f t="shared" si="235"/>
        <v>0</v>
      </c>
      <c r="VGI25" s="485">
        <f t="shared" si="235"/>
        <v>0</v>
      </c>
      <c r="VGJ25" s="485">
        <f t="shared" si="235"/>
        <v>0</v>
      </c>
      <c r="VGK25" s="485">
        <f t="shared" si="235"/>
        <v>0</v>
      </c>
      <c r="VGL25" s="485">
        <f t="shared" si="235"/>
        <v>0</v>
      </c>
      <c r="VGM25" s="485">
        <f t="shared" si="235"/>
        <v>0</v>
      </c>
      <c r="VGN25" s="485">
        <f t="shared" si="235"/>
        <v>0</v>
      </c>
      <c r="VGO25" s="485">
        <f t="shared" si="235"/>
        <v>0</v>
      </c>
      <c r="VGP25" s="485">
        <f t="shared" si="235"/>
        <v>0</v>
      </c>
      <c r="VGQ25" s="485">
        <f t="shared" si="235"/>
        <v>0</v>
      </c>
      <c r="VGR25" s="485">
        <f t="shared" si="235"/>
        <v>0</v>
      </c>
      <c r="VGS25" s="485">
        <f t="shared" si="235"/>
        <v>0</v>
      </c>
      <c r="VGT25" s="485">
        <f t="shared" si="235"/>
        <v>0</v>
      </c>
      <c r="VGU25" s="485">
        <f t="shared" si="235"/>
        <v>0</v>
      </c>
      <c r="VGV25" s="485">
        <f t="shared" si="235"/>
        <v>0</v>
      </c>
      <c r="VGW25" s="485">
        <f t="shared" si="235"/>
        <v>0</v>
      </c>
      <c r="VGX25" s="485">
        <f t="shared" si="235"/>
        <v>0</v>
      </c>
      <c r="VGY25" s="485">
        <f t="shared" si="235"/>
        <v>0</v>
      </c>
      <c r="VGZ25" s="485">
        <f t="shared" si="235"/>
        <v>0</v>
      </c>
      <c r="VHA25" s="485">
        <f t="shared" si="235"/>
        <v>0</v>
      </c>
      <c r="VHB25" s="485">
        <f t="shared" si="235"/>
        <v>0</v>
      </c>
      <c r="VHC25" s="485">
        <f t="shared" si="235"/>
        <v>0</v>
      </c>
      <c r="VHD25" s="485">
        <f t="shared" si="235"/>
        <v>0</v>
      </c>
      <c r="VHE25" s="485">
        <f t="shared" si="235"/>
        <v>0</v>
      </c>
      <c r="VHF25" s="485">
        <f t="shared" si="235"/>
        <v>0</v>
      </c>
      <c r="VHG25" s="485">
        <f t="shared" si="235"/>
        <v>0</v>
      </c>
      <c r="VHH25" s="485">
        <f t="shared" si="235"/>
        <v>0</v>
      </c>
      <c r="VHI25" s="485">
        <f t="shared" si="235"/>
        <v>0</v>
      </c>
      <c r="VHJ25" s="485">
        <f t="shared" si="235"/>
        <v>0</v>
      </c>
      <c r="VHK25" s="485">
        <f t="shared" si="235"/>
        <v>0</v>
      </c>
      <c r="VHL25" s="485">
        <f t="shared" si="235"/>
        <v>0</v>
      </c>
      <c r="VHM25" s="485">
        <f t="shared" si="235"/>
        <v>0</v>
      </c>
      <c r="VHN25" s="485">
        <f t="shared" si="235"/>
        <v>0</v>
      </c>
      <c r="VHO25" s="485">
        <f t="shared" si="235"/>
        <v>0</v>
      </c>
      <c r="VHP25" s="485">
        <f t="shared" si="235"/>
        <v>0</v>
      </c>
      <c r="VHQ25" s="485">
        <f t="shared" si="235"/>
        <v>0</v>
      </c>
      <c r="VHR25" s="485">
        <f t="shared" si="235"/>
        <v>0</v>
      </c>
      <c r="VHS25" s="485">
        <f t="shared" si="235"/>
        <v>0</v>
      </c>
      <c r="VHT25" s="485">
        <f t="shared" si="235"/>
        <v>0</v>
      </c>
      <c r="VHU25" s="485">
        <f t="shared" si="235"/>
        <v>0</v>
      </c>
      <c r="VHV25" s="485">
        <f t="shared" si="235"/>
        <v>0</v>
      </c>
      <c r="VHW25" s="485">
        <f t="shared" si="235"/>
        <v>0</v>
      </c>
      <c r="VHX25" s="485">
        <f t="shared" si="235"/>
        <v>0</v>
      </c>
      <c r="VHY25" s="485">
        <f t="shared" ref="VHY25:VKJ25" si="236">VHY22/365</f>
        <v>0</v>
      </c>
      <c r="VHZ25" s="485">
        <f t="shared" si="236"/>
        <v>0</v>
      </c>
      <c r="VIA25" s="485">
        <f t="shared" si="236"/>
        <v>0</v>
      </c>
      <c r="VIB25" s="485">
        <f t="shared" si="236"/>
        <v>0</v>
      </c>
      <c r="VIC25" s="485">
        <f t="shared" si="236"/>
        <v>0</v>
      </c>
      <c r="VID25" s="485">
        <f t="shared" si="236"/>
        <v>0</v>
      </c>
      <c r="VIE25" s="485">
        <f t="shared" si="236"/>
        <v>0</v>
      </c>
      <c r="VIF25" s="485">
        <f t="shared" si="236"/>
        <v>0</v>
      </c>
      <c r="VIG25" s="485">
        <f t="shared" si="236"/>
        <v>0</v>
      </c>
      <c r="VIH25" s="485">
        <f t="shared" si="236"/>
        <v>0</v>
      </c>
      <c r="VII25" s="485">
        <f t="shared" si="236"/>
        <v>0</v>
      </c>
      <c r="VIJ25" s="485">
        <f t="shared" si="236"/>
        <v>0</v>
      </c>
      <c r="VIK25" s="485">
        <f t="shared" si="236"/>
        <v>0</v>
      </c>
      <c r="VIL25" s="485">
        <f t="shared" si="236"/>
        <v>0</v>
      </c>
      <c r="VIM25" s="485">
        <f t="shared" si="236"/>
        <v>0</v>
      </c>
      <c r="VIN25" s="485">
        <f t="shared" si="236"/>
        <v>0</v>
      </c>
      <c r="VIO25" s="485">
        <f t="shared" si="236"/>
        <v>0</v>
      </c>
      <c r="VIP25" s="485">
        <f t="shared" si="236"/>
        <v>0</v>
      </c>
      <c r="VIQ25" s="485">
        <f t="shared" si="236"/>
        <v>0</v>
      </c>
      <c r="VIR25" s="485">
        <f t="shared" si="236"/>
        <v>0</v>
      </c>
      <c r="VIS25" s="485">
        <f t="shared" si="236"/>
        <v>0</v>
      </c>
      <c r="VIT25" s="485">
        <f t="shared" si="236"/>
        <v>0</v>
      </c>
      <c r="VIU25" s="485">
        <f t="shared" si="236"/>
        <v>0</v>
      </c>
      <c r="VIV25" s="485">
        <f t="shared" si="236"/>
        <v>0</v>
      </c>
      <c r="VIW25" s="485">
        <f t="shared" si="236"/>
        <v>0</v>
      </c>
      <c r="VIX25" s="485">
        <f t="shared" si="236"/>
        <v>0</v>
      </c>
      <c r="VIY25" s="485">
        <f t="shared" si="236"/>
        <v>0</v>
      </c>
      <c r="VIZ25" s="485">
        <f t="shared" si="236"/>
        <v>0</v>
      </c>
      <c r="VJA25" s="485">
        <f t="shared" si="236"/>
        <v>0</v>
      </c>
      <c r="VJB25" s="485">
        <f t="shared" si="236"/>
        <v>0</v>
      </c>
      <c r="VJC25" s="485">
        <f t="shared" si="236"/>
        <v>0</v>
      </c>
      <c r="VJD25" s="485">
        <f t="shared" si="236"/>
        <v>0</v>
      </c>
      <c r="VJE25" s="485">
        <f t="shared" si="236"/>
        <v>0</v>
      </c>
      <c r="VJF25" s="485">
        <f t="shared" si="236"/>
        <v>0</v>
      </c>
      <c r="VJG25" s="485">
        <f t="shared" si="236"/>
        <v>0</v>
      </c>
      <c r="VJH25" s="485">
        <f t="shared" si="236"/>
        <v>0</v>
      </c>
      <c r="VJI25" s="485">
        <f t="shared" si="236"/>
        <v>0</v>
      </c>
      <c r="VJJ25" s="485">
        <f t="shared" si="236"/>
        <v>0</v>
      </c>
      <c r="VJK25" s="485">
        <f t="shared" si="236"/>
        <v>0</v>
      </c>
      <c r="VJL25" s="485">
        <f t="shared" si="236"/>
        <v>0</v>
      </c>
      <c r="VJM25" s="485">
        <f t="shared" si="236"/>
        <v>0</v>
      </c>
      <c r="VJN25" s="485">
        <f t="shared" si="236"/>
        <v>0</v>
      </c>
      <c r="VJO25" s="485">
        <f t="shared" si="236"/>
        <v>0</v>
      </c>
      <c r="VJP25" s="485">
        <f t="shared" si="236"/>
        <v>0</v>
      </c>
      <c r="VJQ25" s="485">
        <f t="shared" si="236"/>
        <v>0</v>
      </c>
      <c r="VJR25" s="485">
        <f t="shared" si="236"/>
        <v>0</v>
      </c>
      <c r="VJS25" s="485">
        <f t="shared" si="236"/>
        <v>0</v>
      </c>
      <c r="VJT25" s="485">
        <f t="shared" si="236"/>
        <v>0</v>
      </c>
      <c r="VJU25" s="485">
        <f t="shared" si="236"/>
        <v>0</v>
      </c>
      <c r="VJV25" s="485">
        <f t="shared" si="236"/>
        <v>0</v>
      </c>
      <c r="VJW25" s="485">
        <f t="shared" si="236"/>
        <v>0</v>
      </c>
      <c r="VJX25" s="485">
        <f t="shared" si="236"/>
        <v>0</v>
      </c>
      <c r="VJY25" s="485">
        <f t="shared" si="236"/>
        <v>0</v>
      </c>
      <c r="VJZ25" s="485">
        <f t="shared" si="236"/>
        <v>0</v>
      </c>
      <c r="VKA25" s="485">
        <f t="shared" si="236"/>
        <v>0</v>
      </c>
      <c r="VKB25" s="485">
        <f t="shared" si="236"/>
        <v>0</v>
      </c>
      <c r="VKC25" s="485">
        <f t="shared" si="236"/>
        <v>0</v>
      </c>
      <c r="VKD25" s="485">
        <f t="shared" si="236"/>
        <v>0</v>
      </c>
      <c r="VKE25" s="485">
        <f t="shared" si="236"/>
        <v>0</v>
      </c>
      <c r="VKF25" s="485">
        <f t="shared" si="236"/>
        <v>0</v>
      </c>
      <c r="VKG25" s="485">
        <f t="shared" si="236"/>
        <v>0</v>
      </c>
      <c r="VKH25" s="485">
        <f t="shared" si="236"/>
        <v>0</v>
      </c>
      <c r="VKI25" s="485">
        <f t="shared" si="236"/>
        <v>0</v>
      </c>
      <c r="VKJ25" s="485">
        <f t="shared" si="236"/>
        <v>0</v>
      </c>
      <c r="VKK25" s="485">
        <f t="shared" ref="VKK25:VMV25" si="237">VKK22/365</f>
        <v>0</v>
      </c>
      <c r="VKL25" s="485">
        <f t="shared" si="237"/>
        <v>0</v>
      </c>
      <c r="VKM25" s="485">
        <f t="shared" si="237"/>
        <v>0</v>
      </c>
      <c r="VKN25" s="485">
        <f t="shared" si="237"/>
        <v>0</v>
      </c>
      <c r="VKO25" s="485">
        <f t="shared" si="237"/>
        <v>0</v>
      </c>
      <c r="VKP25" s="485">
        <f t="shared" si="237"/>
        <v>0</v>
      </c>
      <c r="VKQ25" s="485">
        <f t="shared" si="237"/>
        <v>0</v>
      </c>
      <c r="VKR25" s="485">
        <f t="shared" si="237"/>
        <v>0</v>
      </c>
      <c r="VKS25" s="485">
        <f t="shared" si="237"/>
        <v>0</v>
      </c>
      <c r="VKT25" s="485">
        <f t="shared" si="237"/>
        <v>0</v>
      </c>
      <c r="VKU25" s="485">
        <f t="shared" si="237"/>
        <v>0</v>
      </c>
      <c r="VKV25" s="485">
        <f t="shared" si="237"/>
        <v>0</v>
      </c>
      <c r="VKW25" s="485">
        <f t="shared" si="237"/>
        <v>0</v>
      </c>
      <c r="VKX25" s="485">
        <f t="shared" si="237"/>
        <v>0</v>
      </c>
      <c r="VKY25" s="485">
        <f t="shared" si="237"/>
        <v>0</v>
      </c>
      <c r="VKZ25" s="485">
        <f t="shared" si="237"/>
        <v>0</v>
      </c>
      <c r="VLA25" s="485">
        <f t="shared" si="237"/>
        <v>0</v>
      </c>
      <c r="VLB25" s="485">
        <f t="shared" si="237"/>
        <v>0</v>
      </c>
      <c r="VLC25" s="485">
        <f t="shared" si="237"/>
        <v>0</v>
      </c>
      <c r="VLD25" s="485">
        <f t="shared" si="237"/>
        <v>0</v>
      </c>
      <c r="VLE25" s="485">
        <f t="shared" si="237"/>
        <v>0</v>
      </c>
      <c r="VLF25" s="485">
        <f t="shared" si="237"/>
        <v>0</v>
      </c>
      <c r="VLG25" s="485">
        <f t="shared" si="237"/>
        <v>0</v>
      </c>
      <c r="VLH25" s="485">
        <f t="shared" si="237"/>
        <v>0</v>
      </c>
      <c r="VLI25" s="485">
        <f t="shared" si="237"/>
        <v>0</v>
      </c>
      <c r="VLJ25" s="485">
        <f t="shared" si="237"/>
        <v>0</v>
      </c>
      <c r="VLK25" s="485">
        <f t="shared" si="237"/>
        <v>0</v>
      </c>
      <c r="VLL25" s="485">
        <f t="shared" si="237"/>
        <v>0</v>
      </c>
      <c r="VLM25" s="485">
        <f t="shared" si="237"/>
        <v>0</v>
      </c>
      <c r="VLN25" s="485">
        <f t="shared" si="237"/>
        <v>0</v>
      </c>
      <c r="VLO25" s="485">
        <f t="shared" si="237"/>
        <v>0</v>
      </c>
      <c r="VLP25" s="485">
        <f t="shared" si="237"/>
        <v>0</v>
      </c>
      <c r="VLQ25" s="485">
        <f t="shared" si="237"/>
        <v>0</v>
      </c>
      <c r="VLR25" s="485">
        <f t="shared" si="237"/>
        <v>0</v>
      </c>
      <c r="VLS25" s="485">
        <f t="shared" si="237"/>
        <v>0</v>
      </c>
      <c r="VLT25" s="485">
        <f t="shared" si="237"/>
        <v>0</v>
      </c>
      <c r="VLU25" s="485">
        <f t="shared" si="237"/>
        <v>0</v>
      </c>
      <c r="VLV25" s="485">
        <f t="shared" si="237"/>
        <v>0</v>
      </c>
      <c r="VLW25" s="485">
        <f t="shared" si="237"/>
        <v>0</v>
      </c>
      <c r="VLX25" s="485">
        <f t="shared" si="237"/>
        <v>0</v>
      </c>
      <c r="VLY25" s="485">
        <f t="shared" si="237"/>
        <v>0</v>
      </c>
      <c r="VLZ25" s="485">
        <f t="shared" si="237"/>
        <v>0</v>
      </c>
      <c r="VMA25" s="485">
        <f t="shared" si="237"/>
        <v>0</v>
      </c>
      <c r="VMB25" s="485">
        <f t="shared" si="237"/>
        <v>0</v>
      </c>
      <c r="VMC25" s="485">
        <f t="shared" si="237"/>
        <v>0</v>
      </c>
      <c r="VMD25" s="485">
        <f t="shared" si="237"/>
        <v>0</v>
      </c>
      <c r="VME25" s="485">
        <f t="shared" si="237"/>
        <v>0</v>
      </c>
      <c r="VMF25" s="485">
        <f t="shared" si="237"/>
        <v>0</v>
      </c>
      <c r="VMG25" s="485">
        <f t="shared" si="237"/>
        <v>0</v>
      </c>
      <c r="VMH25" s="485">
        <f t="shared" si="237"/>
        <v>0</v>
      </c>
      <c r="VMI25" s="485">
        <f t="shared" si="237"/>
        <v>0</v>
      </c>
      <c r="VMJ25" s="485">
        <f t="shared" si="237"/>
        <v>0</v>
      </c>
      <c r="VMK25" s="485">
        <f t="shared" si="237"/>
        <v>0</v>
      </c>
      <c r="VML25" s="485">
        <f t="shared" si="237"/>
        <v>0</v>
      </c>
      <c r="VMM25" s="485">
        <f t="shared" si="237"/>
        <v>0</v>
      </c>
      <c r="VMN25" s="485">
        <f t="shared" si="237"/>
        <v>0</v>
      </c>
      <c r="VMO25" s="485">
        <f t="shared" si="237"/>
        <v>0</v>
      </c>
      <c r="VMP25" s="485">
        <f t="shared" si="237"/>
        <v>0</v>
      </c>
      <c r="VMQ25" s="485">
        <f t="shared" si="237"/>
        <v>0</v>
      </c>
      <c r="VMR25" s="485">
        <f t="shared" si="237"/>
        <v>0</v>
      </c>
      <c r="VMS25" s="485">
        <f t="shared" si="237"/>
        <v>0</v>
      </c>
      <c r="VMT25" s="485">
        <f t="shared" si="237"/>
        <v>0</v>
      </c>
      <c r="VMU25" s="485">
        <f t="shared" si="237"/>
        <v>0</v>
      </c>
      <c r="VMV25" s="485">
        <f t="shared" si="237"/>
        <v>0</v>
      </c>
      <c r="VMW25" s="485">
        <f t="shared" ref="VMW25:VPH25" si="238">VMW22/365</f>
        <v>0</v>
      </c>
      <c r="VMX25" s="485">
        <f t="shared" si="238"/>
        <v>0</v>
      </c>
      <c r="VMY25" s="485">
        <f t="shared" si="238"/>
        <v>0</v>
      </c>
      <c r="VMZ25" s="485">
        <f t="shared" si="238"/>
        <v>0</v>
      </c>
      <c r="VNA25" s="485">
        <f t="shared" si="238"/>
        <v>0</v>
      </c>
      <c r="VNB25" s="485">
        <f t="shared" si="238"/>
        <v>0</v>
      </c>
      <c r="VNC25" s="485">
        <f t="shared" si="238"/>
        <v>0</v>
      </c>
      <c r="VND25" s="485">
        <f t="shared" si="238"/>
        <v>0</v>
      </c>
      <c r="VNE25" s="485">
        <f t="shared" si="238"/>
        <v>0</v>
      </c>
      <c r="VNF25" s="485">
        <f t="shared" si="238"/>
        <v>0</v>
      </c>
      <c r="VNG25" s="485">
        <f t="shared" si="238"/>
        <v>0</v>
      </c>
      <c r="VNH25" s="485">
        <f t="shared" si="238"/>
        <v>0</v>
      </c>
      <c r="VNI25" s="485">
        <f t="shared" si="238"/>
        <v>0</v>
      </c>
      <c r="VNJ25" s="485">
        <f t="shared" si="238"/>
        <v>0</v>
      </c>
      <c r="VNK25" s="485">
        <f t="shared" si="238"/>
        <v>0</v>
      </c>
      <c r="VNL25" s="485">
        <f t="shared" si="238"/>
        <v>0</v>
      </c>
      <c r="VNM25" s="485">
        <f t="shared" si="238"/>
        <v>0</v>
      </c>
      <c r="VNN25" s="485">
        <f t="shared" si="238"/>
        <v>0</v>
      </c>
      <c r="VNO25" s="485">
        <f t="shared" si="238"/>
        <v>0</v>
      </c>
      <c r="VNP25" s="485">
        <f t="shared" si="238"/>
        <v>0</v>
      </c>
      <c r="VNQ25" s="485">
        <f t="shared" si="238"/>
        <v>0</v>
      </c>
      <c r="VNR25" s="485">
        <f t="shared" si="238"/>
        <v>0</v>
      </c>
      <c r="VNS25" s="485">
        <f t="shared" si="238"/>
        <v>0</v>
      </c>
      <c r="VNT25" s="485">
        <f t="shared" si="238"/>
        <v>0</v>
      </c>
      <c r="VNU25" s="485">
        <f t="shared" si="238"/>
        <v>0</v>
      </c>
      <c r="VNV25" s="485">
        <f t="shared" si="238"/>
        <v>0</v>
      </c>
      <c r="VNW25" s="485">
        <f t="shared" si="238"/>
        <v>0</v>
      </c>
      <c r="VNX25" s="485">
        <f t="shared" si="238"/>
        <v>0</v>
      </c>
      <c r="VNY25" s="485">
        <f t="shared" si="238"/>
        <v>0</v>
      </c>
      <c r="VNZ25" s="485">
        <f t="shared" si="238"/>
        <v>0</v>
      </c>
      <c r="VOA25" s="485">
        <f t="shared" si="238"/>
        <v>0</v>
      </c>
      <c r="VOB25" s="485">
        <f t="shared" si="238"/>
        <v>0</v>
      </c>
      <c r="VOC25" s="485">
        <f t="shared" si="238"/>
        <v>0</v>
      </c>
      <c r="VOD25" s="485">
        <f t="shared" si="238"/>
        <v>0</v>
      </c>
      <c r="VOE25" s="485">
        <f t="shared" si="238"/>
        <v>0</v>
      </c>
      <c r="VOF25" s="485">
        <f t="shared" si="238"/>
        <v>0</v>
      </c>
      <c r="VOG25" s="485">
        <f t="shared" si="238"/>
        <v>0</v>
      </c>
      <c r="VOH25" s="485">
        <f t="shared" si="238"/>
        <v>0</v>
      </c>
      <c r="VOI25" s="485">
        <f t="shared" si="238"/>
        <v>0</v>
      </c>
      <c r="VOJ25" s="485">
        <f t="shared" si="238"/>
        <v>0</v>
      </c>
      <c r="VOK25" s="485">
        <f t="shared" si="238"/>
        <v>0</v>
      </c>
      <c r="VOL25" s="485">
        <f t="shared" si="238"/>
        <v>0</v>
      </c>
      <c r="VOM25" s="485">
        <f t="shared" si="238"/>
        <v>0</v>
      </c>
      <c r="VON25" s="485">
        <f t="shared" si="238"/>
        <v>0</v>
      </c>
      <c r="VOO25" s="485">
        <f t="shared" si="238"/>
        <v>0</v>
      </c>
      <c r="VOP25" s="485">
        <f t="shared" si="238"/>
        <v>0</v>
      </c>
      <c r="VOQ25" s="485">
        <f t="shared" si="238"/>
        <v>0</v>
      </c>
      <c r="VOR25" s="485">
        <f t="shared" si="238"/>
        <v>0</v>
      </c>
      <c r="VOS25" s="485">
        <f t="shared" si="238"/>
        <v>0</v>
      </c>
      <c r="VOT25" s="485">
        <f t="shared" si="238"/>
        <v>0</v>
      </c>
      <c r="VOU25" s="485">
        <f t="shared" si="238"/>
        <v>0</v>
      </c>
      <c r="VOV25" s="485">
        <f t="shared" si="238"/>
        <v>0</v>
      </c>
      <c r="VOW25" s="485">
        <f t="shared" si="238"/>
        <v>0</v>
      </c>
      <c r="VOX25" s="485">
        <f t="shared" si="238"/>
        <v>0</v>
      </c>
      <c r="VOY25" s="485">
        <f t="shared" si="238"/>
        <v>0</v>
      </c>
      <c r="VOZ25" s="485">
        <f t="shared" si="238"/>
        <v>0</v>
      </c>
      <c r="VPA25" s="485">
        <f t="shared" si="238"/>
        <v>0</v>
      </c>
      <c r="VPB25" s="485">
        <f t="shared" si="238"/>
        <v>0</v>
      </c>
      <c r="VPC25" s="485">
        <f t="shared" si="238"/>
        <v>0</v>
      </c>
      <c r="VPD25" s="485">
        <f t="shared" si="238"/>
        <v>0</v>
      </c>
      <c r="VPE25" s="485">
        <f t="shared" si="238"/>
        <v>0</v>
      </c>
      <c r="VPF25" s="485">
        <f t="shared" si="238"/>
        <v>0</v>
      </c>
      <c r="VPG25" s="485">
        <f t="shared" si="238"/>
        <v>0</v>
      </c>
      <c r="VPH25" s="485">
        <f t="shared" si="238"/>
        <v>0</v>
      </c>
      <c r="VPI25" s="485">
        <f t="shared" ref="VPI25:VRT25" si="239">VPI22/365</f>
        <v>0</v>
      </c>
      <c r="VPJ25" s="485">
        <f t="shared" si="239"/>
        <v>0</v>
      </c>
      <c r="VPK25" s="485">
        <f t="shared" si="239"/>
        <v>0</v>
      </c>
      <c r="VPL25" s="485">
        <f t="shared" si="239"/>
        <v>0</v>
      </c>
      <c r="VPM25" s="485">
        <f t="shared" si="239"/>
        <v>0</v>
      </c>
      <c r="VPN25" s="485">
        <f t="shared" si="239"/>
        <v>0</v>
      </c>
      <c r="VPO25" s="485">
        <f t="shared" si="239"/>
        <v>0</v>
      </c>
      <c r="VPP25" s="485">
        <f t="shared" si="239"/>
        <v>0</v>
      </c>
      <c r="VPQ25" s="485">
        <f t="shared" si="239"/>
        <v>0</v>
      </c>
      <c r="VPR25" s="485">
        <f t="shared" si="239"/>
        <v>0</v>
      </c>
      <c r="VPS25" s="485">
        <f t="shared" si="239"/>
        <v>0</v>
      </c>
      <c r="VPT25" s="485">
        <f t="shared" si="239"/>
        <v>0</v>
      </c>
      <c r="VPU25" s="485">
        <f t="shared" si="239"/>
        <v>0</v>
      </c>
      <c r="VPV25" s="485">
        <f t="shared" si="239"/>
        <v>0</v>
      </c>
      <c r="VPW25" s="485">
        <f t="shared" si="239"/>
        <v>0</v>
      </c>
      <c r="VPX25" s="485">
        <f t="shared" si="239"/>
        <v>0</v>
      </c>
      <c r="VPY25" s="485">
        <f t="shared" si="239"/>
        <v>0</v>
      </c>
      <c r="VPZ25" s="485">
        <f t="shared" si="239"/>
        <v>0</v>
      </c>
      <c r="VQA25" s="485">
        <f t="shared" si="239"/>
        <v>0</v>
      </c>
      <c r="VQB25" s="485">
        <f t="shared" si="239"/>
        <v>0</v>
      </c>
      <c r="VQC25" s="485">
        <f t="shared" si="239"/>
        <v>0</v>
      </c>
      <c r="VQD25" s="485">
        <f t="shared" si="239"/>
        <v>0</v>
      </c>
      <c r="VQE25" s="485">
        <f t="shared" si="239"/>
        <v>0</v>
      </c>
      <c r="VQF25" s="485">
        <f t="shared" si="239"/>
        <v>0</v>
      </c>
      <c r="VQG25" s="485">
        <f t="shared" si="239"/>
        <v>0</v>
      </c>
      <c r="VQH25" s="485">
        <f t="shared" si="239"/>
        <v>0</v>
      </c>
      <c r="VQI25" s="485">
        <f t="shared" si="239"/>
        <v>0</v>
      </c>
      <c r="VQJ25" s="485">
        <f t="shared" si="239"/>
        <v>0</v>
      </c>
      <c r="VQK25" s="485">
        <f t="shared" si="239"/>
        <v>0</v>
      </c>
      <c r="VQL25" s="485">
        <f t="shared" si="239"/>
        <v>0</v>
      </c>
      <c r="VQM25" s="485">
        <f t="shared" si="239"/>
        <v>0</v>
      </c>
      <c r="VQN25" s="485">
        <f t="shared" si="239"/>
        <v>0</v>
      </c>
      <c r="VQO25" s="485">
        <f t="shared" si="239"/>
        <v>0</v>
      </c>
      <c r="VQP25" s="485">
        <f t="shared" si="239"/>
        <v>0</v>
      </c>
      <c r="VQQ25" s="485">
        <f t="shared" si="239"/>
        <v>0</v>
      </c>
      <c r="VQR25" s="485">
        <f t="shared" si="239"/>
        <v>0</v>
      </c>
      <c r="VQS25" s="485">
        <f t="shared" si="239"/>
        <v>0</v>
      </c>
      <c r="VQT25" s="485">
        <f t="shared" si="239"/>
        <v>0</v>
      </c>
      <c r="VQU25" s="485">
        <f t="shared" si="239"/>
        <v>0</v>
      </c>
      <c r="VQV25" s="485">
        <f t="shared" si="239"/>
        <v>0</v>
      </c>
      <c r="VQW25" s="485">
        <f t="shared" si="239"/>
        <v>0</v>
      </c>
      <c r="VQX25" s="485">
        <f t="shared" si="239"/>
        <v>0</v>
      </c>
      <c r="VQY25" s="485">
        <f t="shared" si="239"/>
        <v>0</v>
      </c>
      <c r="VQZ25" s="485">
        <f t="shared" si="239"/>
        <v>0</v>
      </c>
      <c r="VRA25" s="485">
        <f t="shared" si="239"/>
        <v>0</v>
      </c>
      <c r="VRB25" s="485">
        <f t="shared" si="239"/>
        <v>0</v>
      </c>
      <c r="VRC25" s="485">
        <f t="shared" si="239"/>
        <v>0</v>
      </c>
      <c r="VRD25" s="485">
        <f t="shared" si="239"/>
        <v>0</v>
      </c>
      <c r="VRE25" s="485">
        <f t="shared" si="239"/>
        <v>0</v>
      </c>
      <c r="VRF25" s="485">
        <f t="shared" si="239"/>
        <v>0</v>
      </c>
      <c r="VRG25" s="485">
        <f t="shared" si="239"/>
        <v>0</v>
      </c>
      <c r="VRH25" s="485">
        <f t="shared" si="239"/>
        <v>0</v>
      </c>
      <c r="VRI25" s="485">
        <f t="shared" si="239"/>
        <v>0</v>
      </c>
      <c r="VRJ25" s="485">
        <f t="shared" si="239"/>
        <v>0</v>
      </c>
      <c r="VRK25" s="485">
        <f t="shared" si="239"/>
        <v>0</v>
      </c>
      <c r="VRL25" s="485">
        <f t="shared" si="239"/>
        <v>0</v>
      </c>
      <c r="VRM25" s="485">
        <f t="shared" si="239"/>
        <v>0</v>
      </c>
      <c r="VRN25" s="485">
        <f t="shared" si="239"/>
        <v>0</v>
      </c>
      <c r="VRO25" s="485">
        <f t="shared" si="239"/>
        <v>0</v>
      </c>
      <c r="VRP25" s="485">
        <f t="shared" si="239"/>
        <v>0</v>
      </c>
      <c r="VRQ25" s="485">
        <f t="shared" si="239"/>
        <v>0</v>
      </c>
      <c r="VRR25" s="485">
        <f t="shared" si="239"/>
        <v>0</v>
      </c>
      <c r="VRS25" s="485">
        <f t="shared" si="239"/>
        <v>0</v>
      </c>
      <c r="VRT25" s="485">
        <f t="shared" si="239"/>
        <v>0</v>
      </c>
      <c r="VRU25" s="485">
        <f t="shared" ref="VRU25:VUF25" si="240">VRU22/365</f>
        <v>0</v>
      </c>
      <c r="VRV25" s="485">
        <f t="shared" si="240"/>
        <v>0</v>
      </c>
      <c r="VRW25" s="485">
        <f t="shared" si="240"/>
        <v>0</v>
      </c>
      <c r="VRX25" s="485">
        <f t="shared" si="240"/>
        <v>0</v>
      </c>
      <c r="VRY25" s="485">
        <f t="shared" si="240"/>
        <v>0</v>
      </c>
      <c r="VRZ25" s="485">
        <f t="shared" si="240"/>
        <v>0</v>
      </c>
      <c r="VSA25" s="485">
        <f t="shared" si="240"/>
        <v>0</v>
      </c>
      <c r="VSB25" s="485">
        <f t="shared" si="240"/>
        <v>0</v>
      </c>
      <c r="VSC25" s="485">
        <f t="shared" si="240"/>
        <v>0</v>
      </c>
      <c r="VSD25" s="485">
        <f t="shared" si="240"/>
        <v>0</v>
      </c>
      <c r="VSE25" s="485">
        <f t="shared" si="240"/>
        <v>0</v>
      </c>
      <c r="VSF25" s="485">
        <f t="shared" si="240"/>
        <v>0</v>
      </c>
      <c r="VSG25" s="485">
        <f t="shared" si="240"/>
        <v>0</v>
      </c>
      <c r="VSH25" s="485">
        <f t="shared" si="240"/>
        <v>0</v>
      </c>
      <c r="VSI25" s="485">
        <f t="shared" si="240"/>
        <v>0</v>
      </c>
      <c r="VSJ25" s="485">
        <f t="shared" si="240"/>
        <v>0</v>
      </c>
      <c r="VSK25" s="485">
        <f t="shared" si="240"/>
        <v>0</v>
      </c>
      <c r="VSL25" s="485">
        <f t="shared" si="240"/>
        <v>0</v>
      </c>
      <c r="VSM25" s="485">
        <f t="shared" si="240"/>
        <v>0</v>
      </c>
      <c r="VSN25" s="485">
        <f t="shared" si="240"/>
        <v>0</v>
      </c>
      <c r="VSO25" s="485">
        <f t="shared" si="240"/>
        <v>0</v>
      </c>
      <c r="VSP25" s="485">
        <f t="shared" si="240"/>
        <v>0</v>
      </c>
      <c r="VSQ25" s="485">
        <f t="shared" si="240"/>
        <v>0</v>
      </c>
      <c r="VSR25" s="485">
        <f t="shared" si="240"/>
        <v>0</v>
      </c>
      <c r="VSS25" s="485">
        <f t="shared" si="240"/>
        <v>0</v>
      </c>
      <c r="VST25" s="485">
        <f t="shared" si="240"/>
        <v>0</v>
      </c>
      <c r="VSU25" s="485">
        <f t="shared" si="240"/>
        <v>0</v>
      </c>
      <c r="VSV25" s="485">
        <f t="shared" si="240"/>
        <v>0</v>
      </c>
      <c r="VSW25" s="485">
        <f t="shared" si="240"/>
        <v>0</v>
      </c>
      <c r="VSX25" s="485">
        <f t="shared" si="240"/>
        <v>0</v>
      </c>
      <c r="VSY25" s="485">
        <f t="shared" si="240"/>
        <v>0</v>
      </c>
      <c r="VSZ25" s="485">
        <f t="shared" si="240"/>
        <v>0</v>
      </c>
      <c r="VTA25" s="485">
        <f t="shared" si="240"/>
        <v>0</v>
      </c>
      <c r="VTB25" s="485">
        <f t="shared" si="240"/>
        <v>0</v>
      </c>
      <c r="VTC25" s="485">
        <f t="shared" si="240"/>
        <v>0</v>
      </c>
      <c r="VTD25" s="485">
        <f t="shared" si="240"/>
        <v>0</v>
      </c>
      <c r="VTE25" s="485">
        <f t="shared" si="240"/>
        <v>0</v>
      </c>
      <c r="VTF25" s="485">
        <f t="shared" si="240"/>
        <v>0</v>
      </c>
      <c r="VTG25" s="485">
        <f t="shared" si="240"/>
        <v>0</v>
      </c>
      <c r="VTH25" s="485">
        <f t="shared" si="240"/>
        <v>0</v>
      </c>
      <c r="VTI25" s="485">
        <f t="shared" si="240"/>
        <v>0</v>
      </c>
      <c r="VTJ25" s="485">
        <f t="shared" si="240"/>
        <v>0</v>
      </c>
      <c r="VTK25" s="485">
        <f t="shared" si="240"/>
        <v>0</v>
      </c>
      <c r="VTL25" s="485">
        <f t="shared" si="240"/>
        <v>0</v>
      </c>
      <c r="VTM25" s="485">
        <f t="shared" si="240"/>
        <v>0</v>
      </c>
      <c r="VTN25" s="485">
        <f t="shared" si="240"/>
        <v>0</v>
      </c>
      <c r="VTO25" s="485">
        <f t="shared" si="240"/>
        <v>0</v>
      </c>
      <c r="VTP25" s="485">
        <f t="shared" si="240"/>
        <v>0</v>
      </c>
      <c r="VTQ25" s="485">
        <f t="shared" si="240"/>
        <v>0</v>
      </c>
      <c r="VTR25" s="485">
        <f t="shared" si="240"/>
        <v>0</v>
      </c>
      <c r="VTS25" s="485">
        <f t="shared" si="240"/>
        <v>0</v>
      </c>
      <c r="VTT25" s="485">
        <f t="shared" si="240"/>
        <v>0</v>
      </c>
      <c r="VTU25" s="485">
        <f t="shared" si="240"/>
        <v>0</v>
      </c>
      <c r="VTV25" s="485">
        <f t="shared" si="240"/>
        <v>0</v>
      </c>
      <c r="VTW25" s="485">
        <f t="shared" si="240"/>
        <v>0</v>
      </c>
      <c r="VTX25" s="485">
        <f t="shared" si="240"/>
        <v>0</v>
      </c>
      <c r="VTY25" s="485">
        <f t="shared" si="240"/>
        <v>0</v>
      </c>
      <c r="VTZ25" s="485">
        <f t="shared" si="240"/>
        <v>0</v>
      </c>
      <c r="VUA25" s="485">
        <f t="shared" si="240"/>
        <v>0</v>
      </c>
      <c r="VUB25" s="485">
        <f t="shared" si="240"/>
        <v>0</v>
      </c>
      <c r="VUC25" s="485">
        <f t="shared" si="240"/>
        <v>0</v>
      </c>
      <c r="VUD25" s="485">
        <f t="shared" si="240"/>
        <v>0</v>
      </c>
      <c r="VUE25" s="485">
        <f t="shared" si="240"/>
        <v>0</v>
      </c>
      <c r="VUF25" s="485">
        <f t="shared" si="240"/>
        <v>0</v>
      </c>
      <c r="VUG25" s="485">
        <f t="shared" ref="VUG25:VWR25" si="241">VUG22/365</f>
        <v>0</v>
      </c>
      <c r="VUH25" s="485">
        <f t="shared" si="241"/>
        <v>0</v>
      </c>
      <c r="VUI25" s="485">
        <f t="shared" si="241"/>
        <v>0</v>
      </c>
      <c r="VUJ25" s="485">
        <f t="shared" si="241"/>
        <v>0</v>
      </c>
      <c r="VUK25" s="485">
        <f t="shared" si="241"/>
        <v>0</v>
      </c>
      <c r="VUL25" s="485">
        <f t="shared" si="241"/>
        <v>0</v>
      </c>
      <c r="VUM25" s="485">
        <f t="shared" si="241"/>
        <v>0</v>
      </c>
      <c r="VUN25" s="485">
        <f t="shared" si="241"/>
        <v>0</v>
      </c>
      <c r="VUO25" s="485">
        <f t="shared" si="241"/>
        <v>0</v>
      </c>
      <c r="VUP25" s="485">
        <f t="shared" si="241"/>
        <v>0</v>
      </c>
      <c r="VUQ25" s="485">
        <f t="shared" si="241"/>
        <v>0</v>
      </c>
      <c r="VUR25" s="485">
        <f t="shared" si="241"/>
        <v>0</v>
      </c>
      <c r="VUS25" s="485">
        <f t="shared" si="241"/>
        <v>0</v>
      </c>
      <c r="VUT25" s="485">
        <f t="shared" si="241"/>
        <v>0</v>
      </c>
      <c r="VUU25" s="485">
        <f t="shared" si="241"/>
        <v>0</v>
      </c>
      <c r="VUV25" s="485">
        <f t="shared" si="241"/>
        <v>0</v>
      </c>
      <c r="VUW25" s="485">
        <f t="shared" si="241"/>
        <v>0</v>
      </c>
      <c r="VUX25" s="485">
        <f t="shared" si="241"/>
        <v>0</v>
      </c>
      <c r="VUY25" s="485">
        <f t="shared" si="241"/>
        <v>0</v>
      </c>
      <c r="VUZ25" s="485">
        <f t="shared" si="241"/>
        <v>0</v>
      </c>
      <c r="VVA25" s="485">
        <f t="shared" si="241"/>
        <v>0</v>
      </c>
      <c r="VVB25" s="485">
        <f t="shared" si="241"/>
        <v>0</v>
      </c>
      <c r="VVC25" s="485">
        <f t="shared" si="241"/>
        <v>0</v>
      </c>
      <c r="VVD25" s="485">
        <f t="shared" si="241"/>
        <v>0</v>
      </c>
      <c r="VVE25" s="485">
        <f t="shared" si="241"/>
        <v>0</v>
      </c>
      <c r="VVF25" s="485">
        <f t="shared" si="241"/>
        <v>0</v>
      </c>
      <c r="VVG25" s="485">
        <f t="shared" si="241"/>
        <v>0</v>
      </c>
      <c r="VVH25" s="485">
        <f t="shared" si="241"/>
        <v>0</v>
      </c>
      <c r="VVI25" s="485">
        <f t="shared" si="241"/>
        <v>0</v>
      </c>
      <c r="VVJ25" s="485">
        <f t="shared" si="241"/>
        <v>0</v>
      </c>
      <c r="VVK25" s="485">
        <f t="shared" si="241"/>
        <v>0</v>
      </c>
      <c r="VVL25" s="485">
        <f t="shared" si="241"/>
        <v>0</v>
      </c>
      <c r="VVM25" s="485">
        <f t="shared" si="241"/>
        <v>0</v>
      </c>
      <c r="VVN25" s="485">
        <f t="shared" si="241"/>
        <v>0</v>
      </c>
      <c r="VVO25" s="485">
        <f t="shared" si="241"/>
        <v>0</v>
      </c>
      <c r="VVP25" s="485">
        <f t="shared" si="241"/>
        <v>0</v>
      </c>
      <c r="VVQ25" s="485">
        <f t="shared" si="241"/>
        <v>0</v>
      </c>
      <c r="VVR25" s="485">
        <f t="shared" si="241"/>
        <v>0</v>
      </c>
      <c r="VVS25" s="485">
        <f t="shared" si="241"/>
        <v>0</v>
      </c>
      <c r="VVT25" s="485">
        <f t="shared" si="241"/>
        <v>0</v>
      </c>
      <c r="VVU25" s="485">
        <f t="shared" si="241"/>
        <v>0</v>
      </c>
      <c r="VVV25" s="485">
        <f t="shared" si="241"/>
        <v>0</v>
      </c>
      <c r="VVW25" s="485">
        <f t="shared" si="241"/>
        <v>0</v>
      </c>
      <c r="VVX25" s="485">
        <f t="shared" si="241"/>
        <v>0</v>
      </c>
      <c r="VVY25" s="485">
        <f t="shared" si="241"/>
        <v>0</v>
      </c>
      <c r="VVZ25" s="485">
        <f t="shared" si="241"/>
        <v>0</v>
      </c>
      <c r="VWA25" s="485">
        <f t="shared" si="241"/>
        <v>0</v>
      </c>
      <c r="VWB25" s="485">
        <f t="shared" si="241"/>
        <v>0</v>
      </c>
      <c r="VWC25" s="485">
        <f t="shared" si="241"/>
        <v>0</v>
      </c>
      <c r="VWD25" s="485">
        <f t="shared" si="241"/>
        <v>0</v>
      </c>
      <c r="VWE25" s="485">
        <f t="shared" si="241"/>
        <v>0</v>
      </c>
      <c r="VWF25" s="485">
        <f t="shared" si="241"/>
        <v>0</v>
      </c>
      <c r="VWG25" s="485">
        <f t="shared" si="241"/>
        <v>0</v>
      </c>
      <c r="VWH25" s="485">
        <f t="shared" si="241"/>
        <v>0</v>
      </c>
      <c r="VWI25" s="485">
        <f t="shared" si="241"/>
        <v>0</v>
      </c>
      <c r="VWJ25" s="485">
        <f t="shared" si="241"/>
        <v>0</v>
      </c>
      <c r="VWK25" s="485">
        <f t="shared" si="241"/>
        <v>0</v>
      </c>
      <c r="VWL25" s="485">
        <f t="shared" si="241"/>
        <v>0</v>
      </c>
      <c r="VWM25" s="485">
        <f t="shared" si="241"/>
        <v>0</v>
      </c>
      <c r="VWN25" s="485">
        <f t="shared" si="241"/>
        <v>0</v>
      </c>
      <c r="VWO25" s="485">
        <f t="shared" si="241"/>
        <v>0</v>
      </c>
      <c r="VWP25" s="485">
        <f t="shared" si="241"/>
        <v>0</v>
      </c>
      <c r="VWQ25" s="485">
        <f t="shared" si="241"/>
        <v>0</v>
      </c>
      <c r="VWR25" s="485">
        <f t="shared" si="241"/>
        <v>0</v>
      </c>
      <c r="VWS25" s="485">
        <f t="shared" ref="VWS25:VZD25" si="242">VWS22/365</f>
        <v>0</v>
      </c>
      <c r="VWT25" s="485">
        <f t="shared" si="242"/>
        <v>0</v>
      </c>
      <c r="VWU25" s="485">
        <f t="shared" si="242"/>
        <v>0</v>
      </c>
      <c r="VWV25" s="485">
        <f t="shared" si="242"/>
        <v>0</v>
      </c>
      <c r="VWW25" s="485">
        <f t="shared" si="242"/>
        <v>0</v>
      </c>
      <c r="VWX25" s="485">
        <f t="shared" si="242"/>
        <v>0</v>
      </c>
      <c r="VWY25" s="485">
        <f t="shared" si="242"/>
        <v>0</v>
      </c>
      <c r="VWZ25" s="485">
        <f t="shared" si="242"/>
        <v>0</v>
      </c>
      <c r="VXA25" s="485">
        <f t="shared" si="242"/>
        <v>0</v>
      </c>
      <c r="VXB25" s="485">
        <f t="shared" si="242"/>
        <v>0</v>
      </c>
      <c r="VXC25" s="485">
        <f t="shared" si="242"/>
        <v>0</v>
      </c>
      <c r="VXD25" s="485">
        <f t="shared" si="242"/>
        <v>0</v>
      </c>
      <c r="VXE25" s="485">
        <f t="shared" si="242"/>
        <v>0</v>
      </c>
      <c r="VXF25" s="485">
        <f t="shared" si="242"/>
        <v>0</v>
      </c>
      <c r="VXG25" s="485">
        <f t="shared" si="242"/>
        <v>0</v>
      </c>
      <c r="VXH25" s="485">
        <f t="shared" si="242"/>
        <v>0</v>
      </c>
      <c r="VXI25" s="485">
        <f t="shared" si="242"/>
        <v>0</v>
      </c>
      <c r="VXJ25" s="485">
        <f t="shared" si="242"/>
        <v>0</v>
      </c>
      <c r="VXK25" s="485">
        <f t="shared" si="242"/>
        <v>0</v>
      </c>
      <c r="VXL25" s="485">
        <f t="shared" si="242"/>
        <v>0</v>
      </c>
      <c r="VXM25" s="485">
        <f t="shared" si="242"/>
        <v>0</v>
      </c>
      <c r="VXN25" s="485">
        <f t="shared" si="242"/>
        <v>0</v>
      </c>
      <c r="VXO25" s="485">
        <f t="shared" si="242"/>
        <v>0</v>
      </c>
      <c r="VXP25" s="485">
        <f t="shared" si="242"/>
        <v>0</v>
      </c>
      <c r="VXQ25" s="485">
        <f t="shared" si="242"/>
        <v>0</v>
      </c>
      <c r="VXR25" s="485">
        <f t="shared" si="242"/>
        <v>0</v>
      </c>
      <c r="VXS25" s="485">
        <f t="shared" si="242"/>
        <v>0</v>
      </c>
      <c r="VXT25" s="485">
        <f t="shared" si="242"/>
        <v>0</v>
      </c>
      <c r="VXU25" s="485">
        <f t="shared" si="242"/>
        <v>0</v>
      </c>
      <c r="VXV25" s="485">
        <f t="shared" si="242"/>
        <v>0</v>
      </c>
      <c r="VXW25" s="485">
        <f t="shared" si="242"/>
        <v>0</v>
      </c>
      <c r="VXX25" s="485">
        <f t="shared" si="242"/>
        <v>0</v>
      </c>
      <c r="VXY25" s="485">
        <f t="shared" si="242"/>
        <v>0</v>
      </c>
      <c r="VXZ25" s="485">
        <f t="shared" si="242"/>
        <v>0</v>
      </c>
      <c r="VYA25" s="485">
        <f t="shared" si="242"/>
        <v>0</v>
      </c>
      <c r="VYB25" s="485">
        <f t="shared" si="242"/>
        <v>0</v>
      </c>
      <c r="VYC25" s="485">
        <f t="shared" si="242"/>
        <v>0</v>
      </c>
      <c r="VYD25" s="485">
        <f t="shared" si="242"/>
        <v>0</v>
      </c>
      <c r="VYE25" s="485">
        <f t="shared" si="242"/>
        <v>0</v>
      </c>
      <c r="VYF25" s="485">
        <f t="shared" si="242"/>
        <v>0</v>
      </c>
      <c r="VYG25" s="485">
        <f t="shared" si="242"/>
        <v>0</v>
      </c>
      <c r="VYH25" s="485">
        <f t="shared" si="242"/>
        <v>0</v>
      </c>
      <c r="VYI25" s="485">
        <f t="shared" si="242"/>
        <v>0</v>
      </c>
      <c r="VYJ25" s="485">
        <f t="shared" si="242"/>
        <v>0</v>
      </c>
      <c r="VYK25" s="485">
        <f t="shared" si="242"/>
        <v>0</v>
      </c>
      <c r="VYL25" s="485">
        <f t="shared" si="242"/>
        <v>0</v>
      </c>
      <c r="VYM25" s="485">
        <f t="shared" si="242"/>
        <v>0</v>
      </c>
      <c r="VYN25" s="485">
        <f t="shared" si="242"/>
        <v>0</v>
      </c>
      <c r="VYO25" s="485">
        <f t="shared" si="242"/>
        <v>0</v>
      </c>
      <c r="VYP25" s="485">
        <f t="shared" si="242"/>
        <v>0</v>
      </c>
      <c r="VYQ25" s="485">
        <f t="shared" si="242"/>
        <v>0</v>
      </c>
      <c r="VYR25" s="485">
        <f t="shared" si="242"/>
        <v>0</v>
      </c>
      <c r="VYS25" s="485">
        <f t="shared" si="242"/>
        <v>0</v>
      </c>
      <c r="VYT25" s="485">
        <f t="shared" si="242"/>
        <v>0</v>
      </c>
      <c r="VYU25" s="485">
        <f t="shared" si="242"/>
        <v>0</v>
      </c>
      <c r="VYV25" s="485">
        <f t="shared" si="242"/>
        <v>0</v>
      </c>
      <c r="VYW25" s="485">
        <f t="shared" si="242"/>
        <v>0</v>
      </c>
      <c r="VYX25" s="485">
        <f t="shared" si="242"/>
        <v>0</v>
      </c>
      <c r="VYY25" s="485">
        <f t="shared" si="242"/>
        <v>0</v>
      </c>
      <c r="VYZ25" s="485">
        <f t="shared" si="242"/>
        <v>0</v>
      </c>
      <c r="VZA25" s="485">
        <f t="shared" si="242"/>
        <v>0</v>
      </c>
      <c r="VZB25" s="485">
        <f t="shared" si="242"/>
        <v>0</v>
      </c>
      <c r="VZC25" s="485">
        <f t="shared" si="242"/>
        <v>0</v>
      </c>
      <c r="VZD25" s="485">
        <f t="shared" si="242"/>
        <v>0</v>
      </c>
      <c r="VZE25" s="485">
        <f t="shared" ref="VZE25:WBP25" si="243">VZE22/365</f>
        <v>0</v>
      </c>
      <c r="VZF25" s="485">
        <f t="shared" si="243"/>
        <v>0</v>
      </c>
      <c r="VZG25" s="485">
        <f t="shared" si="243"/>
        <v>0</v>
      </c>
      <c r="VZH25" s="485">
        <f t="shared" si="243"/>
        <v>0</v>
      </c>
      <c r="VZI25" s="485">
        <f t="shared" si="243"/>
        <v>0</v>
      </c>
      <c r="VZJ25" s="485">
        <f t="shared" si="243"/>
        <v>0</v>
      </c>
      <c r="VZK25" s="485">
        <f t="shared" si="243"/>
        <v>0</v>
      </c>
      <c r="VZL25" s="485">
        <f t="shared" si="243"/>
        <v>0</v>
      </c>
      <c r="VZM25" s="485">
        <f t="shared" si="243"/>
        <v>0</v>
      </c>
      <c r="VZN25" s="485">
        <f t="shared" si="243"/>
        <v>0</v>
      </c>
      <c r="VZO25" s="485">
        <f t="shared" si="243"/>
        <v>0</v>
      </c>
      <c r="VZP25" s="485">
        <f t="shared" si="243"/>
        <v>0</v>
      </c>
      <c r="VZQ25" s="485">
        <f t="shared" si="243"/>
        <v>0</v>
      </c>
      <c r="VZR25" s="485">
        <f t="shared" si="243"/>
        <v>0</v>
      </c>
      <c r="VZS25" s="485">
        <f t="shared" si="243"/>
        <v>0</v>
      </c>
      <c r="VZT25" s="485">
        <f t="shared" si="243"/>
        <v>0</v>
      </c>
      <c r="VZU25" s="485">
        <f t="shared" si="243"/>
        <v>0</v>
      </c>
      <c r="VZV25" s="485">
        <f t="shared" si="243"/>
        <v>0</v>
      </c>
      <c r="VZW25" s="485">
        <f t="shared" si="243"/>
        <v>0</v>
      </c>
      <c r="VZX25" s="485">
        <f t="shared" si="243"/>
        <v>0</v>
      </c>
      <c r="VZY25" s="485">
        <f t="shared" si="243"/>
        <v>0</v>
      </c>
      <c r="VZZ25" s="485">
        <f t="shared" si="243"/>
        <v>0</v>
      </c>
      <c r="WAA25" s="485">
        <f t="shared" si="243"/>
        <v>0</v>
      </c>
      <c r="WAB25" s="485">
        <f t="shared" si="243"/>
        <v>0</v>
      </c>
      <c r="WAC25" s="485">
        <f t="shared" si="243"/>
        <v>0</v>
      </c>
      <c r="WAD25" s="485">
        <f t="shared" si="243"/>
        <v>0</v>
      </c>
      <c r="WAE25" s="485">
        <f t="shared" si="243"/>
        <v>0</v>
      </c>
      <c r="WAF25" s="485">
        <f t="shared" si="243"/>
        <v>0</v>
      </c>
      <c r="WAG25" s="485">
        <f t="shared" si="243"/>
        <v>0</v>
      </c>
      <c r="WAH25" s="485">
        <f t="shared" si="243"/>
        <v>0</v>
      </c>
      <c r="WAI25" s="485">
        <f t="shared" si="243"/>
        <v>0</v>
      </c>
      <c r="WAJ25" s="485">
        <f t="shared" si="243"/>
        <v>0</v>
      </c>
      <c r="WAK25" s="485">
        <f t="shared" si="243"/>
        <v>0</v>
      </c>
      <c r="WAL25" s="485">
        <f t="shared" si="243"/>
        <v>0</v>
      </c>
      <c r="WAM25" s="485">
        <f t="shared" si="243"/>
        <v>0</v>
      </c>
      <c r="WAN25" s="485">
        <f t="shared" si="243"/>
        <v>0</v>
      </c>
      <c r="WAO25" s="485">
        <f t="shared" si="243"/>
        <v>0</v>
      </c>
      <c r="WAP25" s="485">
        <f t="shared" si="243"/>
        <v>0</v>
      </c>
      <c r="WAQ25" s="485">
        <f t="shared" si="243"/>
        <v>0</v>
      </c>
      <c r="WAR25" s="485">
        <f t="shared" si="243"/>
        <v>0</v>
      </c>
      <c r="WAS25" s="485">
        <f t="shared" si="243"/>
        <v>0</v>
      </c>
      <c r="WAT25" s="485">
        <f t="shared" si="243"/>
        <v>0</v>
      </c>
      <c r="WAU25" s="485">
        <f t="shared" si="243"/>
        <v>0</v>
      </c>
      <c r="WAV25" s="485">
        <f t="shared" si="243"/>
        <v>0</v>
      </c>
      <c r="WAW25" s="485">
        <f t="shared" si="243"/>
        <v>0</v>
      </c>
      <c r="WAX25" s="485">
        <f t="shared" si="243"/>
        <v>0</v>
      </c>
      <c r="WAY25" s="485">
        <f t="shared" si="243"/>
        <v>0</v>
      </c>
      <c r="WAZ25" s="485">
        <f t="shared" si="243"/>
        <v>0</v>
      </c>
      <c r="WBA25" s="485">
        <f t="shared" si="243"/>
        <v>0</v>
      </c>
      <c r="WBB25" s="485">
        <f t="shared" si="243"/>
        <v>0</v>
      </c>
      <c r="WBC25" s="485">
        <f t="shared" si="243"/>
        <v>0</v>
      </c>
      <c r="WBD25" s="485">
        <f t="shared" si="243"/>
        <v>0</v>
      </c>
      <c r="WBE25" s="485">
        <f t="shared" si="243"/>
        <v>0</v>
      </c>
      <c r="WBF25" s="485">
        <f t="shared" si="243"/>
        <v>0</v>
      </c>
      <c r="WBG25" s="485">
        <f t="shared" si="243"/>
        <v>0</v>
      </c>
      <c r="WBH25" s="485">
        <f t="shared" si="243"/>
        <v>0</v>
      </c>
      <c r="WBI25" s="485">
        <f t="shared" si="243"/>
        <v>0</v>
      </c>
      <c r="WBJ25" s="485">
        <f t="shared" si="243"/>
        <v>0</v>
      </c>
      <c r="WBK25" s="485">
        <f t="shared" si="243"/>
        <v>0</v>
      </c>
      <c r="WBL25" s="485">
        <f t="shared" si="243"/>
        <v>0</v>
      </c>
      <c r="WBM25" s="485">
        <f t="shared" si="243"/>
        <v>0</v>
      </c>
      <c r="WBN25" s="485">
        <f t="shared" si="243"/>
        <v>0</v>
      </c>
      <c r="WBO25" s="485">
        <f t="shared" si="243"/>
        <v>0</v>
      </c>
      <c r="WBP25" s="485">
        <f t="shared" si="243"/>
        <v>0</v>
      </c>
      <c r="WBQ25" s="485">
        <f t="shared" ref="WBQ25:WEB25" si="244">WBQ22/365</f>
        <v>0</v>
      </c>
      <c r="WBR25" s="485">
        <f t="shared" si="244"/>
        <v>0</v>
      </c>
      <c r="WBS25" s="485">
        <f t="shared" si="244"/>
        <v>0</v>
      </c>
      <c r="WBT25" s="485">
        <f t="shared" si="244"/>
        <v>0</v>
      </c>
      <c r="WBU25" s="485">
        <f t="shared" si="244"/>
        <v>0</v>
      </c>
      <c r="WBV25" s="485">
        <f t="shared" si="244"/>
        <v>0</v>
      </c>
      <c r="WBW25" s="485">
        <f t="shared" si="244"/>
        <v>0</v>
      </c>
      <c r="WBX25" s="485">
        <f t="shared" si="244"/>
        <v>0</v>
      </c>
      <c r="WBY25" s="485">
        <f t="shared" si="244"/>
        <v>0</v>
      </c>
      <c r="WBZ25" s="485">
        <f t="shared" si="244"/>
        <v>0</v>
      </c>
      <c r="WCA25" s="485">
        <f t="shared" si="244"/>
        <v>0</v>
      </c>
      <c r="WCB25" s="485">
        <f t="shared" si="244"/>
        <v>0</v>
      </c>
      <c r="WCC25" s="485">
        <f t="shared" si="244"/>
        <v>0</v>
      </c>
      <c r="WCD25" s="485">
        <f t="shared" si="244"/>
        <v>0</v>
      </c>
      <c r="WCE25" s="485">
        <f t="shared" si="244"/>
        <v>0</v>
      </c>
      <c r="WCF25" s="485">
        <f t="shared" si="244"/>
        <v>0</v>
      </c>
      <c r="WCG25" s="485">
        <f t="shared" si="244"/>
        <v>0</v>
      </c>
      <c r="WCH25" s="485">
        <f t="shared" si="244"/>
        <v>0</v>
      </c>
      <c r="WCI25" s="485">
        <f t="shared" si="244"/>
        <v>0</v>
      </c>
      <c r="WCJ25" s="485">
        <f t="shared" si="244"/>
        <v>0</v>
      </c>
      <c r="WCK25" s="485">
        <f t="shared" si="244"/>
        <v>0</v>
      </c>
      <c r="WCL25" s="485">
        <f t="shared" si="244"/>
        <v>0</v>
      </c>
      <c r="WCM25" s="485">
        <f t="shared" si="244"/>
        <v>0</v>
      </c>
      <c r="WCN25" s="485">
        <f t="shared" si="244"/>
        <v>0</v>
      </c>
      <c r="WCO25" s="485">
        <f t="shared" si="244"/>
        <v>0</v>
      </c>
      <c r="WCP25" s="485">
        <f t="shared" si="244"/>
        <v>0</v>
      </c>
      <c r="WCQ25" s="485">
        <f t="shared" si="244"/>
        <v>0</v>
      </c>
      <c r="WCR25" s="485">
        <f t="shared" si="244"/>
        <v>0</v>
      </c>
      <c r="WCS25" s="485">
        <f t="shared" si="244"/>
        <v>0</v>
      </c>
      <c r="WCT25" s="485">
        <f t="shared" si="244"/>
        <v>0</v>
      </c>
      <c r="WCU25" s="485">
        <f t="shared" si="244"/>
        <v>0</v>
      </c>
      <c r="WCV25" s="485">
        <f t="shared" si="244"/>
        <v>0</v>
      </c>
      <c r="WCW25" s="485">
        <f t="shared" si="244"/>
        <v>0</v>
      </c>
      <c r="WCX25" s="485">
        <f t="shared" si="244"/>
        <v>0</v>
      </c>
      <c r="WCY25" s="485">
        <f t="shared" si="244"/>
        <v>0</v>
      </c>
      <c r="WCZ25" s="485">
        <f t="shared" si="244"/>
        <v>0</v>
      </c>
      <c r="WDA25" s="485">
        <f t="shared" si="244"/>
        <v>0</v>
      </c>
      <c r="WDB25" s="485">
        <f t="shared" si="244"/>
        <v>0</v>
      </c>
      <c r="WDC25" s="485">
        <f t="shared" si="244"/>
        <v>0</v>
      </c>
      <c r="WDD25" s="485">
        <f t="shared" si="244"/>
        <v>0</v>
      </c>
      <c r="WDE25" s="485">
        <f t="shared" si="244"/>
        <v>0</v>
      </c>
      <c r="WDF25" s="485">
        <f t="shared" si="244"/>
        <v>0</v>
      </c>
      <c r="WDG25" s="485">
        <f t="shared" si="244"/>
        <v>0</v>
      </c>
      <c r="WDH25" s="485">
        <f t="shared" si="244"/>
        <v>0</v>
      </c>
      <c r="WDI25" s="485">
        <f t="shared" si="244"/>
        <v>0</v>
      </c>
      <c r="WDJ25" s="485">
        <f t="shared" si="244"/>
        <v>0</v>
      </c>
      <c r="WDK25" s="485">
        <f t="shared" si="244"/>
        <v>0</v>
      </c>
      <c r="WDL25" s="485">
        <f t="shared" si="244"/>
        <v>0</v>
      </c>
      <c r="WDM25" s="485">
        <f t="shared" si="244"/>
        <v>0</v>
      </c>
      <c r="WDN25" s="485">
        <f t="shared" si="244"/>
        <v>0</v>
      </c>
      <c r="WDO25" s="485">
        <f t="shared" si="244"/>
        <v>0</v>
      </c>
      <c r="WDP25" s="485">
        <f t="shared" si="244"/>
        <v>0</v>
      </c>
      <c r="WDQ25" s="485">
        <f t="shared" si="244"/>
        <v>0</v>
      </c>
      <c r="WDR25" s="485">
        <f t="shared" si="244"/>
        <v>0</v>
      </c>
      <c r="WDS25" s="485">
        <f t="shared" si="244"/>
        <v>0</v>
      </c>
      <c r="WDT25" s="485">
        <f t="shared" si="244"/>
        <v>0</v>
      </c>
      <c r="WDU25" s="485">
        <f t="shared" si="244"/>
        <v>0</v>
      </c>
      <c r="WDV25" s="485">
        <f t="shared" si="244"/>
        <v>0</v>
      </c>
      <c r="WDW25" s="485">
        <f t="shared" si="244"/>
        <v>0</v>
      </c>
      <c r="WDX25" s="485">
        <f t="shared" si="244"/>
        <v>0</v>
      </c>
      <c r="WDY25" s="485">
        <f t="shared" si="244"/>
        <v>0</v>
      </c>
      <c r="WDZ25" s="485">
        <f t="shared" si="244"/>
        <v>0</v>
      </c>
      <c r="WEA25" s="485">
        <f t="shared" si="244"/>
        <v>0</v>
      </c>
      <c r="WEB25" s="485">
        <f t="shared" si="244"/>
        <v>0</v>
      </c>
      <c r="WEC25" s="485">
        <f t="shared" ref="WEC25:WGN25" si="245">WEC22/365</f>
        <v>0</v>
      </c>
      <c r="WED25" s="485">
        <f t="shared" si="245"/>
        <v>0</v>
      </c>
      <c r="WEE25" s="485">
        <f t="shared" si="245"/>
        <v>0</v>
      </c>
      <c r="WEF25" s="485">
        <f t="shared" si="245"/>
        <v>0</v>
      </c>
      <c r="WEG25" s="485">
        <f t="shared" si="245"/>
        <v>0</v>
      </c>
      <c r="WEH25" s="485">
        <f t="shared" si="245"/>
        <v>0</v>
      </c>
      <c r="WEI25" s="485">
        <f t="shared" si="245"/>
        <v>0</v>
      </c>
      <c r="WEJ25" s="485">
        <f t="shared" si="245"/>
        <v>0</v>
      </c>
      <c r="WEK25" s="485">
        <f t="shared" si="245"/>
        <v>0</v>
      </c>
      <c r="WEL25" s="485">
        <f t="shared" si="245"/>
        <v>0</v>
      </c>
      <c r="WEM25" s="485">
        <f t="shared" si="245"/>
        <v>0</v>
      </c>
      <c r="WEN25" s="485">
        <f t="shared" si="245"/>
        <v>0</v>
      </c>
      <c r="WEO25" s="485">
        <f t="shared" si="245"/>
        <v>0</v>
      </c>
      <c r="WEP25" s="485">
        <f t="shared" si="245"/>
        <v>0</v>
      </c>
      <c r="WEQ25" s="485">
        <f t="shared" si="245"/>
        <v>0</v>
      </c>
      <c r="WER25" s="485">
        <f t="shared" si="245"/>
        <v>0</v>
      </c>
      <c r="WES25" s="485">
        <f t="shared" si="245"/>
        <v>0</v>
      </c>
      <c r="WET25" s="485">
        <f t="shared" si="245"/>
        <v>0</v>
      </c>
      <c r="WEU25" s="485">
        <f t="shared" si="245"/>
        <v>0</v>
      </c>
      <c r="WEV25" s="485">
        <f t="shared" si="245"/>
        <v>0</v>
      </c>
      <c r="WEW25" s="485">
        <f t="shared" si="245"/>
        <v>0</v>
      </c>
      <c r="WEX25" s="485">
        <f t="shared" si="245"/>
        <v>0</v>
      </c>
      <c r="WEY25" s="485">
        <f t="shared" si="245"/>
        <v>0</v>
      </c>
      <c r="WEZ25" s="485">
        <f t="shared" si="245"/>
        <v>0</v>
      </c>
      <c r="WFA25" s="485">
        <f t="shared" si="245"/>
        <v>0</v>
      </c>
      <c r="WFB25" s="485">
        <f t="shared" si="245"/>
        <v>0</v>
      </c>
      <c r="WFC25" s="485">
        <f t="shared" si="245"/>
        <v>0</v>
      </c>
      <c r="WFD25" s="485">
        <f t="shared" si="245"/>
        <v>0</v>
      </c>
      <c r="WFE25" s="485">
        <f t="shared" si="245"/>
        <v>0</v>
      </c>
      <c r="WFF25" s="485">
        <f t="shared" si="245"/>
        <v>0</v>
      </c>
      <c r="WFG25" s="485">
        <f t="shared" si="245"/>
        <v>0</v>
      </c>
      <c r="WFH25" s="485">
        <f t="shared" si="245"/>
        <v>0</v>
      </c>
      <c r="WFI25" s="485">
        <f t="shared" si="245"/>
        <v>0</v>
      </c>
      <c r="WFJ25" s="485">
        <f t="shared" si="245"/>
        <v>0</v>
      </c>
      <c r="WFK25" s="485">
        <f t="shared" si="245"/>
        <v>0</v>
      </c>
      <c r="WFL25" s="485">
        <f t="shared" si="245"/>
        <v>0</v>
      </c>
      <c r="WFM25" s="485">
        <f t="shared" si="245"/>
        <v>0</v>
      </c>
      <c r="WFN25" s="485">
        <f t="shared" si="245"/>
        <v>0</v>
      </c>
      <c r="WFO25" s="485">
        <f t="shared" si="245"/>
        <v>0</v>
      </c>
      <c r="WFP25" s="485">
        <f t="shared" si="245"/>
        <v>0</v>
      </c>
      <c r="WFQ25" s="485">
        <f t="shared" si="245"/>
        <v>0</v>
      </c>
      <c r="WFR25" s="485">
        <f t="shared" si="245"/>
        <v>0</v>
      </c>
      <c r="WFS25" s="485">
        <f t="shared" si="245"/>
        <v>0</v>
      </c>
      <c r="WFT25" s="485">
        <f t="shared" si="245"/>
        <v>0</v>
      </c>
      <c r="WFU25" s="485">
        <f t="shared" si="245"/>
        <v>0</v>
      </c>
      <c r="WFV25" s="485">
        <f t="shared" si="245"/>
        <v>0</v>
      </c>
      <c r="WFW25" s="485">
        <f t="shared" si="245"/>
        <v>0</v>
      </c>
      <c r="WFX25" s="485">
        <f t="shared" si="245"/>
        <v>0</v>
      </c>
      <c r="WFY25" s="485">
        <f t="shared" si="245"/>
        <v>0</v>
      </c>
      <c r="WFZ25" s="485">
        <f t="shared" si="245"/>
        <v>0</v>
      </c>
      <c r="WGA25" s="485">
        <f t="shared" si="245"/>
        <v>0</v>
      </c>
      <c r="WGB25" s="485">
        <f t="shared" si="245"/>
        <v>0</v>
      </c>
      <c r="WGC25" s="485">
        <f t="shared" si="245"/>
        <v>0</v>
      </c>
      <c r="WGD25" s="485">
        <f t="shared" si="245"/>
        <v>0</v>
      </c>
      <c r="WGE25" s="485">
        <f t="shared" si="245"/>
        <v>0</v>
      </c>
      <c r="WGF25" s="485">
        <f t="shared" si="245"/>
        <v>0</v>
      </c>
      <c r="WGG25" s="485">
        <f t="shared" si="245"/>
        <v>0</v>
      </c>
      <c r="WGH25" s="485">
        <f t="shared" si="245"/>
        <v>0</v>
      </c>
      <c r="WGI25" s="485">
        <f t="shared" si="245"/>
        <v>0</v>
      </c>
      <c r="WGJ25" s="485">
        <f t="shared" si="245"/>
        <v>0</v>
      </c>
      <c r="WGK25" s="485">
        <f t="shared" si="245"/>
        <v>0</v>
      </c>
      <c r="WGL25" s="485">
        <f t="shared" si="245"/>
        <v>0</v>
      </c>
      <c r="WGM25" s="485">
        <f t="shared" si="245"/>
        <v>0</v>
      </c>
      <c r="WGN25" s="485">
        <f t="shared" si="245"/>
        <v>0</v>
      </c>
      <c r="WGO25" s="485">
        <f t="shared" ref="WGO25:WIZ25" si="246">WGO22/365</f>
        <v>0</v>
      </c>
      <c r="WGP25" s="485">
        <f t="shared" si="246"/>
        <v>0</v>
      </c>
      <c r="WGQ25" s="485">
        <f t="shared" si="246"/>
        <v>0</v>
      </c>
      <c r="WGR25" s="485">
        <f t="shared" si="246"/>
        <v>0</v>
      </c>
      <c r="WGS25" s="485">
        <f t="shared" si="246"/>
        <v>0</v>
      </c>
      <c r="WGT25" s="485">
        <f t="shared" si="246"/>
        <v>0</v>
      </c>
      <c r="WGU25" s="485">
        <f t="shared" si="246"/>
        <v>0</v>
      </c>
      <c r="WGV25" s="485">
        <f t="shared" si="246"/>
        <v>0</v>
      </c>
      <c r="WGW25" s="485">
        <f t="shared" si="246"/>
        <v>0</v>
      </c>
      <c r="WGX25" s="485">
        <f t="shared" si="246"/>
        <v>0</v>
      </c>
      <c r="WGY25" s="485">
        <f t="shared" si="246"/>
        <v>0</v>
      </c>
      <c r="WGZ25" s="485">
        <f t="shared" si="246"/>
        <v>0</v>
      </c>
      <c r="WHA25" s="485">
        <f t="shared" si="246"/>
        <v>0</v>
      </c>
      <c r="WHB25" s="485">
        <f t="shared" si="246"/>
        <v>0</v>
      </c>
      <c r="WHC25" s="485">
        <f t="shared" si="246"/>
        <v>0</v>
      </c>
      <c r="WHD25" s="485">
        <f t="shared" si="246"/>
        <v>0</v>
      </c>
      <c r="WHE25" s="485">
        <f t="shared" si="246"/>
        <v>0</v>
      </c>
      <c r="WHF25" s="485">
        <f t="shared" si="246"/>
        <v>0</v>
      </c>
      <c r="WHG25" s="485">
        <f t="shared" si="246"/>
        <v>0</v>
      </c>
      <c r="WHH25" s="485">
        <f t="shared" si="246"/>
        <v>0</v>
      </c>
      <c r="WHI25" s="485">
        <f t="shared" si="246"/>
        <v>0</v>
      </c>
      <c r="WHJ25" s="485">
        <f t="shared" si="246"/>
        <v>0</v>
      </c>
      <c r="WHK25" s="485">
        <f t="shared" si="246"/>
        <v>0</v>
      </c>
      <c r="WHL25" s="485">
        <f t="shared" si="246"/>
        <v>0</v>
      </c>
      <c r="WHM25" s="485">
        <f t="shared" si="246"/>
        <v>0</v>
      </c>
      <c r="WHN25" s="485">
        <f t="shared" si="246"/>
        <v>0</v>
      </c>
      <c r="WHO25" s="485">
        <f t="shared" si="246"/>
        <v>0</v>
      </c>
      <c r="WHP25" s="485">
        <f t="shared" si="246"/>
        <v>0</v>
      </c>
      <c r="WHQ25" s="485">
        <f t="shared" si="246"/>
        <v>0</v>
      </c>
      <c r="WHR25" s="485">
        <f t="shared" si="246"/>
        <v>0</v>
      </c>
      <c r="WHS25" s="485">
        <f t="shared" si="246"/>
        <v>0</v>
      </c>
      <c r="WHT25" s="485">
        <f t="shared" si="246"/>
        <v>0</v>
      </c>
      <c r="WHU25" s="485">
        <f t="shared" si="246"/>
        <v>0</v>
      </c>
      <c r="WHV25" s="485">
        <f t="shared" si="246"/>
        <v>0</v>
      </c>
      <c r="WHW25" s="485">
        <f t="shared" si="246"/>
        <v>0</v>
      </c>
      <c r="WHX25" s="485">
        <f t="shared" si="246"/>
        <v>0</v>
      </c>
      <c r="WHY25" s="485">
        <f t="shared" si="246"/>
        <v>0</v>
      </c>
      <c r="WHZ25" s="485">
        <f t="shared" si="246"/>
        <v>0</v>
      </c>
      <c r="WIA25" s="485">
        <f t="shared" si="246"/>
        <v>0</v>
      </c>
      <c r="WIB25" s="485">
        <f t="shared" si="246"/>
        <v>0</v>
      </c>
      <c r="WIC25" s="485">
        <f t="shared" si="246"/>
        <v>0</v>
      </c>
      <c r="WID25" s="485">
        <f t="shared" si="246"/>
        <v>0</v>
      </c>
      <c r="WIE25" s="485">
        <f t="shared" si="246"/>
        <v>0</v>
      </c>
      <c r="WIF25" s="485">
        <f t="shared" si="246"/>
        <v>0</v>
      </c>
      <c r="WIG25" s="485">
        <f t="shared" si="246"/>
        <v>0</v>
      </c>
      <c r="WIH25" s="485">
        <f t="shared" si="246"/>
        <v>0</v>
      </c>
      <c r="WII25" s="485">
        <f t="shared" si="246"/>
        <v>0</v>
      </c>
      <c r="WIJ25" s="485">
        <f t="shared" si="246"/>
        <v>0</v>
      </c>
      <c r="WIK25" s="485">
        <f t="shared" si="246"/>
        <v>0</v>
      </c>
      <c r="WIL25" s="485">
        <f t="shared" si="246"/>
        <v>0</v>
      </c>
      <c r="WIM25" s="485">
        <f t="shared" si="246"/>
        <v>0</v>
      </c>
      <c r="WIN25" s="485">
        <f t="shared" si="246"/>
        <v>0</v>
      </c>
      <c r="WIO25" s="485">
        <f t="shared" si="246"/>
        <v>0</v>
      </c>
      <c r="WIP25" s="485">
        <f t="shared" si="246"/>
        <v>0</v>
      </c>
      <c r="WIQ25" s="485">
        <f t="shared" si="246"/>
        <v>0</v>
      </c>
      <c r="WIR25" s="485">
        <f t="shared" si="246"/>
        <v>0</v>
      </c>
      <c r="WIS25" s="485">
        <f t="shared" si="246"/>
        <v>0</v>
      </c>
      <c r="WIT25" s="485">
        <f t="shared" si="246"/>
        <v>0</v>
      </c>
      <c r="WIU25" s="485">
        <f t="shared" si="246"/>
        <v>0</v>
      </c>
      <c r="WIV25" s="485">
        <f t="shared" si="246"/>
        <v>0</v>
      </c>
      <c r="WIW25" s="485">
        <f t="shared" si="246"/>
        <v>0</v>
      </c>
      <c r="WIX25" s="485">
        <f t="shared" si="246"/>
        <v>0</v>
      </c>
      <c r="WIY25" s="485">
        <f t="shared" si="246"/>
        <v>0</v>
      </c>
      <c r="WIZ25" s="485">
        <f t="shared" si="246"/>
        <v>0</v>
      </c>
      <c r="WJA25" s="485">
        <f t="shared" ref="WJA25:WLL25" si="247">WJA22/365</f>
        <v>0</v>
      </c>
      <c r="WJB25" s="485">
        <f t="shared" si="247"/>
        <v>0</v>
      </c>
      <c r="WJC25" s="485">
        <f t="shared" si="247"/>
        <v>0</v>
      </c>
      <c r="WJD25" s="485">
        <f t="shared" si="247"/>
        <v>0</v>
      </c>
      <c r="WJE25" s="485">
        <f t="shared" si="247"/>
        <v>0</v>
      </c>
      <c r="WJF25" s="485">
        <f t="shared" si="247"/>
        <v>0</v>
      </c>
      <c r="WJG25" s="485">
        <f t="shared" si="247"/>
        <v>0</v>
      </c>
      <c r="WJH25" s="485">
        <f t="shared" si="247"/>
        <v>0</v>
      </c>
      <c r="WJI25" s="485">
        <f t="shared" si="247"/>
        <v>0</v>
      </c>
      <c r="WJJ25" s="485">
        <f t="shared" si="247"/>
        <v>0</v>
      </c>
      <c r="WJK25" s="485">
        <f t="shared" si="247"/>
        <v>0</v>
      </c>
      <c r="WJL25" s="485">
        <f t="shared" si="247"/>
        <v>0</v>
      </c>
      <c r="WJM25" s="485">
        <f t="shared" si="247"/>
        <v>0</v>
      </c>
      <c r="WJN25" s="485">
        <f t="shared" si="247"/>
        <v>0</v>
      </c>
      <c r="WJO25" s="485">
        <f t="shared" si="247"/>
        <v>0</v>
      </c>
      <c r="WJP25" s="485">
        <f t="shared" si="247"/>
        <v>0</v>
      </c>
      <c r="WJQ25" s="485">
        <f t="shared" si="247"/>
        <v>0</v>
      </c>
      <c r="WJR25" s="485">
        <f t="shared" si="247"/>
        <v>0</v>
      </c>
      <c r="WJS25" s="485">
        <f t="shared" si="247"/>
        <v>0</v>
      </c>
      <c r="WJT25" s="485">
        <f t="shared" si="247"/>
        <v>0</v>
      </c>
      <c r="WJU25" s="485">
        <f t="shared" si="247"/>
        <v>0</v>
      </c>
      <c r="WJV25" s="485">
        <f t="shared" si="247"/>
        <v>0</v>
      </c>
      <c r="WJW25" s="485">
        <f t="shared" si="247"/>
        <v>0</v>
      </c>
      <c r="WJX25" s="485">
        <f t="shared" si="247"/>
        <v>0</v>
      </c>
      <c r="WJY25" s="485">
        <f t="shared" si="247"/>
        <v>0</v>
      </c>
      <c r="WJZ25" s="485">
        <f t="shared" si="247"/>
        <v>0</v>
      </c>
      <c r="WKA25" s="485">
        <f t="shared" si="247"/>
        <v>0</v>
      </c>
      <c r="WKB25" s="485">
        <f t="shared" si="247"/>
        <v>0</v>
      </c>
      <c r="WKC25" s="485">
        <f t="shared" si="247"/>
        <v>0</v>
      </c>
      <c r="WKD25" s="485">
        <f t="shared" si="247"/>
        <v>0</v>
      </c>
      <c r="WKE25" s="485">
        <f t="shared" si="247"/>
        <v>0</v>
      </c>
      <c r="WKF25" s="485">
        <f t="shared" si="247"/>
        <v>0</v>
      </c>
      <c r="WKG25" s="485">
        <f t="shared" si="247"/>
        <v>0</v>
      </c>
      <c r="WKH25" s="485">
        <f t="shared" si="247"/>
        <v>0</v>
      </c>
      <c r="WKI25" s="485">
        <f t="shared" si="247"/>
        <v>0</v>
      </c>
      <c r="WKJ25" s="485">
        <f t="shared" si="247"/>
        <v>0</v>
      </c>
      <c r="WKK25" s="485">
        <f t="shared" si="247"/>
        <v>0</v>
      </c>
      <c r="WKL25" s="485">
        <f t="shared" si="247"/>
        <v>0</v>
      </c>
      <c r="WKM25" s="485">
        <f t="shared" si="247"/>
        <v>0</v>
      </c>
      <c r="WKN25" s="485">
        <f t="shared" si="247"/>
        <v>0</v>
      </c>
      <c r="WKO25" s="485">
        <f t="shared" si="247"/>
        <v>0</v>
      </c>
      <c r="WKP25" s="485">
        <f t="shared" si="247"/>
        <v>0</v>
      </c>
      <c r="WKQ25" s="485">
        <f t="shared" si="247"/>
        <v>0</v>
      </c>
      <c r="WKR25" s="485">
        <f t="shared" si="247"/>
        <v>0</v>
      </c>
      <c r="WKS25" s="485">
        <f t="shared" si="247"/>
        <v>0</v>
      </c>
      <c r="WKT25" s="485">
        <f t="shared" si="247"/>
        <v>0</v>
      </c>
      <c r="WKU25" s="485">
        <f t="shared" si="247"/>
        <v>0</v>
      </c>
      <c r="WKV25" s="485">
        <f t="shared" si="247"/>
        <v>0</v>
      </c>
      <c r="WKW25" s="485">
        <f t="shared" si="247"/>
        <v>0</v>
      </c>
      <c r="WKX25" s="485">
        <f t="shared" si="247"/>
        <v>0</v>
      </c>
      <c r="WKY25" s="485">
        <f t="shared" si="247"/>
        <v>0</v>
      </c>
      <c r="WKZ25" s="485">
        <f t="shared" si="247"/>
        <v>0</v>
      </c>
      <c r="WLA25" s="485">
        <f t="shared" si="247"/>
        <v>0</v>
      </c>
      <c r="WLB25" s="485">
        <f t="shared" si="247"/>
        <v>0</v>
      </c>
      <c r="WLC25" s="485">
        <f t="shared" si="247"/>
        <v>0</v>
      </c>
      <c r="WLD25" s="485">
        <f t="shared" si="247"/>
        <v>0</v>
      </c>
      <c r="WLE25" s="485">
        <f t="shared" si="247"/>
        <v>0</v>
      </c>
      <c r="WLF25" s="485">
        <f t="shared" si="247"/>
        <v>0</v>
      </c>
      <c r="WLG25" s="485">
        <f t="shared" si="247"/>
        <v>0</v>
      </c>
      <c r="WLH25" s="485">
        <f t="shared" si="247"/>
        <v>0</v>
      </c>
      <c r="WLI25" s="485">
        <f t="shared" si="247"/>
        <v>0</v>
      </c>
      <c r="WLJ25" s="485">
        <f t="shared" si="247"/>
        <v>0</v>
      </c>
      <c r="WLK25" s="485">
        <f t="shared" si="247"/>
        <v>0</v>
      </c>
      <c r="WLL25" s="485">
        <f t="shared" si="247"/>
        <v>0</v>
      </c>
      <c r="WLM25" s="485">
        <f t="shared" ref="WLM25:WNX25" si="248">WLM22/365</f>
        <v>0</v>
      </c>
      <c r="WLN25" s="485">
        <f t="shared" si="248"/>
        <v>0</v>
      </c>
      <c r="WLO25" s="485">
        <f t="shared" si="248"/>
        <v>0</v>
      </c>
      <c r="WLP25" s="485">
        <f t="shared" si="248"/>
        <v>0</v>
      </c>
      <c r="WLQ25" s="485">
        <f t="shared" si="248"/>
        <v>0</v>
      </c>
      <c r="WLR25" s="485">
        <f t="shared" si="248"/>
        <v>0</v>
      </c>
      <c r="WLS25" s="485">
        <f t="shared" si="248"/>
        <v>0</v>
      </c>
      <c r="WLT25" s="485">
        <f t="shared" si="248"/>
        <v>0</v>
      </c>
      <c r="WLU25" s="485">
        <f t="shared" si="248"/>
        <v>0</v>
      </c>
      <c r="WLV25" s="485">
        <f t="shared" si="248"/>
        <v>0</v>
      </c>
      <c r="WLW25" s="485">
        <f t="shared" si="248"/>
        <v>0</v>
      </c>
      <c r="WLX25" s="485">
        <f t="shared" si="248"/>
        <v>0</v>
      </c>
      <c r="WLY25" s="485">
        <f t="shared" si="248"/>
        <v>0</v>
      </c>
      <c r="WLZ25" s="485">
        <f t="shared" si="248"/>
        <v>0</v>
      </c>
      <c r="WMA25" s="485">
        <f t="shared" si="248"/>
        <v>0</v>
      </c>
      <c r="WMB25" s="485">
        <f t="shared" si="248"/>
        <v>0</v>
      </c>
      <c r="WMC25" s="485">
        <f t="shared" si="248"/>
        <v>0</v>
      </c>
      <c r="WMD25" s="485">
        <f t="shared" si="248"/>
        <v>0</v>
      </c>
      <c r="WME25" s="485">
        <f t="shared" si="248"/>
        <v>0</v>
      </c>
      <c r="WMF25" s="485">
        <f t="shared" si="248"/>
        <v>0</v>
      </c>
      <c r="WMG25" s="485">
        <f t="shared" si="248"/>
        <v>0</v>
      </c>
      <c r="WMH25" s="485">
        <f t="shared" si="248"/>
        <v>0</v>
      </c>
      <c r="WMI25" s="485">
        <f t="shared" si="248"/>
        <v>0</v>
      </c>
      <c r="WMJ25" s="485">
        <f t="shared" si="248"/>
        <v>0</v>
      </c>
      <c r="WMK25" s="485">
        <f t="shared" si="248"/>
        <v>0</v>
      </c>
      <c r="WML25" s="485">
        <f t="shared" si="248"/>
        <v>0</v>
      </c>
      <c r="WMM25" s="485">
        <f t="shared" si="248"/>
        <v>0</v>
      </c>
      <c r="WMN25" s="485">
        <f t="shared" si="248"/>
        <v>0</v>
      </c>
      <c r="WMO25" s="485">
        <f t="shared" si="248"/>
        <v>0</v>
      </c>
      <c r="WMP25" s="485">
        <f t="shared" si="248"/>
        <v>0</v>
      </c>
      <c r="WMQ25" s="485">
        <f t="shared" si="248"/>
        <v>0</v>
      </c>
      <c r="WMR25" s="485">
        <f t="shared" si="248"/>
        <v>0</v>
      </c>
      <c r="WMS25" s="485">
        <f t="shared" si="248"/>
        <v>0</v>
      </c>
      <c r="WMT25" s="485">
        <f t="shared" si="248"/>
        <v>0</v>
      </c>
      <c r="WMU25" s="485">
        <f t="shared" si="248"/>
        <v>0</v>
      </c>
      <c r="WMV25" s="485">
        <f t="shared" si="248"/>
        <v>0</v>
      </c>
      <c r="WMW25" s="485">
        <f t="shared" si="248"/>
        <v>0</v>
      </c>
      <c r="WMX25" s="485">
        <f t="shared" si="248"/>
        <v>0</v>
      </c>
      <c r="WMY25" s="485">
        <f t="shared" si="248"/>
        <v>0</v>
      </c>
      <c r="WMZ25" s="485">
        <f t="shared" si="248"/>
        <v>0</v>
      </c>
      <c r="WNA25" s="485">
        <f t="shared" si="248"/>
        <v>0</v>
      </c>
      <c r="WNB25" s="485">
        <f t="shared" si="248"/>
        <v>0</v>
      </c>
      <c r="WNC25" s="485">
        <f t="shared" si="248"/>
        <v>0</v>
      </c>
      <c r="WND25" s="485">
        <f t="shared" si="248"/>
        <v>0</v>
      </c>
      <c r="WNE25" s="485">
        <f t="shared" si="248"/>
        <v>0</v>
      </c>
      <c r="WNF25" s="485">
        <f t="shared" si="248"/>
        <v>0</v>
      </c>
      <c r="WNG25" s="485">
        <f t="shared" si="248"/>
        <v>0</v>
      </c>
      <c r="WNH25" s="485">
        <f t="shared" si="248"/>
        <v>0</v>
      </c>
      <c r="WNI25" s="485">
        <f t="shared" si="248"/>
        <v>0</v>
      </c>
      <c r="WNJ25" s="485">
        <f t="shared" si="248"/>
        <v>0</v>
      </c>
      <c r="WNK25" s="485">
        <f t="shared" si="248"/>
        <v>0</v>
      </c>
      <c r="WNL25" s="485">
        <f t="shared" si="248"/>
        <v>0</v>
      </c>
      <c r="WNM25" s="485">
        <f t="shared" si="248"/>
        <v>0</v>
      </c>
      <c r="WNN25" s="485">
        <f t="shared" si="248"/>
        <v>0</v>
      </c>
      <c r="WNO25" s="485">
        <f t="shared" si="248"/>
        <v>0</v>
      </c>
      <c r="WNP25" s="485">
        <f t="shared" si="248"/>
        <v>0</v>
      </c>
      <c r="WNQ25" s="485">
        <f t="shared" si="248"/>
        <v>0</v>
      </c>
      <c r="WNR25" s="485">
        <f t="shared" si="248"/>
        <v>0</v>
      </c>
      <c r="WNS25" s="485">
        <f t="shared" si="248"/>
        <v>0</v>
      </c>
      <c r="WNT25" s="485">
        <f t="shared" si="248"/>
        <v>0</v>
      </c>
      <c r="WNU25" s="485">
        <f t="shared" si="248"/>
        <v>0</v>
      </c>
      <c r="WNV25" s="485">
        <f t="shared" si="248"/>
        <v>0</v>
      </c>
      <c r="WNW25" s="485">
        <f t="shared" si="248"/>
        <v>0</v>
      </c>
      <c r="WNX25" s="485">
        <f t="shared" si="248"/>
        <v>0</v>
      </c>
      <c r="WNY25" s="485">
        <f t="shared" ref="WNY25:WQJ25" si="249">WNY22/365</f>
        <v>0</v>
      </c>
      <c r="WNZ25" s="485">
        <f t="shared" si="249"/>
        <v>0</v>
      </c>
      <c r="WOA25" s="485">
        <f t="shared" si="249"/>
        <v>0</v>
      </c>
      <c r="WOB25" s="485">
        <f t="shared" si="249"/>
        <v>0</v>
      </c>
      <c r="WOC25" s="485">
        <f t="shared" si="249"/>
        <v>0</v>
      </c>
      <c r="WOD25" s="485">
        <f t="shared" si="249"/>
        <v>0</v>
      </c>
      <c r="WOE25" s="485">
        <f t="shared" si="249"/>
        <v>0</v>
      </c>
      <c r="WOF25" s="485">
        <f t="shared" si="249"/>
        <v>0</v>
      </c>
      <c r="WOG25" s="485">
        <f t="shared" si="249"/>
        <v>0</v>
      </c>
      <c r="WOH25" s="485">
        <f t="shared" si="249"/>
        <v>0</v>
      </c>
      <c r="WOI25" s="485">
        <f t="shared" si="249"/>
        <v>0</v>
      </c>
      <c r="WOJ25" s="485">
        <f t="shared" si="249"/>
        <v>0</v>
      </c>
      <c r="WOK25" s="485">
        <f t="shared" si="249"/>
        <v>0</v>
      </c>
      <c r="WOL25" s="485">
        <f t="shared" si="249"/>
        <v>0</v>
      </c>
      <c r="WOM25" s="485">
        <f t="shared" si="249"/>
        <v>0</v>
      </c>
      <c r="WON25" s="485">
        <f t="shared" si="249"/>
        <v>0</v>
      </c>
      <c r="WOO25" s="485">
        <f t="shared" si="249"/>
        <v>0</v>
      </c>
      <c r="WOP25" s="485">
        <f t="shared" si="249"/>
        <v>0</v>
      </c>
      <c r="WOQ25" s="485">
        <f t="shared" si="249"/>
        <v>0</v>
      </c>
      <c r="WOR25" s="485">
        <f t="shared" si="249"/>
        <v>0</v>
      </c>
      <c r="WOS25" s="485">
        <f t="shared" si="249"/>
        <v>0</v>
      </c>
      <c r="WOT25" s="485">
        <f t="shared" si="249"/>
        <v>0</v>
      </c>
      <c r="WOU25" s="485">
        <f t="shared" si="249"/>
        <v>0</v>
      </c>
      <c r="WOV25" s="485">
        <f t="shared" si="249"/>
        <v>0</v>
      </c>
      <c r="WOW25" s="485">
        <f t="shared" si="249"/>
        <v>0</v>
      </c>
      <c r="WOX25" s="485">
        <f t="shared" si="249"/>
        <v>0</v>
      </c>
      <c r="WOY25" s="485">
        <f t="shared" si="249"/>
        <v>0</v>
      </c>
      <c r="WOZ25" s="485">
        <f t="shared" si="249"/>
        <v>0</v>
      </c>
      <c r="WPA25" s="485">
        <f t="shared" si="249"/>
        <v>0</v>
      </c>
      <c r="WPB25" s="485">
        <f t="shared" si="249"/>
        <v>0</v>
      </c>
      <c r="WPC25" s="485">
        <f t="shared" si="249"/>
        <v>0</v>
      </c>
      <c r="WPD25" s="485">
        <f t="shared" si="249"/>
        <v>0</v>
      </c>
      <c r="WPE25" s="485">
        <f t="shared" si="249"/>
        <v>0</v>
      </c>
      <c r="WPF25" s="485">
        <f t="shared" si="249"/>
        <v>0</v>
      </c>
      <c r="WPG25" s="485">
        <f t="shared" si="249"/>
        <v>0</v>
      </c>
      <c r="WPH25" s="485">
        <f t="shared" si="249"/>
        <v>0</v>
      </c>
      <c r="WPI25" s="485">
        <f t="shared" si="249"/>
        <v>0</v>
      </c>
      <c r="WPJ25" s="485">
        <f t="shared" si="249"/>
        <v>0</v>
      </c>
      <c r="WPK25" s="485">
        <f t="shared" si="249"/>
        <v>0</v>
      </c>
      <c r="WPL25" s="485">
        <f t="shared" si="249"/>
        <v>0</v>
      </c>
      <c r="WPM25" s="485">
        <f t="shared" si="249"/>
        <v>0</v>
      </c>
      <c r="WPN25" s="485">
        <f t="shared" si="249"/>
        <v>0</v>
      </c>
      <c r="WPO25" s="485">
        <f t="shared" si="249"/>
        <v>0</v>
      </c>
      <c r="WPP25" s="485">
        <f t="shared" si="249"/>
        <v>0</v>
      </c>
      <c r="WPQ25" s="485">
        <f t="shared" si="249"/>
        <v>0</v>
      </c>
      <c r="WPR25" s="485">
        <f t="shared" si="249"/>
        <v>0</v>
      </c>
      <c r="WPS25" s="485">
        <f t="shared" si="249"/>
        <v>0</v>
      </c>
      <c r="WPT25" s="485">
        <f t="shared" si="249"/>
        <v>0</v>
      </c>
      <c r="WPU25" s="485">
        <f t="shared" si="249"/>
        <v>0</v>
      </c>
      <c r="WPV25" s="485">
        <f t="shared" si="249"/>
        <v>0</v>
      </c>
      <c r="WPW25" s="485">
        <f t="shared" si="249"/>
        <v>0</v>
      </c>
      <c r="WPX25" s="485">
        <f t="shared" si="249"/>
        <v>0</v>
      </c>
      <c r="WPY25" s="485">
        <f t="shared" si="249"/>
        <v>0</v>
      </c>
      <c r="WPZ25" s="485">
        <f t="shared" si="249"/>
        <v>0</v>
      </c>
      <c r="WQA25" s="485">
        <f t="shared" si="249"/>
        <v>0</v>
      </c>
      <c r="WQB25" s="485">
        <f t="shared" si="249"/>
        <v>0</v>
      </c>
      <c r="WQC25" s="485">
        <f t="shared" si="249"/>
        <v>0</v>
      </c>
      <c r="WQD25" s="485">
        <f t="shared" si="249"/>
        <v>0</v>
      </c>
      <c r="WQE25" s="485">
        <f t="shared" si="249"/>
        <v>0</v>
      </c>
      <c r="WQF25" s="485">
        <f t="shared" si="249"/>
        <v>0</v>
      </c>
      <c r="WQG25" s="485">
        <f t="shared" si="249"/>
        <v>0</v>
      </c>
      <c r="WQH25" s="485">
        <f t="shared" si="249"/>
        <v>0</v>
      </c>
      <c r="WQI25" s="485">
        <f t="shared" si="249"/>
        <v>0</v>
      </c>
      <c r="WQJ25" s="485">
        <f t="shared" si="249"/>
        <v>0</v>
      </c>
      <c r="WQK25" s="485">
        <f t="shared" ref="WQK25:WSV25" si="250">WQK22/365</f>
        <v>0</v>
      </c>
      <c r="WQL25" s="485">
        <f t="shared" si="250"/>
        <v>0</v>
      </c>
      <c r="WQM25" s="485">
        <f t="shared" si="250"/>
        <v>0</v>
      </c>
      <c r="WQN25" s="485">
        <f t="shared" si="250"/>
        <v>0</v>
      </c>
      <c r="WQO25" s="485">
        <f t="shared" si="250"/>
        <v>0</v>
      </c>
      <c r="WQP25" s="485">
        <f t="shared" si="250"/>
        <v>0</v>
      </c>
      <c r="WQQ25" s="485">
        <f t="shared" si="250"/>
        <v>0</v>
      </c>
      <c r="WQR25" s="485">
        <f t="shared" si="250"/>
        <v>0</v>
      </c>
      <c r="WQS25" s="485">
        <f t="shared" si="250"/>
        <v>0</v>
      </c>
      <c r="WQT25" s="485">
        <f t="shared" si="250"/>
        <v>0</v>
      </c>
      <c r="WQU25" s="485">
        <f t="shared" si="250"/>
        <v>0</v>
      </c>
      <c r="WQV25" s="485">
        <f t="shared" si="250"/>
        <v>0</v>
      </c>
      <c r="WQW25" s="485">
        <f t="shared" si="250"/>
        <v>0</v>
      </c>
      <c r="WQX25" s="485">
        <f t="shared" si="250"/>
        <v>0</v>
      </c>
      <c r="WQY25" s="485">
        <f t="shared" si="250"/>
        <v>0</v>
      </c>
      <c r="WQZ25" s="485">
        <f t="shared" si="250"/>
        <v>0</v>
      </c>
      <c r="WRA25" s="485">
        <f t="shared" si="250"/>
        <v>0</v>
      </c>
      <c r="WRB25" s="485">
        <f t="shared" si="250"/>
        <v>0</v>
      </c>
      <c r="WRC25" s="485">
        <f t="shared" si="250"/>
        <v>0</v>
      </c>
      <c r="WRD25" s="485">
        <f t="shared" si="250"/>
        <v>0</v>
      </c>
      <c r="WRE25" s="485">
        <f t="shared" si="250"/>
        <v>0</v>
      </c>
      <c r="WRF25" s="485">
        <f t="shared" si="250"/>
        <v>0</v>
      </c>
      <c r="WRG25" s="485">
        <f t="shared" si="250"/>
        <v>0</v>
      </c>
      <c r="WRH25" s="485">
        <f t="shared" si="250"/>
        <v>0</v>
      </c>
      <c r="WRI25" s="485">
        <f t="shared" si="250"/>
        <v>0</v>
      </c>
      <c r="WRJ25" s="485">
        <f t="shared" si="250"/>
        <v>0</v>
      </c>
      <c r="WRK25" s="485">
        <f t="shared" si="250"/>
        <v>0</v>
      </c>
      <c r="WRL25" s="485">
        <f t="shared" si="250"/>
        <v>0</v>
      </c>
      <c r="WRM25" s="485">
        <f t="shared" si="250"/>
        <v>0</v>
      </c>
      <c r="WRN25" s="485">
        <f t="shared" si="250"/>
        <v>0</v>
      </c>
      <c r="WRO25" s="485">
        <f t="shared" si="250"/>
        <v>0</v>
      </c>
      <c r="WRP25" s="485">
        <f t="shared" si="250"/>
        <v>0</v>
      </c>
      <c r="WRQ25" s="485">
        <f t="shared" si="250"/>
        <v>0</v>
      </c>
      <c r="WRR25" s="485">
        <f t="shared" si="250"/>
        <v>0</v>
      </c>
      <c r="WRS25" s="485">
        <f t="shared" si="250"/>
        <v>0</v>
      </c>
      <c r="WRT25" s="485">
        <f t="shared" si="250"/>
        <v>0</v>
      </c>
      <c r="WRU25" s="485">
        <f t="shared" si="250"/>
        <v>0</v>
      </c>
      <c r="WRV25" s="485">
        <f t="shared" si="250"/>
        <v>0</v>
      </c>
      <c r="WRW25" s="485">
        <f t="shared" si="250"/>
        <v>0</v>
      </c>
      <c r="WRX25" s="485">
        <f t="shared" si="250"/>
        <v>0</v>
      </c>
      <c r="WRY25" s="485">
        <f t="shared" si="250"/>
        <v>0</v>
      </c>
      <c r="WRZ25" s="485">
        <f t="shared" si="250"/>
        <v>0</v>
      </c>
      <c r="WSA25" s="485">
        <f t="shared" si="250"/>
        <v>0</v>
      </c>
      <c r="WSB25" s="485">
        <f t="shared" si="250"/>
        <v>0</v>
      </c>
      <c r="WSC25" s="485">
        <f t="shared" si="250"/>
        <v>0</v>
      </c>
      <c r="WSD25" s="485">
        <f t="shared" si="250"/>
        <v>0</v>
      </c>
      <c r="WSE25" s="485">
        <f t="shared" si="250"/>
        <v>0</v>
      </c>
      <c r="WSF25" s="485">
        <f t="shared" si="250"/>
        <v>0</v>
      </c>
      <c r="WSG25" s="485">
        <f t="shared" si="250"/>
        <v>0</v>
      </c>
      <c r="WSH25" s="485">
        <f t="shared" si="250"/>
        <v>0</v>
      </c>
      <c r="WSI25" s="485">
        <f t="shared" si="250"/>
        <v>0</v>
      </c>
      <c r="WSJ25" s="485">
        <f t="shared" si="250"/>
        <v>0</v>
      </c>
      <c r="WSK25" s="485">
        <f t="shared" si="250"/>
        <v>0</v>
      </c>
      <c r="WSL25" s="485">
        <f t="shared" si="250"/>
        <v>0</v>
      </c>
      <c r="WSM25" s="485">
        <f t="shared" si="250"/>
        <v>0</v>
      </c>
      <c r="WSN25" s="485">
        <f t="shared" si="250"/>
        <v>0</v>
      </c>
      <c r="WSO25" s="485">
        <f t="shared" si="250"/>
        <v>0</v>
      </c>
      <c r="WSP25" s="485">
        <f t="shared" si="250"/>
        <v>0</v>
      </c>
      <c r="WSQ25" s="485">
        <f t="shared" si="250"/>
        <v>0</v>
      </c>
      <c r="WSR25" s="485">
        <f t="shared" si="250"/>
        <v>0</v>
      </c>
      <c r="WSS25" s="485">
        <f t="shared" si="250"/>
        <v>0</v>
      </c>
      <c r="WST25" s="485">
        <f t="shared" si="250"/>
        <v>0</v>
      </c>
      <c r="WSU25" s="485">
        <f t="shared" si="250"/>
        <v>0</v>
      </c>
      <c r="WSV25" s="485">
        <f t="shared" si="250"/>
        <v>0</v>
      </c>
      <c r="WSW25" s="485">
        <f t="shared" ref="WSW25:WVH25" si="251">WSW22/365</f>
        <v>0</v>
      </c>
      <c r="WSX25" s="485">
        <f t="shared" si="251"/>
        <v>0</v>
      </c>
      <c r="WSY25" s="485">
        <f t="shared" si="251"/>
        <v>0</v>
      </c>
      <c r="WSZ25" s="485">
        <f t="shared" si="251"/>
        <v>0</v>
      </c>
      <c r="WTA25" s="485">
        <f t="shared" si="251"/>
        <v>0</v>
      </c>
      <c r="WTB25" s="485">
        <f t="shared" si="251"/>
        <v>0</v>
      </c>
      <c r="WTC25" s="485">
        <f t="shared" si="251"/>
        <v>0</v>
      </c>
      <c r="WTD25" s="485">
        <f t="shared" si="251"/>
        <v>0</v>
      </c>
      <c r="WTE25" s="485">
        <f t="shared" si="251"/>
        <v>0</v>
      </c>
      <c r="WTF25" s="485">
        <f t="shared" si="251"/>
        <v>0</v>
      </c>
      <c r="WTG25" s="485">
        <f t="shared" si="251"/>
        <v>0</v>
      </c>
      <c r="WTH25" s="485">
        <f t="shared" si="251"/>
        <v>0</v>
      </c>
      <c r="WTI25" s="485">
        <f t="shared" si="251"/>
        <v>0</v>
      </c>
      <c r="WTJ25" s="485">
        <f t="shared" si="251"/>
        <v>0</v>
      </c>
      <c r="WTK25" s="485">
        <f t="shared" si="251"/>
        <v>0</v>
      </c>
      <c r="WTL25" s="485">
        <f t="shared" si="251"/>
        <v>0</v>
      </c>
      <c r="WTM25" s="485">
        <f t="shared" si="251"/>
        <v>0</v>
      </c>
      <c r="WTN25" s="485">
        <f t="shared" si="251"/>
        <v>0</v>
      </c>
      <c r="WTO25" s="485">
        <f t="shared" si="251"/>
        <v>0</v>
      </c>
      <c r="WTP25" s="485">
        <f t="shared" si="251"/>
        <v>0</v>
      </c>
      <c r="WTQ25" s="485">
        <f t="shared" si="251"/>
        <v>0</v>
      </c>
      <c r="WTR25" s="485">
        <f t="shared" si="251"/>
        <v>0</v>
      </c>
      <c r="WTS25" s="485">
        <f t="shared" si="251"/>
        <v>0</v>
      </c>
      <c r="WTT25" s="485">
        <f t="shared" si="251"/>
        <v>0</v>
      </c>
      <c r="WTU25" s="485">
        <f t="shared" si="251"/>
        <v>0</v>
      </c>
      <c r="WTV25" s="485">
        <f t="shared" si="251"/>
        <v>0</v>
      </c>
      <c r="WTW25" s="485">
        <f t="shared" si="251"/>
        <v>0</v>
      </c>
      <c r="WTX25" s="485">
        <f t="shared" si="251"/>
        <v>0</v>
      </c>
      <c r="WTY25" s="485">
        <f t="shared" si="251"/>
        <v>0</v>
      </c>
      <c r="WTZ25" s="485">
        <f t="shared" si="251"/>
        <v>0</v>
      </c>
      <c r="WUA25" s="485">
        <f t="shared" si="251"/>
        <v>0</v>
      </c>
      <c r="WUB25" s="485">
        <f t="shared" si="251"/>
        <v>0</v>
      </c>
      <c r="WUC25" s="485">
        <f t="shared" si="251"/>
        <v>0</v>
      </c>
      <c r="WUD25" s="485">
        <f t="shared" si="251"/>
        <v>0</v>
      </c>
      <c r="WUE25" s="485">
        <f t="shared" si="251"/>
        <v>0</v>
      </c>
      <c r="WUF25" s="485">
        <f t="shared" si="251"/>
        <v>0</v>
      </c>
      <c r="WUG25" s="485">
        <f t="shared" si="251"/>
        <v>0</v>
      </c>
      <c r="WUH25" s="485">
        <f t="shared" si="251"/>
        <v>0</v>
      </c>
      <c r="WUI25" s="485">
        <f t="shared" si="251"/>
        <v>0</v>
      </c>
      <c r="WUJ25" s="485">
        <f t="shared" si="251"/>
        <v>0</v>
      </c>
      <c r="WUK25" s="485">
        <f t="shared" si="251"/>
        <v>0</v>
      </c>
      <c r="WUL25" s="485">
        <f t="shared" si="251"/>
        <v>0</v>
      </c>
      <c r="WUM25" s="485">
        <f t="shared" si="251"/>
        <v>0</v>
      </c>
      <c r="WUN25" s="485">
        <f t="shared" si="251"/>
        <v>0</v>
      </c>
      <c r="WUO25" s="485">
        <f t="shared" si="251"/>
        <v>0</v>
      </c>
      <c r="WUP25" s="485">
        <f t="shared" si="251"/>
        <v>0</v>
      </c>
      <c r="WUQ25" s="485">
        <f t="shared" si="251"/>
        <v>0</v>
      </c>
      <c r="WUR25" s="485">
        <f t="shared" si="251"/>
        <v>0</v>
      </c>
      <c r="WUS25" s="485">
        <f t="shared" si="251"/>
        <v>0</v>
      </c>
      <c r="WUT25" s="485">
        <f t="shared" si="251"/>
        <v>0</v>
      </c>
      <c r="WUU25" s="485">
        <f t="shared" si="251"/>
        <v>0</v>
      </c>
      <c r="WUV25" s="485">
        <f t="shared" si="251"/>
        <v>0</v>
      </c>
      <c r="WUW25" s="485">
        <f t="shared" si="251"/>
        <v>0</v>
      </c>
      <c r="WUX25" s="485">
        <f t="shared" si="251"/>
        <v>0</v>
      </c>
      <c r="WUY25" s="485">
        <f t="shared" si="251"/>
        <v>0</v>
      </c>
      <c r="WUZ25" s="485">
        <f t="shared" si="251"/>
        <v>0</v>
      </c>
      <c r="WVA25" s="485">
        <f t="shared" si="251"/>
        <v>0</v>
      </c>
      <c r="WVB25" s="485">
        <f t="shared" si="251"/>
        <v>0</v>
      </c>
      <c r="WVC25" s="485">
        <f t="shared" si="251"/>
        <v>0</v>
      </c>
      <c r="WVD25" s="485">
        <f t="shared" si="251"/>
        <v>0</v>
      </c>
      <c r="WVE25" s="485">
        <f t="shared" si="251"/>
        <v>0</v>
      </c>
      <c r="WVF25" s="485">
        <f t="shared" si="251"/>
        <v>0</v>
      </c>
      <c r="WVG25" s="485">
        <f t="shared" si="251"/>
        <v>0</v>
      </c>
      <c r="WVH25" s="485">
        <f t="shared" si="251"/>
        <v>0</v>
      </c>
      <c r="WVI25" s="485">
        <f t="shared" ref="WVI25:WXT25" si="252">WVI22/365</f>
        <v>0</v>
      </c>
      <c r="WVJ25" s="485">
        <f t="shared" si="252"/>
        <v>0</v>
      </c>
      <c r="WVK25" s="485">
        <f t="shared" si="252"/>
        <v>0</v>
      </c>
      <c r="WVL25" s="485">
        <f t="shared" si="252"/>
        <v>0</v>
      </c>
      <c r="WVM25" s="485">
        <f t="shared" si="252"/>
        <v>0</v>
      </c>
      <c r="WVN25" s="485">
        <f t="shared" si="252"/>
        <v>0</v>
      </c>
      <c r="WVO25" s="485">
        <f t="shared" si="252"/>
        <v>0</v>
      </c>
      <c r="WVP25" s="485">
        <f t="shared" si="252"/>
        <v>0</v>
      </c>
      <c r="WVQ25" s="485">
        <f t="shared" si="252"/>
        <v>0</v>
      </c>
      <c r="WVR25" s="485">
        <f t="shared" si="252"/>
        <v>0</v>
      </c>
      <c r="WVS25" s="485">
        <f t="shared" si="252"/>
        <v>0</v>
      </c>
      <c r="WVT25" s="485">
        <f t="shared" si="252"/>
        <v>0</v>
      </c>
      <c r="WVU25" s="485">
        <f t="shared" si="252"/>
        <v>0</v>
      </c>
      <c r="WVV25" s="485">
        <f t="shared" si="252"/>
        <v>0</v>
      </c>
      <c r="WVW25" s="485">
        <f t="shared" si="252"/>
        <v>0</v>
      </c>
      <c r="WVX25" s="485">
        <f t="shared" si="252"/>
        <v>0</v>
      </c>
      <c r="WVY25" s="485">
        <f t="shared" si="252"/>
        <v>0</v>
      </c>
      <c r="WVZ25" s="485">
        <f t="shared" si="252"/>
        <v>0</v>
      </c>
      <c r="WWA25" s="485">
        <f t="shared" si="252"/>
        <v>0</v>
      </c>
      <c r="WWB25" s="485">
        <f t="shared" si="252"/>
        <v>0</v>
      </c>
      <c r="WWC25" s="485">
        <f t="shared" si="252"/>
        <v>0</v>
      </c>
      <c r="WWD25" s="485">
        <f t="shared" si="252"/>
        <v>0</v>
      </c>
      <c r="WWE25" s="485">
        <f t="shared" si="252"/>
        <v>0</v>
      </c>
      <c r="WWF25" s="485">
        <f t="shared" si="252"/>
        <v>0</v>
      </c>
      <c r="WWG25" s="485">
        <f t="shared" si="252"/>
        <v>0</v>
      </c>
      <c r="WWH25" s="485">
        <f t="shared" si="252"/>
        <v>0</v>
      </c>
      <c r="WWI25" s="485">
        <f t="shared" si="252"/>
        <v>0</v>
      </c>
      <c r="WWJ25" s="485">
        <f t="shared" si="252"/>
        <v>0</v>
      </c>
      <c r="WWK25" s="485">
        <f t="shared" si="252"/>
        <v>0</v>
      </c>
      <c r="WWL25" s="485">
        <f t="shared" si="252"/>
        <v>0</v>
      </c>
      <c r="WWM25" s="485">
        <f t="shared" si="252"/>
        <v>0</v>
      </c>
      <c r="WWN25" s="485">
        <f t="shared" si="252"/>
        <v>0</v>
      </c>
      <c r="WWO25" s="485">
        <f t="shared" si="252"/>
        <v>0</v>
      </c>
      <c r="WWP25" s="485">
        <f t="shared" si="252"/>
        <v>0</v>
      </c>
      <c r="WWQ25" s="485">
        <f t="shared" si="252"/>
        <v>0</v>
      </c>
      <c r="WWR25" s="485">
        <f t="shared" si="252"/>
        <v>0</v>
      </c>
      <c r="WWS25" s="485">
        <f t="shared" si="252"/>
        <v>0</v>
      </c>
      <c r="WWT25" s="485">
        <f t="shared" si="252"/>
        <v>0</v>
      </c>
      <c r="WWU25" s="485">
        <f t="shared" si="252"/>
        <v>0</v>
      </c>
      <c r="WWV25" s="485">
        <f t="shared" si="252"/>
        <v>0</v>
      </c>
      <c r="WWW25" s="485">
        <f t="shared" si="252"/>
        <v>0</v>
      </c>
      <c r="WWX25" s="485">
        <f t="shared" si="252"/>
        <v>0</v>
      </c>
      <c r="WWY25" s="485">
        <f t="shared" si="252"/>
        <v>0</v>
      </c>
      <c r="WWZ25" s="485">
        <f t="shared" si="252"/>
        <v>0</v>
      </c>
      <c r="WXA25" s="485">
        <f t="shared" si="252"/>
        <v>0</v>
      </c>
      <c r="WXB25" s="485">
        <f t="shared" si="252"/>
        <v>0</v>
      </c>
      <c r="WXC25" s="485">
        <f t="shared" si="252"/>
        <v>0</v>
      </c>
      <c r="WXD25" s="485">
        <f t="shared" si="252"/>
        <v>0</v>
      </c>
      <c r="WXE25" s="485">
        <f t="shared" si="252"/>
        <v>0</v>
      </c>
      <c r="WXF25" s="485">
        <f t="shared" si="252"/>
        <v>0</v>
      </c>
      <c r="WXG25" s="485">
        <f t="shared" si="252"/>
        <v>0</v>
      </c>
      <c r="WXH25" s="485">
        <f t="shared" si="252"/>
        <v>0</v>
      </c>
      <c r="WXI25" s="485">
        <f t="shared" si="252"/>
        <v>0</v>
      </c>
      <c r="WXJ25" s="485">
        <f t="shared" si="252"/>
        <v>0</v>
      </c>
      <c r="WXK25" s="485">
        <f t="shared" si="252"/>
        <v>0</v>
      </c>
      <c r="WXL25" s="485">
        <f t="shared" si="252"/>
        <v>0</v>
      </c>
      <c r="WXM25" s="485">
        <f t="shared" si="252"/>
        <v>0</v>
      </c>
      <c r="WXN25" s="485">
        <f t="shared" si="252"/>
        <v>0</v>
      </c>
      <c r="WXO25" s="485">
        <f t="shared" si="252"/>
        <v>0</v>
      </c>
      <c r="WXP25" s="485">
        <f t="shared" si="252"/>
        <v>0</v>
      </c>
      <c r="WXQ25" s="485">
        <f t="shared" si="252"/>
        <v>0</v>
      </c>
      <c r="WXR25" s="485">
        <f t="shared" si="252"/>
        <v>0</v>
      </c>
      <c r="WXS25" s="485">
        <f t="shared" si="252"/>
        <v>0</v>
      </c>
      <c r="WXT25" s="485">
        <f t="shared" si="252"/>
        <v>0</v>
      </c>
      <c r="WXU25" s="485">
        <f t="shared" ref="WXU25:XAF25" si="253">WXU22/365</f>
        <v>0</v>
      </c>
      <c r="WXV25" s="485">
        <f t="shared" si="253"/>
        <v>0</v>
      </c>
      <c r="WXW25" s="485">
        <f t="shared" si="253"/>
        <v>0</v>
      </c>
      <c r="WXX25" s="485">
        <f t="shared" si="253"/>
        <v>0</v>
      </c>
      <c r="WXY25" s="485">
        <f t="shared" si="253"/>
        <v>0</v>
      </c>
      <c r="WXZ25" s="485">
        <f t="shared" si="253"/>
        <v>0</v>
      </c>
      <c r="WYA25" s="485">
        <f t="shared" si="253"/>
        <v>0</v>
      </c>
      <c r="WYB25" s="485">
        <f t="shared" si="253"/>
        <v>0</v>
      </c>
      <c r="WYC25" s="485">
        <f t="shared" si="253"/>
        <v>0</v>
      </c>
      <c r="WYD25" s="485">
        <f t="shared" si="253"/>
        <v>0</v>
      </c>
      <c r="WYE25" s="485">
        <f t="shared" si="253"/>
        <v>0</v>
      </c>
      <c r="WYF25" s="485">
        <f t="shared" si="253"/>
        <v>0</v>
      </c>
      <c r="WYG25" s="485">
        <f t="shared" si="253"/>
        <v>0</v>
      </c>
      <c r="WYH25" s="485">
        <f t="shared" si="253"/>
        <v>0</v>
      </c>
      <c r="WYI25" s="485">
        <f t="shared" si="253"/>
        <v>0</v>
      </c>
      <c r="WYJ25" s="485">
        <f t="shared" si="253"/>
        <v>0</v>
      </c>
      <c r="WYK25" s="485">
        <f t="shared" si="253"/>
        <v>0</v>
      </c>
      <c r="WYL25" s="485">
        <f t="shared" si="253"/>
        <v>0</v>
      </c>
      <c r="WYM25" s="485">
        <f t="shared" si="253"/>
        <v>0</v>
      </c>
      <c r="WYN25" s="485">
        <f t="shared" si="253"/>
        <v>0</v>
      </c>
      <c r="WYO25" s="485">
        <f t="shared" si="253"/>
        <v>0</v>
      </c>
      <c r="WYP25" s="485">
        <f t="shared" si="253"/>
        <v>0</v>
      </c>
      <c r="WYQ25" s="485">
        <f t="shared" si="253"/>
        <v>0</v>
      </c>
      <c r="WYR25" s="485">
        <f t="shared" si="253"/>
        <v>0</v>
      </c>
      <c r="WYS25" s="485">
        <f t="shared" si="253"/>
        <v>0</v>
      </c>
      <c r="WYT25" s="485">
        <f t="shared" si="253"/>
        <v>0</v>
      </c>
      <c r="WYU25" s="485">
        <f t="shared" si="253"/>
        <v>0</v>
      </c>
      <c r="WYV25" s="485">
        <f t="shared" si="253"/>
        <v>0</v>
      </c>
      <c r="WYW25" s="485">
        <f t="shared" si="253"/>
        <v>0</v>
      </c>
      <c r="WYX25" s="485">
        <f t="shared" si="253"/>
        <v>0</v>
      </c>
      <c r="WYY25" s="485">
        <f t="shared" si="253"/>
        <v>0</v>
      </c>
      <c r="WYZ25" s="485">
        <f t="shared" si="253"/>
        <v>0</v>
      </c>
      <c r="WZA25" s="485">
        <f t="shared" si="253"/>
        <v>0</v>
      </c>
      <c r="WZB25" s="485">
        <f t="shared" si="253"/>
        <v>0</v>
      </c>
      <c r="WZC25" s="485">
        <f t="shared" si="253"/>
        <v>0</v>
      </c>
      <c r="WZD25" s="485">
        <f t="shared" si="253"/>
        <v>0</v>
      </c>
      <c r="WZE25" s="485">
        <f t="shared" si="253"/>
        <v>0</v>
      </c>
      <c r="WZF25" s="485">
        <f t="shared" si="253"/>
        <v>0</v>
      </c>
      <c r="WZG25" s="485">
        <f t="shared" si="253"/>
        <v>0</v>
      </c>
      <c r="WZH25" s="485">
        <f t="shared" si="253"/>
        <v>0</v>
      </c>
      <c r="WZI25" s="485">
        <f t="shared" si="253"/>
        <v>0</v>
      </c>
      <c r="WZJ25" s="485">
        <f t="shared" si="253"/>
        <v>0</v>
      </c>
      <c r="WZK25" s="485">
        <f t="shared" si="253"/>
        <v>0</v>
      </c>
      <c r="WZL25" s="485">
        <f t="shared" si="253"/>
        <v>0</v>
      </c>
      <c r="WZM25" s="485">
        <f t="shared" si="253"/>
        <v>0</v>
      </c>
      <c r="WZN25" s="485">
        <f t="shared" si="253"/>
        <v>0</v>
      </c>
      <c r="WZO25" s="485">
        <f t="shared" si="253"/>
        <v>0</v>
      </c>
      <c r="WZP25" s="485">
        <f t="shared" si="253"/>
        <v>0</v>
      </c>
      <c r="WZQ25" s="485">
        <f t="shared" si="253"/>
        <v>0</v>
      </c>
      <c r="WZR25" s="485">
        <f t="shared" si="253"/>
        <v>0</v>
      </c>
      <c r="WZS25" s="485">
        <f t="shared" si="253"/>
        <v>0</v>
      </c>
      <c r="WZT25" s="485">
        <f t="shared" si="253"/>
        <v>0</v>
      </c>
      <c r="WZU25" s="485">
        <f t="shared" si="253"/>
        <v>0</v>
      </c>
      <c r="WZV25" s="485">
        <f t="shared" si="253"/>
        <v>0</v>
      </c>
      <c r="WZW25" s="485">
        <f t="shared" si="253"/>
        <v>0</v>
      </c>
      <c r="WZX25" s="485">
        <f t="shared" si="253"/>
        <v>0</v>
      </c>
      <c r="WZY25" s="485">
        <f t="shared" si="253"/>
        <v>0</v>
      </c>
      <c r="WZZ25" s="485">
        <f t="shared" si="253"/>
        <v>0</v>
      </c>
      <c r="XAA25" s="485">
        <f t="shared" si="253"/>
        <v>0</v>
      </c>
      <c r="XAB25" s="485">
        <f t="shared" si="253"/>
        <v>0</v>
      </c>
      <c r="XAC25" s="485">
        <f t="shared" si="253"/>
        <v>0</v>
      </c>
      <c r="XAD25" s="485">
        <f t="shared" si="253"/>
        <v>0</v>
      </c>
      <c r="XAE25" s="485">
        <f t="shared" si="253"/>
        <v>0</v>
      </c>
      <c r="XAF25" s="485">
        <f t="shared" si="253"/>
        <v>0</v>
      </c>
      <c r="XAG25" s="485">
        <f t="shared" ref="XAG25:XCR25" si="254">XAG22/365</f>
        <v>0</v>
      </c>
      <c r="XAH25" s="485">
        <f t="shared" si="254"/>
        <v>0</v>
      </c>
      <c r="XAI25" s="485">
        <f t="shared" si="254"/>
        <v>0</v>
      </c>
      <c r="XAJ25" s="485">
        <f t="shared" si="254"/>
        <v>0</v>
      </c>
      <c r="XAK25" s="485">
        <f t="shared" si="254"/>
        <v>0</v>
      </c>
      <c r="XAL25" s="485">
        <f t="shared" si="254"/>
        <v>0</v>
      </c>
      <c r="XAM25" s="485">
        <f t="shared" si="254"/>
        <v>0</v>
      </c>
      <c r="XAN25" s="485">
        <f t="shared" si="254"/>
        <v>0</v>
      </c>
      <c r="XAO25" s="485">
        <f t="shared" si="254"/>
        <v>0</v>
      </c>
      <c r="XAP25" s="485">
        <f t="shared" si="254"/>
        <v>0</v>
      </c>
      <c r="XAQ25" s="485">
        <f t="shared" si="254"/>
        <v>0</v>
      </c>
      <c r="XAR25" s="485">
        <f t="shared" si="254"/>
        <v>0</v>
      </c>
      <c r="XAS25" s="485">
        <f t="shared" si="254"/>
        <v>0</v>
      </c>
      <c r="XAT25" s="485">
        <f t="shared" si="254"/>
        <v>0</v>
      </c>
      <c r="XAU25" s="485">
        <f t="shared" si="254"/>
        <v>0</v>
      </c>
      <c r="XAV25" s="485">
        <f t="shared" si="254"/>
        <v>0</v>
      </c>
      <c r="XAW25" s="485">
        <f t="shared" si="254"/>
        <v>0</v>
      </c>
      <c r="XAX25" s="485">
        <f t="shared" si="254"/>
        <v>0</v>
      </c>
      <c r="XAY25" s="485">
        <f t="shared" si="254"/>
        <v>0</v>
      </c>
      <c r="XAZ25" s="485">
        <f t="shared" si="254"/>
        <v>0</v>
      </c>
      <c r="XBA25" s="485">
        <f t="shared" si="254"/>
        <v>0</v>
      </c>
      <c r="XBB25" s="485">
        <f t="shared" si="254"/>
        <v>0</v>
      </c>
      <c r="XBC25" s="485">
        <f t="shared" si="254"/>
        <v>0</v>
      </c>
      <c r="XBD25" s="485">
        <f t="shared" si="254"/>
        <v>0</v>
      </c>
      <c r="XBE25" s="485">
        <f t="shared" si="254"/>
        <v>0</v>
      </c>
      <c r="XBF25" s="485">
        <f t="shared" si="254"/>
        <v>0</v>
      </c>
      <c r="XBG25" s="485">
        <f t="shared" si="254"/>
        <v>0</v>
      </c>
      <c r="XBH25" s="485">
        <f t="shared" si="254"/>
        <v>0</v>
      </c>
      <c r="XBI25" s="485">
        <f t="shared" si="254"/>
        <v>0</v>
      </c>
      <c r="XBJ25" s="485">
        <f t="shared" si="254"/>
        <v>0</v>
      </c>
      <c r="XBK25" s="485">
        <f t="shared" si="254"/>
        <v>0</v>
      </c>
      <c r="XBL25" s="485">
        <f t="shared" si="254"/>
        <v>0</v>
      </c>
      <c r="XBM25" s="485">
        <f t="shared" si="254"/>
        <v>0</v>
      </c>
      <c r="XBN25" s="485">
        <f t="shared" si="254"/>
        <v>0</v>
      </c>
      <c r="XBO25" s="485">
        <f t="shared" si="254"/>
        <v>0</v>
      </c>
      <c r="XBP25" s="485">
        <f t="shared" si="254"/>
        <v>0</v>
      </c>
      <c r="XBQ25" s="485">
        <f t="shared" si="254"/>
        <v>0</v>
      </c>
      <c r="XBR25" s="485">
        <f t="shared" si="254"/>
        <v>0</v>
      </c>
      <c r="XBS25" s="485">
        <f t="shared" si="254"/>
        <v>0</v>
      </c>
      <c r="XBT25" s="485">
        <f t="shared" si="254"/>
        <v>0</v>
      </c>
      <c r="XBU25" s="485">
        <f t="shared" si="254"/>
        <v>0</v>
      </c>
      <c r="XBV25" s="485">
        <f t="shared" si="254"/>
        <v>0</v>
      </c>
      <c r="XBW25" s="485">
        <f t="shared" si="254"/>
        <v>0</v>
      </c>
      <c r="XBX25" s="485">
        <f t="shared" si="254"/>
        <v>0</v>
      </c>
      <c r="XBY25" s="485">
        <f t="shared" si="254"/>
        <v>0</v>
      </c>
      <c r="XBZ25" s="485">
        <f t="shared" si="254"/>
        <v>0</v>
      </c>
      <c r="XCA25" s="485">
        <f t="shared" si="254"/>
        <v>0</v>
      </c>
      <c r="XCB25" s="485">
        <f t="shared" si="254"/>
        <v>0</v>
      </c>
      <c r="XCC25" s="485">
        <f t="shared" si="254"/>
        <v>0</v>
      </c>
      <c r="XCD25" s="485">
        <f t="shared" si="254"/>
        <v>0</v>
      </c>
      <c r="XCE25" s="485">
        <f t="shared" si="254"/>
        <v>0</v>
      </c>
      <c r="XCF25" s="485">
        <f t="shared" si="254"/>
        <v>0</v>
      </c>
      <c r="XCG25" s="485">
        <f t="shared" si="254"/>
        <v>0</v>
      </c>
      <c r="XCH25" s="485">
        <f t="shared" si="254"/>
        <v>0</v>
      </c>
      <c r="XCI25" s="485">
        <f t="shared" si="254"/>
        <v>0</v>
      </c>
      <c r="XCJ25" s="485">
        <f t="shared" si="254"/>
        <v>0</v>
      </c>
      <c r="XCK25" s="485">
        <f t="shared" si="254"/>
        <v>0</v>
      </c>
      <c r="XCL25" s="485">
        <f t="shared" si="254"/>
        <v>0</v>
      </c>
      <c r="XCM25" s="485">
        <f t="shared" si="254"/>
        <v>0</v>
      </c>
      <c r="XCN25" s="485">
        <f t="shared" si="254"/>
        <v>0</v>
      </c>
      <c r="XCO25" s="485">
        <f t="shared" si="254"/>
        <v>0</v>
      </c>
      <c r="XCP25" s="485">
        <f t="shared" si="254"/>
        <v>0</v>
      </c>
      <c r="XCQ25" s="485">
        <f t="shared" si="254"/>
        <v>0</v>
      </c>
      <c r="XCR25" s="485">
        <f t="shared" si="254"/>
        <v>0</v>
      </c>
      <c r="XCS25" s="485">
        <f t="shared" ref="XCS25:XFD25" si="255">XCS22/365</f>
        <v>0</v>
      </c>
      <c r="XCT25" s="485">
        <f t="shared" si="255"/>
        <v>0</v>
      </c>
      <c r="XCU25" s="485">
        <f t="shared" si="255"/>
        <v>0</v>
      </c>
      <c r="XCV25" s="485">
        <f t="shared" si="255"/>
        <v>0</v>
      </c>
      <c r="XCW25" s="485">
        <f t="shared" si="255"/>
        <v>0</v>
      </c>
      <c r="XCX25" s="485">
        <f t="shared" si="255"/>
        <v>0</v>
      </c>
      <c r="XCY25" s="485">
        <f t="shared" si="255"/>
        <v>0</v>
      </c>
      <c r="XCZ25" s="485">
        <f t="shared" si="255"/>
        <v>0</v>
      </c>
      <c r="XDA25" s="485">
        <f t="shared" si="255"/>
        <v>0</v>
      </c>
      <c r="XDB25" s="485">
        <f t="shared" si="255"/>
        <v>0</v>
      </c>
      <c r="XDC25" s="485">
        <f t="shared" si="255"/>
        <v>0</v>
      </c>
      <c r="XDD25" s="485">
        <f t="shared" si="255"/>
        <v>0</v>
      </c>
      <c r="XDE25" s="485">
        <f t="shared" si="255"/>
        <v>0</v>
      </c>
      <c r="XDF25" s="485">
        <f t="shared" si="255"/>
        <v>0</v>
      </c>
      <c r="XDG25" s="485">
        <f t="shared" si="255"/>
        <v>0</v>
      </c>
      <c r="XDH25" s="485">
        <f t="shared" si="255"/>
        <v>0</v>
      </c>
      <c r="XDI25" s="485">
        <f t="shared" si="255"/>
        <v>0</v>
      </c>
      <c r="XDJ25" s="485">
        <f t="shared" si="255"/>
        <v>0</v>
      </c>
      <c r="XDK25" s="485">
        <f t="shared" si="255"/>
        <v>0</v>
      </c>
      <c r="XDL25" s="485">
        <f t="shared" si="255"/>
        <v>0</v>
      </c>
      <c r="XDM25" s="485">
        <f t="shared" si="255"/>
        <v>0</v>
      </c>
      <c r="XDN25" s="485">
        <f t="shared" si="255"/>
        <v>0</v>
      </c>
      <c r="XDO25" s="485">
        <f t="shared" si="255"/>
        <v>0</v>
      </c>
      <c r="XDP25" s="485">
        <f t="shared" si="255"/>
        <v>0</v>
      </c>
      <c r="XDQ25" s="485">
        <f t="shared" si="255"/>
        <v>0</v>
      </c>
      <c r="XDR25" s="485">
        <f t="shared" si="255"/>
        <v>0</v>
      </c>
      <c r="XDS25" s="485">
        <f t="shared" si="255"/>
        <v>0</v>
      </c>
      <c r="XDT25" s="485">
        <f t="shared" si="255"/>
        <v>0</v>
      </c>
      <c r="XDU25" s="485">
        <f t="shared" si="255"/>
        <v>0</v>
      </c>
      <c r="XDV25" s="485">
        <f t="shared" si="255"/>
        <v>0</v>
      </c>
      <c r="XDW25" s="485">
        <f t="shared" si="255"/>
        <v>0</v>
      </c>
      <c r="XDX25" s="485">
        <f t="shared" si="255"/>
        <v>0</v>
      </c>
      <c r="XDY25" s="485">
        <f t="shared" si="255"/>
        <v>0</v>
      </c>
      <c r="XDZ25" s="485">
        <f t="shared" si="255"/>
        <v>0</v>
      </c>
      <c r="XEA25" s="485">
        <f t="shared" si="255"/>
        <v>0</v>
      </c>
      <c r="XEB25" s="485">
        <f t="shared" si="255"/>
        <v>0</v>
      </c>
      <c r="XEC25" s="485">
        <f t="shared" si="255"/>
        <v>0</v>
      </c>
      <c r="XED25" s="485">
        <f t="shared" si="255"/>
        <v>0</v>
      </c>
      <c r="XEE25" s="485">
        <f t="shared" si="255"/>
        <v>0</v>
      </c>
      <c r="XEF25" s="485">
        <f t="shared" si="255"/>
        <v>0</v>
      </c>
      <c r="XEG25" s="485">
        <f t="shared" si="255"/>
        <v>0</v>
      </c>
      <c r="XEH25" s="485">
        <f t="shared" si="255"/>
        <v>0</v>
      </c>
      <c r="XEI25" s="485">
        <f t="shared" si="255"/>
        <v>0</v>
      </c>
      <c r="XEJ25" s="485">
        <f t="shared" si="255"/>
        <v>0</v>
      </c>
      <c r="XEK25" s="485">
        <f t="shared" si="255"/>
        <v>0</v>
      </c>
      <c r="XEL25" s="485">
        <f t="shared" si="255"/>
        <v>0</v>
      </c>
      <c r="XEM25" s="485">
        <f t="shared" si="255"/>
        <v>0</v>
      </c>
      <c r="XEN25" s="485">
        <f t="shared" si="255"/>
        <v>0</v>
      </c>
      <c r="XEO25" s="485">
        <f t="shared" si="255"/>
        <v>0</v>
      </c>
      <c r="XEP25" s="485">
        <f t="shared" si="255"/>
        <v>0</v>
      </c>
      <c r="XEQ25" s="485">
        <f t="shared" si="255"/>
        <v>0</v>
      </c>
      <c r="XER25" s="485">
        <f t="shared" si="255"/>
        <v>0</v>
      </c>
      <c r="XES25" s="485">
        <f t="shared" si="255"/>
        <v>0</v>
      </c>
      <c r="XET25" s="485">
        <f t="shared" si="255"/>
        <v>0</v>
      </c>
      <c r="XEU25" s="485">
        <f t="shared" si="255"/>
        <v>0</v>
      </c>
      <c r="XEV25" s="485">
        <f t="shared" si="255"/>
        <v>0</v>
      </c>
      <c r="XEW25" s="485">
        <f t="shared" si="255"/>
        <v>0</v>
      </c>
      <c r="XEX25" s="485">
        <f t="shared" si="255"/>
        <v>0</v>
      </c>
      <c r="XEY25" s="485">
        <f t="shared" si="255"/>
        <v>0</v>
      </c>
      <c r="XEZ25" s="485">
        <f t="shared" si="255"/>
        <v>0</v>
      </c>
      <c r="XFA25" s="485">
        <f t="shared" si="255"/>
        <v>0</v>
      </c>
      <c r="XFB25" s="485">
        <f t="shared" si="255"/>
        <v>0</v>
      </c>
      <c r="XFC25" s="485">
        <f t="shared" si="255"/>
        <v>0</v>
      </c>
      <c r="XFD25" s="485">
        <f t="shared" si="255"/>
        <v>0</v>
      </c>
    </row>
    <row r="26" spans="1:16384" x14ac:dyDescent="0.15">
      <c r="A26" s="475"/>
      <c r="B26" s="474"/>
      <c r="C26" s="485">
        <f>C25/365</f>
        <v>7.1991396966578067</v>
      </c>
      <c r="D26" s="486" t="s">
        <v>811</v>
      </c>
      <c r="E26" s="487">
        <f>C25/1024</f>
        <v>2.5660995989063471</v>
      </c>
      <c r="F26" s="486" t="s">
        <v>810</v>
      </c>
      <c r="G26" s="474"/>
      <c r="H26" s="474"/>
      <c r="I26" s="474"/>
      <c r="J26" s="474"/>
      <c r="K26" s="474"/>
      <c r="L26" s="474"/>
      <c r="M26" s="474"/>
      <c r="N26" s="474"/>
      <c r="O26" s="474"/>
    </row>
    <row r="27" spans="1:16384" ht="15" x14ac:dyDescent="0.15">
      <c r="A27" s="222" t="s">
        <v>795</v>
      </c>
      <c r="B27" s="474"/>
      <c r="C27" s="474"/>
      <c r="D27" s="487"/>
      <c r="E27" s="487"/>
      <c r="F27" s="487"/>
      <c r="G27" s="474"/>
      <c r="H27" s="474"/>
      <c r="I27" s="474"/>
      <c r="J27" s="474"/>
      <c r="K27" s="474"/>
      <c r="L27" s="474"/>
      <c r="M27" s="474"/>
      <c r="N27" s="474"/>
      <c r="O27" s="474"/>
    </row>
    <row r="28" spans="1:16384" x14ac:dyDescent="0.15">
      <c r="A28" s="475"/>
      <c r="B28" s="474"/>
      <c r="C28" s="474"/>
      <c r="D28" s="487"/>
      <c r="E28" s="487"/>
      <c r="F28" s="487"/>
      <c r="G28" s="474"/>
      <c r="H28" s="474"/>
      <c r="I28" s="474"/>
      <c r="J28" s="474"/>
      <c r="K28" s="474"/>
      <c r="L28" s="474"/>
      <c r="M28" s="474"/>
      <c r="N28" s="474"/>
      <c r="O28" s="474"/>
    </row>
    <row r="29" spans="1:16384" x14ac:dyDescent="0.15">
      <c r="A29" s="475"/>
      <c r="B29" s="474"/>
      <c r="C29" s="474"/>
      <c r="D29" s="474"/>
      <c r="E29" s="475"/>
      <c r="F29" s="475"/>
      <c r="G29" s="475"/>
      <c r="H29" s="475"/>
      <c r="I29" s="475"/>
      <c r="J29" s="475"/>
      <c r="K29" s="488"/>
      <c r="L29" s="488"/>
      <c r="M29" s="488"/>
      <c r="N29" s="488"/>
      <c r="O29" s="488"/>
    </row>
    <row r="30" spans="1:16384" ht="238" x14ac:dyDescent="0.15">
      <c r="A30" s="459" t="s">
        <v>750</v>
      </c>
      <c r="B30" s="475"/>
      <c r="C30" s="475"/>
      <c r="D30" s="475"/>
      <c r="E30" s="474"/>
      <c r="F30" s="474"/>
      <c r="G30" s="474"/>
      <c r="H30" s="474"/>
      <c r="I30" s="474"/>
      <c r="J30" s="474"/>
      <c r="K30" s="474"/>
      <c r="L30" s="474"/>
      <c r="M30" s="474"/>
      <c r="N30" s="474"/>
      <c r="O30" s="474"/>
    </row>
    <row r="31" spans="1:16384" ht="44.25" customHeight="1" x14ac:dyDescent="0.15">
      <c r="A31" s="475"/>
      <c r="B31" s="474"/>
      <c r="C31" s="474"/>
      <c r="D31" s="474"/>
    </row>
    <row r="32" spans="1:16384" ht="16" customHeight="1" x14ac:dyDescent="0.15">
      <c r="A32" s="222" t="s">
        <v>1215</v>
      </c>
    </row>
    <row r="33" spans="1:27" x14ac:dyDescent="0.15">
      <c r="Z33"/>
      <c r="AA33"/>
    </row>
    <row r="34" spans="1:27" x14ac:dyDescent="0.15">
      <c r="A34" s="855" t="s">
        <v>158</v>
      </c>
      <c r="B34" s="862" t="s">
        <v>159</v>
      </c>
      <c r="C34" s="863"/>
      <c r="D34" s="863"/>
      <c r="E34" s="863"/>
      <c r="F34" s="863"/>
      <c r="G34" s="863"/>
      <c r="H34" s="863"/>
      <c r="I34" s="863"/>
      <c r="J34" s="863"/>
      <c r="K34" s="863"/>
      <c r="L34" s="864"/>
      <c r="M34" s="872" t="s">
        <v>160</v>
      </c>
      <c r="N34" s="873"/>
      <c r="O34" s="873"/>
      <c r="P34" s="873"/>
      <c r="Q34" s="873"/>
      <c r="R34" s="873"/>
      <c r="S34" s="873"/>
      <c r="T34" s="873"/>
      <c r="U34" s="873"/>
      <c r="V34" s="873"/>
      <c r="W34" s="874"/>
    </row>
    <row r="35" spans="1:27" ht="15" x14ac:dyDescent="0.15">
      <c r="A35" s="857"/>
      <c r="B35" s="489" t="s">
        <v>161</v>
      </c>
      <c r="C35" s="489" t="s">
        <v>639</v>
      </c>
      <c r="D35" s="489" t="s">
        <v>140</v>
      </c>
      <c r="E35" s="489" t="s">
        <v>143</v>
      </c>
      <c r="F35" s="489" t="s">
        <v>155</v>
      </c>
      <c r="G35" s="489" t="s">
        <v>156</v>
      </c>
      <c r="H35" s="489" t="s">
        <v>141</v>
      </c>
      <c r="I35" s="489" t="s">
        <v>144</v>
      </c>
      <c r="J35" s="489" t="s">
        <v>730</v>
      </c>
      <c r="K35" s="489" t="s">
        <v>640</v>
      </c>
      <c r="L35" s="489" t="s">
        <v>751</v>
      </c>
      <c r="M35" s="489" t="s">
        <v>161</v>
      </c>
      <c r="N35" s="489" t="s">
        <v>639</v>
      </c>
      <c r="O35" s="489" t="s">
        <v>140</v>
      </c>
      <c r="P35" s="489" t="s">
        <v>143</v>
      </c>
      <c r="Q35" s="489" t="s">
        <v>155</v>
      </c>
      <c r="R35" s="489" t="s">
        <v>156</v>
      </c>
      <c r="S35" s="489" t="s">
        <v>141</v>
      </c>
      <c r="T35" s="489" t="s">
        <v>144</v>
      </c>
      <c r="U35" s="489" t="s">
        <v>730</v>
      </c>
      <c r="V35" s="489" t="s">
        <v>640</v>
      </c>
      <c r="W35" s="489" t="s">
        <v>751</v>
      </c>
    </row>
    <row r="36" spans="1:27" ht="16" x14ac:dyDescent="0.2">
      <c r="A36" s="697" t="s">
        <v>1182</v>
      </c>
      <c r="B36" s="698">
        <v>409333</v>
      </c>
      <c r="C36" s="698">
        <v>93650</v>
      </c>
      <c r="D36" s="698">
        <v>390</v>
      </c>
      <c r="E36" s="698">
        <v>70836</v>
      </c>
      <c r="F36" s="698">
        <v>8642129</v>
      </c>
      <c r="G36" s="698">
        <v>2437649</v>
      </c>
      <c r="H36" s="698">
        <v>1267</v>
      </c>
      <c r="I36" s="698">
        <v>62931</v>
      </c>
      <c r="J36" s="698">
        <v>31</v>
      </c>
      <c r="K36" s="698">
        <v>4326233</v>
      </c>
      <c r="L36" s="698">
        <v>5064</v>
      </c>
      <c r="M36" s="699">
        <v>4129.6939826011603</v>
      </c>
      <c r="N36" s="699">
        <v>54.919136553071297</v>
      </c>
      <c r="O36" s="699">
        <v>7.6452449895441504E-2</v>
      </c>
      <c r="P36" s="699">
        <v>19.794530987739499</v>
      </c>
      <c r="Q36" s="699">
        <v>102484.68637963801</v>
      </c>
      <c r="R36" s="699">
        <v>45096.757127073499</v>
      </c>
      <c r="S36" s="699">
        <v>26.2802691562101</v>
      </c>
      <c r="T36" s="699">
        <v>241.12740286160201</v>
      </c>
      <c r="U36" s="699">
        <v>0.24974976666271601</v>
      </c>
      <c r="V36" s="699">
        <v>60148.830492768342</v>
      </c>
      <c r="W36" s="699">
        <v>4.1552390903234464</v>
      </c>
    </row>
    <row r="37" spans="1:27" ht="16" x14ac:dyDescent="0.2">
      <c r="A37" s="697" t="s">
        <v>1183</v>
      </c>
      <c r="B37" s="698">
        <v>440430</v>
      </c>
      <c r="C37" s="698">
        <v>89436</v>
      </c>
      <c r="D37" s="698"/>
      <c r="E37" s="698">
        <v>72148</v>
      </c>
      <c r="F37" s="698">
        <v>8615129</v>
      </c>
      <c r="G37" s="698">
        <v>2567149</v>
      </c>
      <c r="H37" s="698">
        <v>4623</v>
      </c>
      <c r="I37" s="698">
        <v>66279</v>
      </c>
      <c r="J37" s="698">
        <v>31</v>
      </c>
      <c r="K37" s="698">
        <v>4060023</v>
      </c>
      <c r="L37" s="698">
        <v>17148</v>
      </c>
      <c r="M37" s="699">
        <v>4107.9075051415703</v>
      </c>
      <c r="N37" s="699">
        <v>42.041650009341396</v>
      </c>
      <c r="O37" s="699"/>
      <c r="P37" s="699">
        <v>20.107702896930199</v>
      </c>
      <c r="Q37" s="699">
        <v>109241.234617979</v>
      </c>
      <c r="R37" s="699">
        <v>57047.077552004703</v>
      </c>
      <c r="S37" s="699">
        <v>86.464913894422295</v>
      </c>
      <c r="T37" s="699">
        <v>243.626196369528</v>
      </c>
      <c r="U37" s="699">
        <v>0.26528631895780502</v>
      </c>
      <c r="V37" s="699">
        <v>48950.940503243211</v>
      </c>
      <c r="W37" s="699">
        <v>5.809294997714451</v>
      </c>
    </row>
    <row r="38" spans="1:27" ht="16" x14ac:dyDescent="0.2">
      <c r="A38" s="697" t="s">
        <v>1184</v>
      </c>
      <c r="B38" s="698">
        <v>425323</v>
      </c>
      <c r="C38" s="698">
        <v>87263</v>
      </c>
      <c r="D38" s="698"/>
      <c r="E38" s="698">
        <v>58452</v>
      </c>
      <c r="F38" s="698">
        <v>8781753</v>
      </c>
      <c r="G38" s="698">
        <v>2804935</v>
      </c>
      <c r="H38" s="698">
        <v>4552</v>
      </c>
      <c r="I38" s="698">
        <v>65413</v>
      </c>
      <c r="J38" s="698">
        <v>65</v>
      </c>
      <c r="K38" s="698">
        <v>4564456</v>
      </c>
      <c r="L38" s="698">
        <v>20100</v>
      </c>
      <c r="M38" s="699">
        <v>4048.5531351435902</v>
      </c>
      <c r="N38" s="699">
        <v>45.707753690890897</v>
      </c>
      <c r="O38" s="699"/>
      <c r="P38" s="699">
        <v>16.469543786719399</v>
      </c>
      <c r="Q38" s="699">
        <v>106729.335070708</v>
      </c>
      <c r="R38" s="699">
        <v>57289.3807655489</v>
      </c>
      <c r="S38" s="699">
        <v>90.019946037791598</v>
      </c>
      <c r="T38" s="699">
        <v>243.43880450353001</v>
      </c>
      <c r="U38" s="699">
        <v>0.270778018981218</v>
      </c>
      <c r="V38" s="699">
        <v>55689.706201780486</v>
      </c>
      <c r="W38" s="699">
        <v>5.4666373338550223</v>
      </c>
    </row>
    <row r="39" spans="1:27" ht="16" x14ac:dyDescent="0.2">
      <c r="A39" s="697" t="s">
        <v>1185</v>
      </c>
      <c r="B39" s="698">
        <v>406600</v>
      </c>
      <c r="C39" s="698">
        <v>84872</v>
      </c>
      <c r="D39" s="698"/>
      <c r="E39" s="698">
        <v>75605</v>
      </c>
      <c r="F39" s="698">
        <v>8903384</v>
      </c>
      <c r="G39" s="698">
        <v>2541139</v>
      </c>
      <c r="H39" s="698">
        <v>4036</v>
      </c>
      <c r="I39" s="698">
        <v>76495</v>
      </c>
      <c r="J39" s="698">
        <v>33</v>
      </c>
      <c r="K39" s="698">
        <v>4728069</v>
      </c>
      <c r="L39" s="698">
        <v>11779</v>
      </c>
      <c r="M39" s="699">
        <v>3727.17489614244</v>
      </c>
      <c r="N39" s="699">
        <v>37.033385612070497</v>
      </c>
      <c r="O39" s="699"/>
      <c r="P39" s="699">
        <v>21.2188102426007</v>
      </c>
      <c r="Q39" s="699">
        <v>103846.30667496299</v>
      </c>
      <c r="R39" s="699">
        <v>51038.072554573402</v>
      </c>
      <c r="S39" s="699">
        <v>92.665953648276613</v>
      </c>
      <c r="T39" s="699">
        <v>278.70238020550403</v>
      </c>
      <c r="U39" s="699">
        <v>0.28194332029670399</v>
      </c>
      <c r="V39" s="699">
        <v>55850.62336941887</v>
      </c>
      <c r="W39" s="699">
        <v>2.3382097054272837</v>
      </c>
    </row>
    <row r="40" spans="1:27" ht="16" x14ac:dyDescent="0.2">
      <c r="A40" s="697" t="s">
        <v>1186</v>
      </c>
      <c r="B40" s="698">
        <v>331719</v>
      </c>
      <c r="C40" s="698">
        <v>77419</v>
      </c>
      <c r="D40" s="698"/>
      <c r="E40" s="698">
        <v>78890</v>
      </c>
      <c r="F40" s="698">
        <v>7551287</v>
      </c>
      <c r="G40" s="698">
        <v>2203705</v>
      </c>
      <c r="H40" s="698">
        <v>2275</v>
      </c>
      <c r="I40" s="698">
        <v>51827</v>
      </c>
      <c r="J40" s="698">
        <v>28</v>
      </c>
      <c r="K40" s="698">
        <v>3970671</v>
      </c>
      <c r="L40" s="698">
        <v>6918</v>
      </c>
      <c r="M40" s="699">
        <v>2878.9299567518701</v>
      </c>
      <c r="N40" s="699">
        <v>31.756181778386182</v>
      </c>
      <c r="O40" s="699"/>
      <c r="P40" s="699">
        <v>21.8461374295875</v>
      </c>
      <c r="Q40" s="699">
        <v>87519.664602802994</v>
      </c>
      <c r="R40" s="699">
        <v>46450.2476631514</v>
      </c>
      <c r="S40" s="699">
        <v>43.682274888269504</v>
      </c>
      <c r="T40" s="699">
        <v>177.18511350918499</v>
      </c>
      <c r="U40" s="699">
        <v>0.223444929346442</v>
      </c>
      <c r="V40" s="699">
        <v>49246.1631631934</v>
      </c>
      <c r="W40" s="699">
        <v>11.341907992027682</v>
      </c>
    </row>
    <row r="41" spans="1:27" ht="16" x14ac:dyDescent="0.2">
      <c r="A41" s="697" t="s">
        <v>1187</v>
      </c>
      <c r="B41" s="698">
        <v>380556</v>
      </c>
      <c r="C41" s="698">
        <v>89749</v>
      </c>
      <c r="D41" s="698"/>
      <c r="E41" s="698">
        <v>95914</v>
      </c>
      <c r="F41" s="698">
        <v>8702276</v>
      </c>
      <c r="G41" s="698">
        <v>2729614</v>
      </c>
      <c r="H41" s="698">
        <v>2731</v>
      </c>
      <c r="I41" s="698">
        <v>65487</v>
      </c>
      <c r="J41" s="698">
        <v>36</v>
      </c>
      <c r="K41" s="698">
        <v>4662400</v>
      </c>
      <c r="L41" s="698">
        <v>20055</v>
      </c>
      <c r="M41" s="699">
        <v>3518.0839388668501</v>
      </c>
      <c r="N41" s="699">
        <v>42.2396306516602</v>
      </c>
      <c r="O41" s="699"/>
      <c r="P41" s="699">
        <v>26.562187102623199</v>
      </c>
      <c r="Q41" s="699">
        <v>102764.544522624</v>
      </c>
      <c r="R41" s="699">
        <v>64265.795958313101</v>
      </c>
      <c r="S41" s="699">
        <v>58.43441233132026</v>
      </c>
      <c r="T41" s="699">
        <v>244.183501430787</v>
      </c>
      <c r="U41" s="699">
        <v>0.27730491384863798</v>
      </c>
      <c r="V41" s="699">
        <v>67428.002959390957</v>
      </c>
      <c r="W41" s="699">
        <v>17.990970861166662</v>
      </c>
    </row>
    <row r="42" spans="1:27" ht="16" x14ac:dyDescent="0.2">
      <c r="A42" s="697" t="s">
        <v>1188</v>
      </c>
      <c r="B42" s="698">
        <v>407331</v>
      </c>
      <c r="C42" s="698">
        <v>103158</v>
      </c>
      <c r="D42" s="698"/>
      <c r="E42" s="698">
        <v>51170</v>
      </c>
      <c r="F42" s="698">
        <v>8904600</v>
      </c>
      <c r="G42" s="698">
        <v>3293939</v>
      </c>
      <c r="H42" s="698">
        <v>2295</v>
      </c>
      <c r="I42" s="698">
        <v>63271</v>
      </c>
      <c r="J42" s="698">
        <v>37</v>
      </c>
      <c r="K42" s="698">
        <v>4921650</v>
      </c>
      <c r="L42" s="698">
        <v>17706</v>
      </c>
      <c r="M42" s="699">
        <v>3644.4708267273299</v>
      </c>
      <c r="N42" s="699">
        <v>41.187092684209205</v>
      </c>
      <c r="O42" s="699"/>
      <c r="P42" s="699">
        <v>14.460202552378099</v>
      </c>
      <c r="Q42" s="699">
        <v>111102.22396847801</v>
      </c>
      <c r="R42" s="699">
        <v>86726.030429369697</v>
      </c>
      <c r="S42" s="699">
        <v>46.311284081079052</v>
      </c>
      <c r="T42" s="699">
        <v>243.21625626552799</v>
      </c>
      <c r="U42" s="699">
        <v>0.308786025270819</v>
      </c>
      <c r="V42" s="699">
        <v>73339.692145666006</v>
      </c>
      <c r="W42" s="699">
        <v>5.1135237151756812</v>
      </c>
    </row>
    <row r="43" spans="1:27" ht="16" x14ac:dyDescent="0.2">
      <c r="A43" s="697" t="s">
        <v>1189</v>
      </c>
      <c r="B43" s="698">
        <v>417925</v>
      </c>
      <c r="C43" s="698">
        <v>106004</v>
      </c>
      <c r="D43" s="698"/>
      <c r="E43" s="698">
        <v>64323</v>
      </c>
      <c r="F43" s="698">
        <v>8604572</v>
      </c>
      <c r="G43" s="698">
        <v>3552417</v>
      </c>
      <c r="H43" s="698">
        <v>2783</v>
      </c>
      <c r="I43" s="698">
        <v>62019</v>
      </c>
      <c r="J43" s="698">
        <v>31</v>
      </c>
      <c r="K43" s="698">
        <v>5098566</v>
      </c>
      <c r="L43" s="698">
        <v>18090</v>
      </c>
      <c r="M43" s="699">
        <v>4160.8289746642104</v>
      </c>
      <c r="N43" s="699">
        <v>63.2001956142484</v>
      </c>
      <c r="O43" s="699"/>
      <c r="P43" s="699">
        <v>18.4756728084757</v>
      </c>
      <c r="Q43" s="699">
        <v>105780.387245783</v>
      </c>
      <c r="R43" s="699">
        <v>69049.181993515202</v>
      </c>
      <c r="S43" s="699">
        <v>51.975674651563118</v>
      </c>
      <c r="T43" s="699">
        <v>528.327128796838</v>
      </c>
      <c r="U43" s="699">
        <v>0.249429851770401</v>
      </c>
      <c r="V43" s="699">
        <v>76052.242044683473</v>
      </c>
      <c r="W43" s="699">
        <v>17.253439785912576</v>
      </c>
    </row>
    <row r="44" spans="1:27" ht="16" x14ac:dyDescent="0.2">
      <c r="A44" s="697" t="s">
        <v>1190</v>
      </c>
      <c r="B44" s="698">
        <v>426202</v>
      </c>
      <c r="C44" s="698">
        <v>90260</v>
      </c>
      <c r="D44" s="698"/>
      <c r="E44" s="698">
        <v>67216</v>
      </c>
      <c r="F44" s="698">
        <v>7781953</v>
      </c>
      <c r="G44" s="698">
        <v>3268511</v>
      </c>
      <c r="H44" s="698">
        <v>2320</v>
      </c>
      <c r="I44" s="698">
        <v>73430</v>
      </c>
      <c r="J44" s="698">
        <v>23</v>
      </c>
      <c r="K44" s="698">
        <v>4690282</v>
      </c>
      <c r="L44" s="698">
        <v>28113</v>
      </c>
      <c r="M44" s="699">
        <v>4074.00673790369</v>
      </c>
      <c r="N44" s="699">
        <v>61.336009507067402</v>
      </c>
      <c r="O44" s="699"/>
      <c r="P44" s="699">
        <v>18.586201737634799</v>
      </c>
      <c r="Q44" s="699">
        <v>94527.632068748499</v>
      </c>
      <c r="R44" s="699">
        <v>57980.329422209397</v>
      </c>
      <c r="S44" s="699">
        <v>46.938325218856299</v>
      </c>
      <c r="T44" s="699">
        <v>864.99245110619802</v>
      </c>
      <c r="U44" s="699">
        <v>0.18853456713259201</v>
      </c>
      <c r="V44" s="699">
        <v>65234.756077449631</v>
      </c>
      <c r="W44" s="699">
        <v>6.0014777425676504</v>
      </c>
    </row>
    <row r="45" spans="1:27" ht="16" x14ac:dyDescent="0.2">
      <c r="A45" s="697" t="s">
        <v>1191</v>
      </c>
      <c r="B45" s="698">
        <v>440768</v>
      </c>
      <c r="C45" s="698">
        <v>87904</v>
      </c>
      <c r="D45" s="698"/>
      <c r="E45" s="698">
        <v>97488</v>
      </c>
      <c r="F45" s="698">
        <v>6609950</v>
      </c>
      <c r="G45" s="698">
        <v>2802621</v>
      </c>
      <c r="H45" s="698">
        <v>2344</v>
      </c>
      <c r="I45" s="698">
        <v>67411</v>
      </c>
      <c r="J45" s="698">
        <v>49</v>
      </c>
      <c r="K45" s="698">
        <v>4687860</v>
      </c>
      <c r="L45" s="698">
        <v>42448</v>
      </c>
      <c r="M45" s="699">
        <v>4197.1307498365604</v>
      </c>
      <c r="N45" s="699">
        <v>125.05001920554781</v>
      </c>
      <c r="O45" s="699"/>
      <c r="P45" s="699">
        <v>26.6489401822909</v>
      </c>
      <c r="Q45" s="699">
        <v>65392.565567396501</v>
      </c>
      <c r="R45" s="699">
        <v>42795.776680463903</v>
      </c>
      <c r="S45" s="699">
        <v>43.411527895368621</v>
      </c>
      <c r="T45" s="699">
        <v>1031.6351260486899</v>
      </c>
      <c r="U45" s="699">
        <v>0.37654267996549601</v>
      </c>
      <c r="V45" s="699">
        <v>71244.476392226119</v>
      </c>
      <c r="W45" s="699">
        <v>25.611216912977383</v>
      </c>
    </row>
    <row r="46" spans="1:27" ht="16" x14ac:dyDescent="0.2">
      <c r="A46" s="697" t="s">
        <v>1192</v>
      </c>
      <c r="B46" s="698">
        <v>425984</v>
      </c>
      <c r="C46" s="698">
        <v>82640</v>
      </c>
      <c r="D46" s="698"/>
      <c r="E46" s="698">
        <v>95956</v>
      </c>
      <c r="F46" s="698">
        <v>7416865</v>
      </c>
      <c r="G46" s="698">
        <v>3809002</v>
      </c>
      <c r="H46" s="698">
        <v>2444</v>
      </c>
      <c r="I46" s="698">
        <v>62604</v>
      </c>
      <c r="J46" s="698">
        <v>51</v>
      </c>
      <c r="K46" s="698">
        <v>6955779</v>
      </c>
      <c r="L46" s="698">
        <v>40436</v>
      </c>
      <c r="M46" s="699">
        <v>4177.2322093388002</v>
      </c>
      <c r="N46" s="699">
        <v>143.2834400329736</v>
      </c>
      <c r="O46" s="699"/>
      <c r="P46" s="699">
        <v>26.235472057946001</v>
      </c>
      <c r="Q46" s="699">
        <v>65091.6917818039</v>
      </c>
      <c r="R46" s="699">
        <v>50228.504390344002</v>
      </c>
      <c r="S46" s="699">
        <v>45.483643116429398</v>
      </c>
      <c r="T46" s="699">
        <v>243.16437203716399</v>
      </c>
      <c r="U46" s="699">
        <v>0.41044169291853899</v>
      </c>
      <c r="V46" s="699">
        <v>100670.76820392993</v>
      </c>
      <c r="W46" s="699">
        <v>17.532000814564469</v>
      </c>
    </row>
    <row r="47" spans="1:27" ht="16" x14ac:dyDescent="0.2">
      <c r="A47" s="697" t="s">
        <v>1193</v>
      </c>
      <c r="B47" s="698">
        <v>485519</v>
      </c>
      <c r="C47" s="698">
        <v>38807</v>
      </c>
      <c r="D47" s="698"/>
      <c r="E47" s="698">
        <v>85883</v>
      </c>
      <c r="F47" s="698">
        <v>8894669</v>
      </c>
      <c r="G47" s="698">
        <v>3394780</v>
      </c>
      <c r="H47" s="698">
        <v>2426</v>
      </c>
      <c r="I47" s="698">
        <v>70943</v>
      </c>
      <c r="J47" s="698">
        <v>505</v>
      </c>
      <c r="K47" s="698">
        <v>7805215</v>
      </c>
      <c r="L47" s="698">
        <v>30125</v>
      </c>
      <c r="M47" s="699">
        <v>4482.8357074744899</v>
      </c>
      <c r="N47" s="699">
        <v>154.12660170532689</v>
      </c>
      <c r="O47" s="699"/>
      <c r="P47" s="699">
        <v>23.531620356254201</v>
      </c>
      <c r="Q47" s="699">
        <v>74094.937510021904</v>
      </c>
      <c r="R47" s="699">
        <v>44315.133259295399</v>
      </c>
      <c r="S47" s="699">
        <v>43.707465486600903</v>
      </c>
      <c r="T47" s="699">
        <v>176.554920057766</v>
      </c>
      <c r="U47" s="699">
        <v>4.3580050719901902</v>
      </c>
      <c r="V47" s="699">
        <v>112451.59054517743</v>
      </c>
      <c r="W47" s="699">
        <v>24.816415145061825</v>
      </c>
    </row>
    <row r="48" spans="1:27" ht="16" x14ac:dyDescent="0.15">
      <c r="A48" s="700" t="s">
        <v>1216</v>
      </c>
      <c r="B48" s="341">
        <f t="shared" ref="B48:W48" si="256">SUM(B36:B47)</f>
        <v>4997690</v>
      </c>
      <c r="C48" s="341">
        <f t="shared" si="256"/>
        <v>1031162</v>
      </c>
      <c r="D48" s="341">
        <f t="shared" si="256"/>
        <v>390</v>
      </c>
      <c r="E48" s="341">
        <f t="shared" si="256"/>
        <v>913881</v>
      </c>
      <c r="F48" s="341">
        <f t="shared" si="256"/>
        <v>99408567</v>
      </c>
      <c r="G48" s="341">
        <f t="shared" si="256"/>
        <v>35405461</v>
      </c>
      <c r="H48" s="341">
        <f t="shared" si="256"/>
        <v>34096</v>
      </c>
      <c r="I48" s="341">
        <f t="shared" si="256"/>
        <v>788110</v>
      </c>
      <c r="J48" s="341">
        <f t="shared" si="256"/>
        <v>920</v>
      </c>
      <c r="K48" s="341">
        <f t="shared" si="256"/>
        <v>60471204</v>
      </c>
      <c r="L48" s="341">
        <f t="shared" si="256"/>
        <v>257982</v>
      </c>
      <c r="M48" s="351">
        <f t="shared" si="256"/>
        <v>47146.848620592558</v>
      </c>
      <c r="N48" s="351">
        <f t="shared" si="256"/>
        <v>841.88109704479393</v>
      </c>
      <c r="O48" s="351">
        <f t="shared" si="256"/>
        <v>7.6452449895441504E-2</v>
      </c>
      <c r="P48" s="351">
        <f t="shared" si="256"/>
        <v>253.93702214118019</v>
      </c>
      <c r="Q48" s="351">
        <f t="shared" si="256"/>
        <v>1128575.210010947</v>
      </c>
      <c r="R48" s="351">
        <f t="shared" si="256"/>
        <v>672282.28779586265</v>
      </c>
      <c r="S48" s="351">
        <f t="shared" si="256"/>
        <v>675.3756904061878</v>
      </c>
      <c r="T48" s="351">
        <f t="shared" si="256"/>
        <v>4516.1536531923202</v>
      </c>
      <c r="U48" s="351">
        <f t="shared" si="256"/>
        <v>7.4602471571415601</v>
      </c>
      <c r="V48" s="351">
        <f t="shared" si="256"/>
        <v>836307.79209892789</v>
      </c>
      <c r="W48" s="351">
        <f t="shared" si="256"/>
        <v>143.43033409677412</v>
      </c>
    </row>
    <row r="49" spans="1:25" x14ac:dyDescent="0.15">
      <c r="A49" s="491"/>
    </row>
    <row r="50" spans="1:25" s="436" customFormat="1" x14ac:dyDescent="0.15">
      <c r="A50" s="78"/>
      <c r="B50" s="78"/>
      <c r="C50" s="424"/>
      <c r="D50" s="423"/>
      <c r="E50" s="78"/>
      <c r="F50" s="78"/>
      <c r="G50" s="78"/>
      <c r="H50" s="78"/>
      <c r="I50" s="78"/>
      <c r="J50" s="78"/>
      <c r="K50" s="78"/>
      <c r="L50" s="78"/>
      <c r="M50" s="78"/>
      <c r="N50" s="78"/>
      <c r="O50" s="78"/>
      <c r="P50" s="78"/>
      <c r="Q50" s="78"/>
      <c r="R50" s="78"/>
      <c r="S50" s="78"/>
      <c r="T50" s="78"/>
      <c r="U50" s="78"/>
      <c r="V50" s="78"/>
      <c r="W50" s="78"/>
      <c r="X50" s="78"/>
      <c r="Y50" s="78"/>
    </row>
    <row r="51" spans="1:25" ht="51" x14ac:dyDescent="0.15">
      <c r="A51" s="425" t="s">
        <v>151</v>
      </c>
      <c r="B51" s="425" t="s">
        <v>163</v>
      </c>
      <c r="C51" s="492" t="s">
        <v>164</v>
      </c>
      <c r="D51" s="493" t="s">
        <v>165</v>
      </c>
      <c r="E51" s="477" t="s">
        <v>166</v>
      </c>
      <c r="F51" s="477" t="s">
        <v>167</v>
      </c>
      <c r="G51" s="436"/>
      <c r="H51" s="436"/>
      <c r="I51" s="436"/>
      <c r="J51" s="436"/>
      <c r="K51" s="436"/>
      <c r="L51" s="436"/>
      <c r="M51" s="436"/>
      <c r="N51" s="436"/>
      <c r="O51" s="436"/>
      <c r="P51" s="436"/>
      <c r="Q51" s="436"/>
      <c r="R51" s="436"/>
      <c r="S51" s="436"/>
      <c r="T51" s="436"/>
      <c r="U51" s="436"/>
      <c r="V51" s="436"/>
      <c r="W51" s="436"/>
      <c r="X51" s="436"/>
      <c r="Y51" s="436"/>
    </row>
    <row r="52" spans="1:25" ht="16" x14ac:dyDescent="0.2">
      <c r="A52" s="494" t="s">
        <v>161</v>
      </c>
      <c r="B52" s="254">
        <v>26</v>
      </c>
      <c r="C52" s="352">
        <v>4997690</v>
      </c>
      <c r="D52" s="353">
        <v>47146.848620592507</v>
      </c>
      <c r="E52" s="352">
        <v>145</v>
      </c>
      <c r="F52" s="352">
        <v>1647</v>
      </c>
    </row>
    <row r="53" spans="1:25" ht="16" x14ac:dyDescent="0.2">
      <c r="A53" s="494" t="s">
        <v>639</v>
      </c>
      <c r="B53" s="254">
        <v>16</v>
      </c>
      <c r="C53" s="352">
        <v>1031162</v>
      </c>
      <c r="D53" s="353">
        <v>841.88109704479359</v>
      </c>
      <c r="E53" s="352">
        <v>181</v>
      </c>
      <c r="F53" s="352">
        <v>5462</v>
      </c>
      <c r="H53"/>
      <c r="I53"/>
    </row>
    <row r="54" spans="1:25" ht="16" x14ac:dyDescent="0.2">
      <c r="A54" s="494" t="s">
        <v>140</v>
      </c>
      <c r="B54" s="254">
        <v>2</v>
      </c>
      <c r="C54" s="352">
        <v>390</v>
      </c>
      <c r="D54" s="353">
        <v>7.6452449895441504E-2</v>
      </c>
      <c r="E54" s="352">
        <v>1</v>
      </c>
      <c r="F54" s="352">
        <v>0</v>
      </c>
    </row>
    <row r="55" spans="1:25" ht="16" x14ac:dyDescent="0.2">
      <c r="A55" s="254" t="s">
        <v>143</v>
      </c>
      <c r="B55" s="254">
        <v>16</v>
      </c>
      <c r="C55" s="352">
        <v>913881</v>
      </c>
      <c r="D55" s="353">
        <v>253.93702214118034</v>
      </c>
      <c r="E55" s="352">
        <v>69</v>
      </c>
      <c r="F55" s="352">
        <v>646</v>
      </c>
    </row>
    <row r="56" spans="1:25" ht="16" x14ac:dyDescent="0.2">
      <c r="A56" s="254" t="s">
        <v>155</v>
      </c>
      <c r="B56" s="254">
        <v>304</v>
      </c>
      <c r="C56" s="352">
        <v>99408567</v>
      </c>
      <c r="D56" s="353">
        <v>1128575.2100109505</v>
      </c>
      <c r="E56" s="352">
        <v>1122</v>
      </c>
      <c r="F56" s="352">
        <v>885060</v>
      </c>
    </row>
    <row r="57" spans="1:25" ht="16" x14ac:dyDescent="0.2">
      <c r="A57" s="254" t="s">
        <v>156</v>
      </c>
      <c r="B57" s="254">
        <v>228</v>
      </c>
      <c r="C57" s="352">
        <v>35405461</v>
      </c>
      <c r="D57" s="353">
        <v>672282.28779586265</v>
      </c>
      <c r="E57" s="352">
        <v>603</v>
      </c>
      <c r="F57" s="352">
        <v>16523</v>
      </c>
    </row>
    <row r="58" spans="1:25" ht="16" x14ac:dyDescent="0.2">
      <c r="A58" s="254" t="s">
        <v>141</v>
      </c>
      <c r="B58" s="254">
        <v>4</v>
      </c>
      <c r="C58" s="352">
        <v>34096</v>
      </c>
      <c r="D58" s="353">
        <v>675.37569040618723</v>
      </c>
      <c r="E58" s="352">
        <v>70</v>
      </c>
      <c r="F58" s="352">
        <v>0</v>
      </c>
    </row>
    <row r="59" spans="1:25" ht="16" x14ac:dyDescent="0.2">
      <c r="A59" s="254" t="s">
        <v>144</v>
      </c>
      <c r="B59" s="254">
        <v>17</v>
      </c>
      <c r="C59" s="352">
        <v>788110</v>
      </c>
      <c r="D59" s="353">
        <v>4516.1536531923239</v>
      </c>
      <c r="E59" s="352">
        <v>97</v>
      </c>
      <c r="F59" s="352">
        <v>0</v>
      </c>
    </row>
    <row r="60" spans="1:25" ht="16" x14ac:dyDescent="0.2">
      <c r="A60" s="386" t="s">
        <v>730</v>
      </c>
      <c r="B60" s="254">
        <v>6</v>
      </c>
      <c r="C60" s="352">
        <v>920</v>
      </c>
      <c r="D60" s="353">
        <v>7.4602471571415547</v>
      </c>
      <c r="E60" s="352">
        <v>20</v>
      </c>
      <c r="F60" s="352">
        <v>0</v>
      </c>
    </row>
    <row r="61" spans="1:25" ht="16" x14ac:dyDescent="0.2">
      <c r="A61" s="386" t="s">
        <v>640</v>
      </c>
      <c r="B61" s="254">
        <v>174</v>
      </c>
      <c r="C61" s="352">
        <v>60471204</v>
      </c>
      <c r="D61" s="353">
        <v>836307.79209892836</v>
      </c>
      <c r="E61" s="352">
        <v>2167</v>
      </c>
      <c r="F61" s="352">
        <v>1538567</v>
      </c>
      <c r="G61" s="495"/>
      <c r="H61"/>
    </row>
    <row r="62" spans="1:25" ht="16" x14ac:dyDescent="0.2">
      <c r="A62" s="386" t="s">
        <v>731</v>
      </c>
      <c r="B62" s="254">
        <v>24</v>
      </c>
      <c r="C62" s="352">
        <v>257982</v>
      </c>
      <c r="D62" s="353">
        <v>143.43033409677415</v>
      </c>
      <c r="E62" s="352">
        <v>33</v>
      </c>
      <c r="F62" s="352">
        <v>2134</v>
      </c>
    </row>
    <row r="63" spans="1:25" ht="16" x14ac:dyDescent="0.2">
      <c r="A63" s="386" t="s">
        <v>55</v>
      </c>
      <c r="B63" s="254">
        <v>817</v>
      </c>
      <c r="C63" s="352">
        <v>203309463</v>
      </c>
      <c r="D63" s="353">
        <v>2690750.4530228223</v>
      </c>
      <c r="E63" s="352">
        <v>4508</v>
      </c>
      <c r="F63" s="352">
        <v>2450039</v>
      </c>
      <c r="G63" s="449">
        <f>D63/1024</f>
        <v>2627.6859892800999</v>
      </c>
    </row>
    <row r="64" spans="1:25" ht="16" x14ac:dyDescent="0.2">
      <c r="A64" s="496"/>
      <c r="B64" s="431"/>
      <c r="C64" s="354"/>
      <c r="D64" s="355">
        <v>7.1991396966578076</v>
      </c>
      <c r="E64" s="354"/>
      <c r="F64" s="354"/>
    </row>
    <row r="65" spans="1:5" x14ac:dyDescent="0.15">
      <c r="D65" s="423">
        <f>D63/(1024*365)</f>
        <v>7.1991396966578076</v>
      </c>
      <c r="E65" s="449">
        <f>D63/1024^2</f>
        <v>2.5660995989063475</v>
      </c>
    </row>
    <row r="66" spans="1:5" x14ac:dyDescent="0.15">
      <c r="A66" s="78" t="s">
        <v>168</v>
      </c>
    </row>
    <row r="67" spans="1:5" x14ac:dyDescent="0.15">
      <c r="A67" s="78" t="s">
        <v>169</v>
      </c>
    </row>
    <row r="68" spans="1:5" x14ac:dyDescent="0.15">
      <c r="A68" s="78" t="s">
        <v>170</v>
      </c>
    </row>
    <row r="69" spans="1:5" x14ac:dyDescent="0.15">
      <c r="A69" s="78" t="s">
        <v>171</v>
      </c>
    </row>
    <row r="70" spans="1:5" ht="15" x14ac:dyDescent="0.15">
      <c r="A70" s="78" t="s">
        <v>172</v>
      </c>
    </row>
    <row r="72" spans="1:5" x14ac:dyDescent="0.15">
      <c r="A72" s="222" t="s">
        <v>796</v>
      </c>
    </row>
    <row r="105" spans="1:1022 1025:2046 2049:3070 3073:4094 4097:5118 5121:6142 6145:7166 7169:8190 8193:9214 9217:10238 10241:11262 11265:12286 12289:13310 13313:14334 14337:15358 15361:16382" x14ac:dyDescent="0.15">
      <c r="Z105" s="423"/>
      <c r="AC105" s="424"/>
      <c r="AD105" s="423"/>
      <c r="AG105" s="424"/>
      <c r="AH105" s="423"/>
      <c r="AK105" s="424"/>
      <c r="AL105" s="423"/>
      <c r="AO105" s="424"/>
      <c r="AP105" s="423"/>
      <c r="AS105" s="424"/>
      <c r="AT105" s="423"/>
      <c r="AW105" s="424"/>
      <c r="AX105" s="423"/>
      <c r="BA105" s="424"/>
      <c r="BB105" s="423"/>
      <c r="BE105" s="424"/>
      <c r="BF105" s="423"/>
      <c r="BI105" s="424"/>
      <c r="BJ105" s="423"/>
      <c r="BM105" s="424"/>
      <c r="BN105" s="423"/>
      <c r="BQ105" s="424"/>
      <c r="BR105" s="423"/>
      <c r="BU105" s="424"/>
      <c r="BV105" s="423"/>
      <c r="BY105" s="424"/>
      <c r="BZ105" s="423"/>
      <c r="CC105" s="424"/>
      <c r="CD105" s="423"/>
      <c r="CG105" s="424"/>
      <c r="CH105" s="423"/>
      <c r="CK105" s="424"/>
      <c r="CL105" s="423"/>
      <c r="CO105" s="424"/>
      <c r="CP105" s="423"/>
      <c r="CS105" s="424"/>
      <c r="CT105" s="423"/>
      <c r="CW105" s="424"/>
      <c r="CX105" s="423"/>
      <c r="DA105" s="424"/>
      <c r="DB105" s="423"/>
      <c r="DE105" s="424"/>
      <c r="DF105" s="423"/>
      <c r="DI105" s="424"/>
      <c r="DJ105" s="423"/>
      <c r="DM105" s="424"/>
      <c r="DN105" s="423"/>
      <c r="DQ105" s="424"/>
      <c r="DR105" s="423"/>
      <c r="DU105" s="424"/>
      <c r="DV105" s="423"/>
      <c r="DY105" s="424"/>
      <c r="DZ105" s="423"/>
      <c r="EC105" s="424"/>
      <c r="ED105" s="423"/>
      <c r="EG105" s="424"/>
      <c r="EH105" s="423"/>
      <c r="EK105" s="424"/>
      <c r="EL105" s="423"/>
      <c r="EO105" s="424"/>
      <c r="EP105" s="423"/>
      <c r="ES105" s="424"/>
      <c r="ET105" s="423"/>
      <c r="EW105" s="424"/>
      <c r="EX105" s="423"/>
      <c r="FA105" s="424"/>
      <c r="FB105" s="423"/>
      <c r="FE105" s="424"/>
      <c r="FF105" s="423"/>
      <c r="FI105" s="424"/>
      <c r="FJ105" s="423"/>
      <c r="FM105" s="424"/>
      <c r="FN105" s="423"/>
      <c r="FQ105" s="424"/>
      <c r="FR105" s="423"/>
      <c r="FU105" s="424"/>
      <c r="FV105" s="423"/>
      <c r="FY105" s="424"/>
      <c r="FZ105" s="423"/>
      <c r="GC105" s="424"/>
      <c r="GD105" s="423"/>
      <c r="GG105" s="424"/>
      <c r="GH105" s="423"/>
      <c r="GK105" s="424"/>
      <c r="GL105" s="423"/>
      <c r="GO105" s="424"/>
      <c r="GP105" s="423"/>
      <c r="GS105" s="424"/>
      <c r="GT105" s="423"/>
      <c r="GW105" s="424"/>
      <c r="GX105" s="423"/>
      <c r="HA105" s="424"/>
      <c r="HB105" s="423"/>
      <c r="HE105" s="424"/>
      <c r="HF105" s="423"/>
      <c r="HI105" s="424"/>
      <c r="HJ105" s="423"/>
      <c r="HM105" s="424"/>
      <c r="HN105" s="423"/>
      <c r="HQ105" s="424"/>
      <c r="HR105" s="423"/>
      <c r="HU105" s="424"/>
      <c r="HV105" s="423"/>
      <c r="HY105" s="424"/>
      <c r="HZ105" s="423"/>
      <c r="IC105" s="424"/>
      <c r="ID105" s="423"/>
      <c r="IG105" s="424"/>
      <c r="IH105" s="423"/>
      <c r="IK105" s="424"/>
      <c r="IL105" s="423"/>
      <c r="IO105" s="424"/>
      <c r="IP105" s="423"/>
      <c r="IS105" s="424"/>
      <c r="IT105" s="423"/>
      <c r="IW105" s="424"/>
      <c r="IX105" s="423"/>
      <c r="JA105" s="424"/>
      <c r="JB105" s="423"/>
      <c r="JE105" s="424"/>
      <c r="JF105" s="423"/>
      <c r="JI105" s="424"/>
      <c r="JJ105" s="423"/>
      <c r="JM105" s="424"/>
      <c r="JN105" s="423"/>
      <c r="JQ105" s="424"/>
      <c r="JR105" s="423"/>
      <c r="JU105" s="424"/>
      <c r="JV105" s="423"/>
      <c r="JY105" s="424"/>
      <c r="JZ105" s="423"/>
      <c r="KC105" s="424"/>
      <c r="KD105" s="423"/>
      <c r="KG105" s="424"/>
      <c r="KH105" s="423"/>
      <c r="KK105" s="424"/>
      <c r="KL105" s="423"/>
      <c r="KO105" s="424"/>
      <c r="KP105" s="423"/>
      <c r="KS105" s="424"/>
      <c r="KT105" s="423"/>
      <c r="KW105" s="424"/>
      <c r="KX105" s="423"/>
      <c r="LA105" s="424"/>
      <c r="LB105" s="423"/>
      <c r="LE105" s="424"/>
      <c r="LF105" s="423"/>
      <c r="LI105" s="424"/>
      <c r="LJ105" s="423"/>
      <c r="LM105" s="424"/>
      <c r="LN105" s="423"/>
      <c r="LQ105" s="424"/>
      <c r="LR105" s="423"/>
      <c r="LU105" s="424"/>
      <c r="LV105" s="423"/>
      <c r="LY105" s="424"/>
      <c r="LZ105" s="423"/>
      <c r="MC105" s="424"/>
      <c r="MD105" s="423"/>
      <c r="MG105" s="424"/>
      <c r="MH105" s="423"/>
      <c r="MK105" s="424"/>
      <c r="ML105" s="423"/>
      <c r="MO105" s="424"/>
      <c r="MP105" s="423"/>
      <c r="MS105" s="424"/>
      <c r="MT105" s="423"/>
      <c r="MW105" s="424"/>
      <c r="MX105" s="423"/>
      <c r="NA105" s="424"/>
      <c r="NB105" s="423"/>
      <c r="NE105" s="424"/>
      <c r="NF105" s="423"/>
      <c r="NI105" s="424"/>
      <c r="NJ105" s="423"/>
      <c r="NM105" s="424"/>
      <c r="NN105" s="423"/>
      <c r="NQ105" s="424"/>
      <c r="NR105" s="423"/>
      <c r="NU105" s="424"/>
      <c r="NV105" s="423"/>
      <c r="NY105" s="424"/>
      <c r="NZ105" s="423"/>
      <c r="OC105" s="424"/>
      <c r="OD105" s="423"/>
      <c r="OG105" s="424"/>
      <c r="OH105" s="423"/>
      <c r="OK105" s="424"/>
      <c r="OL105" s="423"/>
      <c r="OO105" s="424"/>
      <c r="OP105" s="423"/>
      <c r="OS105" s="424"/>
      <c r="OT105" s="423"/>
      <c r="OW105" s="424"/>
      <c r="OX105" s="423"/>
      <c r="PA105" s="424"/>
      <c r="PB105" s="423"/>
      <c r="PE105" s="424"/>
      <c r="PF105" s="423"/>
      <c r="PI105" s="424"/>
      <c r="PJ105" s="423"/>
      <c r="PM105" s="424"/>
      <c r="PN105" s="423"/>
      <c r="PQ105" s="424"/>
      <c r="PR105" s="423"/>
      <c r="PU105" s="424"/>
      <c r="PV105" s="423"/>
      <c r="PY105" s="424"/>
      <c r="PZ105" s="423"/>
      <c r="QC105" s="424"/>
      <c r="QD105" s="423"/>
      <c r="QG105" s="424"/>
      <c r="QH105" s="423"/>
      <c r="QK105" s="424"/>
      <c r="QL105" s="423"/>
      <c r="QO105" s="424"/>
      <c r="QP105" s="423"/>
      <c r="QS105" s="424"/>
      <c r="QT105" s="423"/>
      <c r="QW105" s="424"/>
      <c r="QX105" s="423"/>
      <c r="RA105" s="424"/>
      <c r="RB105" s="423"/>
      <c r="RE105" s="424"/>
      <c r="RF105" s="423"/>
      <c r="RI105" s="424"/>
      <c r="RJ105" s="423"/>
      <c r="RM105" s="424"/>
      <c r="RN105" s="423"/>
      <c r="RQ105" s="424"/>
      <c r="RR105" s="423"/>
      <c r="RU105" s="424"/>
      <c r="RV105" s="423"/>
      <c r="RY105" s="424"/>
      <c r="RZ105" s="423"/>
      <c r="SC105" s="424"/>
      <c r="SD105" s="423"/>
      <c r="SG105" s="424"/>
      <c r="SH105" s="423"/>
      <c r="SK105" s="424"/>
      <c r="SL105" s="423"/>
      <c r="SO105" s="424"/>
      <c r="SP105" s="423"/>
      <c r="SS105" s="424"/>
      <c r="ST105" s="423"/>
      <c r="SW105" s="424"/>
      <c r="SX105" s="423"/>
      <c r="TA105" s="424"/>
      <c r="TB105" s="423"/>
      <c r="TE105" s="424"/>
      <c r="TF105" s="423"/>
      <c r="TI105" s="424"/>
      <c r="TJ105" s="423"/>
      <c r="TM105" s="424"/>
      <c r="TN105" s="423"/>
      <c r="TQ105" s="424"/>
      <c r="TR105" s="423"/>
      <c r="TU105" s="424"/>
      <c r="TV105" s="423"/>
      <c r="TY105" s="424"/>
      <c r="TZ105" s="423"/>
      <c r="UC105" s="424"/>
      <c r="UD105" s="423"/>
      <c r="UG105" s="424"/>
      <c r="UH105" s="423"/>
      <c r="UK105" s="424"/>
      <c r="UL105" s="423"/>
      <c r="UO105" s="424"/>
      <c r="UP105" s="423"/>
      <c r="US105" s="424"/>
      <c r="UT105" s="423"/>
      <c r="UW105" s="424"/>
      <c r="UX105" s="423"/>
      <c r="VA105" s="424"/>
      <c r="VB105" s="423"/>
      <c r="VE105" s="424"/>
      <c r="VF105" s="423"/>
      <c r="VI105" s="424"/>
      <c r="VJ105" s="423"/>
      <c r="VM105" s="424"/>
      <c r="VN105" s="423"/>
      <c r="VQ105" s="424"/>
      <c r="VR105" s="423"/>
      <c r="VU105" s="424"/>
      <c r="VV105" s="423"/>
      <c r="VY105" s="424"/>
      <c r="VZ105" s="423"/>
      <c r="WC105" s="424"/>
      <c r="WD105" s="423"/>
      <c r="WG105" s="424"/>
      <c r="WH105" s="423"/>
      <c r="WK105" s="424"/>
      <c r="WL105" s="423"/>
      <c r="WO105" s="424"/>
      <c r="WP105" s="423"/>
      <c r="WS105" s="424"/>
      <c r="WT105" s="423"/>
      <c r="WW105" s="424"/>
      <c r="WX105" s="423"/>
      <c r="XA105" s="424"/>
      <c r="XB105" s="423"/>
      <c r="XE105" s="424"/>
      <c r="XF105" s="423"/>
      <c r="XI105" s="424"/>
      <c r="XJ105" s="423"/>
      <c r="XM105" s="424"/>
      <c r="XN105" s="423"/>
      <c r="XQ105" s="424"/>
      <c r="XR105" s="423"/>
      <c r="XU105" s="424"/>
      <c r="XV105" s="423"/>
      <c r="XY105" s="424"/>
      <c r="XZ105" s="423"/>
      <c r="YC105" s="424"/>
      <c r="YD105" s="423"/>
      <c r="YG105" s="424"/>
      <c r="YH105" s="423"/>
      <c r="YK105" s="424"/>
      <c r="YL105" s="423"/>
      <c r="YO105" s="424"/>
      <c r="YP105" s="423"/>
      <c r="YS105" s="424"/>
      <c r="YT105" s="423"/>
      <c r="YW105" s="424"/>
      <c r="YX105" s="423"/>
      <c r="ZA105" s="424"/>
      <c r="ZB105" s="423"/>
      <c r="ZE105" s="424"/>
      <c r="ZF105" s="423"/>
      <c r="ZI105" s="424"/>
      <c r="ZJ105" s="423"/>
      <c r="ZM105" s="424"/>
      <c r="ZN105" s="423"/>
      <c r="ZQ105" s="424"/>
      <c r="ZR105" s="423"/>
      <c r="ZU105" s="424"/>
      <c r="ZV105" s="423"/>
      <c r="ZY105" s="424"/>
      <c r="ZZ105" s="423"/>
      <c r="AAC105" s="424"/>
      <c r="AAD105" s="423"/>
      <c r="AAG105" s="424"/>
      <c r="AAH105" s="423"/>
      <c r="AAK105" s="424"/>
      <c r="AAL105" s="423"/>
      <c r="AAO105" s="424"/>
      <c r="AAP105" s="423"/>
      <c r="AAS105" s="424"/>
      <c r="AAT105" s="423"/>
      <c r="AAW105" s="424"/>
      <c r="AAX105" s="423"/>
      <c r="ABA105" s="424"/>
      <c r="ABB105" s="423"/>
      <c r="ABE105" s="424"/>
      <c r="ABF105" s="423"/>
      <c r="ABI105" s="424"/>
      <c r="ABJ105" s="423"/>
      <c r="ABM105" s="424"/>
      <c r="ABN105" s="423"/>
      <c r="ABQ105" s="424"/>
      <c r="ABR105" s="423"/>
      <c r="ABU105" s="424"/>
      <c r="ABV105" s="423"/>
      <c r="ABY105" s="424"/>
      <c r="ABZ105" s="423"/>
      <c r="ACC105" s="424"/>
      <c r="ACD105" s="423"/>
      <c r="ACG105" s="424"/>
      <c r="ACH105" s="423"/>
      <c r="ACK105" s="424"/>
      <c r="ACL105" s="423"/>
      <c r="ACO105" s="424"/>
      <c r="ACP105" s="423"/>
      <c r="ACS105" s="424"/>
      <c r="ACT105" s="423"/>
      <c r="ACW105" s="424"/>
      <c r="ACX105" s="423"/>
      <c r="ADA105" s="424"/>
      <c r="ADB105" s="423"/>
      <c r="ADE105" s="424"/>
      <c r="ADF105" s="423"/>
      <c r="ADI105" s="424"/>
      <c r="ADJ105" s="423"/>
      <c r="ADM105" s="424"/>
      <c r="ADN105" s="423"/>
      <c r="ADQ105" s="424"/>
      <c r="ADR105" s="423"/>
      <c r="ADU105" s="424"/>
      <c r="ADV105" s="423"/>
      <c r="ADY105" s="424"/>
      <c r="ADZ105" s="423"/>
      <c r="AEC105" s="424"/>
      <c r="AED105" s="423"/>
      <c r="AEG105" s="424"/>
      <c r="AEH105" s="423"/>
      <c r="AEK105" s="424"/>
      <c r="AEL105" s="423"/>
      <c r="AEO105" s="424"/>
      <c r="AEP105" s="423"/>
      <c r="AES105" s="424"/>
      <c r="AET105" s="423"/>
      <c r="AEW105" s="424"/>
      <c r="AEX105" s="423"/>
      <c r="AFA105" s="424"/>
      <c r="AFB105" s="423"/>
      <c r="AFE105" s="424"/>
      <c r="AFF105" s="423"/>
      <c r="AFI105" s="424"/>
      <c r="AFJ105" s="423"/>
      <c r="AFM105" s="424"/>
      <c r="AFN105" s="423"/>
      <c r="AFQ105" s="424"/>
      <c r="AFR105" s="423"/>
      <c r="AFU105" s="424"/>
      <c r="AFV105" s="423"/>
      <c r="AFY105" s="424"/>
      <c r="AFZ105" s="423"/>
      <c r="AGC105" s="424"/>
      <c r="AGD105" s="423"/>
      <c r="AGG105" s="424"/>
      <c r="AGH105" s="423"/>
      <c r="AGK105" s="424"/>
      <c r="AGL105" s="423"/>
      <c r="AGO105" s="424"/>
      <c r="AGP105" s="423"/>
      <c r="AGS105" s="424"/>
      <c r="AGT105" s="423"/>
      <c r="AGW105" s="424"/>
      <c r="AGX105" s="423"/>
      <c r="AHA105" s="424"/>
      <c r="AHB105" s="423"/>
      <c r="AHE105" s="424"/>
      <c r="AHF105" s="423"/>
      <c r="AHI105" s="424"/>
      <c r="AHJ105" s="423"/>
      <c r="AHM105" s="424"/>
      <c r="AHN105" s="423"/>
      <c r="AHQ105" s="424"/>
      <c r="AHR105" s="423"/>
      <c r="AHU105" s="424"/>
      <c r="AHV105" s="423"/>
      <c r="AHY105" s="424"/>
      <c r="AHZ105" s="423"/>
      <c r="AIC105" s="424"/>
      <c r="AID105" s="423"/>
      <c r="AIG105" s="424"/>
      <c r="AIH105" s="423"/>
      <c r="AIK105" s="424"/>
      <c r="AIL105" s="423"/>
      <c r="AIO105" s="424"/>
      <c r="AIP105" s="423"/>
      <c r="AIS105" s="424"/>
      <c r="AIT105" s="423"/>
      <c r="AIW105" s="424"/>
      <c r="AIX105" s="423"/>
      <c r="AJA105" s="424"/>
      <c r="AJB105" s="423"/>
      <c r="AJE105" s="424"/>
      <c r="AJF105" s="423"/>
      <c r="AJI105" s="424"/>
      <c r="AJJ105" s="423"/>
      <c r="AJM105" s="424"/>
      <c r="AJN105" s="423"/>
      <c r="AJQ105" s="424"/>
      <c r="AJR105" s="423"/>
      <c r="AJU105" s="424"/>
      <c r="AJV105" s="423"/>
      <c r="AJY105" s="424"/>
      <c r="AJZ105" s="423"/>
      <c r="AKC105" s="424"/>
      <c r="AKD105" s="423"/>
      <c r="AKG105" s="424"/>
      <c r="AKH105" s="423"/>
      <c r="AKK105" s="424"/>
      <c r="AKL105" s="423"/>
      <c r="AKO105" s="424"/>
      <c r="AKP105" s="423"/>
      <c r="AKS105" s="424"/>
      <c r="AKT105" s="423"/>
      <c r="AKW105" s="424"/>
      <c r="AKX105" s="423"/>
      <c r="ALA105" s="424"/>
      <c r="ALB105" s="423"/>
      <c r="ALE105" s="424"/>
      <c r="ALF105" s="423"/>
      <c r="ALI105" s="424"/>
      <c r="ALJ105" s="423"/>
      <c r="ALM105" s="424"/>
      <c r="ALN105" s="423"/>
      <c r="ALQ105" s="424"/>
      <c r="ALR105" s="423"/>
      <c r="ALU105" s="424"/>
      <c r="ALV105" s="423"/>
      <c r="ALY105" s="424"/>
      <c r="ALZ105" s="423"/>
      <c r="AMC105" s="424"/>
      <c r="AMD105" s="423"/>
      <c r="AMG105" s="424"/>
      <c r="AMH105" s="423"/>
      <c r="AMK105" s="424"/>
      <c r="AML105" s="423"/>
      <c r="AMO105" s="424"/>
      <c r="AMP105" s="423"/>
      <c r="AMS105" s="424"/>
      <c r="AMT105" s="423"/>
      <c r="AMW105" s="424"/>
      <c r="AMX105" s="423"/>
      <c r="ANA105" s="424"/>
      <c r="ANB105" s="423"/>
      <c r="ANE105" s="424"/>
      <c r="ANF105" s="423"/>
      <c r="ANI105" s="424"/>
      <c r="ANJ105" s="423"/>
      <c r="ANM105" s="424"/>
      <c r="ANN105" s="423"/>
      <c r="ANQ105" s="424"/>
      <c r="ANR105" s="423"/>
      <c r="ANU105" s="424"/>
      <c r="ANV105" s="423"/>
      <c r="ANY105" s="424"/>
      <c r="ANZ105" s="423"/>
      <c r="AOC105" s="424"/>
      <c r="AOD105" s="423"/>
      <c r="AOG105" s="424"/>
      <c r="AOH105" s="423"/>
      <c r="AOK105" s="424"/>
      <c r="AOL105" s="423"/>
      <c r="AOO105" s="424"/>
      <c r="AOP105" s="423"/>
      <c r="AOS105" s="424"/>
      <c r="AOT105" s="423"/>
      <c r="AOW105" s="424"/>
      <c r="AOX105" s="423"/>
      <c r="APA105" s="424"/>
      <c r="APB105" s="423"/>
      <c r="APE105" s="424"/>
      <c r="APF105" s="423"/>
      <c r="API105" s="424"/>
      <c r="APJ105" s="423"/>
      <c r="APM105" s="424"/>
      <c r="APN105" s="423"/>
      <c r="APQ105" s="424"/>
      <c r="APR105" s="423"/>
      <c r="APU105" s="424"/>
      <c r="APV105" s="423"/>
      <c r="APY105" s="424"/>
      <c r="APZ105" s="423"/>
      <c r="AQC105" s="424"/>
      <c r="AQD105" s="423"/>
      <c r="AQG105" s="424"/>
      <c r="AQH105" s="423"/>
      <c r="AQK105" s="424"/>
      <c r="AQL105" s="423"/>
      <c r="AQO105" s="424"/>
      <c r="AQP105" s="423"/>
      <c r="AQS105" s="424"/>
      <c r="AQT105" s="423"/>
      <c r="AQW105" s="424"/>
      <c r="AQX105" s="423"/>
      <c r="ARA105" s="424"/>
      <c r="ARB105" s="423"/>
      <c r="ARE105" s="424"/>
      <c r="ARF105" s="423"/>
      <c r="ARI105" s="424"/>
      <c r="ARJ105" s="423"/>
      <c r="ARM105" s="424"/>
      <c r="ARN105" s="423"/>
      <c r="ARQ105" s="424"/>
      <c r="ARR105" s="423"/>
      <c r="ARU105" s="424"/>
      <c r="ARV105" s="423"/>
      <c r="ARY105" s="424"/>
      <c r="ARZ105" s="423"/>
      <c r="ASC105" s="424"/>
      <c r="ASD105" s="423"/>
      <c r="ASG105" s="424"/>
      <c r="ASH105" s="423"/>
      <c r="ASK105" s="424"/>
      <c r="ASL105" s="423"/>
      <c r="ASO105" s="424"/>
      <c r="ASP105" s="423"/>
      <c r="ASS105" s="424"/>
      <c r="AST105" s="423"/>
      <c r="ASW105" s="424"/>
      <c r="ASX105" s="423"/>
      <c r="ATA105" s="424"/>
      <c r="ATB105" s="423"/>
      <c r="ATE105" s="424"/>
      <c r="ATF105" s="423"/>
      <c r="ATI105" s="424"/>
      <c r="ATJ105" s="423"/>
      <c r="ATM105" s="424"/>
      <c r="ATN105" s="423"/>
      <c r="ATQ105" s="424"/>
      <c r="ATR105" s="423"/>
      <c r="ATU105" s="424"/>
      <c r="ATV105" s="423"/>
      <c r="ATY105" s="424"/>
      <c r="ATZ105" s="423"/>
      <c r="AUC105" s="424"/>
      <c r="AUD105" s="423"/>
      <c r="AUG105" s="424"/>
      <c r="AUH105" s="423"/>
      <c r="AUK105" s="424"/>
      <c r="AUL105" s="423"/>
      <c r="AUO105" s="424"/>
      <c r="AUP105" s="423"/>
      <c r="AUS105" s="424"/>
      <c r="AUT105" s="423"/>
      <c r="AUW105" s="424"/>
      <c r="AUX105" s="423"/>
      <c r="AVA105" s="424"/>
      <c r="AVB105" s="423"/>
      <c r="AVE105" s="424"/>
      <c r="AVF105" s="423"/>
      <c r="AVI105" s="424"/>
      <c r="AVJ105" s="423"/>
      <c r="AVM105" s="424"/>
      <c r="AVN105" s="423"/>
      <c r="AVQ105" s="424"/>
      <c r="AVR105" s="423"/>
      <c r="AVU105" s="424"/>
      <c r="AVV105" s="423"/>
      <c r="AVY105" s="424"/>
      <c r="AVZ105" s="423"/>
      <c r="AWC105" s="424"/>
      <c r="AWD105" s="423"/>
      <c r="AWG105" s="424"/>
      <c r="AWH105" s="423"/>
      <c r="AWK105" s="424"/>
      <c r="AWL105" s="423"/>
      <c r="AWO105" s="424"/>
      <c r="AWP105" s="423"/>
      <c r="AWS105" s="424"/>
      <c r="AWT105" s="423"/>
      <c r="AWW105" s="424"/>
      <c r="AWX105" s="423"/>
      <c r="AXA105" s="424"/>
      <c r="AXB105" s="423"/>
      <c r="AXE105" s="424"/>
      <c r="AXF105" s="423"/>
      <c r="AXI105" s="424"/>
      <c r="AXJ105" s="423"/>
      <c r="AXM105" s="424"/>
      <c r="AXN105" s="423"/>
      <c r="AXQ105" s="424"/>
      <c r="AXR105" s="423"/>
      <c r="AXU105" s="424"/>
      <c r="AXV105" s="423"/>
      <c r="AXY105" s="424"/>
      <c r="AXZ105" s="423"/>
      <c r="AYC105" s="424"/>
      <c r="AYD105" s="423"/>
      <c r="AYG105" s="424"/>
      <c r="AYH105" s="423"/>
      <c r="AYK105" s="424"/>
      <c r="AYL105" s="423"/>
      <c r="AYO105" s="424"/>
      <c r="AYP105" s="423"/>
      <c r="AYS105" s="424"/>
      <c r="AYT105" s="423"/>
      <c r="AYW105" s="424"/>
      <c r="AYX105" s="423"/>
      <c r="AZA105" s="424"/>
      <c r="AZB105" s="423"/>
      <c r="AZE105" s="424"/>
      <c r="AZF105" s="423"/>
      <c r="AZI105" s="424"/>
      <c r="AZJ105" s="423"/>
      <c r="AZM105" s="424"/>
      <c r="AZN105" s="423"/>
      <c r="AZQ105" s="424"/>
      <c r="AZR105" s="423"/>
      <c r="AZU105" s="424"/>
      <c r="AZV105" s="423"/>
      <c r="AZY105" s="424"/>
      <c r="AZZ105" s="423"/>
      <c r="BAC105" s="424"/>
      <c r="BAD105" s="423"/>
      <c r="BAG105" s="424"/>
      <c r="BAH105" s="423"/>
      <c r="BAK105" s="424"/>
      <c r="BAL105" s="423"/>
      <c r="BAO105" s="424"/>
      <c r="BAP105" s="423"/>
      <c r="BAS105" s="424"/>
      <c r="BAT105" s="423"/>
      <c r="BAW105" s="424"/>
      <c r="BAX105" s="423"/>
      <c r="BBA105" s="424"/>
      <c r="BBB105" s="423"/>
      <c r="BBE105" s="424"/>
      <c r="BBF105" s="423"/>
      <c r="BBI105" s="424"/>
      <c r="BBJ105" s="423"/>
      <c r="BBM105" s="424"/>
      <c r="BBN105" s="423"/>
      <c r="BBQ105" s="424"/>
      <c r="BBR105" s="423"/>
      <c r="BBU105" s="424"/>
      <c r="BBV105" s="423"/>
      <c r="BBY105" s="424"/>
      <c r="BBZ105" s="423"/>
      <c r="BCC105" s="424"/>
      <c r="BCD105" s="423"/>
      <c r="BCG105" s="424"/>
      <c r="BCH105" s="423"/>
      <c r="BCK105" s="424"/>
      <c r="BCL105" s="423"/>
      <c r="BCO105" s="424"/>
      <c r="BCP105" s="423"/>
      <c r="BCS105" s="424"/>
      <c r="BCT105" s="423"/>
      <c r="BCW105" s="424"/>
      <c r="BCX105" s="423"/>
      <c r="BDA105" s="424"/>
      <c r="BDB105" s="423"/>
      <c r="BDE105" s="424"/>
      <c r="BDF105" s="423"/>
      <c r="BDI105" s="424"/>
      <c r="BDJ105" s="423"/>
      <c r="BDM105" s="424"/>
      <c r="BDN105" s="423"/>
      <c r="BDQ105" s="424"/>
      <c r="BDR105" s="423"/>
      <c r="BDU105" s="424"/>
      <c r="BDV105" s="423"/>
      <c r="BDY105" s="424"/>
      <c r="BDZ105" s="423"/>
      <c r="BEC105" s="424"/>
      <c r="BED105" s="423"/>
      <c r="BEG105" s="424"/>
      <c r="BEH105" s="423"/>
      <c r="BEK105" s="424"/>
      <c r="BEL105" s="423"/>
      <c r="BEO105" s="424"/>
      <c r="BEP105" s="423"/>
      <c r="BES105" s="424"/>
      <c r="BET105" s="423"/>
      <c r="BEW105" s="424"/>
      <c r="BEX105" s="423"/>
      <c r="BFA105" s="424"/>
      <c r="BFB105" s="423"/>
      <c r="BFE105" s="424"/>
      <c r="BFF105" s="423"/>
      <c r="BFI105" s="424"/>
      <c r="BFJ105" s="423"/>
      <c r="BFM105" s="424"/>
      <c r="BFN105" s="423"/>
      <c r="BFQ105" s="424"/>
      <c r="BFR105" s="423"/>
      <c r="BFU105" s="424"/>
      <c r="BFV105" s="423"/>
      <c r="BFY105" s="424"/>
      <c r="BFZ105" s="423"/>
      <c r="BGC105" s="424"/>
      <c r="BGD105" s="423"/>
      <c r="BGG105" s="424"/>
      <c r="BGH105" s="423"/>
      <c r="BGK105" s="424"/>
      <c r="BGL105" s="423"/>
      <c r="BGO105" s="424"/>
      <c r="BGP105" s="423"/>
      <c r="BGS105" s="424"/>
      <c r="BGT105" s="423"/>
      <c r="BGW105" s="424"/>
      <c r="BGX105" s="423"/>
      <c r="BHA105" s="424"/>
      <c r="BHB105" s="423"/>
      <c r="BHE105" s="424"/>
      <c r="BHF105" s="423"/>
      <c r="BHI105" s="424"/>
      <c r="BHJ105" s="423"/>
      <c r="BHM105" s="424"/>
      <c r="BHN105" s="423"/>
      <c r="BHQ105" s="424"/>
      <c r="BHR105" s="423"/>
      <c r="BHU105" s="424"/>
      <c r="BHV105" s="423"/>
      <c r="BHY105" s="424"/>
      <c r="BHZ105" s="423"/>
      <c r="BIC105" s="424"/>
      <c r="BID105" s="423"/>
      <c r="BIG105" s="424"/>
      <c r="BIH105" s="423"/>
      <c r="BIK105" s="424"/>
      <c r="BIL105" s="423"/>
      <c r="BIO105" s="424"/>
      <c r="BIP105" s="423"/>
      <c r="BIS105" s="424"/>
      <c r="BIT105" s="423"/>
      <c r="BIW105" s="424"/>
      <c r="BIX105" s="423"/>
      <c r="BJA105" s="424"/>
      <c r="BJB105" s="423"/>
      <c r="BJE105" s="424"/>
      <c r="BJF105" s="423"/>
      <c r="BJI105" s="424"/>
      <c r="BJJ105" s="423"/>
      <c r="BJM105" s="424"/>
      <c r="BJN105" s="423"/>
      <c r="BJQ105" s="424"/>
      <c r="BJR105" s="423"/>
      <c r="BJU105" s="424"/>
      <c r="BJV105" s="423"/>
      <c r="BJY105" s="424"/>
      <c r="BJZ105" s="423"/>
      <c r="BKC105" s="424"/>
      <c r="BKD105" s="423"/>
      <c r="BKG105" s="424"/>
      <c r="BKH105" s="423"/>
      <c r="BKK105" s="424"/>
      <c r="BKL105" s="423"/>
      <c r="BKO105" s="424"/>
      <c r="BKP105" s="423"/>
      <c r="BKS105" s="424"/>
      <c r="BKT105" s="423"/>
      <c r="BKW105" s="424"/>
      <c r="BKX105" s="423"/>
      <c r="BLA105" s="424"/>
      <c r="BLB105" s="423"/>
      <c r="BLE105" s="424"/>
      <c r="BLF105" s="423"/>
      <c r="BLI105" s="424"/>
      <c r="BLJ105" s="423"/>
      <c r="BLM105" s="424"/>
      <c r="BLN105" s="423"/>
      <c r="BLQ105" s="424"/>
      <c r="BLR105" s="423"/>
      <c r="BLU105" s="424"/>
      <c r="BLV105" s="423"/>
      <c r="BLY105" s="424"/>
      <c r="BLZ105" s="423"/>
      <c r="BMC105" s="424"/>
      <c r="BMD105" s="423"/>
      <c r="BMG105" s="424"/>
      <c r="BMH105" s="423"/>
      <c r="BMK105" s="424"/>
      <c r="BML105" s="423"/>
      <c r="BMO105" s="424"/>
      <c r="BMP105" s="423"/>
      <c r="BMS105" s="424"/>
      <c r="BMT105" s="423"/>
      <c r="BMW105" s="424"/>
      <c r="BMX105" s="423"/>
      <c r="BNA105" s="424"/>
      <c r="BNB105" s="423"/>
      <c r="BNE105" s="424"/>
      <c r="BNF105" s="423"/>
      <c r="BNI105" s="424"/>
      <c r="BNJ105" s="423"/>
      <c r="BNM105" s="424"/>
      <c r="BNN105" s="423"/>
      <c r="BNQ105" s="424"/>
      <c r="BNR105" s="423"/>
      <c r="BNU105" s="424"/>
      <c r="BNV105" s="423"/>
      <c r="BNY105" s="424"/>
      <c r="BNZ105" s="423"/>
      <c r="BOC105" s="424"/>
      <c r="BOD105" s="423"/>
      <c r="BOG105" s="424"/>
      <c r="BOH105" s="423"/>
      <c r="BOK105" s="424"/>
      <c r="BOL105" s="423"/>
      <c r="BOO105" s="424"/>
      <c r="BOP105" s="423"/>
      <c r="BOS105" s="424"/>
      <c r="BOT105" s="423"/>
      <c r="BOW105" s="424"/>
      <c r="BOX105" s="423"/>
      <c r="BPA105" s="424"/>
      <c r="BPB105" s="423"/>
      <c r="BPE105" s="424"/>
      <c r="BPF105" s="423"/>
      <c r="BPI105" s="424"/>
      <c r="BPJ105" s="423"/>
      <c r="BPM105" s="424"/>
      <c r="BPN105" s="423"/>
      <c r="BPQ105" s="424"/>
      <c r="BPR105" s="423"/>
      <c r="BPU105" s="424"/>
      <c r="BPV105" s="423"/>
      <c r="BPY105" s="424"/>
      <c r="BPZ105" s="423"/>
      <c r="BQC105" s="424"/>
      <c r="BQD105" s="423"/>
      <c r="BQG105" s="424"/>
      <c r="BQH105" s="423"/>
      <c r="BQK105" s="424"/>
      <c r="BQL105" s="423"/>
      <c r="BQO105" s="424"/>
      <c r="BQP105" s="423"/>
      <c r="BQS105" s="424"/>
      <c r="BQT105" s="423"/>
      <c r="BQW105" s="424"/>
      <c r="BQX105" s="423"/>
      <c r="BRA105" s="424"/>
      <c r="BRB105" s="423"/>
      <c r="BRE105" s="424"/>
      <c r="BRF105" s="423"/>
      <c r="BRI105" s="424"/>
      <c r="BRJ105" s="423"/>
      <c r="BRM105" s="424"/>
      <c r="BRN105" s="423"/>
      <c r="BRQ105" s="424"/>
      <c r="BRR105" s="423"/>
      <c r="BRU105" s="424"/>
      <c r="BRV105" s="423"/>
      <c r="BRY105" s="424"/>
      <c r="BRZ105" s="423"/>
      <c r="BSC105" s="424"/>
      <c r="BSD105" s="423"/>
      <c r="BSG105" s="424"/>
      <c r="BSH105" s="423"/>
      <c r="BSK105" s="424"/>
      <c r="BSL105" s="423"/>
      <c r="BSO105" s="424"/>
      <c r="BSP105" s="423"/>
      <c r="BSS105" s="424"/>
      <c r="BST105" s="423"/>
      <c r="BSW105" s="424"/>
      <c r="BSX105" s="423"/>
      <c r="BTA105" s="424"/>
      <c r="BTB105" s="423"/>
      <c r="BTE105" s="424"/>
      <c r="BTF105" s="423"/>
      <c r="BTI105" s="424"/>
      <c r="BTJ105" s="423"/>
      <c r="BTM105" s="424"/>
      <c r="BTN105" s="423"/>
      <c r="BTQ105" s="424"/>
      <c r="BTR105" s="423"/>
      <c r="BTU105" s="424"/>
      <c r="BTV105" s="423"/>
      <c r="BTY105" s="424"/>
      <c r="BTZ105" s="423"/>
      <c r="BUC105" s="424"/>
      <c r="BUD105" s="423"/>
      <c r="BUG105" s="424"/>
      <c r="BUH105" s="423"/>
      <c r="BUK105" s="424"/>
      <c r="BUL105" s="423"/>
      <c r="BUO105" s="424"/>
      <c r="BUP105" s="423"/>
      <c r="BUS105" s="424"/>
      <c r="BUT105" s="423"/>
      <c r="BUW105" s="424"/>
      <c r="BUX105" s="423"/>
      <c r="BVA105" s="424"/>
      <c r="BVB105" s="423"/>
      <c r="BVE105" s="424"/>
      <c r="BVF105" s="423"/>
      <c r="BVI105" s="424"/>
      <c r="BVJ105" s="423"/>
      <c r="BVM105" s="424"/>
      <c r="BVN105" s="423"/>
      <c r="BVQ105" s="424"/>
      <c r="BVR105" s="423"/>
      <c r="BVU105" s="424"/>
      <c r="BVV105" s="423"/>
      <c r="BVY105" s="424"/>
      <c r="BVZ105" s="423"/>
      <c r="BWC105" s="424"/>
      <c r="BWD105" s="423"/>
      <c r="BWG105" s="424"/>
      <c r="BWH105" s="423"/>
      <c r="BWK105" s="424"/>
      <c r="BWL105" s="423"/>
      <c r="BWO105" s="424"/>
      <c r="BWP105" s="423"/>
      <c r="BWS105" s="424"/>
      <c r="BWT105" s="423"/>
      <c r="BWW105" s="424"/>
      <c r="BWX105" s="423"/>
      <c r="BXA105" s="424"/>
      <c r="BXB105" s="423"/>
      <c r="BXE105" s="424"/>
      <c r="BXF105" s="423"/>
      <c r="BXI105" s="424"/>
      <c r="BXJ105" s="423"/>
      <c r="BXM105" s="424"/>
      <c r="BXN105" s="423"/>
      <c r="BXQ105" s="424"/>
      <c r="BXR105" s="423"/>
      <c r="BXU105" s="424"/>
      <c r="BXV105" s="423"/>
      <c r="BXY105" s="424"/>
      <c r="BXZ105" s="423"/>
      <c r="BYC105" s="424"/>
      <c r="BYD105" s="423"/>
      <c r="BYG105" s="424"/>
      <c r="BYH105" s="423"/>
      <c r="BYK105" s="424"/>
      <c r="BYL105" s="423"/>
      <c r="BYO105" s="424"/>
      <c r="BYP105" s="423"/>
      <c r="BYS105" s="424"/>
      <c r="BYT105" s="423"/>
      <c r="BYW105" s="424"/>
      <c r="BYX105" s="423"/>
      <c r="BZA105" s="424"/>
      <c r="BZB105" s="423"/>
      <c r="BZE105" s="424"/>
      <c r="BZF105" s="423"/>
      <c r="BZI105" s="424"/>
      <c r="BZJ105" s="423"/>
      <c r="BZM105" s="424"/>
      <c r="BZN105" s="423"/>
      <c r="BZQ105" s="424"/>
      <c r="BZR105" s="423"/>
      <c r="BZU105" s="424"/>
      <c r="BZV105" s="423"/>
      <c r="BZY105" s="424"/>
      <c r="BZZ105" s="423"/>
      <c r="CAC105" s="424"/>
      <c r="CAD105" s="423"/>
      <c r="CAG105" s="424"/>
      <c r="CAH105" s="423"/>
      <c r="CAK105" s="424"/>
      <c r="CAL105" s="423"/>
      <c r="CAO105" s="424"/>
      <c r="CAP105" s="423"/>
      <c r="CAS105" s="424"/>
      <c r="CAT105" s="423"/>
      <c r="CAW105" s="424"/>
      <c r="CAX105" s="423"/>
      <c r="CBA105" s="424"/>
      <c r="CBB105" s="423"/>
      <c r="CBE105" s="424"/>
      <c r="CBF105" s="423"/>
      <c r="CBI105" s="424"/>
      <c r="CBJ105" s="423"/>
      <c r="CBM105" s="424"/>
      <c r="CBN105" s="423"/>
      <c r="CBQ105" s="424"/>
      <c r="CBR105" s="423"/>
      <c r="CBU105" s="424"/>
      <c r="CBV105" s="423"/>
      <c r="CBY105" s="424"/>
      <c r="CBZ105" s="423"/>
      <c r="CCC105" s="424"/>
      <c r="CCD105" s="423"/>
      <c r="CCG105" s="424"/>
      <c r="CCH105" s="423"/>
      <c r="CCK105" s="424"/>
      <c r="CCL105" s="423"/>
      <c r="CCO105" s="424"/>
      <c r="CCP105" s="423"/>
      <c r="CCS105" s="424"/>
      <c r="CCT105" s="423"/>
      <c r="CCW105" s="424"/>
      <c r="CCX105" s="423"/>
      <c r="CDA105" s="424"/>
      <c r="CDB105" s="423"/>
      <c r="CDE105" s="424"/>
      <c r="CDF105" s="423"/>
      <c r="CDI105" s="424"/>
      <c r="CDJ105" s="423"/>
      <c r="CDM105" s="424"/>
      <c r="CDN105" s="423"/>
      <c r="CDQ105" s="424"/>
      <c r="CDR105" s="423"/>
      <c r="CDU105" s="424"/>
      <c r="CDV105" s="423"/>
      <c r="CDY105" s="424"/>
      <c r="CDZ105" s="423"/>
      <c r="CEC105" s="424"/>
      <c r="CED105" s="423"/>
      <c r="CEG105" s="424"/>
      <c r="CEH105" s="423"/>
      <c r="CEK105" s="424"/>
      <c r="CEL105" s="423"/>
      <c r="CEO105" s="424"/>
      <c r="CEP105" s="423"/>
      <c r="CES105" s="424"/>
      <c r="CET105" s="423"/>
      <c r="CEW105" s="424"/>
      <c r="CEX105" s="423"/>
      <c r="CFA105" s="424"/>
      <c r="CFB105" s="423"/>
      <c r="CFE105" s="424"/>
      <c r="CFF105" s="423"/>
      <c r="CFI105" s="424"/>
      <c r="CFJ105" s="423"/>
      <c r="CFM105" s="424"/>
      <c r="CFN105" s="423"/>
      <c r="CFQ105" s="424"/>
      <c r="CFR105" s="423"/>
      <c r="CFU105" s="424"/>
      <c r="CFV105" s="423"/>
      <c r="CFY105" s="424"/>
      <c r="CFZ105" s="423"/>
      <c r="CGC105" s="424"/>
      <c r="CGD105" s="423"/>
      <c r="CGG105" s="424"/>
      <c r="CGH105" s="423"/>
      <c r="CGK105" s="424"/>
      <c r="CGL105" s="423"/>
      <c r="CGO105" s="424"/>
      <c r="CGP105" s="423"/>
      <c r="CGS105" s="424"/>
      <c r="CGT105" s="423"/>
      <c r="CGW105" s="424"/>
      <c r="CGX105" s="423"/>
      <c r="CHA105" s="424"/>
      <c r="CHB105" s="423"/>
      <c r="CHE105" s="424"/>
      <c r="CHF105" s="423"/>
      <c r="CHI105" s="424"/>
      <c r="CHJ105" s="423"/>
      <c r="CHM105" s="424"/>
      <c r="CHN105" s="423"/>
      <c r="CHQ105" s="424"/>
      <c r="CHR105" s="423"/>
      <c r="CHU105" s="424"/>
      <c r="CHV105" s="423"/>
      <c r="CHY105" s="424"/>
      <c r="CHZ105" s="423"/>
      <c r="CIC105" s="424"/>
      <c r="CID105" s="423"/>
      <c r="CIG105" s="424"/>
      <c r="CIH105" s="423"/>
      <c r="CIK105" s="424"/>
      <c r="CIL105" s="423"/>
      <c r="CIO105" s="424"/>
      <c r="CIP105" s="423"/>
      <c r="CIS105" s="424"/>
      <c r="CIT105" s="423"/>
      <c r="CIW105" s="424"/>
      <c r="CIX105" s="423"/>
      <c r="CJA105" s="424"/>
      <c r="CJB105" s="423"/>
      <c r="CJE105" s="424"/>
      <c r="CJF105" s="423"/>
      <c r="CJI105" s="424"/>
      <c r="CJJ105" s="423"/>
      <c r="CJM105" s="424"/>
      <c r="CJN105" s="423"/>
      <c r="CJQ105" s="424"/>
      <c r="CJR105" s="423"/>
      <c r="CJU105" s="424"/>
      <c r="CJV105" s="423"/>
      <c r="CJY105" s="424"/>
      <c r="CJZ105" s="423"/>
      <c r="CKC105" s="424"/>
      <c r="CKD105" s="423"/>
      <c r="CKG105" s="424"/>
      <c r="CKH105" s="423"/>
      <c r="CKK105" s="424"/>
      <c r="CKL105" s="423"/>
      <c r="CKO105" s="424"/>
      <c r="CKP105" s="423"/>
      <c r="CKS105" s="424"/>
      <c r="CKT105" s="423"/>
      <c r="CKW105" s="424"/>
      <c r="CKX105" s="423"/>
      <c r="CLA105" s="424"/>
      <c r="CLB105" s="423"/>
      <c r="CLE105" s="424"/>
      <c r="CLF105" s="423"/>
      <c r="CLI105" s="424"/>
      <c r="CLJ105" s="423"/>
      <c r="CLM105" s="424"/>
      <c r="CLN105" s="423"/>
      <c r="CLQ105" s="424"/>
      <c r="CLR105" s="423"/>
      <c r="CLU105" s="424"/>
      <c r="CLV105" s="423"/>
      <c r="CLY105" s="424"/>
      <c r="CLZ105" s="423"/>
      <c r="CMC105" s="424"/>
      <c r="CMD105" s="423"/>
      <c r="CMG105" s="424"/>
      <c r="CMH105" s="423"/>
      <c r="CMK105" s="424"/>
      <c r="CML105" s="423"/>
      <c r="CMO105" s="424"/>
      <c r="CMP105" s="423"/>
      <c r="CMS105" s="424"/>
      <c r="CMT105" s="423"/>
      <c r="CMW105" s="424"/>
      <c r="CMX105" s="423"/>
      <c r="CNA105" s="424"/>
      <c r="CNB105" s="423"/>
      <c r="CNE105" s="424"/>
      <c r="CNF105" s="423"/>
      <c r="CNI105" s="424"/>
      <c r="CNJ105" s="423"/>
      <c r="CNM105" s="424"/>
      <c r="CNN105" s="423"/>
      <c r="CNQ105" s="424"/>
      <c r="CNR105" s="423"/>
      <c r="CNU105" s="424"/>
      <c r="CNV105" s="423"/>
      <c r="CNY105" s="424"/>
      <c r="CNZ105" s="423"/>
      <c r="COC105" s="424"/>
      <c r="COD105" s="423"/>
      <c r="COG105" s="424"/>
      <c r="COH105" s="423"/>
      <c r="COK105" s="424"/>
      <c r="COL105" s="423"/>
      <c r="COO105" s="424"/>
      <c r="COP105" s="423"/>
      <c r="COS105" s="424"/>
      <c r="COT105" s="423"/>
      <c r="COW105" s="424"/>
      <c r="COX105" s="423"/>
      <c r="CPA105" s="424"/>
      <c r="CPB105" s="423"/>
      <c r="CPE105" s="424"/>
      <c r="CPF105" s="423"/>
      <c r="CPI105" s="424"/>
      <c r="CPJ105" s="423"/>
      <c r="CPM105" s="424"/>
      <c r="CPN105" s="423"/>
      <c r="CPQ105" s="424"/>
      <c r="CPR105" s="423"/>
      <c r="CPU105" s="424"/>
      <c r="CPV105" s="423"/>
      <c r="CPY105" s="424"/>
      <c r="CPZ105" s="423"/>
      <c r="CQC105" s="424"/>
      <c r="CQD105" s="423"/>
      <c r="CQG105" s="424"/>
      <c r="CQH105" s="423"/>
      <c r="CQK105" s="424"/>
      <c r="CQL105" s="423"/>
      <c r="CQO105" s="424"/>
      <c r="CQP105" s="423"/>
      <c r="CQS105" s="424"/>
      <c r="CQT105" s="423"/>
      <c r="CQW105" s="424"/>
      <c r="CQX105" s="423"/>
      <c r="CRA105" s="424"/>
      <c r="CRB105" s="423"/>
      <c r="CRE105" s="424"/>
      <c r="CRF105" s="423"/>
      <c r="CRI105" s="424"/>
      <c r="CRJ105" s="423"/>
      <c r="CRM105" s="424"/>
      <c r="CRN105" s="423"/>
      <c r="CRQ105" s="424"/>
      <c r="CRR105" s="423"/>
      <c r="CRU105" s="424"/>
      <c r="CRV105" s="423"/>
      <c r="CRY105" s="424"/>
      <c r="CRZ105" s="423"/>
      <c r="CSC105" s="424"/>
      <c r="CSD105" s="423"/>
      <c r="CSG105" s="424"/>
      <c r="CSH105" s="423"/>
      <c r="CSK105" s="424"/>
      <c r="CSL105" s="423"/>
      <c r="CSO105" s="424"/>
      <c r="CSP105" s="423"/>
      <c r="CSS105" s="424"/>
      <c r="CST105" s="423"/>
      <c r="CSW105" s="424"/>
      <c r="CSX105" s="423"/>
      <c r="CTA105" s="424"/>
      <c r="CTB105" s="423"/>
      <c r="CTE105" s="424"/>
      <c r="CTF105" s="423"/>
      <c r="CTI105" s="424"/>
      <c r="CTJ105" s="423"/>
      <c r="CTM105" s="424"/>
      <c r="CTN105" s="423"/>
      <c r="CTQ105" s="424"/>
      <c r="CTR105" s="423"/>
      <c r="CTU105" s="424"/>
      <c r="CTV105" s="423"/>
      <c r="CTY105" s="424"/>
      <c r="CTZ105" s="423"/>
      <c r="CUC105" s="424"/>
      <c r="CUD105" s="423"/>
      <c r="CUG105" s="424"/>
      <c r="CUH105" s="423"/>
      <c r="CUK105" s="424"/>
      <c r="CUL105" s="423"/>
      <c r="CUO105" s="424"/>
      <c r="CUP105" s="423"/>
      <c r="CUS105" s="424"/>
      <c r="CUT105" s="423"/>
      <c r="CUW105" s="424"/>
      <c r="CUX105" s="423"/>
      <c r="CVA105" s="424"/>
      <c r="CVB105" s="423"/>
      <c r="CVE105" s="424"/>
      <c r="CVF105" s="423"/>
      <c r="CVI105" s="424"/>
      <c r="CVJ105" s="423"/>
      <c r="CVM105" s="424"/>
      <c r="CVN105" s="423"/>
      <c r="CVQ105" s="424"/>
      <c r="CVR105" s="423"/>
      <c r="CVU105" s="424"/>
      <c r="CVV105" s="423"/>
      <c r="CVY105" s="424"/>
      <c r="CVZ105" s="423"/>
      <c r="CWC105" s="424"/>
      <c r="CWD105" s="423"/>
      <c r="CWG105" s="424"/>
      <c r="CWH105" s="423"/>
      <c r="CWK105" s="424"/>
      <c r="CWL105" s="423"/>
      <c r="CWO105" s="424"/>
      <c r="CWP105" s="423"/>
      <c r="CWS105" s="424"/>
      <c r="CWT105" s="423"/>
      <c r="CWW105" s="424"/>
      <c r="CWX105" s="423"/>
      <c r="CXA105" s="424"/>
      <c r="CXB105" s="423"/>
      <c r="CXE105" s="424"/>
      <c r="CXF105" s="423"/>
      <c r="CXI105" s="424"/>
      <c r="CXJ105" s="423"/>
      <c r="CXM105" s="424"/>
      <c r="CXN105" s="423"/>
      <c r="CXQ105" s="424"/>
      <c r="CXR105" s="423"/>
      <c r="CXU105" s="424"/>
      <c r="CXV105" s="423"/>
      <c r="CXY105" s="424"/>
      <c r="CXZ105" s="423"/>
      <c r="CYC105" s="424"/>
      <c r="CYD105" s="423"/>
      <c r="CYG105" s="424"/>
      <c r="CYH105" s="423"/>
      <c r="CYK105" s="424"/>
      <c r="CYL105" s="423"/>
      <c r="CYO105" s="424"/>
      <c r="CYP105" s="423"/>
      <c r="CYS105" s="424"/>
      <c r="CYT105" s="423"/>
      <c r="CYW105" s="424"/>
      <c r="CYX105" s="423"/>
      <c r="CZA105" s="424"/>
      <c r="CZB105" s="423"/>
      <c r="CZE105" s="424"/>
      <c r="CZF105" s="423"/>
      <c r="CZI105" s="424"/>
      <c r="CZJ105" s="423"/>
      <c r="CZM105" s="424"/>
      <c r="CZN105" s="423"/>
      <c r="CZQ105" s="424"/>
      <c r="CZR105" s="423"/>
      <c r="CZU105" s="424"/>
      <c r="CZV105" s="423"/>
      <c r="CZY105" s="424"/>
      <c r="CZZ105" s="423"/>
      <c r="DAC105" s="424"/>
      <c r="DAD105" s="423"/>
      <c r="DAG105" s="424"/>
      <c r="DAH105" s="423"/>
      <c r="DAK105" s="424"/>
      <c r="DAL105" s="423"/>
      <c r="DAO105" s="424"/>
      <c r="DAP105" s="423"/>
      <c r="DAS105" s="424"/>
      <c r="DAT105" s="423"/>
      <c r="DAW105" s="424"/>
      <c r="DAX105" s="423"/>
      <c r="DBA105" s="424"/>
      <c r="DBB105" s="423"/>
      <c r="DBE105" s="424"/>
      <c r="DBF105" s="423"/>
      <c r="DBI105" s="424"/>
      <c r="DBJ105" s="423"/>
      <c r="DBM105" s="424"/>
      <c r="DBN105" s="423"/>
      <c r="DBQ105" s="424"/>
      <c r="DBR105" s="423"/>
      <c r="DBU105" s="424"/>
      <c r="DBV105" s="423"/>
      <c r="DBY105" s="424"/>
      <c r="DBZ105" s="423"/>
      <c r="DCC105" s="424"/>
      <c r="DCD105" s="423"/>
      <c r="DCG105" s="424"/>
      <c r="DCH105" s="423"/>
      <c r="DCK105" s="424"/>
      <c r="DCL105" s="423"/>
      <c r="DCO105" s="424"/>
      <c r="DCP105" s="423"/>
      <c r="DCS105" s="424"/>
      <c r="DCT105" s="423"/>
      <c r="DCW105" s="424"/>
      <c r="DCX105" s="423"/>
      <c r="DDA105" s="424"/>
      <c r="DDB105" s="423"/>
      <c r="DDE105" s="424"/>
      <c r="DDF105" s="423"/>
      <c r="DDI105" s="424"/>
      <c r="DDJ105" s="423"/>
      <c r="DDM105" s="424"/>
      <c r="DDN105" s="423"/>
      <c r="DDQ105" s="424"/>
      <c r="DDR105" s="423"/>
      <c r="DDU105" s="424"/>
      <c r="DDV105" s="423"/>
      <c r="DDY105" s="424"/>
      <c r="DDZ105" s="423"/>
      <c r="DEC105" s="424"/>
      <c r="DED105" s="423"/>
      <c r="DEG105" s="424"/>
      <c r="DEH105" s="423"/>
      <c r="DEK105" s="424"/>
      <c r="DEL105" s="423"/>
      <c r="DEO105" s="424"/>
      <c r="DEP105" s="423"/>
      <c r="DES105" s="424"/>
      <c r="DET105" s="423"/>
      <c r="DEW105" s="424"/>
      <c r="DEX105" s="423"/>
      <c r="DFA105" s="424"/>
      <c r="DFB105" s="423"/>
      <c r="DFE105" s="424"/>
      <c r="DFF105" s="423"/>
      <c r="DFI105" s="424"/>
      <c r="DFJ105" s="423"/>
      <c r="DFM105" s="424"/>
      <c r="DFN105" s="423"/>
      <c r="DFQ105" s="424"/>
      <c r="DFR105" s="423"/>
      <c r="DFU105" s="424"/>
      <c r="DFV105" s="423"/>
      <c r="DFY105" s="424"/>
      <c r="DFZ105" s="423"/>
      <c r="DGC105" s="424"/>
      <c r="DGD105" s="423"/>
      <c r="DGG105" s="424"/>
      <c r="DGH105" s="423"/>
      <c r="DGK105" s="424"/>
      <c r="DGL105" s="423"/>
      <c r="DGO105" s="424"/>
      <c r="DGP105" s="423"/>
      <c r="DGS105" s="424"/>
      <c r="DGT105" s="423"/>
      <c r="DGW105" s="424"/>
      <c r="DGX105" s="423"/>
      <c r="DHA105" s="424"/>
      <c r="DHB105" s="423"/>
      <c r="DHE105" s="424"/>
      <c r="DHF105" s="423"/>
      <c r="DHI105" s="424"/>
      <c r="DHJ105" s="423"/>
      <c r="DHM105" s="424"/>
      <c r="DHN105" s="423"/>
      <c r="DHQ105" s="424"/>
      <c r="DHR105" s="423"/>
      <c r="DHU105" s="424"/>
      <c r="DHV105" s="423"/>
      <c r="DHY105" s="424"/>
      <c r="DHZ105" s="423"/>
      <c r="DIC105" s="424"/>
      <c r="DID105" s="423"/>
      <c r="DIG105" s="424"/>
      <c r="DIH105" s="423"/>
      <c r="DIK105" s="424"/>
      <c r="DIL105" s="423"/>
      <c r="DIO105" s="424"/>
      <c r="DIP105" s="423"/>
      <c r="DIS105" s="424"/>
      <c r="DIT105" s="423"/>
      <c r="DIW105" s="424"/>
      <c r="DIX105" s="423"/>
      <c r="DJA105" s="424"/>
      <c r="DJB105" s="423"/>
      <c r="DJE105" s="424"/>
      <c r="DJF105" s="423"/>
      <c r="DJI105" s="424"/>
      <c r="DJJ105" s="423"/>
      <c r="DJM105" s="424"/>
      <c r="DJN105" s="423"/>
      <c r="DJQ105" s="424"/>
      <c r="DJR105" s="423"/>
      <c r="DJU105" s="424"/>
      <c r="DJV105" s="423"/>
      <c r="DJY105" s="424"/>
      <c r="DJZ105" s="423"/>
      <c r="DKC105" s="424"/>
      <c r="DKD105" s="423"/>
      <c r="DKG105" s="424"/>
      <c r="DKH105" s="423"/>
      <c r="DKK105" s="424"/>
      <c r="DKL105" s="423"/>
      <c r="DKO105" s="424"/>
      <c r="DKP105" s="423"/>
      <c r="DKS105" s="424"/>
      <c r="DKT105" s="423"/>
      <c r="DKW105" s="424"/>
      <c r="DKX105" s="423"/>
      <c r="DLA105" s="424"/>
      <c r="DLB105" s="423"/>
      <c r="DLE105" s="424"/>
      <c r="DLF105" s="423"/>
      <c r="DLI105" s="424"/>
      <c r="DLJ105" s="423"/>
      <c r="DLM105" s="424"/>
      <c r="DLN105" s="423"/>
      <c r="DLQ105" s="424"/>
      <c r="DLR105" s="423"/>
      <c r="DLU105" s="424"/>
      <c r="DLV105" s="423"/>
      <c r="DLY105" s="424"/>
      <c r="DLZ105" s="423"/>
      <c r="DMC105" s="424"/>
      <c r="DMD105" s="423"/>
      <c r="DMG105" s="424"/>
      <c r="DMH105" s="423"/>
      <c r="DMK105" s="424"/>
      <c r="DML105" s="423"/>
      <c r="DMO105" s="424"/>
      <c r="DMP105" s="423"/>
      <c r="DMS105" s="424"/>
      <c r="DMT105" s="423"/>
      <c r="DMW105" s="424"/>
      <c r="DMX105" s="423"/>
      <c r="DNA105" s="424"/>
      <c r="DNB105" s="423"/>
      <c r="DNE105" s="424"/>
      <c r="DNF105" s="423"/>
      <c r="DNI105" s="424"/>
      <c r="DNJ105" s="423"/>
      <c r="DNM105" s="424"/>
      <c r="DNN105" s="423"/>
      <c r="DNQ105" s="424"/>
      <c r="DNR105" s="423"/>
      <c r="DNU105" s="424"/>
      <c r="DNV105" s="423"/>
      <c r="DNY105" s="424"/>
      <c r="DNZ105" s="423"/>
      <c r="DOC105" s="424"/>
      <c r="DOD105" s="423"/>
      <c r="DOG105" s="424"/>
      <c r="DOH105" s="423"/>
      <c r="DOK105" s="424"/>
      <c r="DOL105" s="423"/>
      <c r="DOO105" s="424"/>
      <c r="DOP105" s="423"/>
      <c r="DOS105" s="424"/>
      <c r="DOT105" s="423"/>
      <c r="DOW105" s="424"/>
      <c r="DOX105" s="423"/>
      <c r="DPA105" s="424"/>
      <c r="DPB105" s="423"/>
      <c r="DPE105" s="424"/>
      <c r="DPF105" s="423"/>
      <c r="DPI105" s="424"/>
      <c r="DPJ105" s="423"/>
      <c r="DPM105" s="424"/>
      <c r="DPN105" s="423"/>
      <c r="DPQ105" s="424"/>
      <c r="DPR105" s="423"/>
      <c r="DPU105" s="424"/>
      <c r="DPV105" s="423"/>
      <c r="DPY105" s="424"/>
      <c r="DPZ105" s="423"/>
      <c r="DQC105" s="424"/>
      <c r="DQD105" s="423"/>
      <c r="DQG105" s="424"/>
      <c r="DQH105" s="423"/>
      <c r="DQK105" s="424"/>
      <c r="DQL105" s="423"/>
      <c r="DQO105" s="424"/>
      <c r="DQP105" s="423"/>
      <c r="DQS105" s="424"/>
      <c r="DQT105" s="423"/>
      <c r="DQW105" s="424"/>
      <c r="DQX105" s="423"/>
      <c r="DRA105" s="424"/>
      <c r="DRB105" s="423"/>
      <c r="DRE105" s="424"/>
      <c r="DRF105" s="423"/>
      <c r="DRI105" s="424"/>
      <c r="DRJ105" s="423"/>
      <c r="DRM105" s="424"/>
      <c r="DRN105" s="423"/>
      <c r="DRQ105" s="424"/>
      <c r="DRR105" s="423"/>
      <c r="DRU105" s="424"/>
      <c r="DRV105" s="423"/>
      <c r="DRY105" s="424"/>
      <c r="DRZ105" s="423"/>
      <c r="DSC105" s="424"/>
      <c r="DSD105" s="423"/>
      <c r="DSG105" s="424"/>
      <c r="DSH105" s="423"/>
      <c r="DSK105" s="424"/>
      <c r="DSL105" s="423"/>
      <c r="DSO105" s="424"/>
      <c r="DSP105" s="423"/>
      <c r="DSS105" s="424"/>
      <c r="DST105" s="423"/>
      <c r="DSW105" s="424"/>
      <c r="DSX105" s="423"/>
      <c r="DTA105" s="424"/>
      <c r="DTB105" s="423"/>
      <c r="DTE105" s="424"/>
      <c r="DTF105" s="423"/>
      <c r="DTI105" s="424"/>
      <c r="DTJ105" s="423"/>
      <c r="DTM105" s="424"/>
      <c r="DTN105" s="423"/>
      <c r="DTQ105" s="424"/>
      <c r="DTR105" s="423"/>
      <c r="DTU105" s="424"/>
      <c r="DTV105" s="423"/>
      <c r="DTY105" s="424"/>
      <c r="DTZ105" s="423"/>
      <c r="DUC105" s="424"/>
      <c r="DUD105" s="423"/>
      <c r="DUG105" s="424"/>
      <c r="DUH105" s="423"/>
      <c r="DUK105" s="424"/>
      <c r="DUL105" s="423"/>
      <c r="DUO105" s="424"/>
      <c r="DUP105" s="423"/>
      <c r="DUS105" s="424"/>
      <c r="DUT105" s="423"/>
      <c r="DUW105" s="424"/>
      <c r="DUX105" s="423"/>
      <c r="DVA105" s="424"/>
      <c r="DVB105" s="423"/>
      <c r="DVE105" s="424"/>
      <c r="DVF105" s="423"/>
      <c r="DVI105" s="424"/>
      <c r="DVJ105" s="423"/>
      <c r="DVM105" s="424"/>
      <c r="DVN105" s="423"/>
      <c r="DVQ105" s="424"/>
      <c r="DVR105" s="423"/>
      <c r="DVU105" s="424"/>
      <c r="DVV105" s="423"/>
      <c r="DVY105" s="424"/>
      <c r="DVZ105" s="423"/>
      <c r="DWC105" s="424"/>
      <c r="DWD105" s="423"/>
      <c r="DWG105" s="424"/>
      <c r="DWH105" s="423"/>
      <c r="DWK105" s="424"/>
      <c r="DWL105" s="423"/>
      <c r="DWO105" s="424"/>
      <c r="DWP105" s="423"/>
      <c r="DWS105" s="424"/>
      <c r="DWT105" s="423"/>
      <c r="DWW105" s="424"/>
      <c r="DWX105" s="423"/>
      <c r="DXA105" s="424"/>
      <c r="DXB105" s="423"/>
      <c r="DXE105" s="424"/>
      <c r="DXF105" s="423"/>
      <c r="DXI105" s="424"/>
      <c r="DXJ105" s="423"/>
      <c r="DXM105" s="424"/>
      <c r="DXN105" s="423"/>
      <c r="DXQ105" s="424"/>
      <c r="DXR105" s="423"/>
      <c r="DXU105" s="424"/>
      <c r="DXV105" s="423"/>
      <c r="DXY105" s="424"/>
      <c r="DXZ105" s="423"/>
      <c r="DYC105" s="424"/>
      <c r="DYD105" s="423"/>
      <c r="DYG105" s="424"/>
      <c r="DYH105" s="423"/>
      <c r="DYK105" s="424"/>
      <c r="DYL105" s="423"/>
      <c r="DYO105" s="424"/>
      <c r="DYP105" s="423"/>
      <c r="DYS105" s="424"/>
      <c r="DYT105" s="423"/>
      <c r="DYW105" s="424"/>
      <c r="DYX105" s="423"/>
      <c r="DZA105" s="424"/>
      <c r="DZB105" s="423"/>
      <c r="DZE105" s="424"/>
      <c r="DZF105" s="423"/>
      <c r="DZI105" s="424"/>
      <c r="DZJ105" s="423"/>
      <c r="DZM105" s="424"/>
      <c r="DZN105" s="423"/>
      <c r="DZQ105" s="424"/>
      <c r="DZR105" s="423"/>
      <c r="DZU105" s="424"/>
      <c r="DZV105" s="423"/>
      <c r="DZY105" s="424"/>
      <c r="DZZ105" s="423"/>
      <c r="EAC105" s="424"/>
      <c r="EAD105" s="423"/>
      <c r="EAG105" s="424"/>
      <c r="EAH105" s="423"/>
      <c r="EAK105" s="424"/>
      <c r="EAL105" s="423"/>
      <c r="EAO105" s="424"/>
      <c r="EAP105" s="423"/>
      <c r="EAS105" s="424"/>
      <c r="EAT105" s="423"/>
      <c r="EAW105" s="424"/>
      <c r="EAX105" s="423"/>
      <c r="EBA105" s="424"/>
      <c r="EBB105" s="423"/>
      <c r="EBE105" s="424"/>
      <c r="EBF105" s="423"/>
      <c r="EBI105" s="424"/>
      <c r="EBJ105" s="423"/>
      <c r="EBM105" s="424"/>
      <c r="EBN105" s="423"/>
      <c r="EBQ105" s="424"/>
      <c r="EBR105" s="423"/>
      <c r="EBU105" s="424"/>
      <c r="EBV105" s="423"/>
      <c r="EBY105" s="424"/>
      <c r="EBZ105" s="423"/>
      <c r="ECC105" s="424"/>
      <c r="ECD105" s="423"/>
      <c r="ECG105" s="424"/>
      <c r="ECH105" s="423"/>
      <c r="ECK105" s="424"/>
      <c r="ECL105" s="423"/>
      <c r="ECO105" s="424"/>
      <c r="ECP105" s="423"/>
      <c r="ECS105" s="424"/>
      <c r="ECT105" s="423"/>
      <c r="ECW105" s="424"/>
      <c r="ECX105" s="423"/>
      <c r="EDA105" s="424"/>
      <c r="EDB105" s="423"/>
      <c r="EDE105" s="424"/>
      <c r="EDF105" s="423"/>
      <c r="EDI105" s="424"/>
      <c r="EDJ105" s="423"/>
      <c r="EDM105" s="424"/>
      <c r="EDN105" s="423"/>
      <c r="EDQ105" s="424"/>
      <c r="EDR105" s="423"/>
      <c r="EDU105" s="424"/>
      <c r="EDV105" s="423"/>
      <c r="EDY105" s="424"/>
      <c r="EDZ105" s="423"/>
      <c r="EEC105" s="424"/>
      <c r="EED105" s="423"/>
      <c r="EEG105" s="424"/>
      <c r="EEH105" s="423"/>
      <c r="EEK105" s="424"/>
      <c r="EEL105" s="423"/>
      <c r="EEO105" s="424"/>
      <c r="EEP105" s="423"/>
      <c r="EES105" s="424"/>
      <c r="EET105" s="423"/>
      <c r="EEW105" s="424"/>
      <c r="EEX105" s="423"/>
      <c r="EFA105" s="424"/>
      <c r="EFB105" s="423"/>
      <c r="EFE105" s="424"/>
      <c r="EFF105" s="423"/>
      <c r="EFI105" s="424"/>
      <c r="EFJ105" s="423"/>
      <c r="EFM105" s="424"/>
      <c r="EFN105" s="423"/>
      <c r="EFQ105" s="424"/>
      <c r="EFR105" s="423"/>
      <c r="EFU105" s="424"/>
      <c r="EFV105" s="423"/>
      <c r="EFY105" s="424"/>
      <c r="EFZ105" s="423"/>
      <c r="EGC105" s="424"/>
      <c r="EGD105" s="423"/>
      <c r="EGG105" s="424"/>
      <c r="EGH105" s="423"/>
      <c r="EGK105" s="424"/>
      <c r="EGL105" s="423"/>
      <c r="EGO105" s="424"/>
      <c r="EGP105" s="423"/>
      <c r="EGS105" s="424"/>
      <c r="EGT105" s="423"/>
      <c r="EGW105" s="424"/>
      <c r="EGX105" s="423"/>
      <c r="EHA105" s="424"/>
      <c r="EHB105" s="423"/>
      <c r="EHE105" s="424"/>
      <c r="EHF105" s="423"/>
      <c r="EHI105" s="424"/>
      <c r="EHJ105" s="423"/>
      <c r="EHM105" s="424"/>
      <c r="EHN105" s="423"/>
      <c r="EHQ105" s="424"/>
      <c r="EHR105" s="423"/>
      <c r="EHU105" s="424"/>
      <c r="EHV105" s="423"/>
      <c r="EHY105" s="424"/>
      <c r="EHZ105" s="423"/>
      <c r="EIC105" s="424"/>
      <c r="EID105" s="423"/>
      <c r="EIG105" s="424"/>
      <c r="EIH105" s="423"/>
      <c r="EIK105" s="424"/>
      <c r="EIL105" s="423"/>
      <c r="EIO105" s="424"/>
      <c r="EIP105" s="423"/>
      <c r="EIS105" s="424"/>
      <c r="EIT105" s="423"/>
      <c r="EIW105" s="424"/>
      <c r="EIX105" s="423"/>
      <c r="EJA105" s="424"/>
      <c r="EJB105" s="423"/>
      <c r="EJE105" s="424"/>
      <c r="EJF105" s="423"/>
      <c r="EJI105" s="424"/>
      <c r="EJJ105" s="423"/>
      <c r="EJM105" s="424"/>
      <c r="EJN105" s="423"/>
      <c r="EJQ105" s="424"/>
      <c r="EJR105" s="423"/>
      <c r="EJU105" s="424"/>
      <c r="EJV105" s="423"/>
      <c r="EJY105" s="424"/>
      <c r="EJZ105" s="423"/>
      <c r="EKC105" s="424"/>
      <c r="EKD105" s="423"/>
      <c r="EKG105" s="424"/>
      <c r="EKH105" s="423"/>
      <c r="EKK105" s="424"/>
      <c r="EKL105" s="423"/>
      <c r="EKO105" s="424"/>
      <c r="EKP105" s="423"/>
      <c r="EKS105" s="424"/>
      <c r="EKT105" s="423"/>
      <c r="EKW105" s="424"/>
      <c r="EKX105" s="423"/>
      <c r="ELA105" s="424"/>
      <c r="ELB105" s="423"/>
      <c r="ELE105" s="424"/>
      <c r="ELF105" s="423"/>
      <c r="ELI105" s="424"/>
      <c r="ELJ105" s="423"/>
      <c r="ELM105" s="424"/>
      <c r="ELN105" s="423"/>
      <c r="ELQ105" s="424"/>
      <c r="ELR105" s="423"/>
      <c r="ELU105" s="424"/>
      <c r="ELV105" s="423"/>
      <c r="ELY105" s="424"/>
      <c r="ELZ105" s="423"/>
      <c r="EMC105" s="424"/>
      <c r="EMD105" s="423"/>
      <c r="EMG105" s="424"/>
      <c r="EMH105" s="423"/>
      <c r="EMK105" s="424"/>
      <c r="EML105" s="423"/>
      <c r="EMO105" s="424"/>
      <c r="EMP105" s="423"/>
      <c r="EMS105" s="424"/>
      <c r="EMT105" s="423"/>
      <c r="EMW105" s="424"/>
      <c r="EMX105" s="423"/>
      <c r="ENA105" s="424"/>
      <c r="ENB105" s="423"/>
      <c r="ENE105" s="424"/>
      <c r="ENF105" s="423"/>
      <c r="ENI105" s="424"/>
      <c r="ENJ105" s="423"/>
      <c r="ENM105" s="424"/>
      <c r="ENN105" s="423"/>
      <c r="ENQ105" s="424"/>
      <c r="ENR105" s="423"/>
      <c r="ENU105" s="424"/>
      <c r="ENV105" s="423"/>
      <c r="ENY105" s="424"/>
      <c r="ENZ105" s="423"/>
      <c r="EOC105" s="424"/>
      <c r="EOD105" s="423"/>
      <c r="EOG105" s="424"/>
      <c r="EOH105" s="423"/>
      <c r="EOK105" s="424"/>
      <c r="EOL105" s="423"/>
      <c r="EOO105" s="424"/>
      <c r="EOP105" s="423"/>
      <c r="EOS105" s="424"/>
      <c r="EOT105" s="423"/>
      <c r="EOW105" s="424"/>
      <c r="EOX105" s="423"/>
      <c r="EPA105" s="424"/>
      <c r="EPB105" s="423"/>
      <c r="EPE105" s="424"/>
      <c r="EPF105" s="423"/>
      <c r="EPI105" s="424"/>
      <c r="EPJ105" s="423"/>
      <c r="EPM105" s="424"/>
      <c r="EPN105" s="423"/>
      <c r="EPQ105" s="424"/>
      <c r="EPR105" s="423"/>
      <c r="EPU105" s="424"/>
      <c r="EPV105" s="423"/>
      <c r="EPY105" s="424"/>
      <c r="EPZ105" s="423"/>
      <c r="EQC105" s="424"/>
      <c r="EQD105" s="423"/>
      <c r="EQG105" s="424"/>
      <c r="EQH105" s="423"/>
      <c r="EQK105" s="424"/>
      <c r="EQL105" s="423"/>
      <c r="EQO105" s="424"/>
      <c r="EQP105" s="423"/>
      <c r="EQS105" s="424"/>
      <c r="EQT105" s="423"/>
      <c r="EQW105" s="424"/>
      <c r="EQX105" s="423"/>
      <c r="ERA105" s="424"/>
      <c r="ERB105" s="423"/>
      <c r="ERE105" s="424"/>
      <c r="ERF105" s="423"/>
      <c r="ERI105" s="424"/>
      <c r="ERJ105" s="423"/>
      <c r="ERM105" s="424"/>
      <c r="ERN105" s="423"/>
      <c r="ERQ105" s="424"/>
      <c r="ERR105" s="423"/>
      <c r="ERU105" s="424"/>
      <c r="ERV105" s="423"/>
      <c r="ERY105" s="424"/>
      <c r="ERZ105" s="423"/>
      <c r="ESC105" s="424"/>
      <c r="ESD105" s="423"/>
      <c r="ESG105" s="424"/>
      <c r="ESH105" s="423"/>
      <c r="ESK105" s="424"/>
      <c r="ESL105" s="423"/>
      <c r="ESO105" s="424"/>
      <c r="ESP105" s="423"/>
      <c r="ESS105" s="424"/>
      <c r="EST105" s="423"/>
      <c r="ESW105" s="424"/>
      <c r="ESX105" s="423"/>
      <c r="ETA105" s="424"/>
      <c r="ETB105" s="423"/>
      <c r="ETE105" s="424"/>
      <c r="ETF105" s="423"/>
      <c r="ETI105" s="424"/>
      <c r="ETJ105" s="423"/>
      <c r="ETM105" s="424"/>
      <c r="ETN105" s="423"/>
      <c r="ETQ105" s="424"/>
      <c r="ETR105" s="423"/>
      <c r="ETU105" s="424"/>
      <c r="ETV105" s="423"/>
      <c r="ETY105" s="424"/>
      <c r="ETZ105" s="423"/>
      <c r="EUC105" s="424"/>
      <c r="EUD105" s="423"/>
      <c r="EUG105" s="424"/>
      <c r="EUH105" s="423"/>
      <c r="EUK105" s="424"/>
      <c r="EUL105" s="423"/>
      <c r="EUO105" s="424"/>
      <c r="EUP105" s="423"/>
      <c r="EUS105" s="424"/>
      <c r="EUT105" s="423"/>
      <c r="EUW105" s="424"/>
      <c r="EUX105" s="423"/>
      <c r="EVA105" s="424"/>
      <c r="EVB105" s="423"/>
      <c r="EVE105" s="424"/>
      <c r="EVF105" s="423"/>
      <c r="EVI105" s="424"/>
      <c r="EVJ105" s="423"/>
      <c r="EVM105" s="424"/>
      <c r="EVN105" s="423"/>
      <c r="EVQ105" s="424"/>
      <c r="EVR105" s="423"/>
      <c r="EVU105" s="424"/>
      <c r="EVV105" s="423"/>
      <c r="EVY105" s="424"/>
      <c r="EVZ105" s="423"/>
      <c r="EWC105" s="424"/>
      <c r="EWD105" s="423"/>
      <c r="EWG105" s="424"/>
      <c r="EWH105" s="423"/>
      <c r="EWK105" s="424"/>
      <c r="EWL105" s="423"/>
      <c r="EWO105" s="424"/>
      <c r="EWP105" s="423"/>
      <c r="EWS105" s="424"/>
      <c r="EWT105" s="423"/>
      <c r="EWW105" s="424"/>
      <c r="EWX105" s="423"/>
      <c r="EXA105" s="424"/>
      <c r="EXB105" s="423"/>
      <c r="EXE105" s="424"/>
      <c r="EXF105" s="423"/>
      <c r="EXI105" s="424"/>
      <c r="EXJ105" s="423"/>
      <c r="EXM105" s="424"/>
      <c r="EXN105" s="423"/>
      <c r="EXQ105" s="424"/>
      <c r="EXR105" s="423"/>
      <c r="EXU105" s="424"/>
      <c r="EXV105" s="423"/>
      <c r="EXY105" s="424"/>
      <c r="EXZ105" s="423"/>
      <c r="EYC105" s="424"/>
      <c r="EYD105" s="423"/>
      <c r="EYG105" s="424"/>
      <c r="EYH105" s="423"/>
      <c r="EYK105" s="424"/>
      <c r="EYL105" s="423"/>
      <c r="EYO105" s="424"/>
      <c r="EYP105" s="423"/>
      <c r="EYS105" s="424"/>
      <c r="EYT105" s="423"/>
      <c r="EYW105" s="424"/>
      <c r="EYX105" s="423"/>
      <c r="EZA105" s="424"/>
      <c r="EZB105" s="423"/>
      <c r="EZE105" s="424"/>
      <c r="EZF105" s="423"/>
      <c r="EZI105" s="424"/>
      <c r="EZJ105" s="423"/>
      <c r="EZM105" s="424"/>
      <c r="EZN105" s="423"/>
      <c r="EZQ105" s="424"/>
      <c r="EZR105" s="423"/>
      <c r="EZU105" s="424"/>
      <c r="EZV105" s="423"/>
      <c r="EZY105" s="424"/>
      <c r="EZZ105" s="423"/>
      <c r="FAC105" s="424"/>
      <c r="FAD105" s="423"/>
      <c r="FAG105" s="424"/>
      <c r="FAH105" s="423"/>
      <c r="FAK105" s="424"/>
      <c r="FAL105" s="423"/>
      <c r="FAO105" s="424"/>
      <c r="FAP105" s="423"/>
      <c r="FAS105" s="424"/>
      <c r="FAT105" s="423"/>
      <c r="FAW105" s="424"/>
      <c r="FAX105" s="423"/>
      <c r="FBA105" s="424"/>
      <c r="FBB105" s="423"/>
      <c r="FBE105" s="424"/>
      <c r="FBF105" s="423"/>
      <c r="FBI105" s="424"/>
      <c r="FBJ105" s="423"/>
      <c r="FBM105" s="424"/>
      <c r="FBN105" s="423"/>
      <c r="FBQ105" s="424"/>
      <c r="FBR105" s="423"/>
      <c r="FBU105" s="424"/>
      <c r="FBV105" s="423"/>
      <c r="FBY105" s="424"/>
      <c r="FBZ105" s="423"/>
      <c r="FCC105" s="424"/>
      <c r="FCD105" s="423"/>
      <c r="FCG105" s="424"/>
      <c r="FCH105" s="423"/>
      <c r="FCK105" s="424"/>
      <c r="FCL105" s="423"/>
      <c r="FCO105" s="424"/>
      <c r="FCP105" s="423"/>
      <c r="FCS105" s="424"/>
      <c r="FCT105" s="423"/>
      <c r="FCW105" s="424"/>
      <c r="FCX105" s="423"/>
      <c r="FDA105" s="424"/>
      <c r="FDB105" s="423"/>
      <c r="FDE105" s="424"/>
      <c r="FDF105" s="423"/>
      <c r="FDI105" s="424"/>
      <c r="FDJ105" s="423"/>
      <c r="FDM105" s="424"/>
      <c r="FDN105" s="423"/>
      <c r="FDQ105" s="424"/>
      <c r="FDR105" s="423"/>
      <c r="FDU105" s="424"/>
      <c r="FDV105" s="423"/>
      <c r="FDY105" s="424"/>
      <c r="FDZ105" s="423"/>
      <c r="FEC105" s="424"/>
      <c r="FED105" s="423"/>
      <c r="FEG105" s="424"/>
      <c r="FEH105" s="423"/>
      <c r="FEK105" s="424"/>
      <c r="FEL105" s="423"/>
      <c r="FEO105" s="424"/>
      <c r="FEP105" s="423"/>
      <c r="FES105" s="424"/>
      <c r="FET105" s="423"/>
      <c r="FEW105" s="424"/>
      <c r="FEX105" s="423"/>
      <c r="FFA105" s="424"/>
      <c r="FFB105" s="423"/>
      <c r="FFE105" s="424"/>
      <c r="FFF105" s="423"/>
      <c r="FFI105" s="424"/>
      <c r="FFJ105" s="423"/>
      <c r="FFM105" s="424"/>
      <c r="FFN105" s="423"/>
      <c r="FFQ105" s="424"/>
      <c r="FFR105" s="423"/>
      <c r="FFU105" s="424"/>
      <c r="FFV105" s="423"/>
      <c r="FFY105" s="424"/>
      <c r="FFZ105" s="423"/>
      <c r="FGC105" s="424"/>
      <c r="FGD105" s="423"/>
      <c r="FGG105" s="424"/>
      <c r="FGH105" s="423"/>
      <c r="FGK105" s="424"/>
      <c r="FGL105" s="423"/>
      <c r="FGO105" s="424"/>
      <c r="FGP105" s="423"/>
      <c r="FGS105" s="424"/>
      <c r="FGT105" s="423"/>
      <c r="FGW105" s="424"/>
      <c r="FGX105" s="423"/>
      <c r="FHA105" s="424"/>
      <c r="FHB105" s="423"/>
      <c r="FHE105" s="424"/>
      <c r="FHF105" s="423"/>
      <c r="FHI105" s="424"/>
      <c r="FHJ105" s="423"/>
      <c r="FHM105" s="424"/>
      <c r="FHN105" s="423"/>
      <c r="FHQ105" s="424"/>
      <c r="FHR105" s="423"/>
      <c r="FHU105" s="424"/>
      <c r="FHV105" s="423"/>
      <c r="FHY105" s="424"/>
      <c r="FHZ105" s="423"/>
      <c r="FIC105" s="424"/>
      <c r="FID105" s="423"/>
      <c r="FIG105" s="424"/>
      <c r="FIH105" s="423"/>
      <c r="FIK105" s="424"/>
      <c r="FIL105" s="423"/>
      <c r="FIO105" s="424"/>
      <c r="FIP105" s="423"/>
      <c r="FIS105" s="424"/>
      <c r="FIT105" s="423"/>
      <c r="FIW105" s="424"/>
      <c r="FIX105" s="423"/>
      <c r="FJA105" s="424"/>
      <c r="FJB105" s="423"/>
      <c r="FJE105" s="424"/>
      <c r="FJF105" s="423"/>
      <c r="FJI105" s="424"/>
      <c r="FJJ105" s="423"/>
      <c r="FJM105" s="424"/>
      <c r="FJN105" s="423"/>
      <c r="FJQ105" s="424"/>
      <c r="FJR105" s="423"/>
      <c r="FJU105" s="424"/>
      <c r="FJV105" s="423"/>
      <c r="FJY105" s="424"/>
      <c r="FJZ105" s="423"/>
      <c r="FKC105" s="424"/>
      <c r="FKD105" s="423"/>
      <c r="FKG105" s="424"/>
      <c r="FKH105" s="423"/>
      <c r="FKK105" s="424"/>
      <c r="FKL105" s="423"/>
      <c r="FKO105" s="424"/>
      <c r="FKP105" s="423"/>
      <c r="FKS105" s="424"/>
      <c r="FKT105" s="423"/>
      <c r="FKW105" s="424"/>
      <c r="FKX105" s="423"/>
      <c r="FLA105" s="424"/>
      <c r="FLB105" s="423"/>
      <c r="FLE105" s="424"/>
      <c r="FLF105" s="423"/>
      <c r="FLI105" s="424"/>
      <c r="FLJ105" s="423"/>
      <c r="FLM105" s="424"/>
      <c r="FLN105" s="423"/>
      <c r="FLQ105" s="424"/>
      <c r="FLR105" s="423"/>
      <c r="FLU105" s="424"/>
      <c r="FLV105" s="423"/>
      <c r="FLY105" s="424"/>
      <c r="FLZ105" s="423"/>
      <c r="FMC105" s="424"/>
      <c r="FMD105" s="423"/>
      <c r="FMG105" s="424"/>
      <c r="FMH105" s="423"/>
      <c r="FMK105" s="424"/>
      <c r="FML105" s="423"/>
      <c r="FMO105" s="424"/>
      <c r="FMP105" s="423"/>
      <c r="FMS105" s="424"/>
      <c r="FMT105" s="423"/>
      <c r="FMW105" s="424"/>
      <c r="FMX105" s="423"/>
      <c r="FNA105" s="424"/>
      <c r="FNB105" s="423"/>
      <c r="FNE105" s="424"/>
      <c r="FNF105" s="423"/>
      <c r="FNI105" s="424"/>
      <c r="FNJ105" s="423"/>
      <c r="FNM105" s="424"/>
      <c r="FNN105" s="423"/>
      <c r="FNQ105" s="424"/>
      <c r="FNR105" s="423"/>
      <c r="FNU105" s="424"/>
      <c r="FNV105" s="423"/>
      <c r="FNY105" s="424"/>
      <c r="FNZ105" s="423"/>
      <c r="FOC105" s="424"/>
      <c r="FOD105" s="423"/>
      <c r="FOG105" s="424"/>
      <c r="FOH105" s="423"/>
      <c r="FOK105" s="424"/>
      <c r="FOL105" s="423"/>
      <c r="FOO105" s="424"/>
      <c r="FOP105" s="423"/>
      <c r="FOS105" s="424"/>
      <c r="FOT105" s="423"/>
      <c r="FOW105" s="424"/>
      <c r="FOX105" s="423"/>
      <c r="FPA105" s="424"/>
      <c r="FPB105" s="423"/>
      <c r="FPE105" s="424"/>
      <c r="FPF105" s="423"/>
      <c r="FPI105" s="424"/>
      <c r="FPJ105" s="423"/>
      <c r="FPM105" s="424"/>
      <c r="FPN105" s="423"/>
      <c r="FPQ105" s="424"/>
      <c r="FPR105" s="423"/>
      <c r="FPU105" s="424"/>
      <c r="FPV105" s="423"/>
      <c r="FPY105" s="424"/>
      <c r="FPZ105" s="423"/>
      <c r="FQC105" s="424"/>
      <c r="FQD105" s="423"/>
      <c r="FQG105" s="424"/>
      <c r="FQH105" s="423"/>
      <c r="FQK105" s="424"/>
      <c r="FQL105" s="423"/>
      <c r="FQO105" s="424"/>
      <c r="FQP105" s="423"/>
      <c r="FQS105" s="424"/>
      <c r="FQT105" s="423"/>
      <c r="FQW105" s="424"/>
      <c r="FQX105" s="423"/>
      <c r="FRA105" s="424"/>
      <c r="FRB105" s="423"/>
      <c r="FRE105" s="424"/>
      <c r="FRF105" s="423"/>
      <c r="FRI105" s="424"/>
      <c r="FRJ105" s="423"/>
      <c r="FRM105" s="424"/>
      <c r="FRN105" s="423"/>
      <c r="FRQ105" s="424"/>
      <c r="FRR105" s="423"/>
      <c r="FRU105" s="424"/>
      <c r="FRV105" s="423"/>
      <c r="FRY105" s="424"/>
      <c r="FRZ105" s="423"/>
      <c r="FSC105" s="424"/>
      <c r="FSD105" s="423"/>
      <c r="FSG105" s="424"/>
      <c r="FSH105" s="423"/>
      <c r="FSK105" s="424"/>
      <c r="FSL105" s="423"/>
      <c r="FSO105" s="424"/>
      <c r="FSP105" s="423"/>
      <c r="FSS105" s="424"/>
      <c r="FST105" s="423"/>
      <c r="FSW105" s="424"/>
      <c r="FSX105" s="423"/>
      <c r="FTA105" s="424"/>
      <c r="FTB105" s="423"/>
      <c r="FTE105" s="424"/>
      <c r="FTF105" s="423"/>
      <c r="FTI105" s="424"/>
      <c r="FTJ105" s="423"/>
      <c r="FTM105" s="424"/>
      <c r="FTN105" s="423"/>
      <c r="FTQ105" s="424"/>
      <c r="FTR105" s="423"/>
      <c r="FTU105" s="424"/>
      <c r="FTV105" s="423"/>
      <c r="FTY105" s="424"/>
      <c r="FTZ105" s="423"/>
      <c r="FUC105" s="424"/>
      <c r="FUD105" s="423"/>
      <c r="FUG105" s="424"/>
      <c r="FUH105" s="423"/>
      <c r="FUK105" s="424"/>
      <c r="FUL105" s="423"/>
      <c r="FUO105" s="424"/>
      <c r="FUP105" s="423"/>
      <c r="FUS105" s="424"/>
      <c r="FUT105" s="423"/>
      <c r="FUW105" s="424"/>
      <c r="FUX105" s="423"/>
      <c r="FVA105" s="424"/>
      <c r="FVB105" s="423"/>
      <c r="FVE105" s="424"/>
      <c r="FVF105" s="423"/>
      <c r="FVI105" s="424"/>
      <c r="FVJ105" s="423"/>
      <c r="FVM105" s="424"/>
      <c r="FVN105" s="423"/>
      <c r="FVQ105" s="424"/>
      <c r="FVR105" s="423"/>
      <c r="FVU105" s="424"/>
      <c r="FVV105" s="423"/>
      <c r="FVY105" s="424"/>
      <c r="FVZ105" s="423"/>
      <c r="FWC105" s="424"/>
      <c r="FWD105" s="423"/>
      <c r="FWG105" s="424"/>
      <c r="FWH105" s="423"/>
      <c r="FWK105" s="424"/>
      <c r="FWL105" s="423"/>
      <c r="FWO105" s="424"/>
      <c r="FWP105" s="423"/>
      <c r="FWS105" s="424"/>
      <c r="FWT105" s="423"/>
      <c r="FWW105" s="424"/>
      <c r="FWX105" s="423"/>
      <c r="FXA105" s="424"/>
      <c r="FXB105" s="423"/>
      <c r="FXE105" s="424"/>
      <c r="FXF105" s="423"/>
      <c r="FXI105" s="424"/>
      <c r="FXJ105" s="423"/>
      <c r="FXM105" s="424"/>
      <c r="FXN105" s="423"/>
      <c r="FXQ105" s="424"/>
      <c r="FXR105" s="423"/>
      <c r="FXU105" s="424"/>
      <c r="FXV105" s="423"/>
      <c r="FXY105" s="424"/>
      <c r="FXZ105" s="423"/>
      <c r="FYC105" s="424"/>
      <c r="FYD105" s="423"/>
      <c r="FYG105" s="424"/>
      <c r="FYH105" s="423"/>
      <c r="FYK105" s="424"/>
      <c r="FYL105" s="423"/>
      <c r="FYO105" s="424"/>
      <c r="FYP105" s="423"/>
      <c r="FYS105" s="424"/>
      <c r="FYT105" s="423"/>
      <c r="FYW105" s="424"/>
      <c r="FYX105" s="423"/>
      <c r="FZA105" s="424"/>
      <c r="FZB105" s="423"/>
      <c r="FZE105" s="424"/>
      <c r="FZF105" s="423"/>
      <c r="FZI105" s="424"/>
      <c r="FZJ105" s="423"/>
      <c r="FZM105" s="424"/>
      <c r="FZN105" s="423"/>
      <c r="FZQ105" s="424"/>
      <c r="FZR105" s="423"/>
      <c r="FZU105" s="424"/>
      <c r="FZV105" s="423"/>
      <c r="FZY105" s="424"/>
      <c r="FZZ105" s="423"/>
      <c r="GAC105" s="424"/>
      <c r="GAD105" s="423"/>
      <c r="GAG105" s="424"/>
      <c r="GAH105" s="423"/>
      <c r="GAK105" s="424"/>
      <c r="GAL105" s="423"/>
      <c r="GAO105" s="424"/>
      <c r="GAP105" s="423"/>
      <c r="GAS105" s="424"/>
      <c r="GAT105" s="423"/>
      <c r="GAW105" s="424"/>
      <c r="GAX105" s="423"/>
      <c r="GBA105" s="424"/>
      <c r="GBB105" s="423"/>
      <c r="GBE105" s="424"/>
      <c r="GBF105" s="423"/>
      <c r="GBI105" s="424"/>
      <c r="GBJ105" s="423"/>
      <c r="GBM105" s="424"/>
      <c r="GBN105" s="423"/>
      <c r="GBQ105" s="424"/>
      <c r="GBR105" s="423"/>
      <c r="GBU105" s="424"/>
      <c r="GBV105" s="423"/>
      <c r="GBY105" s="424"/>
      <c r="GBZ105" s="423"/>
      <c r="GCC105" s="424"/>
      <c r="GCD105" s="423"/>
      <c r="GCG105" s="424"/>
      <c r="GCH105" s="423"/>
      <c r="GCK105" s="424"/>
      <c r="GCL105" s="423"/>
      <c r="GCO105" s="424"/>
      <c r="GCP105" s="423"/>
      <c r="GCS105" s="424"/>
      <c r="GCT105" s="423"/>
      <c r="GCW105" s="424"/>
      <c r="GCX105" s="423"/>
      <c r="GDA105" s="424"/>
      <c r="GDB105" s="423"/>
      <c r="GDE105" s="424"/>
      <c r="GDF105" s="423"/>
      <c r="GDI105" s="424"/>
      <c r="GDJ105" s="423"/>
      <c r="GDM105" s="424"/>
      <c r="GDN105" s="423"/>
      <c r="GDQ105" s="424"/>
      <c r="GDR105" s="423"/>
      <c r="GDU105" s="424"/>
      <c r="GDV105" s="423"/>
      <c r="GDY105" s="424"/>
      <c r="GDZ105" s="423"/>
      <c r="GEC105" s="424"/>
      <c r="GED105" s="423"/>
      <c r="GEG105" s="424"/>
      <c r="GEH105" s="423"/>
      <c r="GEK105" s="424"/>
      <c r="GEL105" s="423"/>
      <c r="GEO105" s="424"/>
      <c r="GEP105" s="423"/>
      <c r="GES105" s="424"/>
      <c r="GET105" s="423"/>
      <c r="GEW105" s="424"/>
      <c r="GEX105" s="423"/>
      <c r="GFA105" s="424"/>
      <c r="GFB105" s="423"/>
      <c r="GFE105" s="424"/>
      <c r="GFF105" s="423"/>
      <c r="GFI105" s="424"/>
      <c r="GFJ105" s="423"/>
      <c r="GFM105" s="424"/>
      <c r="GFN105" s="423"/>
      <c r="GFQ105" s="424"/>
      <c r="GFR105" s="423"/>
      <c r="GFU105" s="424"/>
      <c r="GFV105" s="423"/>
      <c r="GFY105" s="424"/>
      <c r="GFZ105" s="423"/>
      <c r="GGC105" s="424"/>
      <c r="GGD105" s="423"/>
      <c r="GGG105" s="424"/>
      <c r="GGH105" s="423"/>
      <c r="GGK105" s="424"/>
      <c r="GGL105" s="423"/>
      <c r="GGO105" s="424"/>
      <c r="GGP105" s="423"/>
      <c r="GGS105" s="424"/>
      <c r="GGT105" s="423"/>
      <c r="GGW105" s="424"/>
      <c r="GGX105" s="423"/>
      <c r="GHA105" s="424"/>
      <c r="GHB105" s="423"/>
      <c r="GHE105" s="424"/>
      <c r="GHF105" s="423"/>
      <c r="GHI105" s="424"/>
      <c r="GHJ105" s="423"/>
      <c r="GHM105" s="424"/>
      <c r="GHN105" s="423"/>
      <c r="GHQ105" s="424"/>
      <c r="GHR105" s="423"/>
      <c r="GHU105" s="424"/>
      <c r="GHV105" s="423"/>
      <c r="GHY105" s="424"/>
      <c r="GHZ105" s="423"/>
      <c r="GIC105" s="424"/>
      <c r="GID105" s="423"/>
      <c r="GIG105" s="424"/>
      <c r="GIH105" s="423"/>
      <c r="GIK105" s="424"/>
      <c r="GIL105" s="423"/>
      <c r="GIO105" s="424"/>
      <c r="GIP105" s="423"/>
      <c r="GIS105" s="424"/>
      <c r="GIT105" s="423"/>
      <c r="GIW105" s="424"/>
      <c r="GIX105" s="423"/>
      <c r="GJA105" s="424"/>
      <c r="GJB105" s="423"/>
      <c r="GJE105" s="424"/>
      <c r="GJF105" s="423"/>
      <c r="GJI105" s="424"/>
      <c r="GJJ105" s="423"/>
      <c r="GJM105" s="424"/>
      <c r="GJN105" s="423"/>
      <c r="GJQ105" s="424"/>
      <c r="GJR105" s="423"/>
      <c r="GJU105" s="424"/>
      <c r="GJV105" s="423"/>
      <c r="GJY105" s="424"/>
      <c r="GJZ105" s="423"/>
      <c r="GKC105" s="424"/>
      <c r="GKD105" s="423"/>
      <c r="GKG105" s="424"/>
      <c r="GKH105" s="423"/>
      <c r="GKK105" s="424"/>
      <c r="GKL105" s="423"/>
      <c r="GKO105" s="424"/>
      <c r="GKP105" s="423"/>
      <c r="GKS105" s="424"/>
      <c r="GKT105" s="423"/>
      <c r="GKW105" s="424"/>
      <c r="GKX105" s="423"/>
      <c r="GLA105" s="424"/>
      <c r="GLB105" s="423"/>
      <c r="GLE105" s="424"/>
      <c r="GLF105" s="423"/>
      <c r="GLI105" s="424"/>
      <c r="GLJ105" s="423"/>
      <c r="GLM105" s="424"/>
      <c r="GLN105" s="423"/>
      <c r="GLQ105" s="424"/>
      <c r="GLR105" s="423"/>
      <c r="GLU105" s="424"/>
      <c r="GLV105" s="423"/>
      <c r="GLY105" s="424"/>
      <c r="GLZ105" s="423"/>
      <c r="GMC105" s="424"/>
      <c r="GMD105" s="423"/>
      <c r="GMG105" s="424"/>
      <c r="GMH105" s="423"/>
      <c r="GMK105" s="424"/>
      <c r="GML105" s="423"/>
      <c r="GMO105" s="424"/>
      <c r="GMP105" s="423"/>
      <c r="GMS105" s="424"/>
      <c r="GMT105" s="423"/>
      <c r="GMW105" s="424"/>
      <c r="GMX105" s="423"/>
      <c r="GNA105" s="424"/>
      <c r="GNB105" s="423"/>
      <c r="GNE105" s="424"/>
      <c r="GNF105" s="423"/>
      <c r="GNI105" s="424"/>
      <c r="GNJ105" s="423"/>
      <c r="GNM105" s="424"/>
      <c r="GNN105" s="423"/>
      <c r="GNQ105" s="424"/>
      <c r="GNR105" s="423"/>
      <c r="GNU105" s="424"/>
      <c r="GNV105" s="423"/>
      <c r="GNY105" s="424"/>
      <c r="GNZ105" s="423"/>
      <c r="GOC105" s="424"/>
      <c r="GOD105" s="423"/>
      <c r="GOG105" s="424"/>
      <c r="GOH105" s="423"/>
      <c r="GOK105" s="424"/>
      <c r="GOL105" s="423"/>
      <c r="GOO105" s="424"/>
      <c r="GOP105" s="423"/>
      <c r="GOS105" s="424"/>
      <c r="GOT105" s="423"/>
      <c r="GOW105" s="424"/>
      <c r="GOX105" s="423"/>
      <c r="GPA105" s="424"/>
      <c r="GPB105" s="423"/>
      <c r="GPE105" s="424"/>
      <c r="GPF105" s="423"/>
      <c r="GPI105" s="424"/>
      <c r="GPJ105" s="423"/>
      <c r="GPM105" s="424"/>
      <c r="GPN105" s="423"/>
      <c r="GPQ105" s="424"/>
      <c r="GPR105" s="423"/>
      <c r="GPU105" s="424"/>
      <c r="GPV105" s="423"/>
      <c r="GPY105" s="424"/>
      <c r="GPZ105" s="423"/>
      <c r="GQC105" s="424"/>
      <c r="GQD105" s="423"/>
      <c r="GQG105" s="424"/>
      <c r="GQH105" s="423"/>
      <c r="GQK105" s="424"/>
      <c r="GQL105" s="423"/>
      <c r="GQO105" s="424"/>
      <c r="GQP105" s="423"/>
      <c r="GQS105" s="424"/>
      <c r="GQT105" s="423"/>
      <c r="GQW105" s="424"/>
      <c r="GQX105" s="423"/>
      <c r="GRA105" s="424"/>
      <c r="GRB105" s="423"/>
      <c r="GRE105" s="424"/>
      <c r="GRF105" s="423"/>
      <c r="GRI105" s="424"/>
      <c r="GRJ105" s="423"/>
      <c r="GRM105" s="424"/>
      <c r="GRN105" s="423"/>
      <c r="GRQ105" s="424"/>
      <c r="GRR105" s="423"/>
      <c r="GRU105" s="424"/>
      <c r="GRV105" s="423"/>
      <c r="GRY105" s="424"/>
      <c r="GRZ105" s="423"/>
      <c r="GSC105" s="424"/>
      <c r="GSD105" s="423"/>
      <c r="GSG105" s="424"/>
      <c r="GSH105" s="423"/>
      <c r="GSK105" s="424"/>
      <c r="GSL105" s="423"/>
      <c r="GSO105" s="424"/>
      <c r="GSP105" s="423"/>
      <c r="GSS105" s="424"/>
      <c r="GST105" s="423"/>
      <c r="GSW105" s="424"/>
      <c r="GSX105" s="423"/>
      <c r="GTA105" s="424"/>
      <c r="GTB105" s="423"/>
      <c r="GTE105" s="424"/>
      <c r="GTF105" s="423"/>
      <c r="GTI105" s="424"/>
      <c r="GTJ105" s="423"/>
      <c r="GTM105" s="424"/>
      <c r="GTN105" s="423"/>
      <c r="GTQ105" s="424"/>
      <c r="GTR105" s="423"/>
      <c r="GTU105" s="424"/>
      <c r="GTV105" s="423"/>
      <c r="GTY105" s="424"/>
      <c r="GTZ105" s="423"/>
      <c r="GUC105" s="424"/>
      <c r="GUD105" s="423"/>
      <c r="GUG105" s="424"/>
      <c r="GUH105" s="423"/>
      <c r="GUK105" s="424"/>
      <c r="GUL105" s="423"/>
      <c r="GUO105" s="424"/>
      <c r="GUP105" s="423"/>
      <c r="GUS105" s="424"/>
      <c r="GUT105" s="423"/>
      <c r="GUW105" s="424"/>
      <c r="GUX105" s="423"/>
      <c r="GVA105" s="424"/>
      <c r="GVB105" s="423"/>
      <c r="GVE105" s="424"/>
      <c r="GVF105" s="423"/>
      <c r="GVI105" s="424"/>
      <c r="GVJ105" s="423"/>
      <c r="GVM105" s="424"/>
      <c r="GVN105" s="423"/>
      <c r="GVQ105" s="424"/>
      <c r="GVR105" s="423"/>
      <c r="GVU105" s="424"/>
      <c r="GVV105" s="423"/>
      <c r="GVY105" s="424"/>
      <c r="GVZ105" s="423"/>
      <c r="GWC105" s="424"/>
      <c r="GWD105" s="423"/>
      <c r="GWG105" s="424"/>
      <c r="GWH105" s="423"/>
      <c r="GWK105" s="424"/>
      <c r="GWL105" s="423"/>
      <c r="GWO105" s="424"/>
      <c r="GWP105" s="423"/>
      <c r="GWS105" s="424"/>
      <c r="GWT105" s="423"/>
      <c r="GWW105" s="424"/>
      <c r="GWX105" s="423"/>
      <c r="GXA105" s="424"/>
      <c r="GXB105" s="423"/>
      <c r="GXE105" s="424"/>
      <c r="GXF105" s="423"/>
      <c r="GXI105" s="424"/>
      <c r="GXJ105" s="423"/>
      <c r="GXM105" s="424"/>
      <c r="GXN105" s="423"/>
      <c r="GXQ105" s="424"/>
      <c r="GXR105" s="423"/>
      <c r="GXU105" s="424"/>
      <c r="GXV105" s="423"/>
      <c r="GXY105" s="424"/>
      <c r="GXZ105" s="423"/>
      <c r="GYC105" s="424"/>
      <c r="GYD105" s="423"/>
      <c r="GYG105" s="424"/>
      <c r="GYH105" s="423"/>
      <c r="GYK105" s="424"/>
      <c r="GYL105" s="423"/>
      <c r="GYO105" s="424"/>
      <c r="GYP105" s="423"/>
      <c r="GYS105" s="424"/>
      <c r="GYT105" s="423"/>
      <c r="GYW105" s="424"/>
      <c r="GYX105" s="423"/>
      <c r="GZA105" s="424"/>
      <c r="GZB105" s="423"/>
      <c r="GZE105" s="424"/>
      <c r="GZF105" s="423"/>
      <c r="GZI105" s="424"/>
      <c r="GZJ105" s="423"/>
      <c r="GZM105" s="424"/>
      <c r="GZN105" s="423"/>
      <c r="GZQ105" s="424"/>
      <c r="GZR105" s="423"/>
      <c r="GZU105" s="424"/>
      <c r="GZV105" s="423"/>
      <c r="GZY105" s="424"/>
      <c r="GZZ105" s="423"/>
      <c r="HAC105" s="424"/>
      <c r="HAD105" s="423"/>
      <c r="HAG105" s="424"/>
      <c r="HAH105" s="423"/>
      <c r="HAK105" s="424"/>
      <c r="HAL105" s="423"/>
      <c r="HAO105" s="424"/>
      <c r="HAP105" s="423"/>
      <c r="HAS105" s="424"/>
      <c r="HAT105" s="423"/>
      <c r="HAW105" s="424"/>
      <c r="HAX105" s="423"/>
      <c r="HBA105" s="424"/>
      <c r="HBB105" s="423"/>
      <c r="HBE105" s="424"/>
      <c r="HBF105" s="423"/>
      <c r="HBI105" s="424"/>
      <c r="HBJ105" s="423"/>
      <c r="HBM105" s="424"/>
      <c r="HBN105" s="423"/>
      <c r="HBQ105" s="424"/>
      <c r="HBR105" s="423"/>
      <c r="HBU105" s="424"/>
      <c r="HBV105" s="423"/>
      <c r="HBY105" s="424"/>
      <c r="HBZ105" s="423"/>
      <c r="HCC105" s="424"/>
      <c r="HCD105" s="423"/>
      <c r="HCG105" s="424"/>
      <c r="HCH105" s="423"/>
      <c r="HCK105" s="424"/>
      <c r="HCL105" s="423"/>
      <c r="HCO105" s="424"/>
      <c r="HCP105" s="423"/>
      <c r="HCS105" s="424"/>
      <c r="HCT105" s="423"/>
      <c r="HCW105" s="424"/>
      <c r="HCX105" s="423"/>
      <c r="HDA105" s="424"/>
      <c r="HDB105" s="423"/>
      <c r="HDE105" s="424"/>
      <c r="HDF105" s="423"/>
      <c r="HDI105" s="424"/>
      <c r="HDJ105" s="423"/>
      <c r="HDM105" s="424"/>
      <c r="HDN105" s="423"/>
      <c r="HDQ105" s="424"/>
      <c r="HDR105" s="423"/>
      <c r="HDU105" s="424"/>
      <c r="HDV105" s="423"/>
      <c r="HDY105" s="424"/>
      <c r="HDZ105" s="423"/>
      <c r="HEC105" s="424"/>
      <c r="HED105" s="423"/>
      <c r="HEG105" s="424"/>
      <c r="HEH105" s="423"/>
      <c r="HEK105" s="424"/>
      <c r="HEL105" s="423"/>
      <c r="HEO105" s="424"/>
      <c r="HEP105" s="423"/>
      <c r="HES105" s="424"/>
      <c r="HET105" s="423"/>
      <c r="HEW105" s="424"/>
      <c r="HEX105" s="423"/>
      <c r="HFA105" s="424"/>
      <c r="HFB105" s="423"/>
      <c r="HFE105" s="424"/>
      <c r="HFF105" s="423"/>
      <c r="HFI105" s="424"/>
      <c r="HFJ105" s="423"/>
      <c r="HFM105" s="424"/>
      <c r="HFN105" s="423"/>
      <c r="HFQ105" s="424"/>
      <c r="HFR105" s="423"/>
      <c r="HFU105" s="424"/>
      <c r="HFV105" s="423"/>
      <c r="HFY105" s="424"/>
      <c r="HFZ105" s="423"/>
      <c r="HGC105" s="424"/>
      <c r="HGD105" s="423"/>
      <c r="HGG105" s="424"/>
      <c r="HGH105" s="423"/>
      <c r="HGK105" s="424"/>
      <c r="HGL105" s="423"/>
      <c r="HGO105" s="424"/>
      <c r="HGP105" s="423"/>
      <c r="HGS105" s="424"/>
      <c r="HGT105" s="423"/>
      <c r="HGW105" s="424"/>
      <c r="HGX105" s="423"/>
      <c r="HHA105" s="424"/>
      <c r="HHB105" s="423"/>
      <c r="HHE105" s="424"/>
      <c r="HHF105" s="423"/>
      <c r="HHI105" s="424"/>
      <c r="HHJ105" s="423"/>
      <c r="HHM105" s="424"/>
      <c r="HHN105" s="423"/>
      <c r="HHQ105" s="424"/>
      <c r="HHR105" s="423"/>
      <c r="HHU105" s="424"/>
      <c r="HHV105" s="423"/>
      <c r="HHY105" s="424"/>
      <c r="HHZ105" s="423"/>
      <c r="HIC105" s="424"/>
      <c r="HID105" s="423"/>
      <c r="HIG105" s="424"/>
      <c r="HIH105" s="423"/>
      <c r="HIK105" s="424"/>
      <c r="HIL105" s="423"/>
      <c r="HIO105" s="424"/>
      <c r="HIP105" s="423"/>
      <c r="HIS105" s="424"/>
      <c r="HIT105" s="423"/>
      <c r="HIW105" s="424"/>
      <c r="HIX105" s="423"/>
      <c r="HJA105" s="424"/>
      <c r="HJB105" s="423"/>
      <c r="HJE105" s="424"/>
      <c r="HJF105" s="423"/>
      <c r="HJI105" s="424"/>
      <c r="HJJ105" s="423"/>
      <c r="HJM105" s="424"/>
      <c r="HJN105" s="423"/>
      <c r="HJQ105" s="424"/>
      <c r="HJR105" s="423"/>
      <c r="HJU105" s="424"/>
      <c r="HJV105" s="423"/>
      <c r="HJY105" s="424"/>
      <c r="HJZ105" s="423"/>
      <c r="HKC105" s="424"/>
      <c r="HKD105" s="423"/>
      <c r="HKG105" s="424"/>
      <c r="HKH105" s="423"/>
      <c r="HKK105" s="424"/>
      <c r="HKL105" s="423"/>
      <c r="HKO105" s="424"/>
      <c r="HKP105" s="423"/>
      <c r="HKS105" s="424"/>
      <c r="HKT105" s="423"/>
      <c r="HKW105" s="424"/>
      <c r="HKX105" s="423"/>
      <c r="HLA105" s="424"/>
      <c r="HLB105" s="423"/>
      <c r="HLE105" s="424"/>
      <c r="HLF105" s="423"/>
      <c r="HLI105" s="424"/>
      <c r="HLJ105" s="423"/>
      <c r="HLM105" s="424"/>
      <c r="HLN105" s="423"/>
      <c r="HLQ105" s="424"/>
      <c r="HLR105" s="423"/>
      <c r="HLU105" s="424"/>
      <c r="HLV105" s="423"/>
      <c r="HLY105" s="424"/>
      <c r="HLZ105" s="423"/>
      <c r="HMC105" s="424"/>
      <c r="HMD105" s="423"/>
      <c r="HMG105" s="424"/>
      <c r="HMH105" s="423"/>
      <c r="HMK105" s="424"/>
      <c r="HML105" s="423"/>
      <c r="HMO105" s="424"/>
      <c r="HMP105" s="423"/>
      <c r="HMS105" s="424"/>
      <c r="HMT105" s="423"/>
      <c r="HMW105" s="424"/>
      <c r="HMX105" s="423"/>
      <c r="HNA105" s="424"/>
      <c r="HNB105" s="423"/>
      <c r="HNE105" s="424"/>
      <c r="HNF105" s="423"/>
      <c r="HNI105" s="424"/>
      <c r="HNJ105" s="423"/>
      <c r="HNM105" s="424"/>
      <c r="HNN105" s="423"/>
      <c r="HNQ105" s="424"/>
      <c r="HNR105" s="423"/>
      <c r="HNU105" s="424"/>
      <c r="HNV105" s="423"/>
      <c r="HNY105" s="424"/>
      <c r="HNZ105" s="423"/>
      <c r="HOC105" s="424"/>
      <c r="HOD105" s="423"/>
      <c r="HOG105" s="424"/>
      <c r="HOH105" s="423"/>
      <c r="HOK105" s="424"/>
      <c r="HOL105" s="423"/>
      <c r="HOO105" s="424"/>
      <c r="HOP105" s="423"/>
      <c r="HOS105" s="424"/>
      <c r="HOT105" s="423"/>
      <c r="HOW105" s="424"/>
      <c r="HOX105" s="423"/>
      <c r="HPA105" s="424"/>
      <c r="HPB105" s="423"/>
      <c r="HPE105" s="424"/>
      <c r="HPF105" s="423"/>
      <c r="HPI105" s="424"/>
      <c r="HPJ105" s="423"/>
      <c r="HPM105" s="424"/>
      <c r="HPN105" s="423"/>
      <c r="HPQ105" s="424"/>
      <c r="HPR105" s="423"/>
      <c r="HPU105" s="424"/>
      <c r="HPV105" s="423"/>
      <c r="HPY105" s="424"/>
      <c r="HPZ105" s="423"/>
      <c r="HQC105" s="424"/>
      <c r="HQD105" s="423"/>
      <c r="HQG105" s="424"/>
      <c r="HQH105" s="423"/>
      <c r="HQK105" s="424"/>
      <c r="HQL105" s="423"/>
      <c r="HQO105" s="424"/>
      <c r="HQP105" s="423"/>
      <c r="HQS105" s="424"/>
      <c r="HQT105" s="423"/>
      <c r="HQW105" s="424"/>
      <c r="HQX105" s="423"/>
      <c r="HRA105" s="424"/>
      <c r="HRB105" s="423"/>
      <c r="HRE105" s="424"/>
      <c r="HRF105" s="423"/>
      <c r="HRI105" s="424"/>
      <c r="HRJ105" s="423"/>
      <c r="HRM105" s="424"/>
      <c r="HRN105" s="423"/>
      <c r="HRQ105" s="424"/>
      <c r="HRR105" s="423"/>
      <c r="HRU105" s="424"/>
      <c r="HRV105" s="423"/>
      <c r="HRY105" s="424"/>
      <c r="HRZ105" s="423"/>
      <c r="HSC105" s="424"/>
      <c r="HSD105" s="423"/>
      <c r="HSG105" s="424"/>
      <c r="HSH105" s="423"/>
      <c r="HSK105" s="424"/>
      <c r="HSL105" s="423"/>
      <c r="HSO105" s="424"/>
      <c r="HSP105" s="423"/>
      <c r="HSS105" s="424"/>
      <c r="HST105" s="423"/>
      <c r="HSW105" s="424"/>
      <c r="HSX105" s="423"/>
      <c r="HTA105" s="424"/>
      <c r="HTB105" s="423"/>
      <c r="HTE105" s="424"/>
      <c r="HTF105" s="423"/>
      <c r="HTI105" s="424"/>
      <c r="HTJ105" s="423"/>
      <c r="HTM105" s="424"/>
      <c r="HTN105" s="423"/>
      <c r="HTQ105" s="424"/>
      <c r="HTR105" s="423"/>
      <c r="HTU105" s="424"/>
      <c r="HTV105" s="423"/>
      <c r="HTY105" s="424"/>
      <c r="HTZ105" s="423"/>
      <c r="HUC105" s="424"/>
      <c r="HUD105" s="423"/>
      <c r="HUG105" s="424"/>
      <c r="HUH105" s="423"/>
      <c r="HUK105" s="424"/>
      <c r="HUL105" s="423"/>
      <c r="HUO105" s="424"/>
      <c r="HUP105" s="423"/>
      <c r="HUS105" s="424"/>
      <c r="HUT105" s="423"/>
      <c r="HUW105" s="424"/>
      <c r="HUX105" s="423"/>
      <c r="HVA105" s="424"/>
      <c r="HVB105" s="423"/>
      <c r="HVE105" s="424"/>
      <c r="HVF105" s="423"/>
      <c r="HVI105" s="424"/>
      <c r="HVJ105" s="423"/>
      <c r="HVM105" s="424"/>
      <c r="HVN105" s="423"/>
      <c r="HVQ105" s="424"/>
      <c r="HVR105" s="423"/>
      <c r="HVU105" s="424"/>
      <c r="HVV105" s="423"/>
      <c r="HVY105" s="424"/>
      <c r="HVZ105" s="423"/>
      <c r="HWC105" s="424"/>
      <c r="HWD105" s="423"/>
      <c r="HWG105" s="424"/>
      <c r="HWH105" s="423"/>
      <c r="HWK105" s="424"/>
      <c r="HWL105" s="423"/>
      <c r="HWO105" s="424"/>
      <c r="HWP105" s="423"/>
      <c r="HWS105" s="424"/>
      <c r="HWT105" s="423"/>
      <c r="HWW105" s="424"/>
      <c r="HWX105" s="423"/>
      <c r="HXA105" s="424"/>
      <c r="HXB105" s="423"/>
      <c r="HXE105" s="424"/>
      <c r="HXF105" s="423"/>
      <c r="HXI105" s="424"/>
      <c r="HXJ105" s="423"/>
      <c r="HXM105" s="424"/>
      <c r="HXN105" s="423"/>
      <c r="HXQ105" s="424"/>
      <c r="HXR105" s="423"/>
      <c r="HXU105" s="424"/>
      <c r="HXV105" s="423"/>
      <c r="HXY105" s="424"/>
      <c r="HXZ105" s="423"/>
      <c r="HYC105" s="424"/>
      <c r="HYD105" s="423"/>
      <c r="HYG105" s="424"/>
      <c r="HYH105" s="423"/>
      <c r="HYK105" s="424"/>
      <c r="HYL105" s="423"/>
      <c r="HYO105" s="424"/>
      <c r="HYP105" s="423"/>
      <c r="HYS105" s="424"/>
      <c r="HYT105" s="423"/>
      <c r="HYW105" s="424"/>
      <c r="HYX105" s="423"/>
      <c r="HZA105" s="424"/>
      <c r="HZB105" s="423"/>
      <c r="HZE105" s="424"/>
      <c r="HZF105" s="423"/>
      <c r="HZI105" s="424"/>
      <c r="HZJ105" s="423"/>
      <c r="HZM105" s="424"/>
      <c r="HZN105" s="423"/>
      <c r="HZQ105" s="424"/>
      <c r="HZR105" s="423"/>
      <c r="HZU105" s="424"/>
      <c r="HZV105" s="423"/>
      <c r="HZY105" s="424"/>
      <c r="HZZ105" s="423"/>
      <c r="IAC105" s="424"/>
      <c r="IAD105" s="423"/>
      <c r="IAG105" s="424"/>
      <c r="IAH105" s="423"/>
      <c r="IAK105" s="424"/>
      <c r="IAL105" s="423"/>
      <c r="IAO105" s="424"/>
      <c r="IAP105" s="423"/>
      <c r="IAS105" s="424"/>
      <c r="IAT105" s="423"/>
      <c r="IAW105" s="424"/>
      <c r="IAX105" s="423"/>
      <c r="IBA105" s="424"/>
      <c r="IBB105" s="423"/>
      <c r="IBE105" s="424"/>
      <c r="IBF105" s="423"/>
      <c r="IBI105" s="424"/>
      <c r="IBJ105" s="423"/>
      <c r="IBM105" s="424"/>
      <c r="IBN105" s="423"/>
      <c r="IBQ105" s="424"/>
      <c r="IBR105" s="423"/>
      <c r="IBU105" s="424"/>
      <c r="IBV105" s="423"/>
      <c r="IBY105" s="424"/>
      <c r="IBZ105" s="423"/>
      <c r="ICC105" s="424"/>
      <c r="ICD105" s="423"/>
      <c r="ICG105" s="424"/>
      <c r="ICH105" s="423"/>
      <c r="ICK105" s="424"/>
      <c r="ICL105" s="423"/>
      <c r="ICO105" s="424"/>
      <c r="ICP105" s="423"/>
      <c r="ICS105" s="424"/>
      <c r="ICT105" s="423"/>
      <c r="ICW105" s="424"/>
      <c r="ICX105" s="423"/>
      <c r="IDA105" s="424"/>
      <c r="IDB105" s="423"/>
      <c r="IDE105" s="424"/>
      <c r="IDF105" s="423"/>
      <c r="IDI105" s="424"/>
      <c r="IDJ105" s="423"/>
      <c r="IDM105" s="424"/>
      <c r="IDN105" s="423"/>
      <c r="IDQ105" s="424"/>
      <c r="IDR105" s="423"/>
      <c r="IDU105" s="424"/>
      <c r="IDV105" s="423"/>
      <c r="IDY105" s="424"/>
      <c r="IDZ105" s="423"/>
      <c r="IEC105" s="424"/>
      <c r="IED105" s="423"/>
      <c r="IEG105" s="424"/>
      <c r="IEH105" s="423"/>
      <c r="IEK105" s="424"/>
      <c r="IEL105" s="423"/>
      <c r="IEO105" s="424"/>
      <c r="IEP105" s="423"/>
      <c r="IES105" s="424"/>
      <c r="IET105" s="423"/>
      <c r="IEW105" s="424"/>
      <c r="IEX105" s="423"/>
      <c r="IFA105" s="424"/>
      <c r="IFB105" s="423"/>
      <c r="IFE105" s="424"/>
      <c r="IFF105" s="423"/>
      <c r="IFI105" s="424"/>
      <c r="IFJ105" s="423"/>
      <c r="IFM105" s="424"/>
      <c r="IFN105" s="423"/>
      <c r="IFQ105" s="424"/>
      <c r="IFR105" s="423"/>
      <c r="IFU105" s="424"/>
      <c r="IFV105" s="423"/>
      <c r="IFY105" s="424"/>
      <c r="IFZ105" s="423"/>
      <c r="IGC105" s="424"/>
      <c r="IGD105" s="423"/>
      <c r="IGG105" s="424"/>
      <c r="IGH105" s="423"/>
      <c r="IGK105" s="424"/>
      <c r="IGL105" s="423"/>
      <c r="IGO105" s="424"/>
      <c r="IGP105" s="423"/>
      <c r="IGS105" s="424"/>
      <c r="IGT105" s="423"/>
      <c r="IGW105" s="424"/>
      <c r="IGX105" s="423"/>
      <c r="IHA105" s="424"/>
      <c r="IHB105" s="423"/>
      <c r="IHE105" s="424"/>
      <c r="IHF105" s="423"/>
      <c r="IHI105" s="424"/>
      <c r="IHJ105" s="423"/>
      <c r="IHM105" s="424"/>
      <c r="IHN105" s="423"/>
      <c r="IHQ105" s="424"/>
      <c r="IHR105" s="423"/>
      <c r="IHU105" s="424"/>
      <c r="IHV105" s="423"/>
      <c r="IHY105" s="424"/>
      <c r="IHZ105" s="423"/>
      <c r="IIC105" s="424"/>
      <c r="IID105" s="423"/>
      <c r="IIG105" s="424"/>
      <c r="IIH105" s="423"/>
      <c r="IIK105" s="424"/>
      <c r="IIL105" s="423"/>
      <c r="IIO105" s="424"/>
      <c r="IIP105" s="423"/>
      <c r="IIS105" s="424"/>
      <c r="IIT105" s="423"/>
      <c r="IIW105" s="424"/>
      <c r="IIX105" s="423"/>
      <c r="IJA105" s="424"/>
      <c r="IJB105" s="423"/>
      <c r="IJE105" s="424"/>
      <c r="IJF105" s="423"/>
      <c r="IJI105" s="424"/>
      <c r="IJJ105" s="423"/>
      <c r="IJM105" s="424"/>
      <c r="IJN105" s="423"/>
      <c r="IJQ105" s="424"/>
      <c r="IJR105" s="423"/>
      <c r="IJU105" s="424"/>
      <c r="IJV105" s="423"/>
      <c r="IJY105" s="424"/>
      <c r="IJZ105" s="423"/>
      <c r="IKC105" s="424"/>
      <c r="IKD105" s="423"/>
      <c r="IKG105" s="424"/>
      <c r="IKH105" s="423"/>
      <c r="IKK105" s="424"/>
      <c r="IKL105" s="423"/>
      <c r="IKO105" s="424"/>
      <c r="IKP105" s="423"/>
      <c r="IKS105" s="424"/>
      <c r="IKT105" s="423"/>
      <c r="IKW105" s="424"/>
      <c r="IKX105" s="423"/>
      <c r="ILA105" s="424"/>
      <c r="ILB105" s="423"/>
      <c r="ILE105" s="424"/>
      <c r="ILF105" s="423"/>
      <c r="ILI105" s="424"/>
      <c r="ILJ105" s="423"/>
      <c r="ILM105" s="424"/>
      <c r="ILN105" s="423"/>
      <c r="ILQ105" s="424"/>
      <c r="ILR105" s="423"/>
      <c r="ILU105" s="424"/>
      <c r="ILV105" s="423"/>
      <c r="ILY105" s="424"/>
      <c r="ILZ105" s="423"/>
      <c r="IMC105" s="424"/>
      <c r="IMD105" s="423"/>
      <c r="IMG105" s="424"/>
      <c r="IMH105" s="423"/>
      <c r="IMK105" s="424"/>
      <c r="IML105" s="423"/>
      <c r="IMO105" s="424"/>
      <c r="IMP105" s="423"/>
      <c r="IMS105" s="424"/>
      <c r="IMT105" s="423"/>
      <c r="IMW105" s="424"/>
      <c r="IMX105" s="423"/>
      <c r="INA105" s="424"/>
      <c r="INB105" s="423"/>
      <c r="INE105" s="424"/>
      <c r="INF105" s="423"/>
      <c r="INI105" s="424"/>
      <c r="INJ105" s="423"/>
      <c r="INM105" s="424"/>
      <c r="INN105" s="423"/>
      <c r="INQ105" s="424"/>
      <c r="INR105" s="423"/>
      <c r="INU105" s="424"/>
      <c r="INV105" s="423"/>
      <c r="INY105" s="424"/>
      <c r="INZ105" s="423"/>
      <c r="IOC105" s="424"/>
      <c r="IOD105" s="423"/>
      <c r="IOG105" s="424"/>
      <c r="IOH105" s="423"/>
      <c r="IOK105" s="424"/>
      <c r="IOL105" s="423"/>
      <c r="IOO105" s="424"/>
      <c r="IOP105" s="423"/>
      <c r="IOS105" s="424"/>
      <c r="IOT105" s="423"/>
      <c r="IOW105" s="424"/>
      <c r="IOX105" s="423"/>
      <c r="IPA105" s="424"/>
      <c r="IPB105" s="423"/>
      <c r="IPE105" s="424"/>
      <c r="IPF105" s="423"/>
      <c r="IPI105" s="424"/>
      <c r="IPJ105" s="423"/>
      <c r="IPM105" s="424"/>
      <c r="IPN105" s="423"/>
      <c r="IPQ105" s="424"/>
      <c r="IPR105" s="423"/>
      <c r="IPU105" s="424"/>
      <c r="IPV105" s="423"/>
      <c r="IPY105" s="424"/>
      <c r="IPZ105" s="423"/>
      <c r="IQC105" s="424"/>
      <c r="IQD105" s="423"/>
      <c r="IQG105" s="424"/>
      <c r="IQH105" s="423"/>
      <c r="IQK105" s="424"/>
      <c r="IQL105" s="423"/>
      <c r="IQO105" s="424"/>
      <c r="IQP105" s="423"/>
      <c r="IQS105" s="424"/>
      <c r="IQT105" s="423"/>
      <c r="IQW105" s="424"/>
      <c r="IQX105" s="423"/>
      <c r="IRA105" s="424"/>
      <c r="IRB105" s="423"/>
      <c r="IRE105" s="424"/>
      <c r="IRF105" s="423"/>
      <c r="IRI105" s="424"/>
      <c r="IRJ105" s="423"/>
      <c r="IRM105" s="424"/>
      <c r="IRN105" s="423"/>
      <c r="IRQ105" s="424"/>
      <c r="IRR105" s="423"/>
      <c r="IRU105" s="424"/>
      <c r="IRV105" s="423"/>
      <c r="IRY105" s="424"/>
      <c r="IRZ105" s="423"/>
      <c r="ISC105" s="424"/>
      <c r="ISD105" s="423"/>
      <c r="ISG105" s="424"/>
      <c r="ISH105" s="423"/>
      <c r="ISK105" s="424"/>
      <c r="ISL105" s="423"/>
      <c r="ISO105" s="424"/>
      <c r="ISP105" s="423"/>
      <c r="ISS105" s="424"/>
      <c r="IST105" s="423"/>
      <c r="ISW105" s="424"/>
      <c r="ISX105" s="423"/>
      <c r="ITA105" s="424"/>
      <c r="ITB105" s="423"/>
      <c r="ITE105" s="424"/>
      <c r="ITF105" s="423"/>
      <c r="ITI105" s="424"/>
      <c r="ITJ105" s="423"/>
      <c r="ITM105" s="424"/>
      <c r="ITN105" s="423"/>
      <c r="ITQ105" s="424"/>
      <c r="ITR105" s="423"/>
      <c r="ITU105" s="424"/>
      <c r="ITV105" s="423"/>
      <c r="ITY105" s="424"/>
      <c r="ITZ105" s="423"/>
      <c r="IUC105" s="424"/>
      <c r="IUD105" s="423"/>
      <c r="IUG105" s="424"/>
      <c r="IUH105" s="423"/>
      <c r="IUK105" s="424"/>
      <c r="IUL105" s="423"/>
      <c r="IUO105" s="424"/>
      <c r="IUP105" s="423"/>
      <c r="IUS105" s="424"/>
      <c r="IUT105" s="423"/>
      <c r="IUW105" s="424"/>
      <c r="IUX105" s="423"/>
      <c r="IVA105" s="424"/>
      <c r="IVB105" s="423"/>
      <c r="IVE105" s="424"/>
      <c r="IVF105" s="423"/>
      <c r="IVI105" s="424"/>
      <c r="IVJ105" s="423"/>
      <c r="IVM105" s="424"/>
      <c r="IVN105" s="423"/>
      <c r="IVQ105" s="424"/>
      <c r="IVR105" s="423"/>
      <c r="IVU105" s="424"/>
      <c r="IVV105" s="423"/>
      <c r="IVY105" s="424"/>
      <c r="IVZ105" s="423"/>
      <c r="IWC105" s="424"/>
      <c r="IWD105" s="423"/>
      <c r="IWG105" s="424"/>
      <c r="IWH105" s="423"/>
      <c r="IWK105" s="424"/>
      <c r="IWL105" s="423"/>
      <c r="IWO105" s="424"/>
      <c r="IWP105" s="423"/>
      <c r="IWS105" s="424"/>
      <c r="IWT105" s="423"/>
      <c r="IWW105" s="424"/>
      <c r="IWX105" s="423"/>
      <c r="IXA105" s="424"/>
      <c r="IXB105" s="423"/>
      <c r="IXE105" s="424"/>
      <c r="IXF105" s="423"/>
      <c r="IXI105" s="424"/>
      <c r="IXJ105" s="423"/>
      <c r="IXM105" s="424"/>
      <c r="IXN105" s="423"/>
      <c r="IXQ105" s="424"/>
      <c r="IXR105" s="423"/>
      <c r="IXU105" s="424"/>
      <c r="IXV105" s="423"/>
      <c r="IXY105" s="424"/>
      <c r="IXZ105" s="423"/>
      <c r="IYC105" s="424"/>
      <c r="IYD105" s="423"/>
      <c r="IYG105" s="424"/>
      <c r="IYH105" s="423"/>
      <c r="IYK105" s="424"/>
      <c r="IYL105" s="423"/>
      <c r="IYO105" s="424"/>
      <c r="IYP105" s="423"/>
      <c r="IYS105" s="424"/>
      <c r="IYT105" s="423"/>
      <c r="IYW105" s="424"/>
      <c r="IYX105" s="423"/>
      <c r="IZA105" s="424"/>
      <c r="IZB105" s="423"/>
      <c r="IZE105" s="424"/>
      <c r="IZF105" s="423"/>
      <c r="IZI105" s="424"/>
      <c r="IZJ105" s="423"/>
      <c r="IZM105" s="424"/>
      <c r="IZN105" s="423"/>
      <c r="IZQ105" s="424"/>
      <c r="IZR105" s="423"/>
      <c r="IZU105" s="424"/>
      <c r="IZV105" s="423"/>
      <c r="IZY105" s="424"/>
      <c r="IZZ105" s="423"/>
      <c r="JAC105" s="424"/>
      <c r="JAD105" s="423"/>
      <c r="JAG105" s="424"/>
      <c r="JAH105" s="423"/>
      <c r="JAK105" s="424"/>
      <c r="JAL105" s="423"/>
      <c r="JAO105" s="424"/>
      <c r="JAP105" s="423"/>
      <c r="JAS105" s="424"/>
      <c r="JAT105" s="423"/>
      <c r="JAW105" s="424"/>
      <c r="JAX105" s="423"/>
      <c r="JBA105" s="424"/>
      <c r="JBB105" s="423"/>
      <c r="JBE105" s="424"/>
      <c r="JBF105" s="423"/>
      <c r="JBI105" s="424"/>
      <c r="JBJ105" s="423"/>
      <c r="JBM105" s="424"/>
      <c r="JBN105" s="423"/>
      <c r="JBQ105" s="424"/>
      <c r="JBR105" s="423"/>
      <c r="JBU105" s="424"/>
      <c r="JBV105" s="423"/>
      <c r="JBY105" s="424"/>
      <c r="JBZ105" s="423"/>
      <c r="JCC105" s="424"/>
      <c r="JCD105" s="423"/>
      <c r="JCG105" s="424"/>
      <c r="JCH105" s="423"/>
      <c r="JCK105" s="424"/>
      <c r="JCL105" s="423"/>
      <c r="JCO105" s="424"/>
      <c r="JCP105" s="423"/>
      <c r="JCS105" s="424"/>
      <c r="JCT105" s="423"/>
      <c r="JCW105" s="424"/>
      <c r="JCX105" s="423"/>
      <c r="JDA105" s="424"/>
      <c r="JDB105" s="423"/>
      <c r="JDE105" s="424"/>
      <c r="JDF105" s="423"/>
      <c r="JDI105" s="424"/>
      <c r="JDJ105" s="423"/>
      <c r="JDM105" s="424"/>
      <c r="JDN105" s="423"/>
      <c r="JDQ105" s="424"/>
      <c r="JDR105" s="423"/>
      <c r="JDU105" s="424"/>
      <c r="JDV105" s="423"/>
      <c r="JDY105" s="424"/>
      <c r="JDZ105" s="423"/>
      <c r="JEC105" s="424"/>
      <c r="JED105" s="423"/>
      <c r="JEG105" s="424"/>
      <c r="JEH105" s="423"/>
      <c r="JEK105" s="424"/>
      <c r="JEL105" s="423"/>
      <c r="JEO105" s="424"/>
      <c r="JEP105" s="423"/>
      <c r="JES105" s="424"/>
      <c r="JET105" s="423"/>
      <c r="JEW105" s="424"/>
      <c r="JEX105" s="423"/>
      <c r="JFA105" s="424"/>
      <c r="JFB105" s="423"/>
      <c r="JFE105" s="424"/>
      <c r="JFF105" s="423"/>
      <c r="JFI105" s="424"/>
      <c r="JFJ105" s="423"/>
      <c r="JFM105" s="424"/>
      <c r="JFN105" s="423"/>
      <c r="JFQ105" s="424"/>
      <c r="JFR105" s="423"/>
      <c r="JFU105" s="424"/>
      <c r="JFV105" s="423"/>
      <c r="JFY105" s="424"/>
      <c r="JFZ105" s="423"/>
      <c r="JGC105" s="424"/>
      <c r="JGD105" s="423"/>
      <c r="JGG105" s="424"/>
      <c r="JGH105" s="423"/>
      <c r="JGK105" s="424"/>
      <c r="JGL105" s="423"/>
      <c r="JGO105" s="424"/>
      <c r="JGP105" s="423"/>
      <c r="JGS105" s="424"/>
      <c r="JGT105" s="423"/>
      <c r="JGW105" s="424"/>
      <c r="JGX105" s="423"/>
      <c r="JHA105" s="424"/>
      <c r="JHB105" s="423"/>
      <c r="JHE105" s="424"/>
      <c r="JHF105" s="423"/>
      <c r="JHI105" s="424"/>
      <c r="JHJ105" s="423"/>
      <c r="JHM105" s="424"/>
      <c r="JHN105" s="423"/>
      <c r="JHQ105" s="424"/>
      <c r="JHR105" s="423"/>
      <c r="JHU105" s="424"/>
      <c r="JHV105" s="423"/>
      <c r="JHY105" s="424"/>
      <c r="JHZ105" s="423"/>
      <c r="JIC105" s="424"/>
      <c r="JID105" s="423"/>
      <c r="JIG105" s="424"/>
      <c r="JIH105" s="423"/>
      <c r="JIK105" s="424"/>
      <c r="JIL105" s="423"/>
      <c r="JIO105" s="424"/>
      <c r="JIP105" s="423"/>
      <c r="JIS105" s="424"/>
      <c r="JIT105" s="423"/>
      <c r="JIW105" s="424"/>
      <c r="JIX105" s="423"/>
      <c r="JJA105" s="424"/>
      <c r="JJB105" s="423"/>
      <c r="JJE105" s="424"/>
      <c r="JJF105" s="423"/>
      <c r="JJI105" s="424"/>
      <c r="JJJ105" s="423"/>
      <c r="JJM105" s="424"/>
      <c r="JJN105" s="423"/>
      <c r="JJQ105" s="424"/>
      <c r="JJR105" s="423"/>
      <c r="JJU105" s="424"/>
      <c r="JJV105" s="423"/>
      <c r="JJY105" s="424"/>
      <c r="JJZ105" s="423"/>
      <c r="JKC105" s="424"/>
      <c r="JKD105" s="423"/>
      <c r="JKG105" s="424"/>
      <c r="JKH105" s="423"/>
      <c r="JKK105" s="424"/>
      <c r="JKL105" s="423"/>
      <c r="JKO105" s="424"/>
      <c r="JKP105" s="423"/>
      <c r="JKS105" s="424"/>
      <c r="JKT105" s="423"/>
      <c r="JKW105" s="424"/>
      <c r="JKX105" s="423"/>
      <c r="JLA105" s="424"/>
      <c r="JLB105" s="423"/>
      <c r="JLE105" s="424"/>
      <c r="JLF105" s="423"/>
      <c r="JLI105" s="424"/>
      <c r="JLJ105" s="423"/>
      <c r="JLM105" s="424"/>
      <c r="JLN105" s="423"/>
      <c r="JLQ105" s="424"/>
      <c r="JLR105" s="423"/>
      <c r="JLU105" s="424"/>
      <c r="JLV105" s="423"/>
      <c r="JLY105" s="424"/>
      <c r="JLZ105" s="423"/>
      <c r="JMC105" s="424"/>
      <c r="JMD105" s="423"/>
      <c r="JMG105" s="424"/>
      <c r="JMH105" s="423"/>
      <c r="JMK105" s="424"/>
      <c r="JML105" s="423"/>
      <c r="JMO105" s="424"/>
      <c r="JMP105" s="423"/>
      <c r="JMS105" s="424"/>
      <c r="JMT105" s="423"/>
      <c r="JMW105" s="424"/>
      <c r="JMX105" s="423"/>
      <c r="JNA105" s="424"/>
      <c r="JNB105" s="423"/>
      <c r="JNE105" s="424"/>
      <c r="JNF105" s="423"/>
      <c r="JNI105" s="424"/>
      <c r="JNJ105" s="423"/>
      <c r="JNM105" s="424"/>
      <c r="JNN105" s="423"/>
      <c r="JNQ105" s="424"/>
      <c r="JNR105" s="423"/>
      <c r="JNU105" s="424"/>
      <c r="JNV105" s="423"/>
      <c r="JNY105" s="424"/>
      <c r="JNZ105" s="423"/>
      <c r="JOC105" s="424"/>
      <c r="JOD105" s="423"/>
      <c r="JOG105" s="424"/>
      <c r="JOH105" s="423"/>
      <c r="JOK105" s="424"/>
      <c r="JOL105" s="423"/>
      <c r="JOO105" s="424"/>
      <c r="JOP105" s="423"/>
      <c r="JOS105" s="424"/>
      <c r="JOT105" s="423"/>
      <c r="JOW105" s="424"/>
      <c r="JOX105" s="423"/>
      <c r="JPA105" s="424"/>
      <c r="JPB105" s="423"/>
      <c r="JPE105" s="424"/>
      <c r="JPF105" s="423"/>
      <c r="JPI105" s="424"/>
      <c r="JPJ105" s="423"/>
      <c r="JPM105" s="424"/>
      <c r="JPN105" s="423"/>
      <c r="JPQ105" s="424"/>
      <c r="JPR105" s="423"/>
      <c r="JPU105" s="424"/>
      <c r="JPV105" s="423"/>
      <c r="JPY105" s="424"/>
      <c r="JPZ105" s="423"/>
      <c r="JQC105" s="424"/>
      <c r="JQD105" s="423"/>
      <c r="JQG105" s="424"/>
      <c r="JQH105" s="423"/>
      <c r="JQK105" s="424"/>
      <c r="JQL105" s="423"/>
      <c r="JQO105" s="424"/>
      <c r="JQP105" s="423"/>
      <c r="JQS105" s="424"/>
      <c r="JQT105" s="423"/>
      <c r="JQW105" s="424"/>
      <c r="JQX105" s="423"/>
      <c r="JRA105" s="424"/>
      <c r="JRB105" s="423"/>
      <c r="JRE105" s="424"/>
      <c r="JRF105" s="423"/>
      <c r="JRI105" s="424"/>
      <c r="JRJ105" s="423"/>
      <c r="JRM105" s="424"/>
      <c r="JRN105" s="423"/>
      <c r="JRQ105" s="424"/>
      <c r="JRR105" s="423"/>
      <c r="JRU105" s="424"/>
      <c r="JRV105" s="423"/>
      <c r="JRY105" s="424"/>
      <c r="JRZ105" s="423"/>
      <c r="JSC105" s="424"/>
      <c r="JSD105" s="423"/>
      <c r="JSG105" s="424"/>
      <c r="JSH105" s="423"/>
      <c r="JSK105" s="424"/>
      <c r="JSL105" s="423"/>
      <c r="JSO105" s="424"/>
      <c r="JSP105" s="423"/>
      <c r="JSS105" s="424"/>
      <c r="JST105" s="423"/>
      <c r="JSW105" s="424"/>
      <c r="JSX105" s="423"/>
      <c r="JTA105" s="424"/>
      <c r="JTB105" s="423"/>
      <c r="JTE105" s="424"/>
      <c r="JTF105" s="423"/>
      <c r="JTI105" s="424"/>
      <c r="JTJ105" s="423"/>
      <c r="JTM105" s="424"/>
      <c r="JTN105" s="423"/>
      <c r="JTQ105" s="424"/>
      <c r="JTR105" s="423"/>
      <c r="JTU105" s="424"/>
      <c r="JTV105" s="423"/>
      <c r="JTY105" s="424"/>
      <c r="JTZ105" s="423"/>
      <c r="JUC105" s="424"/>
      <c r="JUD105" s="423"/>
      <c r="JUG105" s="424"/>
      <c r="JUH105" s="423"/>
      <c r="JUK105" s="424"/>
      <c r="JUL105" s="423"/>
      <c r="JUO105" s="424"/>
      <c r="JUP105" s="423"/>
      <c r="JUS105" s="424"/>
      <c r="JUT105" s="423"/>
      <c r="JUW105" s="424"/>
      <c r="JUX105" s="423"/>
      <c r="JVA105" s="424"/>
      <c r="JVB105" s="423"/>
      <c r="JVE105" s="424"/>
      <c r="JVF105" s="423"/>
      <c r="JVI105" s="424"/>
      <c r="JVJ105" s="423"/>
      <c r="JVM105" s="424"/>
      <c r="JVN105" s="423"/>
      <c r="JVQ105" s="424"/>
      <c r="JVR105" s="423"/>
      <c r="JVU105" s="424"/>
      <c r="JVV105" s="423"/>
      <c r="JVY105" s="424"/>
      <c r="JVZ105" s="423"/>
      <c r="JWC105" s="424"/>
      <c r="JWD105" s="423"/>
      <c r="JWG105" s="424"/>
      <c r="JWH105" s="423"/>
      <c r="JWK105" s="424"/>
      <c r="JWL105" s="423"/>
      <c r="JWO105" s="424"/>
      <c r="JWP105" s="423"/>
      <c r="JWS105" s="424"/>
      <c r="JWT105" s="423"/>
      <c r="JWW105" s="424"/>
      <c r="JWX105" s="423"/>
      <c r="JXA105" s="424"/>
      <c r="JXB105" s="423"/>
      <c r="JXE105" s="424"/>
      <c r="JXF105" s="423"/>
      <c r="JXI105" s="424"/>
      <c r="JXJ105" s="423"/>
      <c r="JXM105" s="424"/>
      <c r="JXN105" s="423"/>
      <c r="JXQ105" s="424"/>
      <c r="JXR105" s="423"/>
      <c r="JXU105" s="424"/>
      <c r="JXV105" s="423"/>
      <c r="JXY105" s="424"/>
      <c r="JXZ105" s="423"/>
      <c r="JYC105" s="424"/>
      <c r="JYD105" s="423"/>
      <c r="JYG105" s="424"/>
      <c r="JYH105" s="423"/>
      <c r="JYK105" s="424"/>
      <c r="JYL105" s="423"/>
      <c r="JYO105" s="424"/>
      <c r="JYP105" s="423"/>
      <c r="JYS105" s="424"/>
      <c r="JYT105" s="423"/>
      <c r="JYW105" s="424"/>
      <c r="JYX105" s="423"/>
      <c r="JZA105" s="424"/>
      <c r="JZB105" s="423"/>
      <c r="JZE105" s="424"/>
      <c r="JZF105" s="423"/>
      <c r="JZI105" s="424"/>
      <c r="JZJ105" s="423"/>
      <c r="JZM105" s="424"/>
      <c r="JZN105" s="423"/>
      <c r="JZQ105" s="424"/>
      <c r="JZR105" s="423"/>
      <c r="JZU105" s="424"/>
      <c r="JZV105" s="423"/>
      <c r="JZY105" s="424"/>
      <c r="JZZ105" s="423"/>
      <c r="KAC105" s="424"/>
      <c r="KAD105" s="423"/>
      <c r="KAG105" s="424"/>
      <c r="KAH105" s="423"/>
      <c r="KAK105" s="424"/>
      <c r="KAL105" s="423"/>
      <c r="KAO105" s="424"/>
      <c r="KAP105" s="423"/>
      <c r="KAS105" s="424"/>
      <c r="KAT105" s="423"/>
      <c r="KAW105" s="424"/>
      <c r="KAX105" s="423"/>
      <c r="KBA105" s="424"/>
      <c r="KBB105" s="423"/>
      <c r="KBE105" s="424"/>
      <c r="KBF105" s="423"/>
      <c r="KBI105" s="424"/>
      <c r="KBJ105" s="423"/>
      <c r="KBM105" s="424"/>
      <c r="KBN105" s="423"/>
      <c r="KBQ105" s="424"/>
      <c r="KBR105" s="423"/>
      <c r="KBU105" s="424"/>
      <c r="KBV105" s="423"/>
      <c r="KBY105" s="424"/>
      <c r="KBZ105" s="423"/>
      <c r="KCC105" s="424"/>
      <c r="KCD105" s="423"/>
      <c r="KCG105" s="424"/>
      <c r="KCH105" s="423"/>
      <c r="KCK105" s="424"/>
      <c r="KCL105" s="423"/>
      <c r="KCO105" s="424"/>
      <c r="KCP105" s="423"/>
      <c r="KCS105" s="424"/>
      <c r="KCT105" s="423"/>
      <c r="KCW105" s="424"/>
      <c r="KCX105" s="423"/>
      <c r="KDA105" s="424"/>
      <c r="KDB105" s="423"/>
      <c r="KDE105" s="424"/>
      <c r="KDF105" s="423"/>
      <c r="KDI105" s="424"/>
      <c r="KDJ105" s="423"/>
      <c r="KDM105" s="424"/>
      <c r="KDN105" s="423"/>
      <c r="KDQ105" s="424"/>
      <c r="KDR105" s="423"/>
      <c r="KDU105" s="424"/>
      <c r="KDV105" s="423"/>
      <c r="KDY105" s="424"/>
      <c r="KDZ105" s="423"/>
      <c r="KEC105" s="424"/>
      <c r="KED105" s="423"/>
      <c r="KEG105" s="424"/>
      <c r="KEH105" s="423"/>
      <c r="KEK105" s="424"/>
      <c r="KEL105" s="423"/>
      <c r="KEO105" s="424"/>
      <c r="KEP105" s="423"/>
      <c r="KES105" s="424"/>
      <c r="KET105" s="423"/>
      <c r="KEW105" s="424"/>
      <c r="KEX105" s="423"/>
      <c r="KFA105" s="424"/>
      <c r="KFB105" s="423"/>
      <c r="KFE105" s="424"/>
      <c r="KFF105" s="423"/>
      <c r="KFI105" s="424"/>
      <c r="KFJ105" s="423"/>
      <c r="KFM105" s="424"/>
      <c r="KFN105" s="423"/>
      <c r="KFQ105" s="424"/>
      <c r="KFR105" s="423"/>
      <c r="KFU105" s="424"/>
      <c r="KFV105" s="423"/>
      <c r="KFY105" s="424"/>
      <c r="KFZ105" s="423"/>
      <c r="KGC105" s="424"/>
      <c r="KGD105" s="423"/>
      <c r="KGG105" s="424"/>
      <c r="KGH105" s="423"/>
      <c r="KGK105" s="424"/>
      <c r="KGL105" s="423"/>
      <c r="KGO105" s="424"/>
      <c r="KGP105" s="423"/>
      <c r="KGS105" s="424"/>
      <c r="KGT105" s="423"/>
      <c r="KGW105" s="424"/>
      <c r="KGX105" s="423"/>
      <c r="KHA105" s="424"/>
      <c r="KHB105" s="423"/>
      <c r="KHE105" s="424"/>
      <c r="KHF105" s="423"/>
      <c r="KHI105" s="424"/>
      <c r="KHJ105" s="423"/>
      <c r="KHM105" s="424"/>
      <c r="KHN105" s="423"/>
      <c r="KHQ105" s="424"/>
      <c r="KHR105" s="423"/>
      <c r="KHU105" s="424"/>
      <c r="KHV105" s="423"/>
      <c r="KHY105" s="424"/>
      <c r="KHZ105" s="423"/>
      <c r="KIC105" s="424"/>
      <c r="KID105" s="423"/>
      <c r="KIG105" s="424"/>
      <c r="KIH105" s="423"/>
      <c r="KIK105" s="424"/>
      <c r="KIL105" s="423"/>
      <c r="KIO105" s="424"/>
      <c r="KIP105" s="423"/>
      <c r="KIS105" s="424"/>
      <c r="KIT105" s="423"/>
      <c r="KIW105" s="424"/>
      <c r="KIX105" s="423"/>
      <c r="KJA105" s="424"/>
      <c r="KJB105" s="423"/>
      <c r="KJE105" s="424"/>
      <c r="KJF105" s="423"/>
      <c r="KJI105" s="424"/>
      <c r="KJJ105" s="423"/>
      <c r="KJM105" s="424"/>
      <c r="KJN105" s="423"/>
      <c r="KJQ105" s="424"/>
      <c r="KJR105" s="423"/>
      <c r="KJU105" s="424"/>
      <c r="KJV105" s="423"/>
      <c r="KJY105" s="424"/>
      <c r="KJZ105" s="423"/>
      <c r="KKC105" s="424"/>
      <c r="KKD105" s="423"/>
      <c r="KKG105" s="424"/>
      <c r="KKH105" s="423"/>
      <c r="KKK105" s="424"/>
      <c r="KKL105" s="423"/>
      <c r="KKO105" s="424"/>
      <c r="KKP105" s="423"/>
      <c r="KKS105" s="424"/>
      <c r="KKT105" s="423"/>
      <c r="KKW105" s="424"/>
      <c r="KKX105" s="423"/>
      <c r="KLA105" s="424"/>
      <c r="KLB105" s="423"/>
      <c r="KLE105" s="424"/>
      <c r="KLF105" s="423"/>
      <c r="KLI105" s="424"/>
      <c r="KLJ105" s="423"/>
      <c r="KLM105" s="424"/>
      <c r="KLN105" s="423"/>
      <c r="KLQ105" s="424"/>
      <c r="KLR105" s="423"/>
      <c r="KLU105" s="424"/>
      <c r="KLV105" s="423"/>
      <c r="KLY105" s="424"/>
      <c r="KLZ105" s="423"/>
      <c r="KMC105" s="424"/>
      <c r="KMD105" s="423"/>
      <c r="KMG105" s="424"/>
      <c r="KMH105" s="423"/>
      <c r="KMK105" s="424"/>
      <c r="KML105" s="423"/>
      <c r="KMO105" s="424"/>
      <c r="KMP105" s="423"/>
      <c r="KMS105" s="424"/>
      <c r="KMT105" s="423"/>
      <c r="KMW105" s="424"/>
      <c r="KMX105" s="423"/>
      <c r="KNA105" s="424"/>
      <c r="KNB105" s="423"/>
      <c r="KNE105" s="424"/>
      <c r="KNF105" s="423"/>
      <c r="KNI105" s="424"/>
      <c r="KNJ105" s="423"/>
      <c r="KNM105" s="424"/>
      <c r="KNN105" s="423"/>
      <c r="KNQ105" s="424"/>
      <c r="KNR105" s="423"/>
      <c r="KNU105" s="424"/>
      <c r="KNV105" s="423"/>
      <c r="KNY105" s="424"/>
      <c r="KNZ105" s="423"/>
      <c r="KOC105" s="424"/>
      <c r="KOD105" s="423"/>
      <c r="KOG105" s="424"/>
      <c r="KOH105" s="423"/>
      <c r="KOK105" s="424"/>
      <c r="KOL105" s="423"/>
      <c r="KOO105" s="424"/>
      <c r="KOP105" s="423"/>
      <c r="KOS105" s="424"/>
      <c r="KOT105" s="423"/>
      <c r="KOW105" s="424"/>
      <c r="KOX105" s="423"/>
      <c r="KPA105" s="424"/>
      <c r="KPB105" s="423"/>
      <c r="KPE105" s="424"/>
      <c r="KPF105" s="423"/>
      <c r="KPI105" s="424"/>
      <c r="KPJ105" s="423"/>
      <c r="KPM105" s="424"/>
      <c r="KPN105" s="423"/>
      <c r="KPQ105" s="424"/>
      <c r="KPR105" s="423"/>
      <c r="KPU105" s="424"/>
      <c r="KPV105" s="423"/>
      <c r="KPY105" s="424"/>
      <c r="KPZ105" s="423"/>
      <c r="KQC105" s="424"/>
      <c r="KQD105" s="423"/>
      <c r="KQG105" s="424"/>
      <c r="KQH105" s="423"/>
      <c r="KQK105" s="424"/>
      <c r="KQL105" s="423"/>
      <c r="KQO105" s="424"/>
      <c r="KQP105" s="423"/>
      <c r="KQS105" s="424"/>
      <c r="KQT105" s="423"/>
      <c r="KQW105" s="424"/>
      <c r="KQX105" s="423"/>
      <c r="KRA105" s="424"/>
      <c r="KRB105" s="423"/>
      <c r="KRE105" s="424"/>
      <c r="KRF105" s="423"/>
      <c r="KRI105" s="424"/>
      <c r="KRJ105" s="423"/>
      <c r="KRM105" s="424"/>
      <c r="KRN105" s="423"/>
      <c r="KRQ105" s="424"/>
      <c r="KRR105" s="423"/>
      <c r="KRU105" s="424"/>
      <c r="KRV105" s="423"/>
      <c r="KRY105" s="424"/>
      <c r="KRZ105" s="423"/>
      <c r="KSC105" s="424"/>
      <c r="KSD105" s="423"/>
      <c r="KSG105" s="424"/>
      <c r="KSH105" s="423"/>
      <c r="KSK105" s="424"/>
      <c r="KSL105" s="423"/>
      <c r="KSO105" s="424"/>
      <c r="KSP105" s="423"/>
      <c r="KSS105" s="424"/>
      <c r="KST105" s="423"/>
      <c r="KSW105" s="424"/>
      <c r="KSX105" s="423"/>
      <c r="KTA105" s="424"/>
      <c r="KTB105" s="423"/>
      <c r="KTE105" s="424"/>
      <c r="KTF105" s="423"/>
      <c r="KTI105" s="424"/>
      <c r="KTJ105" s="423"/>
      <c r="KTM105" s="424"/>
      <c r="KTN105" s="423"/>
      <c r="KTQ105" s="424"/>
      <c r="KTR105" s="423"/>
      <c r="KTU105" s="424"/>
      <c r="KTV105" s="423"/>
      <c r="KTY105" s="424"/>
      <c r="KTZ105" s="423"/>
      <c r="KUC105" s="424"/>
      <c r="KUD105" s="423"/>
      <c r="KUG105" s="424"/>
      <c r="KUH105" s="423"/>
      <c r="KUK105" s="424"/>
      <c r="KUL105" s="423"/>
      <c r="KUO105" s="424"/>
      <c r="KUP105" s="423"/>
      <c r="KUS105" s="424"/>
      <c r="KUT105" s="423"/>
      <c r="KUW105" s="424"/>
      <c r="KUX105" s="423"/>
      <c r="KVA105" s="424"/>
      <c r="KVB105" s="423"/>
      <c r="KVE105" s="424"/>
      <c r="KVF105" s="423"/>
      <c r="KVI105" s="424"/>
      <c r="KVJ105" s="423"/>
      <c r="KVM105" s="424"/>
      <c r="KVN105" s="423"/>
      <c r="KVQ105" s="424"/>
      <c r="KVR105" s="423"/>
      <c r="KVU105" s="424"/>
      <c r="KVV105" s="423"/>
      <c r="KVY105" s="424"/>
      <c r="KVZ105" s="423"/>
      <c r="KWC105" s="424"/>
      <c r="KWD105" s="423"/>
      <c r="KWG105" s="424"/>
      <c r="KWH105" s="423"/>
      <c r="KWK105" s="424"/>
      <c r="KWL105" s="423"/>
      <c r="KWO105" s="424"/>
      <c r="KWP105" s="423"/>
      <c r="KWS105" s="424"/>
      <c r="KWT105" s="423"/>
      <c r="KWW105" s="424"/>
      <c r="KWX105" s="423"/>
      <c r="KXA105" s="424"/>
      <c r="KXB105" s="423"/>
      <c r="KXE105" s="424"/>
      <c r="KXF105" s="423"/>
      <c r="KXI105" s="424"/>
      <c r="KXJ105" s="423"/>
      <c r="KXM105" s="424"/>
      <c r="KXN105" s="423"/>
      <c r="KXQ105" s="424"/>
      <c r="KXR105" s="423"/>
      <c r="KXU105" s="424"/>
      <c r="KXV105" s="423"/>
      <c r="KXY105" s="424"/>
      <c r="KXZ105" s="423"/>
      <c r="KYC105" s="424"/>
      <c r="KYD105" s="423"/>
      <c r="KYG105" s="424"/>
      <c r="KYH105" s="423"/>
      <c r="KYK105" s="424"/>
      <c r="KYL105" s="423"/>
      <c r="KYO105" s="424"/>
      <c r="KYP105" s="423"/>
      <c r="KYS105" s="424"/>
      <c r="KYT105" s="423"/>
      <c r="KYW105" s="424"/>
      <c r="KYX105" s="423"/>
      <c r="KZA105" s="424"/>
      <c r="KZB105" s="423"/>
      <c r="KZE105" s="424"/>
      <c r="KZF105" s="423"/>
      <c r="KZI105" s="424"/>
      <c r="KZJ105" s="423"/>
      <c r="KZM105" s="424"/>
      <c r="KZN105" s="423"/>
      <c r="KZQ105" s="424"/>
      <c r="KZR105" s="423"/>
      <c r="KZU105" s="424"/>
      <c r="KZV105" s="423"/>
      <c r="KZY105" s="424"/>
      <c r="KZZ105" s="423"/>
      <c r="LAC105" s="424"/>
      <c r="LAD105" s="423"/>
      <c r="LAG105" s="424"/>
      <c r="LAH105" s="423"/>
      <c r="LAK105" s="424"/>
      <c r="LAL105" s="423"/>
      <c r="LAO105" s="424"/>
      <c r="LAP105" s="423"/>
      <c r="LAS105" s="424"/>
      <c r="LAT105" s="423"/>
      <c r="LAW105" s="424"/>
      <c r="LAX105" s="423"/>
      <c r="LBA105" s="424"/>
      <c r="LBB105" s="423"/>
      <c r="LBE105" s="424"/>
      <c r="LBF105" s="423"/>
      <c r="LBI105" s="424"/>
      <c r="LBJ105" s="423"/>
      <c r="LBM105" s="424"/>
      <c r="LBN105" s="423"/>
      <c r="LBQ105" s="424"/>
      <c r="LBR105" s="423"/>
      <c r="LBU105" s="424"/>
      <c r="LBV105" s="423"/>
      <c r="LBY105" s="424"/>
      <c r="LBZ105" s="423"/>
      <c r="LCC105" s="424"/>
      <c r="LCD105" s="423"/>
      <c r="LCG105" s="424"/>
      <c r="LCH105" s="423"/>
      <c r="LCK105" s="424"/>
      <c r="LCL105" s="423"/>
      <c r="LCO105" s="424"/>
      <c r="LCP105" s="423"/>
      <c r="LCS105" s="424"/>
      <c r="LCT105" s="423"/>
      <c r="LCW105" s="424"/>
      <c r="LCX105" s="423"/>
      <c r="LDA105" s="424"/>
      <c r="LDB105" s="423"/>
      <c r="LDE105" s="424"/>
      <c r="LDF105" s="423"/>
      <c r="LDI105" s="424"/>
      <c r="LDJ105" s="423"/>
      <c r="LDM105" s="424"/>
      <c r="LDN105" s="423"/>
      <c r="LDQ105" s="424"/>
      <c r="LDR105" s="423"/>
      <c r="LDU105" s="424"/>
      <c r="LDV105" s="423"/>
      <c r="LDY105" s="424"/>
      <c r="LDZ105" s="423"/>
      <c r="LEC105" s="424"/>
      <c r="LED105" s="423"/>
      <c r="LEG105" s="424"/>
      <c r="LEH105" s="423"/>
      <c r="LEK105" s="424"/>
      <c r="LEL105" s="423"/>
      <c r="LEO105" s="424"/>
      <c r="LEP105" s="423"/>
      <c r="LES105" s="424"/>
      <c r="LET105" s="423"/>
      <c r="LEW105" s="424"/>
      <c r="LEX105" s="423"/>
      <c r="LFA105" s="424"/>
      <c r="LFB105" s="423"/>
      <c r="LFE105" s="424"/>
      <c r="LFF105" s="423"/>
      <c r="LFI105" s="424"/>
      <c r="LFJ105" s="423"/>
      <c r="LFM105" s="424"/>
      <c r="LFN105" s="423"/>
      <c r="LFQ105" s="424"/>
      <c r="LFR105" s="423"/>
      <c r="LFU105" s="424"/>
      <c r="LFV105" s="423"/>
      <c r="LFY105" s="424"/>
      <c r="LFZ105" s="423"/>
      <c r="LGC105" s="424"/>
      <c r="LGD105" s="423"/>
      <c r="LGG105" s="424"/>
      <c r="LGH105" s="423"/>
      <c r="LGK105" s="424"/>
      <c r="LGL105" s="423"/>
      <c r="LGO105" s="424"/>
      <c r="LGP105" s="423"/>
      <c r="LGS105" s="424"/>
      <c r="LGT105" s="423"/>
      <c r="LGW105" s="424"/>
      <c r="LGX105" s="423"/>
      <c r="LHA105" s="424"/>
      <c r="LHB105" s="423"/>
      <c r="LHE105" s="424"/>
      <c r="LHF105" s="423"/>
      <c r="LHI105" s="424"/>
      <c r="LHJ105" s="423"/>
      <c r="LHM105" s="424"/>
      <c r="LHN105" s="423"/>
      <c r="LHQ105" s="424"/>
      <c r="LHR105" s="423"/>
      <c r="LHU105" s="424"/>
      <c r="LHV105" s="423"/>
      <c r="LHY105" s="424"/>
      <c r="LHZ105" s="423"/>
      <c r="LIC105" s="424"/>
      <c r="LID105" s="423"/>
      <c r="LIG105" s="424"/>
      <c r="LIH105" s="423"/>
      <c r="LIK105" s="424"/>
      <c r="LIL105" s="423"/>
      <c r="LIO105" s="424"/>
      <c r="LIP105" s="423"/>
      <c r="LIS105" s="424"/>
      <c r="LIT105" s="423"/>
      <c r="LIW105" s="424"/>
      <c r="LIX105" s="423"/>
      <c r="LJA105" s="424"/>
      <c r="LJB105" s="423"/>
      <c r="LJE105" s="424"/>
      <c r="LJF105" s="423"/>
      <c r="LJI105" s="424"/>
      <c r="LJJ105" s="423"/>
      <c r="LJM105" s="424"/>
      <c r="LJN105" s="423"/>
      <c r="LJQ105" s="424"/>
      <c r="LJR105" s="423"/>
      <c r="LJU105" s="424"/>
      <c r="LJV105" s="423"/>
      <c r="LJY105" s="424"/>
      <c r="LJZ105" s="423"/>
      <c r="LKC105" s="424"/>
      <c r="LKD105" s="423"/>
      <c r="LKG105" s="424"/>
      <c r="LKH105" s="423"/>
      <c r="LKK105" s="424"/>
      <c r="LKL105" s="423"/>
      <c r="LKO105" s="424"/>
      <c r="LKP105" s="423"/>
      <c r="LKS105" s="424"/>
      <c r="LKT105" s="423"/>
      <c r="LKW105" s="424"/>
      <c r="LKX105" s="423"/>
      <c r="LLA105" s="424"/>
      <c r="LLB105" s="423"/>
      <c r="LLE105" s="424"/>
      <c r="LLF105" s="423"/>
      <c r="LLI105" s="424"/>
      <c r="LLJ105" s="423"/>
      <c r="LLM105" s="424"/>
      <c r="LLN105" s="423"/>
      <c r="LLQ105" s="424"/>
      <c r="LLR105" s="423"/>
      <c r="LLU105" s="424"/>
      <c r="LLV105" s="423"/>
      <c r="LLY105" s="424"/>
      <c r="LLZ105" s="423"/>
      <c r="LMC105" s="424"/>
      <c r="LMD105" s="423"/>
      <c r="LMG105" s="424"/>
      <c r="LMH105" s="423"/>
      <c r="LMK105" s="424"/>
      <c r="LML105" s="423"/>
      <c r="LMO105" s="424"/>
      <c r="LMP105" s="423"/>
      <c r="LMS105" s="424"/>
      <c r="LMT105" s="423"/>
      <c r="LMW105" s="424"/>
      <c r="LMX105" s="423"/>
      <c r="LNA105" s="424"/>
      <c r="LNB105" s="423"/>
      <c r="LNE105" s="424"/>
      <c r="LNF105" s="423"/>
      <c r="LNI105" s="424"/>
      <c r="LNJ105" s="423"/>
      <c r="LNM105" s="424"/>
      <c r="LNN105" s="423"/>
      <c r="LNQ105" s="424"/>
      <c r="LNR105" s="423"/>
      <c r="LNU105" s="424"/>
      <c r="LNV105" s="423"/>
      <c r="LNY105" s="424"/>
      <c r="LNZ105" s="423"/>
      <c r="LOC105" s="424"/>
      <c r="LOD105" s="423"/>
      <c r="LOG105" s="424"/>
      <c r="LOH105" s="423"/>
      <c r="LOK105" s="424"/>
      <c r="LOL105" s="423"/>
      <c r="LOO105" s="424"/>
      <c r="LOP105" s="423"/>
      <c r="LOS105" s="424"/>
      <c r="LOT105" s="423"/>
      <c r="LOW105" s="424"/>
      <c r="LOX105" s="423"/>
      <c r="LPA105" s="424"/>
      <c r="LPB105" s="423"/>
      <c r="LPE105" s="424"/>
      <c r="LPF105" s="423"/>
      <c r="LPI105" s="424"/>
      <c r="LPJ105" s="423"/>
      <c r="LPM105" s="424"/>
      <c r="LPN105" s="423"/>
      <c r="LPQ105" s="424"/>
      <c r="LPR105" s="423"/>
      <c r="LPU105" s="424"/>
      <c r="LPV105" s="423"/>
      <c r="LPY105" s="424"/>
      <c r="LPZ105" s="423"/>
      <c r="LQC105" s="424"/>
      <c r="LQD105" s="423"/>
      <c r="LQG105" s="424"/>
      <c r="LQH105" s="423"/>
      <c r="LQK105" s="424"/>
      <c r="LQL105" s="423"/>
      <c r="LQO105" s="424"/>
      <c r="LQP105" s="423"/>
      <c r="LQS105" s="424"/>
      <c r="LQT105" s="423"/>
      <c r="LQW105" s="424"/>
      <c r="LQX105" s="423"/>
      <c r="LRA105" s="424"/>
      <c r="LRB105" s="423"/>
      <c r="LRE105" s="424"/>
      <c r="LRF105" s="423"/>
      <c r="LRI105" s="424"/>
      <c r="LRJ105" s="423"/>
      <c r="LRM105" s="424"/>
      <c r="LRN105" s="423"/>
      <c r="LRQ105" s="424"/>
      <c r="LRR105" s="423"/>
      <c r="LRU105" s="424"/>
      <c r="LRV105" s="423"/>
      <c r="LRY105" s="424"/>
      <c r="LRZ105" s="423"/>
      <c r="LSC105" s="424"/>
      <c r="LSD105" s="423"/>
      <c r="LSG105" s="424"/>
      <c r="LSH105" s="423"/>
      <c r="LSK105" s="424"/>
      <c r="LSL105" s="423"/>
      <c r="LSO105" s="424"/>
      <c r="LSP105" s="423"/>
      <c r="LSS105" s="424"/>
      <c r="LST105" s="423"/>
      <c r="LSW105" s="424"/>
      <c r="LSX105" s="423"/>
      <c r="LTA105" s="424"/>
      <c r="LTB105" s="423"/>
      <c r="LTE105" s="424"/>
      <c r="LTF105" s="423"/>
      <c r="LTI105" s="424"/>
      <c r="LTJ105" s="423"/>
      <c r="LTM105" s="424"/>
      <c r="LTN105" s="423"/>
      <c r="LTQ105" s="424"/>
      <c r="LTR105" s="423"/>
      <c r="LTU105" s="424"/>
      <c r="LTV105" s="423"/>
      <c r="LTY105" s="424"/>
      <c r="LTZ105" s="423"/>
      <c r="LUC105" s="424"/>
      <c r="LUD105" s="423"/>
      <c r="LUG105" s="424"/>
      <c r="LUH105" s="423"/>
      <c r="LUK105" s="424"/>
      <c r="LUL105" s="423"/>
      <c r="LUO105" s="424"/>
      <c r="LUP105" s="423"/>
      <c r="LUS105" s="424"/>
      <c r="LUT105" s="423"/>
      <c r="LUW105" s="424"/>
      <c r="LUX105" s="423"/>
      <c r="LVA105" s="424"/>
      <c r="LVB105" s="423"/>
      <c r="LVE105" s="424"/>
      <c r="LVF105" s="423"/>
      <c r="LVI105" s="424"/>
      <c r="LVJ105" s="423"/>
      <c r="LVM105" s="424"/>
      <c r="LVN105" s="423"/>
      <c r="LVQ105" s="424"/>
      <c r="LVR105" s="423"/>
      <c r="LVU105" s="424"/>
      <c r="LVV105" s="423"/>
      <c r="LVY105" s="424"/>
      <c r="LVZ105" s="423"/>
      <c r="LWC105" s="424"/>
      <c r="LWD105" s="423"/>
      <c r="LWG105" s="424"/>
      <c r="LWH105" s="423"/>
      <c r="LWK105" s="424"/>
      <c r="LWL105" s="423"/>
      <c r="LWO105" s="424"/>
      <c r="LWP105" s="423"/>
      <c r="LWS105" s="424"/>
      <c r="LWT105" s="423"/>
      <c r="LWW105" s="424"/>
      <c r="LWX105" s="423"/>
      <c r="LXA105" s="424"/>
      <c r="LXB105" s="423"/>
      <c r="LXE105" s="424"/>
      <c r="LXF105" s="423"/>
      <c r="LXI105" s="424"/>
      <c r="LXJ105" s="423"/>
      <c r="LXM105" s="424"/>
      <c r="LXN105" s="423"/>
      <c r="LXQ105" s="424"/>
      <c r="LXR105" s="423"/>
      <c r="LXU105" s="424"/>
      <c r="LXV105" s="423"/>
      <c r="LXY105" s="424"/>
      <c r="LXZ105" s="423"/>
      <c r="LYC105" s="424"/>
      <c r="LYD105" s="423"/>
      <c r="LYG105" s="424"/>
      <c r="LYH105" s="423"/>
      <c r="LYK105" s="424"/>
      <c r="LYL105" s="423"/>
      <c r="LYO105" s="424"/>
      <c r="LYP105" s="423"/>
      <c r="LYS105" s="424"/>
      <c r="LYT105" s="423"/>
      <c r="LYW105" s="424"/>
      <c r="LYX105" s="423"/>
      <c r="LZA105" s="424"/>
      <c r="LZB105" s="423"/>
      <c r="LZE105" s="424"/>
      <c r="LZF105" s="423"/>
      <c r="LZI105" s="424"/>
      <c r="LZJ105" s="423"/>
      <c r="LZM105" s="424"/>
      <c r="LZN105" s="423"/>
      <c r="LZQ105" s="424"/>
      <c r="LZR105" s="423"/>
      <c r="LZU105" s="424"/>
      <c r="LZV105" s="423"/>
      <c r="LZY105" s="424"/>
      <c r="LZZ105" s="423"/>
      <c r="MAC105" s="424"/>
      <c r="MAD105" s="423"/>
      <c r="MAG105" s="424"/>
      <c r="MAH105" s="423"/>
      <c r="MAK105" s="424"/>
      <c r="MAL105" s="423"/>
      <c r="MAO105" s="424"/>
      <c r="MAP105" s="423"/>
      <c r="MAS105" s="424"/>
      <c r="MAT105" s="423"/>
      <c r="MAW105" s="424"/>
      <c r="MAX105" s="423"/>
      <c r="MBA105" s="424"/>
      <c r="MBB105" s="423"/>
      <c r="MBE105" s="424"/>
      <c r="MBF105" s="423"/>
      <c r="MBI105" s="424"/>
      <c r="MBJ105" s="423"/>
      <c r="MBM105" s="424"/>
      <c r="MBN105" s="423"/>
      <c r="MBQ105" s="424"/>
      <c r="MBR105" s="423"/>
      <c r="MBU105" s="424"/>
      <c r="MBV105" s="423"/>
      <c r="MBY105" s="424"/>
      <c r="MBZ105" s="423"/>
      <c r="MCC105" s="424"/>
      <c r="MCD105" s="423"/>
      <c r="MCG105" s="424"/>
      <c r="MCH105" s="423"/>
      <c r="MCK105" s="424"/>
      <c r="MCL105" s="423"/>
      <c r="MCO105" s="424"/>
      <c r="MCP105" s="423"/>
      <c r="MCS105" s="424"/>
      <c r="MCT105" s="423"/>
      <c r="MCW105" s="424"/>
      <c r="MCX105" s="423"/>
      <c r="MDA105" s="424"/>
      <c r="MDB105" s="423"/>
      <c r="MDE105" s="424"/>
      <c r="MDF105" s="423"/>
      <c r="MDI105" s="424"/>
      <c r="MDJ105" s="423"/>
      <c r="MDM105" s="424"/>
      <c r="MDN105" s="423"/>
      <c r="MDQ105" s="424"/>
      <c r="MDR105" s="423"/>
      <c r="MDU105" s="424"/>
      <c r="MDV105" s="423"/>
      <c r="MDY105" s="424"/>
      <c r="MDZ105" s="423"/>
      <c r="MEC105" s="424"/>
      <c r="MED105" s="423"/>
      <c r="MEG105" s="424"/>
      <c r="MEH105" s="423"/>
      <c r="MEK105" s="424"/>
      <c r="MEL105" s="423"/>
      <c r="MEO105" s="424"/>
      <c r="MEP105" s="423"/>
      <c r="MES105" s="424"/>
      <c r="MET105" s="423"/>
      <c r="MEW105" s="424"/>
      <c r="MEX105" s="423"/>
      <c r="MFA105" s="424"/>
      <c r="MFB105" s="423"/>
      <c r="MFE105" s="424"/>
      <c r="MFF105" s="423"/>
      <c r="MFI105" s="424"/>
      <c r="MFJ105" s="423"/>
      <c r="MFM105" s="424"/>
      <c r="MFN105" s="423"/>
      <c r="MFQ105" s="424"/>
      <c r="MFR105" s="423"/>
      <c r="MFU105" s="424"/>
      <c r="MFV105" s="423"/>
      <c r="MFY105" s="424"/>
      <c r="MFZ105" s="423"/>
      <c r="MGC105" s="424"/>
      <c r="MGD105" s="423"/>
      <c r="MGG105" s="424"/>
      <c r="MGH105" s="423"/>
      <c r="MGK105" s="424"/>
      <c r="MGL105" s="423"/>
      <c r="MGO105" s="424"/>
      <c r="MGP105" s="423"/>
      <c r="MGS105" s="424"/>
      <c r="MGT105" s="423"/>
      <c r="MGW105" s="424"/>
      <c r="MGX105" s="423"/>
      <c r="MHA105" s="424"/>
      <c r="MHB105" s="423"/>
      <c r="MHE105" s="424"/>
      <c r="MHF105" s="423"/>
      <c r="MHI105" s="424"/>
      <c r="MHJ105" s="423"/>
      <c r="MHM105" s="424"/>
      <c r="MHN105" s="423"/>
      <c r="MHQ105" s="424"/>
      <c r="MHR105" s="423"/>
      <c r="MHU105" s="424"/>
      <c r="MHV105" s="423"/>
      <c r="MHY105" s="424"/>
      <c r="MHZ105" s="423"/>
      <c r="MIC105" s="424"/>
      <c r="MID105" s="423"/>
      <c r="MIG105" s="424"/>
      <c r="MIH105" s="423"/>
      <c r="MIK105" s="424"/>
      <c r="MIL105" s="423"/>
      <c r="MIO105" s="424"/>
      <c r="MIP105" s="423"/>
      <c r="MIS105" s="424"/>
      <c r="MIT105" s="423"/>
      <c r="MIW105" s="424"/>
      <c r="MIX105" s="423"/>
      <c r="MJA105" s="424"/>
      <c r="MJB105" s="423"/>
      <c r="MJE105" s="424"/>
      <c r="MJF105" s="423"/>
      <c r="MJI105" s="424"/>
      <c r="MJJ105" s="423"/>
      <c r="MJM105" s="424"/>
      <c r="MJN105" s="423"/>
      <c r="MJQ105" s="424"/>
      <c r="MJR105" s="423"/>
      <c r="MJU105" s="424"/>
      <c r="MJV105" s="423"/>
      <c r="MJY105" s="424"/>
      <c r="MJZ105" s="423"/>
      <c r="MKC105" s="424"/>
      <c r="MKD105" s="423"/>
      <c r="MKG105" s="424"/>
      <c r="MKH105" s="423"/>
      <c r="MKK105" s="424"/>
      <c r="MKL105" s="423"/>
      <c r="MKO105" s="424"/>
      <c r="MKP105" s="423"/>
      <c r="MKS105" s="424"/>
      <c r="MKT105" s="423"/>
      <c r="MKW105" s="424"/>
      <c r="MKX105" s="423"/>
      <c r="MLA105" s="424"/>
      <c r="MLB105" s="423"/>
      <c r="MLE105" s="424"/>
      <c r="MLF105" s="423"/>
      <c r="MLI105" s="424"/>
      <c r="MLJ105" s="423"/>
      <c r="MLM105" s="424"/>
      <c r="MLN105" s="423"/>
      <c r="MLQ105" s="424"/>
      <c r="MLR105" s="423"/>
      <c r="MLU105" s="424"/>
      <c r="MLV105" s="423"/>
      <c r="MLY105" s="424"/>
      <c r="MLZ105" s="423"/>
      <c r="MMC105" s="424"/>
      <c r="MMD105" s="423"/>
      <c r="MMG105" s="424"/>
      <c r="MMH105" s="423"/>
      <c r="MMK105" s="424"/>
      <c r="MML105" s="423"/>
      <c r="MMO105" s="424"/>
      <c r="MMP105" s="423"/>
      <c r="MMS105" s="424"/>
      <c r="MMT105" s="423"/>
      <c r="MMW105" s="424"/>
      <c r="MMX105" s="423"/>
      <c r="MNA105" s="424"/>
      <c r="MNB105" s="423"/>
      <c r="MNE105" s="424"/>
      <c r="MNF105" s="423"/>
      <c r="MNI105" s="424"/>
      <c r="MNJ105" s="423"/>
      <c r="MNM105" s="424"/>
      <c r="MNN105" s="423"/>
      <c r="MNQ105" s="424"/>
      <c r="MNR105" s="423"/>
      <c r="MNU105" s="424"/>
      <c r="MNV105" s="423"/>
      <c r="MNY105" s="424"/>
      <c r="MNZ105" s="423"/>
      <c r="MOC105" s="424"/>
      <c r="MOD105" s="423"/>
      <c r="MOG105" s="424"/>
      <c r="MOH105" s="423"/>
      <c r="MOK105" s="424"/>
      <c r="MOL105" s="423"/>
      <c r="MOO105" s="424"/>
      <c r="MOP105" s="423"/>
      <c r="MOS105" s="424"/>
      <c r="MOT105" s="423"/>
      <c r="MOW105" s="424"/>
      <c r="MOX105" s="423"/>
      <c r="MPA105" s="424"/>
      <c r="MPB105" s="423"/>
      <c r="MPE105" s="424"/>
      <c r="MPF105" s="423"/>
      <c r="MPI105" s="424"/>
      <c r="MPJ105" s="423"/>
      <c r="MPM105" s="424"/>
      <c r="MPN105" s="423"/>
      <c r="MPQ105" s="424"/>
      <c r="MPR105" s="423"/>
      <c r="MPU105" s="424"/>
      <c r="MPV105" s="423"/>
      <c r="MPY105" s="424"/>
      <c r="MPZ105" s="423"/>
      <c r="MQC105" s="424"/>
      <c r="MQD105" s="423"/>
      <c r="MQG105" s="424"/>
      <c r="MQH105" s="423"/>
      <c r="MQK105" s="424"/>
      <c r="MQL105" s="423"/>
      <c r="MQO105" s="424"/>
      <c r="MQP105" s="423"/>
      <c r="MQS105" s="424"/>
      <c r="MQT105" s="423"/>
      <c r="MQW105" s="424"/>
      <c r="MQX105" s="423"/>
      <c r="MRA105" s="424"/>
      <c r="MRB105" s="423"/>
      <c r="MRE105" s="424"/>
      <c r="MRF105" s="423"/>
      <c r="MRI105" s="424"/>
      <c r="MRJ105" s="423"/>
      <c r="MRM105" s="424"/>
      <c r="MRN105" s="423"/>
      <c r="MRQ105" s="424"/>
      <c r="MRR105" s="423"/>
      <c r="MRU105" s="424"/>
      <c r="MRV105" s="423"/>
      <c r="MRY105" s="424"/>
      <c r="MRZ105" s="423"/>
      <c r="MSC105" s="424"/>
      <c r="MSD105" s="423"/>
      <c r="MSG105" s="424"/>
      <c r="MSH105" s="423"/>
      <c r="MSK105" s="424"/>
      <c r="MSL105" s="423"/>
      <c r="MSO105" s="424"/>
      <c r="MSP105" s="423"/>
      <c r="MSS105" s="424"/>
      <c r="MST105" s="423"/>
      <c r="MSW105" s="424"/>
      <c r="MSX105" s="423"/>
      <c r="MTA105" s="424"/>
      <c r="MTB105" s="423"/>
      <c r="MTE105" s="424"/>
      <c r="MTF105" s="423"/>
      <c r="MTI105" s="424"/>
      <c r="MTJ105" s="423"/>
      <c r="MTM105" s="424"/>
      <c r="MTN105" s="423"/>
      <c r="MTQ105" s="424"/>
      <c r="MTR105" s="423"/>
      <c r="MTU105" s="424"/>
      <c r="MTV105" s="423"/>
      <c r="MTY105" s="424"/>
      <c r="MTZ105" s="423"/>
      <c r="MUC105" s="424"/>
      <c r="MUD105" s="423"/>
      <c r="MUG105" s="424"/>
      <c r="MUH105" s="423"/>
      <c r="MUK105" s="424"/>
      <c r="MUL105" s="423"/>
      <c r="MUO105" s="424"/>
      <c r="MUP105" s="423"/>
      <c r="MUS105" s="424"/>
      <c r="MUT105" s="423"/>
      <c r="MUW105" s="424"/>
      <c r="MUX105" s="423"/>
      <c r="MVA105" s="424"/>
      <c r="MVB105" s="423"/>
      <c r="MVE105" s="424"/>
      <c r="MVF105" s="423"/>
      <c r="MVI105" s="424"/>
      <c r="MVJ105" s="423"/>
      <c r="MVM105" s="424"/>
      <c r="MVN105" s="423"/>
      <c r="MVQ105" s="424"/>
      <c r="MVR105" s="423"/>
      <c r="MVU105" s="424"/>
      <c r="MVV105" s="423"/>
      <c r="MVY105" s="424"/>
      <c r="MVZ105" s="423"/>
      <c r="MWC105" s="424"/>
      <c r="MWD105" s="423"/>
      <c r="MWG105" s="424"/>
      <c r="MWH105" s="423"/>
      <c r="MWK105" s="424"/>
      <c r="MWL105" s="423"/>
      <c r="MWO105" s="424"/>
      <c r="MWP105" s="423"/>
      <c r="MWS105" s="424"/>
      <c r="MWT105" s="423"/>
      <c r="MWW105" s="424"/>
      <c r="MWX105" s="423"/>
      <c r="MXA105" s="424"/>
      <c r="MXB105" s="423"/>
      <c r="MXE105" s="424"/>
      <c r="MXF105" s="423"/>
      <c r="MXI105" s="424"/>
      <c r="MXJ105" s="423"/>
      <c r="MXM105" s="424"/>
      <c r="MXN105" s="423"/>
      <c r="MXQ105" s="424"/>
      <c r="MXR105" s="423"/>
      <c r="MXU105" s="424"/>
      <c r="MXV105" s="423"/>
      <c r="MXY105" s="424"/>
      <c r="MXZ105" s="423"/>
      <c r="MYC105" s="424"/>
      <c r="MYD105" s="423"/>
      <c r="MYG105" s="424"/>
      <c r="MYH105" s="423"/>
      <c r="MYK105" s="424"/>
      <c r="MYL105" s="423"/>
      <c r="MYO105" s="424"/>
      <c r="MYP105" s="423"/>
      <c r="MYS105" s="424"/>
      <c r="MYT105" s="423"/>
      <c r="MYW105" s="424"/>
      <c r="MYX105" s="423"/>
      <c r="MZA105" s="424"/>
      <c r="MZB105" s="423"/>
      <c r="MZE105" s="424"/>
      <c r="MZF105" s="423"/>
      <c r="MZI105" s="424"/>
      <c r="MZJ105" s="423"/>
      <c r="MZM105" s="424"/>
      <c r="MZN105" s="423"/>
      <c r="MZQ105" s="424"/>
      <c r="MZR105" s="423"/>
      <c r="MZU105" s="424"/>
      <c r="MZV105" s="423"/>
      <c r="MZY105" s="424"/>
      <c r="MZZ105" s="423"/>
      <c r="NAC105" s="424"/>
      <c r="NAD105" s="423"/>
      <c r="NAG105" s="424"/>
      <c r="NAH105" s="423"/>
      <c r="NAK105" s="424"/>
      <c r="NAL105" s="423"/>
      <c r="NAO105" s="424"/>
      <c r="NAP105" s="423"/>
      <c r="NAS105" s="424"/>
      <c r="NAT105" s="423"/>
      <c r="NAW105" s="424"/>
      <c r="NAX105" s="423"/>
      <c r="NBA105" s="424"/>
      <c r="NBB105" s="423"/>
      <c r="NBE105" s="424"/>
      <c r="NBF105" s="423"/>
      <c r="NBI105" s="424"/>
      <c r="NBJ105" s="423"/>
      <c r="NBM105" s="424"/>
      <c r="NBN105" s="423"/>
      <c r="NBQ105" s="424"/>
      <c r="NBR105" s="423"/>
      <c r="NBU105" s="424"/>
      <c r="NBV105" s="423"/>
      <c r="NBY105" s="424"/>
      <c r="NBZ105" s="423"/>
      <c r="NCC105" s="424"/>
      <c r="NCD105" s="423"/>
      <c r="NCG105" s="424"/>
      <c r="NCH105" s="423"/>
      <c r="NCK105" s="424"/>
      <c r="NCL105" s="423"/>
      <c r="NCO105" s="424"/>
      <c r="NCP105" s="423"/>
      <c r="NCS105" s="424"/>
      <c r="NCT105" s="423"/>
      <c r="NCW105" s="424"/>
      <c r="NCX105" s="423"/>
      <c r="NDA105" s="424"/>
      <c r="NDB105" s="423"/>
      <c r="NDE105" s="424"/>
      <c r="NDF105" s="423"/>
      <c r="NDI105" s="424"/>
      <c r="NDJ105" s="423"/>
      <c r="NDM105" s="424"/>
      <c r="NDN105" s="423"/>
      <c r="NDQ105" s="424"/>
      <c r="NDR105" s="423"/>
      <c r="NDU105" s="424"/>
      <c r="NDV105" s="423"/>
      <c r="NDY105" s="424"/>
      <c r="NDZ105" s="423"/>
      <c r="NEC105" s="424"/>
      <c r="NED105" s="423"/>
      <c r="NEG105" s="424"/>
      <c r="NEH105" s="423"/>
      <c r="NEK105" s="424"/>
      <c r="NEL105" s="423"/>
      <c r="NEO105" s="424"/>
      <c r="NEP105" s="423"/>
      <c r="NES105" s="424"/>
      <c r="NET105" s="423"/>
      <c r="NEW105" s="424"/>
      <c r="NEX105" s="423"/>
      <c r="NFA105" s="424"/>
      <c r="NFB105" s="423"/>
      <c r="NFE105" s="424"/>
      <c r="NFF105" s="423"/>
      <c r="NFI105" s="424"/>
      <c r="NFJ105" s="423"/>
      <c r="NFM105" s="424"/>
      <c r="NFN105" s="423"/>
      <c r="NFQ105" s="424"/>
      <c r="NFR105" s="423"/>
      <c r="NFU105" s="424"/>
      <c r="NFV105" s="423"/>
      <c r="NFY105" s="424"/>
      <c r="NFZ105" s="423"/>
      <c r="NGC105" s="424"/>
      <c r="NGD105" s="423"/>
      <c r="NGG105" s="424"/>
      <c r="NGH105" s="423"/>
      <c r="NGK105" s="424"/>
      <c r="NGL105" s="423"/>
      <c r="NGO105" s="424"/>
      <c r="NGP105" s="423"/>
      <c r="NGS105" s="424"/>
      <c r="NGT105" s="423"/>
      <c r="NGW105" s="424"/>
      <c r="NGX105" s="423"/>
      <c r="NHA105" s="424"/>
      <c r="NHB105" s="423"/>
      <c r="NHE105" s="424"/>
      <c r="NHF105" s="423"/>
      <c r="NHI105" s="424"/>
      <c r="NHJ105" s="423"/>
      <c r="NHM105" s="424"/>
      <c r="NHN105" s="423"/>
      <c r="NHQ105" s="424"/>
      <c r="NHR105" s="423"/>
      <c r="NHU105" s="424"/>
      <c r="NHV105" s="423"/>
      <c r="NHY105" s="424"/>
      <c r="NHZ105" s="423"/>
      <c r="NIC105" s="424"/>
      <c r="NID105" s="423"/>
      <c r="NIG105" s="424"/>
      <c r="NIH105" s="423"/>
      <c r="NIK105" s="424"/>
      <c r="NIL105" s="423"/>
      <c r="NIO105" s="424"/>
      <c r="NIP105" s="423"/>
      <c r="NIS105" s="424"/>
      <c r="NIT105" s="423"/>
      <c r="NIW105" s="424"/>
      <c r="NIX105" s="423"/>
      <c r="NJA105" s="424"/>
      <c r="NJB105" s="423"/>
      <c r="NJE105" s="424"/>
      <c r="NJF105" s="423"/>
      <c r="NJI105" s="424"/>
      <c r="NJJ105" s="423"/>
      <c r="NJM105" s="424"/>
      <c r="NJN105" s="423"/>
      <c r="NJQ105" s="424"/>
      <c r="NJR105" s="423"/>
      <c r="NJU105" s="424"/>
      <c r="NJV105" s="423"/>
      <c r="NJY105" s="424"/>
      <c r="NJZ105" s="423"/>
      <c r="NKC105" s="424"/>
      <c r="NKD105" s="423"/>
      <c r="NKG105" s="424"/>
      <c r="NKH105" s="423"/>
      <c r="NKK105" s="424"/>
      <c r="NKL105" s="423"/>
      <c r="NKO105" s="424"/>
      <c r="NKP105" s="423"/>
      <c r="NKS105" s="424"/>
      <c r="NKT105" s="423"/>
      <c r="NKW105" s="424"/>
      <c r="NKX105" s="423"/>
      <c r="NLA105" s="424"/>
      <c r="NLB105" s="423"/>
      <c r="NLE105" s="424"/>
      <c r="NLF105" s="423"/>
      <c r="NLI105" s="424"/>
      <c r="NLJ105" s="423"/>
      <c r="NLM105" s="424"/>
      <c r="NLN105" s="423"/>
      <c r="NLQ105" s="424"/>
      <c r="NLR105" s="423"/>
      <c r="NLU105" s="424"/>
      <c r="NLV105" s="423"/>
      <c r="NLY105" s="424"/>
      <c r="NLZ105" s="423"/>
      <c r="NMC105" s="424"/>
      <c r="NMD105" s="423"/>
      <c r="NMG105" s="424"/>
      <c r="NMH105" s="423"/>
      <c r="NMK105" s="424"/>
      <c r="NML105" s="423"/>
      <c r="NMO105" s="424"/>
      <c r="NMP105" s="423"/>
      <c r="NMS105" s="424"/>
      <c r="NMT105" s="423"/>
      <c r="NMW105" s="424"/>
      <c r="NMX105" s="423"/>
      <c r="NNA105" s="424"/>
      <c r="NNB105" s="423"/>
      <c r="NNE105" s="424"/>
      <c r="NNF105" s="423"/>
      <c r="NNI105" s="424"/>
      <c r="NNJ105" s="423"/>
      <c r="NNM105" s="424"/>
      <c r="NNN105" s="423"/>
      <c r="NNQ105" s="424"/>
      <c r="NNR105" s="423"/>
      <c r="NNU105" s="424"/>
      <c r="NNV105" s="423"/>
      <c r="NNY105" s="424"/>
      <c r="NNZ105" s="423"/>
      <c r="NOC105" s="424"/>
      <c r="NOD105" s="423"/>
      <c r="NOG105" s="424"/>
      <c r="NOH105" s="423"/>
      <c r="NOK105" s="424"/>
      <c r="NOL105" s="423"/>
      <c r="NOO105" s="424"/>
      <c r="NOP105" s="423"/>
      <c r="NOS105" s="424"/>
      <c r="NOT105" s="423"/>
      <c r="NOW105" s="424"/>
      <c r="NOX105" s="423"/>
      <c r="NPA105" s="424"/>
      <c r="NPB105" s="423"/>
      <c r="NPE105" s="424"/>
      <c r="NPF105" s="423"/>
      <c r="NPI105" s="424"/>
      <c r="NPJ105" s="423"/>
      <c r="NPM105" s="424"/>
      <c r="NPN105" s="423"/>
      <c r="NPQ105" s="424"/>
      <c r="NPR105" s="423"/>
      <c r="NPU105" s="424"/>
      <c r="NPV105" s="423"/>
      <c r="NPY105" s="424"/>
      <c r="NPZ105" s="423"/>
      <c r="NQC105" s="424"/>
      <c r="NQD105" s="423"/>
      <c r="NQG105" s="424"/>
      <c r="NQH105" s="423"/>
      <c r="NQK105" s="424"/>
      <c r="NQL105" s="423"/>
      <c r="NQO105" s="424"/>
      <c r="NQP105" s="423"/>
      <c r="NQS105" s="424"/>
      <c r="NQT105" s="423"/>
      <c r="NQW105" s="424"/>
      <c r="NQX105" s="423"/>
      <c r="NRA105" s="424"/>
      <c r="NRB105" s="423"/>
      <c r="NRE105" s="424"/>
      <c r="NRF105" s="423"/>
      <c r="NRI105" s="424"/>
      <c r="NRJ105" s="423"/>
      <c r="NRM105" s="424"/>
      <c r="NRN105" s="423"/>
      <c r="NRQ105" s="424"/>
      <c r="NRR105" s="423"/>
      <c r="NRU105" s="424"/>
      <c r="NRV105" s="423"/>
      <c r="NRY105" s="424"/>
      <c r="NRZ105" s="423"/>
      <c r="NSC105" s="424"/>
      <c r="NSD105" s="423"/>
      <c r="NSG105" s="424"/>
      <c r="NSH105" s="423"/>
      <c r="NSK105" s="424"/>
      <c r="NSL105" s="423"/>
      <c r="NSO105" s="424"/>
      <c r="NSP105" s="423"/>
      <c r="NSS105" s="424"/>
      <c r="NST105" s="423"/>
      <c r="NSW105" s="424"/>
      <c r="NSX105" s="423"/>
      <c r="NTA105" s="424"/>
      <c r="NTB105" s="423"/>
      <c r="NTE105" s="424"/>
      <c r="NTF105" s="423"/>
      <c r="NTI105" s="424"/>
      <c r="NTJ105" s="423"/>
      <c r="NTM105" s="424"/>
      <c r="NTN105" s="423"/>
      <c r="NTQ105" s="424"/>
      <c r="NTR105" s="423"/>
      <c r="NTU105" s="424"/>
      <c r="NTV105" s="423"/>
      <c r="NTY105" s="424"/>
      <c r="NTZ105" s="423"/>
      <c r="NUC105" s="424"/>
      <c r="NUD105" s="423"/>
      <c r="NUG105" s="424"/>
      <c r="NUH105" s="423"/>
      <c r="NUK105" s="424"/>
      <c r="NUL105" s="423"/>
      <c r="NUO105" s="424"/>
      <c r="NUP105" s="423"/>
      <c r="NUS105" s="424"/>
      <c r="NUT105" s="423"/>
      <c r="NUW105" s="424"/>
      <c r="NUX105" s="423"/>
      <c r="NVA105" s="424"/>
      <c r="NVB105" s="423"/>
      <c r="NVE105" s="424"/>
      <c r="NVF105" s="423"/>
      <c r="NVI105" s="424"/>
      <c r="NVJ105" s="423"/>
      <c r="NVM105" s="424"/>
      <c r="NVN105" s="423"/>
      <c r="NVQ105" s="424"/>
      <c r="NVR105" s="423"/>
      <c r="NVU105" s="424"/>
      <c r="NVV105" s="423"/>
      <c r="NVY105" s="424"/>
      <c r="NVZ105" s="423"/>
      <c r="NWC105" s="424"/>
      <c r="NWD105" s="423"/>
      <c r="NWG105" s="424"/>
      <c r="NWH105" s="423"/>
      <c r="NWK105" s="424"/>
      <c r="NWL105" s="423"/>
      <c r="NWO105" s="424"/>
      <c r="NWP105" s="423"/>
      <c r="NWS105" s="424"/>
      <c r="NWT105" s="423"/>
      <c r="NWW105" s="424"/>
      <c r="NWX105" s="423"/>
      <c r="NXA105" s="424"/>
      <c r="NXB105" s="423"/>
      <c r="NXE105" s="424"/>
      <c r="NXF105" s="423"/>
      <c r="NXI105" s="424"/>
      <c r="NXJ105" s="423"/>
      <c r="NXM105" s="424"/>
      <c r="NXN105" s="423"/>
      <c r="NXQ105" s="424"/>
      <c r="NXR105" s="423"/>
      <c r="NXU105" s="424"/>
      <c r="NXV105" s="423"/>
      <c r="NXY105" s="424"/>
      <c r="NXZ105" s="423"/>
      <c r="NYC105" s="424"/>
      <c r="NYD105" s="423"/>
      <c r="NYG105" s="424"/>
      <c r="NYH105" s="423"/>
      <c r="NYK105" s="424"/>
      <c r="NYL105" s="423"/>
      <c r="NYO105" s="424"/>
      <c r="NYP105" s="423"/>
      <c r="NYS105" s="424"/>
      <c r="NYT105" s="423"/>
      <c r="NYW105" s="424"/>
      <c r="NYX105" s="423"/>
      <c r="NZA105" s="424"/>
      <c r="NZB105" s="423"/>
      <c r="NZE105" s="424"/>
      <c r="NZF105" s="423"/>
      <c r="NZI105" s="424"/>
      <c r="NZJ105" s="423"/>
      <c r="NZM105" s="424"/>
      <c r="NZN105" s="423"/>
      <c r="NZQ105" s="424"/>
      <c r="NZR105" s="423"/>
      <c r="NZU105" s="424"/>
      <c r="NZV105" s="423"/>
      <c r="NZY105" s="424"/>
      <c r="NZZ105" s="423"/>
      <c r="OAC105" s="424"/>
      <c r="OAD105" s="423"/>
      <c r="OAG105" s="424"/>
      <c r="OAH105" s="423"/>
      <c r="OAK105" s="424"/>
      <c r="OAL105" s="423"/>
      <c r="OAO105" s="424"/>
      <c r="OAP105" s="423"/>
      <c r="OAS105" s="424"/>
      <c r="OAT105" s="423"/>
      <c r="OAW105" s="424"/>
      <c r="OAX105" s="423"/>
      <c r="OBA105" s="424"/>
      <c r="OBB105" s="423"/>
      <c r="OBE105" s="424"/>
      <c r="OBF105" s="423"/>
      <c r="OBI105" s="424"/>
      <c r="OBJ105" s="423"/>
      <c r="OBM105" s="424"/>
      <c r="OBN105" s="423"/>
      <c r="OBQ105" s="424"/>
      <c r="OBR105" s="423"/>
      <c r="OBU105" s="424"/>
      <c r="OBV105" s="423"/>
      <c r="OBY105" s="424"/>
      <c r="OBZ105" s="423"/>
      <c r="OCC105" s="424"/>
      <c r="OCD105" s="423"/>
      <c r="OCG105" s="424"/>
      <c r="OCH105" s="423"/>
      <c r="OCK105" s="424"/>
      <c r="OCL105" s="423"/>
      <c r="OCO105" s="424"/>
      <c r="OCP105" s="423"/>
      <c r="OCS105" s="424"/>
      <c r="OCT105" s="423"/>
      <c r="OCW105" s="424"/>
      <c r="OCX105" s="423"/>
      <c r="ODA105" s="424"/>
      <c r="ODB105" s="423"/>
      <c r="ODE105" s="424"/>
      <c r="ODF105" s="423"/>
      <c r="ODI105" s="424"/>
      <c r="ODJ105" s="423"/>
      <c r="ODM105" s="424"/>
      <c r="ODN105" s="423"/>
      <c r="ODQ105" s="424"/>
      <c r="ODR105" s="423"/>
      <c r="ODU105" s="424"/>
      <c r="ODV105" s="423"/>
      <c r="ODY105" s="424"/>
      <c r="ODZ105" s="423"/>
      <c r="OEC105" s="424"/>
      <c r="OED105" s="423"/>
      <c r="OEG105" s="424"/>
      <c r="OEH105" s="423"/>
      <c r="OEK105" s="424"/>
      <c r="OEL105" s="423"/>
      <c r="OEO105" s="424"/>
      <c r="OEP105" s="423"/>
      <c r="OES105" s="424"/>
      <c r="OET105" s="423"/>
      <c r="OEW105" s="424"/>
      <c r="OEX105" s="423"/>
      <c r="OFA105" s="424"/>
      <c r="OFB105" s="423"/>
      <c r="OFE105" s="424"/>
      <c r="OFF105" s="423"/>
      <c r="OFI105" s="424"/>
      <c r="OFJ105" s="423"/>
      <c r="OFM105" s="424"/>
      <c r="OFN105" s="423"/>
      <c r="OFQ105" s="424"/>
      <c r="OFR105" s="423"/>
      <c r="OFU105" s="424"/>
      <c r="OFV105" s="423"/>
      <c r="OFY105" s="424"/>
      <c r="OFZ105" s="423"/>
      <c r="OGC105" s="424"/>
      <c r="OGD105" s="423"/>
      <c r="OGG105" s="424"/>
      <c r="OGH105" s="423"/>
      <c r="OGK105" s="424"/>
      <c r="OGL105" s="423"/>
      <c r="OGO105" s="424"/>
      <c r="OGP105" s="423"/>
      <c r="OGS105" s="424"/>
      <c r="OGT105" s="423"/>
      <c r="OGW105" s="424"/>
      <c r="OGX105" s="423"/>
      <c r="OHA105" s="424"/>
      <c r="OHB105" s="423"/>
      <c r="OHE105" s="424"/>
      <c r="OHF105" s="423"/>
      <c r="OHI105" s="424"/>
      <c r="OHJ105" s="423"/>
      <c r="OHM105" s="424"/>
      <c r="OHN105" s="423"/>
      <c r="OHQ105" s="424"/>
      <c r="OHR105" s="423"/>
      <c r="OHU105" s="424"/>
      <c r="OHV105" s="423"/>
      <c r="OHY105" s="424"/>
      <c r="OHZ105" s="423"/>
      <c r="OIC105" s="424"/>
      <c r="OID105" s="423"/>
      <c r="OIG105" s="424"/>
      <c r="OIH105" s="423"/>
      <c r="OIK105" s="424"/>
      <c r="OIL105" s="423"/>
      <c r="OIO105" s="424"/>
      <c r="OIP105" s="423"/>
      <c r="OIS105" s="424"/>
      <c r="OIT105" s="423"/>
      <c r="OIW105" s="424"/>
      <c r="OIX105" s="423"/>
      <c r="OJA105" s="424"/>
      <c r="OJB105" s="423"/>
      <c r="OJE105" s="424"/>
      <c r="OJF105" s="423"/>
      <c r="OJI105" s="424"/>
      <c r="OJJ105" s="423"/>
      <c r="OJM105" s="424"/>
      <c r="OJN105" s="423"/>
      <c r="OJQ105" s="424"/>
      <c r="OJR105" s="423"/>
      <c r="OJU105" s="424"/>
      <c r="OJV105" s="423"/>
      <c r="OJY105" s="424"/>
      <c r="OJZ105" s="423"/>
      <c r="OKC105" s="424"/>
      <c r="OKD105" s="423"/>
      <c r="OKG105" s="424"/>
      <c r="OKH105" s="423"/>
      <c r="OKK105" s="424"/>
      <c r="OKL105" s="423"/>
      <c r="OKO105" s="424"/>
      <c r="OKP105" s="423"/>
      <c r="OKS105" s="424"/>
      <c r="OKT105" s="423"/>
      <c r="OKW105" s="424"/>
      <c r="OKX105" s="423"/>
      <c r="OLA105" s="424"/>
      <c r="OLB105" s="423"/>
      <c r="OLE105" s="424"/>
      <c r="OLF105" s="423"/>
      <c r="OLI105" s="424"/>
      <c r="OLJ105" s="423"/>
      <c r="OLM105" s="424"/>
      <c r="OLN105" s="423"/>
      <c r="OLQ105" s="424"/>
      <c r="OLR105" s="423"/>
      <c r="OLU105" s="424"/>
      <c r="OLV105" s="423"/>
      <c r="OLY105" s="424"/>
      <c r="OLZ105" s="423"/>
      <c r="OMC105" s="424"/>
      <c r="OMD105" s="423"/>
      <c r="OMG105" s="424"/>
      <c r="OMH105" s="423"/>
      <c r="OMK105" s="424"/>
      <c r="OML105" s="423"/>
      <c r="OMO105" s="424"/>
      <c r="OMP105" s="423"/>
      <c r="OMS105" s="424"/>
      <c r="OMT105" s="423"/>
      <c r="OMW105" s="424"/>
      <c r="OMX105" s="423"/>
      <c r="ONA105" s="424"/>
      <c r="ONB105" s="423"/>
      <c r="ONE105" s="424"/>
      <c r="ONF105" s="423"/>
      <c r="ONI105" s="424"/>
      <c r="ONJ105" s="423"/>
      <c r="ONM105" s="424"/>
      <c r="ONN105" s="423"/>
      <c r="ONQ105" s="424"/>
      <c r="ONR105" s="423"/>
      <c r="ONU105" s="424"/>
      <c r="ONV105" s="423"/>
      <c r="ONY105" s="424"/>
      <c r="ONZ105" s="423"/>
      <c r="OOC105" s="424"/>
      <c r="OOD105" s="423"/>
      <c r="OOG105" s="424"/>
      <c r="OOH105" s="423"/>
      <c r="OOK105" s="424"/>
      <c r="OOL105" s="423"/>
      <c r="OOO105" s="424"/>
      <c r="OOP105" s="423"/>
      <c r="OOS105" s="424"/>
      <c r="OOT105" s="423"/>
      <c r="OOW105" s="424"/>
      <c r="OOX105" s="423"/>
      <c r="OPA105" s="424"/>
      <c r="OPB105" s="423"/>
      <c r="OPE105" s="424"/>
      <c r="OPF105" s="423"/>
      <c r="OPI105" s="424"/>
      <c r="OPJ105" s="423"/>
      <c r="OPM105" s="424"/>
      <c r="OPN105" s="423"/>
      <c r="OPQ105" s="424"/>
      <c r="OPR105" s="423"/>
      <c r="OPU105" s="424"/>
      <c r="OPV105" s="423"/>
      <c r="OPY105" s="424"/>
      <c r="OPZ105" s="423"/>
      <c r="OQC105" s="424"/>
      <c r="OQD105" s="423"/>
      <c r="OQG105" s="424"/>
      <c r="OQH105" s="423"/>
      <c r="OQK105" s="424"/>
      <c r="OQL105" s="423"/>
      <c r="OQO105" s="424"/>
      <c r="OQP105" s="423"/>
      <c r="OQS105" s="424"/>
      <c r="OQT105" s="423"/>
      <c r="OQW105" s="424"/>
      <c r="OQX105" s="423"/>
      <c r="ORA105" s="424"/>
      <c r="ORB105" s="423"/>
      <c r="ORE105" s="424"/>
      <c r="ORF105" s="423"/>
      <c r="ORI105" s="424"/>
      <c r="ORJ105" s="423"/>
      <c r="ORM105" s="424"/>
      <c r="ORN105" s="423"/>
      <c r="ORQ105" s="424"/>
      <c r="ORR105" s="423"/>
      <c r="ORU105" s="424"/>
      <c r="ORV105" s="423"/>
      <c r="ORY105" s="424"/>
      <c r="ORZ105" s="423"/>
      <c r="OSC105" s="424"/>
      <c r="OSD105" s="423"/>
      <c r="OSG105" s="424"/>
      <c r="OSH105" s="423"/>
      <c r="OSK105" s="424"/>
      <c r="OSL105" s="423"/>
      <c r="OSO105" s="424"/>
      <c r="OSP105" s="423"/>
      <c r="OSS105" s="424"/>
      <c r="OST105" s="423"/>
      <c r="OSW105" s="424"/>
      <c r="OSX105" s="423"/>
      <c r="OTA105" s="424"/>
      <c r="OTB105" s="423"/>
      <c r="OTE105" s="424"/>
      <c r="OTF105" s="423"/>
      <c r="OTI105" s="424"/>
      <c r="OTJ105" s="423"/>
      <c r="OTM105" s="424"/>
      <c r="OTN105" s="423"/>
      <c r="OTQ105" s="424"/>
      <c r="OTR105" s="423"/>
      <c r="OTU105" s="424"/>
      <c r="OTV105" s="423"/>
      <c r="OTY105" s="424"/>
      <c r="OTZ105" s="423"/>
      <c r="OUC105" s="424"/>
      <c r="OUD105" s="423"/>
      <c r="OUG105" s="424"/>
      <c r="OUH105" s="423"/>
      <c r="OUK105" s="424"/>
      <c r="OUL105" s="423"/>
      <c r="OUO105" s="424"/>
      <c r="OUP105" s="423"/>
      <c r="OUS105" s="424"/>
      <c r="OUT105" s="423"/>
      <c r="OUW105" s="424"/>
      <c r="OUX105" s="423"/>
      <c r="OVA105" s="424"/>
      <c r="OVB105" s="423"/>
      <c r="OVE105" s="424"/>
      <c r="OVF105" s="423"/>
      <c r="OVI105" s="424"/>
      <c r="OVJ105" s="423"/>
      <c r="OVM105" s="424"/>
      <c r="OVN105" s="423"/>
      <c r="OVQ105" s="424"/>
      <c r="OVR105" s="423"/>
      <c r="OVU105" s="424"/>
      <c r="OVV105" s="423"/>
      <c r="OVY105" s="424"/>
      <c r="OVZ105" s="423"/>
      <c r="OWC105" s="424"/>
      <c r="OWD105" s="423"/>
      <c r="OWG105" s="424"/>
      <c r="OWH105" s="423"/>
      <c r="OWK105" s="424"/>
      <c r="OWL105" s="423"/>
      <c r="OWO105" s="424"/>
      <c r="OWP105" s="423"/>
      <c r="OWS105" s="424"/>
      <c r="OWT105" s="423"/>
      <c r="OWW105" s="424"/>
      <c r="OWX105" s="423"/>
      <c r="OXA105" s="424"/>
      <c r="OXB105" s="423"/>
      <c r="OXE105" s="424"/>
      <c r="OXF105" s="423"/>
      <c r="OXI105" s="424"/>
      <c r="OXJ105" s="423"/>
      <c r="OXM105" s="424"/>
      <c r="OXN105" s="423"/>
      <c r="OXQ105" s="424"/>
      <c r="OXR105" s="423"/>
      <c r="OXU105" s="424"/>
      <c r="OXV105" s="423"/>
      <c r="OXY105" s="424"/>
      <c r="OXZ105" s="423"/>
      <c r="OYC105" s="424"/>
      <c r="OYD105" s="423"/>
      <c r="OYG105" s="424"/>
      <c r="OYH105" s="423"/>
      <c r="OYK105" s="424"/>
      <c r="OYL105" s="423"/>
      <c r="OYO105" s="424"/>
      <c r="OYP105" s="423"/>
      <c r="OYS105" s="424"/>
      <c r="OYT105" s="423"/>
      <c r="OYW105" s="424"/>
      <c r="OYX105" s="423"/>
      <c r="OZA105" s="424"/>
      <c r="OZB105" s="423"/>
      <c r="OZE105" s="424"/>
      <c r="OZF105" s="423"/>
      <c r="OZI105" s="424"/>
      <c r="OZJ105" s="423"/>
      <c r="OZM105" s="424"/>
      <c r="OZN105" s="423"/>
      <c r="OZQ105" s="424"/>
      <c r="OZR105" s="423"/>
      <c r="OZU105" s="424"/>
      <c r="OZV105" s="423"/>
      <c r="OZY105" s="424"/>
      <c r="OZZ105" s="423"/>
      <c r="PAC105" s="424"/>
      <c r="PAD105" s="423"/>
      <c r="PAG105" s="424"/>
      <c r="PAH105" s="423"/>
      <c r="PAK105" s="424"/>
      <c r="PAL105" s="423"/>
      <c r="PAO105" s="424"/>
      <c r="PAP105" s="423"/>
      <c r="PAS105" s="424"/>
      <c r="PAT105" s="423"/>
      <c r="PAW105" s="424"/>
      <c r="PAX105" s="423"/>
      <c r="PBA105" s="424"/>
      <c r="PBB105" s="423"/>
      <c r="PBE105" s="424"/>
      <c r="PBF105" s="423"/>
      <c r="PBI105" s="424"/>
      <c r="PBJ105" s="423"/>
      <c r="PBM105" s="424"/>
      <c r="PBN105" s="423"/>
      <c r="PBQ105" s="424"/>
      <c r="PBR105" s="423"/>
      <c r="PBU105" s="424"/>
      <c r="PBV105" s="423"/>
      <c r="PBY105" s="424"/>
      <c r="PBZ105" s="423"/>
      <c r="PCC105" s="424"/>
      <c r="PCD105" s="423"/>
      <c r="PCG105" s="424"/>
      <c r="PCH105" s="423"/>
      <c r="PCK105" s="424"/>
      <c r="PCL105" s="423"/>
      <c r="PCO105" s="424"/>
      <c r="PCP105" s="423"/>
      <c r="PCS105" s="424"/>
      <c r="PCT105" s="423"/>
      <c r="PCW105" s="424"/>
      <c r="PCX105" s="423"/>
      <c r="PDA105" s="424"/>
      <c r="PDB105" s="423"/>
      <c r="PDE105" s="424"/>
      <c r="PDF105" s="423"/>
      <c r="PDI105" s="424"/>
      <c r="PDJ105" s="423"/>
      <c r="PDM105" s="424"/>
      <c r="PDN105" s="423"/>
      <c r="PDQ105" s="424"/>
      <c r="PDR105" s="423"/>
      <c r="PDU105" s="424"/>
      <c r="PDV105" s="423"/>
      <c r="PDY105" s="424"/>
      <c r="PDZ105" s="423"/>
      <c r="PEC105" s="424"/>
      <c r="PED105" s="423"/>
      <c r="PEG105" s="424"/>
      <c r="PEH105" s="423"/>
      <c r="PEK105" s="424"/>
      <c r="PEL105" s="423"/>
      <c r="PEO105" s="424"/>
      <c r="PEP105" s="423"/>
      <c r="PES105" s="424"/>
      <c r="PET105" s="423"/>
      <c r="PEW105" s="424"/>
      <c r="PEX105" s="423"/>
      <c r="PFA105" s="424"/>
      <c r="PFB105" s="423"/>
      <c r="PFE105" s="424"/>
      <c r="PFF105" s="423"/>
      <c r="PFI105" s="424"/>
      <c r="PFJ105" s="423"/>
      <c r="PFM105" s="424"/>
      <c r="PFN105" s="423"/>
      <c r="PFQ105" s="424"/>
      <c r="PFR105" s="423"/>
      <c r="PFU105" s="424"/>
      <c r="PFV105" s="423"/>
      <c r="PFY105" s="424"/>
      <c r="PFZ105" s="423"/>
      <c r="PGC105" s="424"/>
      <c r="PGD105" s="423"/>
      <c r="PGG105" s="424"/>
      <c r="PGH105" s="423"/>
      <c r="PGK105" s="424"/>
      <c r="PGL105" s="423"/>
      <c r="PGO105" s="424"/>
      <c r="PGP105" s="423"/>
      <c r="PGS105" s="424"/>
      <c r="PGT105" s="423"/>
      <c r="PGW105" s="424"/>
      <c r="PGX105" s="423"/>
      <c r="PHA105" s="424"/>
      <c r="PHB105" s="423"/>
      <c r="PHE105" s="424"/>
      <c r="PHF105" s="423"/>
      <c r="PHI105" s="424"/>
      <c r="PHJ105" s="423"/>
      <c r="PHM105" s="424"/>
      <c r="PHN105" s="423"/>
      <c r="PHQ105" s="424"/>
      <c r="PHR105" s="423"/>
      <c r="PHU105" s="424"/>
      <c r="PHV105" s="423"/>
      <c r="PHY105" s="424"/>
      <c r="PHZ105" s="423"/>
      <c r="PIC105" s="424"/>
      <c r="PID105" s="423"/>
      <c r="PIG105" s="424"/>
      <c r="PIH105" s="423"/>
      <c r="PIK105" s="424"/>
      <c r="PIL105" s="423"/>
      <c r="PIO105" s="424"/>
      <c r="PIP105" s="423"/>
      <c r="PIS105" s="424"/>
      <c r="PIT105" s="423"/>
      <c r="PIW105" s="424"/>
      <c r="PIX105" s="423"/>
      <c r="PJA105" s="424"/>
      <c r="PJB105" s="423"/>
      <c r="PJE105" s="424"/>
      <c r="PJF105" s="423"/>
      <c r="PJI105" s="424"/>
      <c r="PJJ105" s="423"/>
      <c r="PJM105" s="424"/>
      <c r="PJN105" s="423"/>
      <c r="PJQ105" s="424"/>
      <c r="PJR105" s="423"/>
      <c r="PJU105" s="424"/>
      <c r="PJV105" s="423"/>
      <c r="PJY105" s="424"/>
      <c r="PJZ105" s="423"/>
      <c r="PKC105" s="424"/>
      <c r="PKD105" s="423"/>
      <c r="PKG105" s="424"/>
      <c r="PKH105" s="423"/>
      <c r="PKK105" s="424"/>
      <c r="PKL105" s="423"/>
      <c r="PKO105" s="424"/>
      <c r="PKP105" s="423"/>
      <c r="PKS105" s="424"/>
      <c r="PKT105" s="423"/>
      <c r="PKW105" s="424"/>
      <c r="PKX105" s="423"/>
      <c r="PLA105" s="424"/>
      <c r="PLB105" s="423"/>
      <c r="PLE105" s="424"/>
      <c r="PLF105" s="423"/>
      <c r="PLI105" s="424"/>
      <c r="PLJ105" s="423"/>
      <c r="PLM105" s="424"/>
      <c r="PLN105" s="423"/>
      <c r="PLQ105" s="424"/>
      <c r="PLR105" s="423"/>
      <c r="PLU105" s="424"/>
      <c r="PLV105" s="423"/>
      <c r="PLY105" s="424"/>
      <c r="PLZ105" s="423"/>
      <c r="PMC105" s="424"/>
      <c r="PMD105" s="423"/>
      <c r="PMG105" s="424"/>
      <c r="PMH105" s="423"/>
      <c r="PMK105" s="424"/>
      <c r="PML105" s="423"/>
      <c r="PMO105" s="424"/>
      <c r="PMP105" s="423"/>
      <c r="PMS105" s="424"/>
      <c r="PMT105" s="423"/>
      <c r="PMW105" s="424"/>
      <c r="PMX105" s="423"/>
      <c r="PNA105" s="424"/>
      <c r="PNB105" s="423"/>
      <c r="PNE105" s="424"/>
      <c r="PNF105" s="423"/>
      <c r="PNI105" s="424"/>
      <c r="PNJ105" s="423"/>
      <c r="PNM105" s="424"/>
      <c r="PNN105" s="423"/>
      <c r="PNQ105" s="424"/>
      <c r="PNR105" s="423"/>
      <c r="PNU105" s="424"/>
      <c r="PNV105" s="423"/>
      <c r="PNY105" s="424"/>
      <c r="PNZ105" s="423"/>
      <c r="POC105" s="424"/>
      <c r="POD105" s="423"/>
      <c r="POG105" s="424"/>
      <c r="POH105" s="423"/>
      <c r="POK105" s="424"/>
      <c r="POL105" s="423"/>
      <c r="POO105" s="424"/>
      <c r="POP105" s="423"/>
      <c r="POS105" s="424"/>
      <c r="POT105" s="423"/>
      <c r="POW105" s="424"/>
      <c r="POX105" s="423"/>
      <c r="PPA105" s="424"/>
      <c r="PPB105" s="423"/>
      <c r="PPE105" s="424"/>
      <c r="PPF105" s="423"/>
      <c r="PPI105" s="424"/>
      <c r="PPJ105" s="423"/>
      <c r="PPM105" s="424"/>
      <c r="PPN105" s="423"/>
      <c r="PPQ105" s="424"/>
      <c r="PPR105" s="423"/>
      <c r="PPU105" s="424"/>
      <c r="PPV105" s="423"/>
      <c r="PPY105" s="424"/>
      <c r="PPZ105" s="423"/>
      <c r="PQC105" s="424"/>
      <c r="PQD105" s="423"/>
      <c r="PQG105" s="424"/>
      <c r="PQH105" s="423"/>
      <c r="PQK105" s="424"/>
      <c r="PQL105" s="423"/>
      <c r="PQO105" s="424"/>
      <c r="PQP105" s="423"/>
      <c r="PQS105" s="424"/>
      <c r="PQT105" s="423"/>
      <c r="PQW105" s="424"/>
      <c r="PQX105" s="423"/>
      <c r="PRA105" s="424"/>
      <c r="PRB105" s="423"/>
      <c r="PRE105" s="424"/>
      <c r="PRF105" s="423"/>
      <c r="PRI105" s="424"/>
      <c r="PRJ105" s="423"/>
      <c r="PRM105" s="424"/>
      <c r="PRN105" s="423"/>
      <c r="PRQ105" s="424"/>
      <c r="PRR105" s="423"/>
      <c r="PRU105" s="424"/>
      <c r="PRV105" s="423"/>
      <c r="PRY105" s="424"/>
      <c r="PRZ105" s="423"/>
      <c r="PSC105" s="424"/>
      <c r="PSD105" s="423"/>
      <c r="PSG105" s="424"/>
      <c r="PSH105" s="423"/>
      <c r="PSK105" s="424"/>
      <c r="PSL105" s="423"/>
      <c r="PSO105" s="424"/>
      <c r="PSP105" s="423"/>
      <c r="PSS105" s="424"/>
      <c r="PST105" s="423"/>
      <c r="PSW105" s="424"/>
      <c r="PSX105" s="423"/>
      <c r="PTA105" s="424"/>
      <c r="PTB105" s="423"/>
      <c r="PTE105" s="424"/>
      <c r="PTF105" s="423"/>
      <c r="PTI105" s="424"/>
      <c r="PTJ105" s="423"/>
      <c r="PTM105" s="424"/>
      <c r="PTN105" s="423"/>
      <c r="PTQ105" s="424"/>
      <c r="PTR105" s="423"/>
      <c r="PTU105" s="424"/>
      <c r="PTV105" s="423"/>
      <c r="PTY105" s="424"/>
      <c r="PTZ105" s="423"/>
      <c r="PUC105" s="424"/>
      <c r="PUD105" s="423"/>
      <c r="PUG105" s="424"/>
      <c r="PUH105" s="423"/>
      <c r="PUK105" s="424"/>
      <c r="PUL105" s="423"/>
      <c r="PUO105" s="424"/>
      <c r="PUP105" s="423"/>
      <c r="PUS105" s="424"/>
      <c r="PUT105" s="423"/>
      <c r="PUW105" s="424"/>
      <c r="PUX105" s="423"/>
      <c r="PVA105" s="424"/>
      <c r="PVB105" s="423"/>
      <c r="PVE105" s="424"/>
      <c r="PVF105" s="423"/>
      <c r="PVI105" s="424"/>
      <c r="PVJ105" s="423"/>
      <c r="PVM105" s="424"/>
      <c r="PVN105" s="423"/>
      <c r="PVQ105" s="424"/>
      <c r="PVR105" s="423"/>
      <c r="PVU105" s="424"/>
      <c r="PVV105" s="423"/>
      <c r="PVY105" s="424"/>
      <c r="PVZ105" s="423"/>
      <c r="PWC105" s="424"/>
      <c r="PWD105" s="423"/>
      <c r="PWG105" s="424"/>
      <c r="PWH105" s="423"/>
      <c r="PWK105" s="424"/>
      <c r="PWL105" s="423"/>
      <c r="PWO105" s="424"/>
      <c r="PWP105" s="423"/>
      <c r="PWS105" s="424"/>
      <c r="PWT105" s="423"/>
      <c r="PWW105" s="424"/>
      <c r="PWX105" s="423"/>
      <c r="PXA105" s="424"/>
      <c r="PXB105" s="423"/>
      <c r="PXE105" s="424"/>
      <c r="PXF105" s="423"/>
      <c r="PXI105" s="424"/>
      <c r="PXJ105" s="423"/>
      <c r="PXM105" s="424"/>
      <c r="PXN105" s="423"/>
      <c r="PXQ105" s="424"/>
      <c r="PXR105" s="423"/>
      <c r="PXU105" s="424"/>
      <c r="PXV105" s="423"/>
      <c r="PXY105" s="424"/>
      <c r="PXZ105" s="423"/>
      <c r="PYC105" s="424"/>
      <c r="PYD105" s="423"/>
      <c r="PYG105" s="424"/>
      <c r="PYH105" s="423"/>
      <c r="PYK105" s="424"/>
      <c r="PYL105" s="423"/>
      <c r="PYO105" s="424"/>
      <c r="PYP105" s="423"/>
      <c r="PYS105" s="424"/>
      <c r="PYT105" s="423"/>
      <c r="PYW105" s="424"/>
      <c r="PYX105" s="423"/>
      <c r="PZA105" s="424"/>
      <c r="PZB105" s="423"/>
      <c r="PZE105" s="424"/>
      <c r="PZF105" s="423"/>
      <c r="PZI105" s="424"/>
      <c r="PZJ105" s="423"/>
      <c r="PZM105" s="424"/>
      <c r="PZN105" s="423"/>
      <c r="PZQ105" s="424"/>
      <c r="PZR105" s="423"/>
      <c r="PZU105" s="424"/>
      <c r="PZV105" s="423"/>
      <c r="PZY105" s="424"/>
      <c r="PZZ105" s="423"/>
      <c r="QAC105" s="424"/>
      <c r="QAD105" s="423"/>
      <c r="QAG105" s="424"/>
      <c r="QAH105" s="423"/>
      <c r="QAK105" s="424"/>
      <c r="QAL105" s="423"/>
      <c r="QAO105" s="424"/>
      <c r="QAP105" s="423"/>
      <c r="QAS105" s="424"/>
      <c r="QAT105" s="423"/>
      <c r="QAW105" s="424"/>
      <c r="QAX105" s="423"/>
      <c r="QBA105" s="424"/>
      <c r="QBB105" s="423"/>
      <c r="QBE105" s="424"/>
      <c r="QBF105" s="423"/>
      <c r="QBI105" s="424"/>
      <c r="QBJ105" s="423"/>
      <c r="QBM105" s="424"/>
      <c r="QBN105" s="423"/>
      <c r="QBQ105" s="424"/>
      <c r="QBR105" s="423"/>
      <c r="QBU105" s="424"/>
      <c r="QBV105" s="423"/>
      <c r="QBY105" s="424"/>
      <c r="QBZ105" s="423"/>
      <c r="QCC105" s="424"/>
      <c r="QCD105" s="423"/>
      <c r="QCG105" s="424"/>
      <c r="QCH105" s="423"/>
      <c r="QCK105" s="424"/>
      <c r="QCL105" s="423"/>
      <c r="QCO105" s="424"/>
      <c r="QCP105" s="423"/>
      <c r="QCS105" s="424"/>
      <c r="QCT105" s="423"/>
      <c r="QCW105" s="424"/>
      <c r="QCX105" s="423"/>
      <c r="QDA105" s="424"/>
      <c r="QDB105" s="423"/>
      <c r="QDE105" s="424"/>
      <c r="QDF105" s="423"/>
      <c r="QDI105" s="424"/>
      <c r="QDJ105" s="423"/>
      <c r="QDM105" s="424"/>
      <c r="QDN105" s="423"/>
      <c r="QDQ105" s="424"/>
      <c r="QDR105" s="423"/>
      <c r="QDU105" s="424"/>
      <c r="QDV105" s="423"/>
      <c r="QDY105" s="424"/>
      <c r="QDZ105" s="423"/>
      <c r="QEC105" s="424"/>
      <c r="QED105" s="423"/>
      <c r="QEG105" s="424"/>
      <c r="QEH105" s="423"/>
      <c r="QEK105" s="424"/>
      <c r="QEL105" s="423"/>
      <c r="QEO105" s="424"/>
      <c r="QEP105" s="423"/>
      <c r="QES105" s="424"/>
      <c r="QET105" s="423"/>
      <c r="QEW105" s="424"/>
      <c r="QEX105" s="423"/>
      <c r="QFA105" s="424"/>
      <c r="QFB105" s="423"/>
      <c r="QFE105" s="424"/>
      <c r="QFF105" s="423"/>
      <c r="QFI105" s="424"/>
      <c r="QFJ105" s="423"/>
      <c r="QFM105" s="424"/>
      <c r="QFN105" s="423"/>
      <c r="QFQ105" s="424"/>
      <c r="QFR105" s="423"/>
      <c r="QFU105" s="424"/>
      <c r="QFV105" s="423"/>
      <c r="QFY105" s="424"/>
      <c r="QFZ105" s="423"/>
      <c r="QGC105" s="424"/>
      <c r="QGD105" s="423"/>
      <c r="QGG105" s="424"/>
      <c r="QGH105" s="423"/>
      <c r="QGK105" s="424"/>
      <c r="QGL105" s="423"/>
      <c r="QGO105" s="424"/>
      <c r="QGP105" s="423"/>
      <c r="QGS105" s="424"/>
      <c r="QGT105" s="423"/>
      <c r="QGW105" s="424"/>
      <c r="QGX105" s="423"/>
      <c r="QHA105" s="424"/>
      <c r="QHB105" s="423"/>
      <c r="QHE105" s="424"/>
      <c r="QHF105" s="423"/>
      <c r="QHI105" s="424"/>
      <c r="QHJ105" s="423"/>
      <c r="QHM105" s="424"/>
      <c r="QHN105" s="423"/>
      <c r="QHQ105" s="424"/>
      <c r="QHR105" s="423"/>
      <c r="QHU105" s="424"/>
      <c r="QHV105" s="423"/>
      <c r="QHY105" s="424"/>
      <c r="QHZ105" s="423"/>
      <c r="QIC105" s="424"/>
      <c r="QID105" s="423"/>
      <c r="QIG105" s="424"/>
      <c r="QIH105" s="423"/>
      <c r="QIK105" s="424"/>
      <c r="QIL105" s="423"/>
      <c r="QIO105" s="424"/>
      <c r="QIP105" s="423"/>
      <c r="QIS105" s="424"/>
      <c r="QIT105" s="423"/>
      <c r="QIW105" s="424"/>
      <c r="QIX105" s="423"/>
      <c r="QJA105" s="424"/>
      <c r="QJB105" s="423"/>
      <c r="QJE105" s="424"/>
      <c r="QJF105" s="423"/>
      <c r="QJI105" s="424"/>
      <c r="QJJ105" s="423"/>
      <c r="QJM105" s="424"/>
      <c r="QJN105" s="423"/>
      <c r="QJQ105" s="424"/>
      <c r="QJR105" s="423"/>
      <c r="QJU105" s="424"/>
      <c r="QJV105" s="423"/>
      <c r="QJY105" s="424"/>
      <c r="QJZ105" s="423"/>
      <c r="QKC105" s="424"/>
      <c r="QKD105" s="423"/>
      <c r="QKG105" s="424"/>
      <c r="QKH105" s="423"/>
      <c r="QKK105" s="424"/>
      <c r="QKL105" s="423"/>
      <c r="QKO105" s="424"/>
      <c r="QKP105" s="423"/>
      <c r="QKS105" s="424"/>
      <c r="QKT105" s="423"/>
      <c r="QKW105" s="424"/>
      <c r="QKX105" s="423"/>
      <c r="QLA105" s="424"/>
      <c r="QLB105" s="423"/>
      <c r="QLE105" s="424"/>
      <c r="QLF105" s="423"/>
      <c r="QLI105" s="424"/>
      <c r="QLJ105" s="423"/>
      <c r="QLM105" s="424"/>
      <c r="QLN105" s="423"/>
      <c r="QLQ105" s="424"/>
      <c r="QLR105" s="423"/>
      <c r="QLU105" s="424"/>
      <c r="QLV105" s="423"/>
      <c r="QLY105" s="424"/>
      <c r="QLZ105" s="423"/>
      <c r="QMC105" s="424"/>
      <c r="QMD105" s="423"/>
      <c r="QMG105" s="424"/>
      <c r="QMH105" s="423"/>
      <c r="QMK105" s="424"/>
      <c r="QML105" s="423"/>
      <c r="QMO105" s="424"/>
      <c r="QMP105" s="423"/>
      <c r="QMS105" s="424"/>
      <c r="QMT105" s="423"/>
      <c r="QMW105" s="424"/>
      <c r="QMX105" s="423"/>
      <c r="QNA105" s="424"/>
      <c r="QNB105" s="423"/>
      <c r="QNE105" s="424"/>
      <c r="QNF105" s="423"/>
      <c r="QNI105" s="424"/>
      <c r="QNJ105" s="423"/>
      <c r="QNM105" s="424"/>
      <c r="QNN105" s="423"/>
      <c r="QNQ105" s="424"/>
      <c r="QNR105" s="423"/>
      <c r="QNU105" s="424"/>
      <c r="QNV105" s="423"/>
      <c r="QNY105" s="424"/>
      <c r="QNZ105" s="423"/>
      <c r="QOC105" s="424"/>
      <c r="QOD105" s="423"/>
      <c r="QOG105" s="424"/>
      <c r="QOH105" s="423"/>
      <c r="QOK105" s="424"/>
      <c r="QOL105" s="423"/>
      <c r="QOO105" s="424"/>
      <c r="QOP105" s="423"/>
      <c r="QOS105" s="424"/>
      <c r="QOT105" s="423"/>
      <c r="QOW105" s="424"/>
      <c r="QOX105" s="423"/>
      <c r="QPA105" s="424"/>
      <c r="QPB105" s="423"/>
      <c r="QPE105" s="424"/>
      <c r="QPF105" s="423"/>
      <c r="QPI105" s="424"/>
      <c r="QPJ105" s="423"/>
      <c r="QPM105" s="424"/>
      <c r="QPN105" s="423"/>
      <c r="QPQ105" s="424"/>
      <c r="QPR105" s="423"/>
      <c r="QPU105" s="424"/>
      <c r="QPV105" s="423"/>
      <c r="QPY105" s="424"/>
      <c r="QPZ105" s="423"/>
      <c r="QQC105" s="424"/>
      <c r="QQD105" s="423"/>
      <c r="QQG105" s="424"/>
      <c r="QQH105" s="423"/>
      <c r="QQK105" s="424"/>
      <c r="QQL105" s="423"/>
      <c r="QQO105" s="424"/>
      <c r="QQP105" s="423"/>
      <c r="QQS105" s="424"/>
      <c r="QQT105" s="423"/>
      <c r="QQW105" s="424"/>
      <c r="QQX105" s="423"/>
      <c r="QRA105" s="424"/>
      <c r="QRB105" s="423"/>
      <c r="QRE105" s="424"/>
      <c r="QRF105" s="423"/>
      <c r="QRI105" s="424"/>
      <c r="QRJ105" s="423"/>
      <c r="QRM105" s="424"/>
      <c r="QRN105" s="423"/>
      <c r="QRQ105" s="424"/>
      <c r="QRR105" s="423"/>
      <c r="QRU105" s="424"/>
      <c r="QRV105" s="423"/>
      <c r="QRY105" s="424"/>
      <c r="QRZ105" s="423"/>
      <c r="QSC105" s="424"/>
      <c r="QSD105" s="423"/>
      <c r="QSG105" s="424"/>
      <c r="QSH105" s="423"/>
      <c r="QSK105" s="424"/>
      <c r="QSL105" s="423"/>
      <c r="QSO105" s="424"/>
      <c r="QSP105" s="423"/>
      <c r="QSS105" s="424"/>
      <c r="QST105" s="423"/>
      <c r="QSW105" s="424"/>
      <c r="QSX105" s="423"/>
      <c r="QTA105" s="424"/>
      <c r="QTB105" s="423"/>
      <c r="QTE105" s="424"/>
      <c r="QTF105" s="423"/>
      <c r="QTI105" s="424"/>
      <c r="QTJ105" s="423"/>
      <c r="QTM105" s="424"/>
      <c r="QTN105" s="423"/>
      <c r="QTQ105" s="424"/>
      <c r="QTR105" s="423"/>
      <c r="QTU105" s="424"/>
      <c r="QTV105" s="423"/>
      <c r="QTY105" s="424"/>
      <c r="QTZ105" s="423"/>
      <c r="QUC105" s="424"/>
      <c r="QUD105" s="423"/>
      <c r="QUG105" s="424"/>
      <c r="QUH105" s="423"/>
      <c r="QUK105" s="424"/>
      <c r="QUL105" s="423"/>
      <c r="QUO105" s="424"/>
      <c r="QUP105" s="423"/>
      <c r="QUS105" s="424"/>
      <c r="QUT105" s="423"/>
      <c r="QUW105" s="424"/>
      <c r="QUX105" s="423"/>
      <c r="QVA105" s="424"/>
      <c r="QVB105" s="423"/>
      <c r="QVE105" s="424"/>
      <c r="QVF105" s="423"/>
      <c r="QVI105" s="424"/>
      <c r="QVJ105" s="423"/>
      <c r="QVM105" s="424"/>
      <c r="QVN105" s="423"/>
      <c r="QVQ105" s="424"/>
      <c r="QVR105" s="423"/>
      <c r="QVU105" s="424"/>
      <c r="QVV105" s="423"/>
      <c r="QVY105" s="424"/>
      <c r="QVZ105" s="423"/>
      <c r="QWC105" s="424"/>
      <c r="QWD105" s="423"/>
      <c r="QWG105" s="424"/>
      <c r="QWH105" s="423"/>
      <c r="QWK105" s="424"/>
      <c r="QWL105" s="423"/>
      <c r="QWO105" s="424"/>
      <c r="QWP105" s="423"/>
      <c r="QWS105" s="424"/>
      <c r="QWT105" s="423"/>
      <c r="QWW105" s="424"/>
      <c r="QWX105" s="423"/>
      <c r="QXA105" s="424"/>
      <c r="QXB105" s="423"/>
      <c r="QXE105" s="424"/>
      <c r="QXF105" s="423"/>
      <c r="QXI105" s="424"/>
      <c r="QXJ105" s="423"/>
      <c r="QXM105" s="424"/>
      <c r="QXN105" s="423"/>
      <c r="QXQ105" s="424"/>
      <c r="QXR105" s="423"/>
      <c r="QXU105" s="424"/>
      <c r="QXV105" s="423"/>
      <c r="QXY105" s="424"/>
      <c r="QXZ105" s="423"/>
      <c r="QYC105" s="424"/>
      <c r="QYD105" s="423"/>
      <c r="QYG105" s="424"/>
      <c r="QYH105" s="423"/>
      <c r="QYK105" s="424"/>
      <c r="QYL105" s="423"/>
      <c r="QYO105" s="424"/>
      <c r="QYP105" s="423"/>
      <c r="QYS105" s="424"/>
      <c r="QYT105" s="423"/>
      <c r="QYW105" s="424"/>
      <c r="QYX105" s="423"/>
      <c r="QZA105" s="424"/>
      <c r="QZB105" s="423"/>
      <c r="QZE105" s="424"/>
      <c r="QZF105" s="423"/>
      <c r="QZI105" s="424"/>
      <c r="QZJ105" s="423"/>
      <c r="QZM105" s="424"/>
      <c r="QZN105" s="423"/>
      <c r="QZQ105" s="424"/>
      <c r="QZR105" s="423"/>
      <c r="QZU105" s="424"/>
      <c r="QZV105" s="423"/>
      <c r="QZY105" s="424"/>
      <c r="QZZ105" s="423"/>
      <c r="RAC105" s="424"/>
      <c r="RAD105" s="423"/>
      <c r="RAG105" s="424"/>
      <c r="RAH105" s="423"/>
      <c r="RAK105" s="424"/>
      <c r="RAL105" s="423"/>
      <c r="RAO105" s="424"/>
      <c r="RAP105" s="423"/>
      <c r="RAS105" s="424"/>
      <c r="RAT105" s="423"/>
      <c r="RAW105" s="424"/>
      <c r="RAX105" s="423"/>
      <c r="RBA105" s="424"/>
      <c r="RBB105" s="423"/>
      <c r="RBE105" s="424"/>
      <c r="RBF105" s="423"/>
      <c r="RBI105" s="424"/>
      <c r="RBJ105" s="423"/>
      <c r="RBM105" s="424"/>
      <c r="RBN105" s="423"/>
      <c r="RBQ105" s="424"/>
      <c r="RBR105" s="423"/>
      <c r="RBU105" s="424"/>
      <c r="RBV105" s="423"/>
      <c r="RBY105" s="424"/>
      <c r="RBZ105" s="423"/>
      <c r="RCC105" s="424"/>
      <c r="RCD105" s="423"/>
      <c r="RCG105" s="424"/>
      <c r="RCH105" s="423"/>
      <c r="RCK105" s="424"/>
      <c r="RCL105" s="423"/>
      <c r="RCO105" s="424"/>
      <c r="RCP105" s="423"/>
      <c r="RCS105" s="424"/>
      <c r="RCT105" s="423"/>
      <c r="RCW105" s="424"/>
      <c r="RCX105" s="423"/>
      <c r="RDA105" s="424"/>
      <c r="RDB105" s="423"/>
      <c r="RDE105" s="424"/>
      <c r="RDF105" s="423"/>
      <c r="RDI105" s="424"/>
      <c r="RDJ105" s="423"/>
      <c r="RDM105" s="424"/>
      <c r="RDN105" s="423"/>
      <c r="RDQ105" s="424"/>
      <c r="RDR105" s="423"/>
      <c r="RDU105" s="424"/>
      <c r="RDV105" s="423"/>
      <c r="RDY105" s="424"/>
      <c r="RDZ105" s="423"/>
      <c r="REC105" s="424"/>
      <c r="RED105" s="423"/>
      <c r="REG105" s="424"/>
      <c r="REH105" s="423"/>
      <c r="REK105" s="424"/>
      <c r="REL105" s="423"/>
      <c r="REO105" s="424"/>
      <c r="REP105" s="423"/>
      <c r="RES105" s="424"/>
      <c r="RET105" s="423"/>
      <c r="REW105" s="424"/>
      <c r="REX105" s="423"/>
      <c r="RFA105" s="424"/>
      <c r="RFB105" s="423"/>
      <c r="RFE105" s="424"/>
      <c r="RFF105" s="423"/>
      <c r="RFI105" s="424"/>
      <c r="RFJ105" s="423"/>
      <c r="RFM105" s="424"/>
      <c r="RFN105" s="423"/>
      <c r="RFQ105" s="424"/>
      <c r="RFR105" s="423"/>
      <c r="RFU105" s="424"/>
      <c r="RFV105" s="423"/>
      <c r="RFY105" s="424"/>
      <c r="RFZ105" s="423"/>
      <c r="RGC105" s="424"/>
      <c r="RGD105" s="423"/>
      <c r="RGG105" s="424"/>
      <c r="RGH105" s="423"/>
      <c r="RGK105" s="424"/>
      <c r="RGL105" s="423"/>
      <c r="RGO105" s="424"/>
      <c r="RGP105" s="423"/>
      <c r="RGS105" s="424"/>
      <c r="RGT105" s="423"/>
      <c r="RGW105" s="424"/>
      <c r="RGX105" s="423"/>
      <c r="RHA105" s="424"/>
      <c r="RHB105" s="423"/>
      <c r="RHE105" s="424"/>
      <c r="RHF105" s="423"/>
      <c r="RHI105" s="424"/>
      <c r="RHJ105" s="423"/>
      <c r="RHM105" s="424"/>
      <c r="RHN105" s="423"/>
      <c r="RHQ105" s="424"/>
      <c r="RHR105" s="423"/>
      <c r="RHU105" s="424"/>
      <c r="RHV105" s="423"/>
      <c r="RHY105" s="424"/>
      <c r="RHZ105" s="423"/>
      <c r="RIC105" s="424"/>
      <c r="RID105" s="423"/>
      <c r="RIG105" s="424"/>
      <c r="RIH105" s="423"/>
      <c r="RIK105" s="424"/>
      <c r="RIL105" s="423"/>
      <c r="RIO105" s="424"/>
      <c r="RIP105" s="423"/>
      <c r="RIS105" s="424"/>
      <c r="RIT105" s="423"/>
      <c r="RIW105" s="424"/>
      <c r="RIX105" s="423"/>
      <c r="RJA105" s="424"/>
      <c r="RJB105" s="423"/>
      <c r="RJE105" s="424"/>
      <c r="RJF105" s="423"/>
      <c r="RJI105" s="424"/>
      <c r="RJJ105" s="423"/>
      <c r="RJM105" s="424"/>
      <c r="RJN105" s="423"/>
      <c r="RJQ105" s="424"/>
      <c r="RJR105" s="423"/>
      <c r="RJU105" s="424"/>
      <c r="RJV105" s="423"/>
      <c r="RJY105" s="424"/>
      <c r="RJZ105" s="423"/>
      <c r="RKC105" s="424"/>
      <c r="RKD105" s="423"/>
      <c r="RKG105" s="424"/>
      <c r="RKH105" s="423"/>
      <c r="RKK105" s="424"/>
      <c r="RKL105" s="423"/>
      <c r="RKO105" s="424"/>
      <c r="RKP105" s="423"/>
      <c r="RKS105" s="424"/>
      <c r="RKT105" s="423"/>
      <c r="RKW105" s="424"/>
      <c r="RKX105" s="423"/>
      <c r="RLA105" s="424"/>
      <c r="RLB105" s="423"/>
      <c r="RLE105" s="424"/>
      <c r="RLF105" s="423"/>
      <c r="RLI105" s="424"/>
      <c r="RLJ105" s="423"/>
      <c r="RLM105" s="424"/>
      <c r="RLN105" s="423"/>
      <c r="RLQ105" s="424"/>
      <c r="RLR105" s="423"/>
      <c r="RLU105" s="424"/>
      <c r="RLV105" s="423"/>
      <c r="RLY105" s="424"/>
      <c r="RLZ105" s="423"/>
      <c r="RMC105" s="424"/>
      <c r="RMD105" s="423"/>
      <c r="RMG105" s="424"/>
      <c r="RMH105" s="423"/>
      <c r="RMK105" s="424"/>
      <c r="RML105" s="423"/>
      <c r="RMO105" s="424"/>
      <c r="RMP105" s="423"/>
      <c r="RMS105" s="424"/>
      <c r="RMT105" s="423"/>
      <c r="RMW105" s="424"/>
      <c r="RMX105" s="423"/>
      <c r="RNA105" s="424"/>
      <c r="RNB105" s="423"/>
      <c r="RNE105" s="424"/>
      <c r="RNF105" s="423"/>
      <c r="RNI105" s="424"/>
      <c r="RNJ105" s="423"/>
      <c r="RNM105" s="424"/>
      <c r="RNN105" s="423"/>
      <c r="RNQ105" s="424"/>
      <c r="RNR105" s="423"/>
      <c r="RNU105" s="424"/>
      <c r="RNV105" s="423"/>
      <c r="RNY105" s="424"/>
      <c r="RNZ105" s="423"/>
      <c r="ROC105" s="424"/>
      <c r="ROD105" s="423"/>
      <c r="ROG105" s="424"/>
      <c r="ROH105" s="423"/>
      <c r="ROK105" s="424"/>
      <c r="ROL105" s="423"/>
      <c r="ROO105" s="424"/>
      <c r="ROP105" s="423"/>
      <c r="ROS105" s="424"/>
      <c r="ROT105" s="423"/>
      <c r="ROW105" s="424"/>
      <c r="ROX105" s="423"/>
      <c r="RPA105" s="424"/>
      <c r="RPB105" s="423"/>
      <c r="RPE105" s="424"/>
      <c r="RPF105" s="423"/>
      <c r="RPI105" s="424"/>
      <c r="RPJ105" s="423"/>
      <c r="RPM105" s="424"/>
      <c r="RPN105" s="423"/>
      <c r="RPQ105" s="424"/>
      <c r="RPR105" s="423"/>
      <c r="RPU105" s="424"/>
      <c r="RPV105" s="423"/>
      <c r="RPY105" s="424"/>
      <c r="RPZ105" s="423"/>
      <c r="RQC105" s="424"/>
      <c r="RQD105" s="423"/>
      <c r="RQG105" s="424"/>
      <c r="RQH105" s="423"/>
      <c r="RQK105" s="424"/>
      <c r="RQL105" s="423"/>
      <c r="RQO105" s="424"/>
      <c r="RQP105" s="423"/>
      <c r="RQS105" s="424"/>
      <c r="RQT105" s="423"/>
      <c r="RQW105" s="424"/>
      <c r="RQX105" s="423"/>
      <c r="RRA105" s="424"/>
      <c r="RRB105" s="423"/>
      <c r="RRE105" s="424"/>
      <c r="RRF105" s="423"/>
      <c r="RRI105" s="424"/>
      <c r="RRJ105" s="423"/>
      <c r="RRM105" s="424"/>
      <c r="RRN105" s="423"/>
      <c r="RRQ105" s="424"/>
      <c r="RRR105" s="423"/>
      <c r="RRU105" s="424"/>
      <c r="RRV105" s="423"/>
      <c r="RRY105" s="424"/>
      <c r="RRZ105" s="423"/>
      <c r="RSC105" s="424"/>
      <c r="RSD105" s="423"/>
      <c r="RSG105" s="424"/>
      <c r="RSH105" s="423"/>
      <c r="RSK105" s="424"/>
      <c r="RSL105" s="423"/>
      <c r="RSO105" s="424"/>
      <c r="RSP105" s="423"/>
      <c r="RSS105" s="424"/>
      <c r="RST105" s="423"/>
      <c r="RSW105" s="424"/>
      <c r="RSX105" s="423"/>
      <c r="RTA105" s="424"/>
      <c r="RTB105" s="423"/>
      <c r="RTE105" s="424"/>
      <c r="RTF105" s="423"/>
      <c r="RTI105" s="424"/>
      <c r="RTJ105" s="423"/>
      <c r="RTM105" s="424"/>
      <c r="RTN105" s="423"/>
      <c r="RTQ105" s="424"/>
      <c r="RTR105" s="423"/>
      <c r="RTU105" s="424"/>
      <c r="RTV105" s="423"/>
      <c r="RTY105" s="424"/>
      <c r="RTZ105" s="423"/>
      <c r="RUC105" s="424"/>
      <c r="RUD105" s="423"/>
      <c r="RUG105" s="424"/>
      <c r="RUH105" s="423"/>
      <c r="RUK105" s="424"/>
      <c r="RUL105" s="423"/>
      <c r="RUO105" s="424"/>
      <c r="RUP105" s="423"/>
      <c r="RUS105" s="424"/>
      <c r="RUT105" s="423"/>
      <c r="RUW105" s="424"/>
      <c r="RUX105" s="423"/>
      <c r="RVA105" s="424"/>
      <c r="RVB105" s="423"/>
      <c r="RVE105" s="424"/>
      <c r="RVF105" s="423"/>
      <c r="RVI105" s="424"/>
      <c r="RVJ105" s="423"/>
      <c r="RVM105" s="424"/>
      <c r="RVN105" s="423"/>
      <c r="RVQ105" s="424"/>
      <c r="RVR105" s="423"/>
      <c r="RVU105" s="424"/>
      <c r="RVV105" s="423"/>
      <c r="RVY105" s="424"/>
      <c r="RVZ105" s="423"/>
      <c r="RWC105" s="424"/>
      <c r="RWD105" s="423"/>
      <c r="RWG105" s="424"/>
      <c r="RWH105" s="423"/>
      <c r="RWK105" s="424"/>
      <c r="RWL105" s="423"/>
      <c r="RWO105" s="424"/>
      <c r="RWP105" s="423"/>
      <c r="RWS105" s="424"/>
      <c r="RWT105" s="423"/>
      <c r="RWW105" s="424"/>
      <c r="RWX105" s="423"/>
      <c r="RXA105" s="424"/>
      <c r="RXB105" s="423"/>
      <c r="RXE105" s="424"/>
      <c r="RXF105" s="423"/>
      <c r="RXI105" s="424"/>
      <c r="RXJ105" s="423"/>
      <c r="RXM105" s="424"/>
      <c r="RXN105" s="423"/>
      <c r="RXQ105" s="424"/>
      <c r="RXR105" s="423"/>
      <c r="RXU105" s="424"/>
      <c r="RXV105" s="423"/>
      <c r="RXY105" s="424"/>
      <c r="RXZ105" s="423"/>
      <c r="RYC105" s="424"/>
      <c r="RYD105" s="423"/>
      <c r="RYG105" s="424"/>
      <c r="RYH105" s="423"/>
      <c r="RYK105" s="424"/>
      <c r="RYL105" s="423"/>
      <c r="RYO105" s="424"/>
      <c r="RYP105" s="423"/>
      <c r="RYS105" s="424"/>
      <c r="RYT105" s="423"/>
      <c r="RYW105" s="424"/>
      <c r="RYX105" s="423"/>
      <c r="RZA105" s="424"/>
      <c r="RZB105" s="423"/>
      <c r="RZE105" s="424"/>
      <c r="RZF105" s="423"/>
      <c r="RZI105" s="424"/>
      <c r="RZJ105" s="423"/>
      <c r="RZM105" s="424"/>
      <c r="RZN105" s="423"/>
      <c r="RZQ105" s="424"/>
      <c r="RZR105" s="423"/>
      <c r="RZU105" s="424"/>
      <c r="RZV105" s="423"/>
      <c r="RZY105" s="424"/>
      <c r="RZZ105" s="423"/>
      <c r="SAC105" s="424"/>
      <c r="SAD105" s="423"/>
      <c r="SAG105" s="424"/>
      <c r="SAH105" s="423"/>
      <c r="SAK105" s="424"/>
      <c r="SAL105" s="423"/>
      <c r="SAO105" s="424"/>
      <c r="SAP105" s="423"/>
      <c r="SAS105" s="424"/>
      <c r="SAT105" s="423"/>
      <c r="SAW105" s="424"/>
      <c r="SAX105" s="423"/>
      <c r="SBA105" s="424"/>
      <c r="SBB105" s="423"/>
      <c r="SBE105" s="424"/>
      <c r="SBF105" s="423"/>
      <c r="SBI105" s="424"/>
      <c r="SBJ105" s="423"/>
      <c r="SBM105" s="424"/>
      <c r="SBN105" s="423"/>
      <c r="SBQ105" s="424"/>
      <c r="SBR105" s="423"/>
      <c r="SBU105" s="424"/>
      <c r="SBV105" s="423"/>
      <c r="SBY105" s="424"/>
      <c r="SBZ105" s="423"/>
      <c r="SCC105" s="424"/>
      <c r="SCD105" s="423"/>
      <c r="SCG105" s="424"/>
      <c r="SCH105" s="423"/>
      <c r="SCK105" s="424"/>
      <c r="SCL105" s="423"/>
      <c r="SCO105" s="424"/>
      <c r="SCP105" s="423"/>
      <c r="SCS105" s="424"/>
      <c r="SCT105" s="423"/>
      <c r="SCW105" s="424"/>
      <c r="SCX105" s="423"/>
      <c r="SDA105" s="424"/>
      <c r="SDB105" s="423"/>
      <c r="SDE105" s="424"/>
      <c r="SDF105" s="423"/>
      <c r="SDI105" s="424"/>
      <c r="SDJ105" s="423"/>
      <c r="SDM105" s="424"/>
      <c r="SDN105" s="423"/>
      <c r="SDQ105" s="424"/>
      <c r="SDR105" s="423"/>
      <c r="SDU105" s="424"/>
      <c r="SDV105" s="423"/>
      <c r="SDY105" s="424"/>
      <c r="SDZ105" s="423"/>
      <c r="SEC105" s="424"/>
      <c r="SED105" s="423"/>
      <c r="SEG105" s="424"/>
      <c r="SEH105" s="423"/>
      <c r="SEK105" s="424"/>
      <c r="SEL105" s="423"/>
      <c r="SEO105" s="424"/>
      <c r="SEP105" s="423"/>
      <c r="SES105" s="424"/>
      <c r="SET105" s="423"/>
      <c r="SEW105" s="424"/>
      <c r="SEX105" s="423"/>
      <c r="SFA105" s="424"/>
      <c r="SFB105" s="423"/>
      <c r="SFE105" s="424"/>
      <c r="SFF105" s="423"/>
      <c r="SFI105" s="424"/>
      <c r="SFJ105" s="423"/>
      <c r="SFM105" s="424"/>
      <c r="SFN105" s="423"/>
      <c r="SFQ105" s="424"/>
      <c r="SFR105" s="423"/>
      <c r="SFU105" s="424"/>
      <c r="SFV105" s="423"/>
      <c r="SFY105" s="424"/>
      <c r="SFZ105" s="423"/>
      <c r="SGC105" s="424"/>
      <c r="SGD105" s="423"/>
      <c r="SGG105" s="424"/>
      <c r="SGH105" s="423"/>
      <c r="SGK105" s="424"/>
      <c r="SGL105" s="423"/>
      <c r="SGO105" s="424"/>
      <c r="SGP105" s="423"/>
      <c r="SGS105" s="424"/>
      <c r="SGT105" s="423"/>
      <c r="SGW105" s="424"/>
      <c r="SGX105" s="423"/>
      <c r="SHA105" s="424"/>
      <c r="SHB105" s="423"/>
      <c r="SHE105" s="424"/>
      <c r="SHF105" s="423"/>
      <c r="SHI105" s="424"/>
      <c r="SHJ105" s="423"/>
      <c r="SHM105" s="424"/>
      <c r="SHN105" s="423"/>
      <c r="SHQ105" s="424"/>
      <c r="SHR105" s="423"/>
      <c r="SHU105" s="424"/>
      <c r="SHV105" s="423"/>
      <c r="SHY105" s="424"/>
      <c r="SHZ105" s="423"/>
      <c r="SIC105" s="424"/>
      <c r="SID105" s="423"/>
      <c r="SIG105" s="424"/>
      <c r="SIH105" s="423"/>
      <c r="SIK105" s="424"/>
      <c r="SIL105" s="423"/>
      <c r="SIO105" s="424"/>
      <c r="SIP105" s="423"/>
      <c r="SIS105" s="424"/>
      <c r="SIT105" s="423"/>
      <c r="SIW105" s="424"/>
      <c r="SIX105" s="423"/>
      <c r="SJA105" s="424"/>
      <c r="SJB105" s="423"/>
      <c r="SJE105" s="424"/>
      <c r="SJF105" s="423"/>
      <c r="SJI105" s="424"/>
      <c r="SJJ105" s="423"/>
      <c r="SJM105" s="424"/>
      <c r="SJN105" s="423"/>
      <c r="SJQ105" s="424"/>
      <c r="SJR105" s="423"/>
      <c r="SJU105" s="424"/>
      <c r="SJV105" s="423"/>
      <c r="SJY105" s="424"/>
      <c r="SJZ105" s="423"/>
      <c r="SKC105" s="424"/>
      <c r="SKD105" s="423"/>
      <c r="SKG105" s="424"/>
      <c r="SKH105" s="423"/>
      <c r="SKK105" s="424"/>
      <c r="SKL105" s="423"/>
      <c r="SKO105" s="424"/>
      <c r="SKP105" s="423"/>
      <c r="SKS105" s="424"/>
      <c r="SKT105" s="423"/>
      <c r="SKW105" s="424"/>
      <c r="SKX105" s="423"/>
      <c r="SLA105" s="424"/>
      <c r="SLB105" s="423"/>
      <c r="SLE105" s="424"/>
      <c r="SLF105" s="423"/>
      <c r="SLI105" s="424"/>
      <c r="SLJ105" s="423"/>
      <c r="SLM105" s="424"/>
      <c r="SLN105" s="423"/>
      <c r="SLQ105" s="424"/>
      <c r="SLR105" s="423"/>
      <c r="SLU105" s="424"/>
      <c r="SLV105" s="423"/>
      <c r="SLY105" s="424"/>
      <c r="SLZ105" s="423"/>
      <c r="SMC105" s="424"/>
      <c r="SMD105" s="423"/>
      <c r="SMG105" s="424"/>
      <c r="SMH105" s="423"/>
      <c r="SMK105" s="424"/>
      <c r="SML105" s="423"/>
      <c r="SMO105" s="424"/>
      <c r="SMP105" s="423"/>
      <c r="SMS105" s="424"/>
      <c r="SMT105" s="423"/>
      <c r="SMW105" s="424"/>
      <c r="SMX105" s="423"/>
      <c r="SNA105" s="424"/>
      <c r="SNB105" s="423"/>
      <c r="SNE105" s="424"/>
      <c r="SNF105" s="423"/>
      <c r="SNI105" s="424"/>
      <c r="SNJ105" s="423"/>
      <c r="SNM105" s="424"/>
      <c r="SNN105" s="423"/>
      <c r="SNQ105" s="424"/>
      <c r="SNR105" s="423"/>
      <c r="SNU105" s="424"/>
      <c r="SNV105" s="423"/>
      <c r="SNY105" s="424"/>
      <c r="SNZ105" s="423"/>
      <c r="SOC105" s="424"/>
      <c r="SOD105" s="423"/>
      <c r="SOG105" s="424"/>
      <c r="SOH105" s="423"/>
      <c r="SOK105" s="424"/>
      <c r="SOL105" s="423"/>
      <c r="SOO105" s="424"/>
      <c r="SOP105" s="423"/>
      <c r="SOS105" s="424"/>
      <c r="SOT105" s="423"/>
      <c r="SOW105" s="424"/>
      <c r="SOX105" s="423"/>
      <c r="SPA105" s="424"/>
      <c r="SPB105" s="423"/>
      <c r="SPE105" s="424"/>
      <c r="SPF105" s="423"/>
      <c r="SPI105" s="424"/>
      <c r="SPJ105" s="423"/>
      <c r="SPM105" s="424"/>
      <c r="SPN105" s="423"/>
      <c r="SPQ105" s="424"/>
      <c r="SPR105" s="423"/>
      <c r="SPU105" s="424"/>
      <c r="SPV105" s="423"/>
      <c r="SPY105" s="424"/>
      <c r="SPZ105" s="423"/>
      <c r="SQC105" s="424"/>
      <c r="SQD105" s="423"/>
      <c r="SQG105" s="424"/>
      <c r="SQH105" s="423"/>
      <c r="SQK105" s="424"/>
      <c r="SQL105" s="423"/>
      <c r="SQO105" s="424"/>
      <c r="SQP105" s="423"/>
      <c r="SQS105" s="424"/>
      <c r="SQT105" s="423"/>
      <c r="SQW105" s="424"/>
      <c r="SQX105" s="423"/>
      <c r="SRA105" s="424"/>
      <c r="SRB105" s="423"/>
      <c r="SRE105" s="424"/>
      <c r="SRF105" s="423"/>
      <c r="SRI105" s="424"/>
      <c r="SRJ105" s="423"/>
      <c r="SRM105" s="424"/>
      <c r="SRN105" s="423"/>
      <c r="SRQ105" s="424"/>
      <c r="SRR105" s="423"/>
      <c r="SRU105" s="424"/>
      <c r="SRV105" s="423"/>
      <c r="SRY105" s="424"/>
      <c r="SRZ105" s="423"/>
      <c r="SSC105" s="424"/>
      <c r="SSD105" s="423"/>
      <c r="SSG105" s="424"/>
      <c r="SSH105" s="423"/>
      <c r="SSK105" s="424"/>
      <c r="SSL105" s="423"/>
      <c r="SSO105" s="424"/>
      <c r="SSP105" s="423"/>
      <c r="SSS105" s="424"/>
      <c r="SST105" s="423"/>
      <c r="SSW105" s="424"/>
      <c r="SSX105" s="423"/>
      <c r="STA105" s="424"/>
      <c r="STB105" s="423"/>
      <c r="STE105" s="424"/>
      <c r="STF105" s="423"/>
      <c r="STI105" s="424"/>
      <c r="STJ105" s="423"/>
      <c r="STM105" s="424"/>
      <c r="STN105" s="423"/>
      <c r="STQ105" s="424"/>
      <c r="STR105" s="423"/>
      <c r="STU105" s="424"/>
      <c r="STV105" s="423"/>
      <c r="STY105" s="424"/>
      <c r="STZ105" s="423"/>
      <c r="SUC105" s="424"/>
      <c r="SUD105" s="423"/>
      <c r="SUG105" s="424"/>
      <c r="SUH105" s="423"/>
      <c r="SUK105" s="424"/>
      <c r="SUL105" s="423"/>
      <c r="SUO105" s="424"/>
      <c r="SUP105" s="423"/>
      <c r="SUS105" s="424"/>
      <c r="SUT105" s="423"/>
      <c r="SUW105" s="424"/>
      <c r="SUX105" s="423"/>
      <c r="SVA105" s="424"/>
      <c r="SVB105" s="423"/>
      <c r="SVE105" s="424"/>
      <c r="SVF105" s="423"/>
      <c r="SVI105" s="424"/>
      <c r="SVJ105" s="423"/>
      <c r="SVM105" s="424"/>
      <c r="SVN105" s="423"/>
      <c r="SVQ105" s="424"/>
      <c r="SVR105" s="423"/>
      <c r="SVU105" s="424"/>
      <c r="SVV105" s="423"/>
      <c r="SVY105" s="424"/>
      <c r="SVZ105" s="423"/>
      <c r="SWC105" s="424"/>
      <c r="SWD105" s="423"/>
      <c r="SWG105" s="424"/>
      <c r="SWH105" s="423"/>
      <c r="SWK105" s="424"/>
      <c r="SWL105" s="423"/>
      <c r="SWO105" s="424"/>
      <c r="SWP105" s="423"/>
      <c r="SWS105" s="424"/>
      <c r="SWT105" s="423"/>
      <c r="SWW105" s="424"/>
      <c r="SWX105" s="423"/>
      <c r="SXA105" s="424"/>
      <c r="SXB105" s="423"/>
      <c r="SXE105" s="424"/>
      <c r="SXF105" s="423"/>
      <c r="SXI105" s="424"/>
      <c r="SXJ105" s="423"/>
      <c r="SXM105" s="424"/>
      <c r="SXN105" s="423"/>
      <c r="SXQ105" s="424"/>
      <c r="SXR105" s="423"/>
      <c r="SXU105" s="424"/>
      <c r="SXV105" s="423"/>
      <c r="SXY105" s="424"/>
      <c r="SXZ105" s="423"/>
      <c r="SYC105" s="424"/>
      <c r="SYD105" s="423"/>
      <c r="SYG105" s="424"/>
      <c r="SYH105" s="423"/>
      <c r="SYK105" s="424"/>
      <c r="SYL105" s="423"/>
      <c r="SYO105" s="424"/>
      <c r="SYP105" s="423"/>
      <c r="SYS105" s="424"/>
      <c r="SYT105" s="423"/>
      <c r="SYW105" s="424"/>
      <c r="SYX105" s="423"/>
      <c r="SZA105" s="424"/>
      <c r="SZB105" s="423"/>
      <c r="SZE105" s="424"/>
      <c r="SZF105" s="423"/>
      <c r="SZI105" s="424"/>
      <c r="SZJ105" s="423"/>
      <c r="SZM105" s="424"/>
      <c r="SZN105" s="423"/>
      <c r="SZQ105" s="424"/>
      <c r="SZR105" s="423"/>
      <c r="SZU105" s="424"/>
      <c r="SZV105" s="423"/>
      <c r="SZY105" s="424"/>
      <c r="SZZ105" s="423"/>
      <c r="TAC105" s="424"/>
      <c r="TAD105" s="423"/>
      <c r="TAG105" s="424"/>
      <c r="TAH105" s="423"/>
      <c r="TAK105" s="424"/>
      <c r="TAL105" s="423"/>
      <c r="TAO105" s="424"/>
      <c r="TAP105" s="423"/>
      <c r="TAS105" s="424"/>
      <c r="TAT105" s="423"/>
      <c r="TAW105" s="424"/>
      <c r="TAX105" s="423"/>
      <c r="TBA105" s="424"/>
      <c r="TBB105" s="423"/>
      <c r="TBE105" s="424"/>
      <c r="TBF105" s="423"/>
      <c r="TBI105" s="424"/>
      <c r="TBJ105" s="423"/>
      <c r="TBM105" s="424"/>
      <c r="TBN105" s="423"/>
      <c r="TBQ105" s="424"/>
      <c r="TBR105" s="423"/>
      <c r="TBU105" s="424"/>
      <c r="TBV105" s="423"/>
      <c r="TBY105" s="424"/>
      <c r="TBZ105" s="423"/>
      <c r="TCC105" s="424"/>
      <c r="TCD105" s="423"/>
      <c r="TCG105" s="424"/>
      <c r="TCH105" s="423"/>
      <c r="TCK105" s="424"/>
      <c r="TCL105" s="423"/>
      <c r="TCO105" s="424"/>
      <c r="TCP105" s="423"/>
      <c r="TCS105" s="424"/>
      <c r="TCT105" s="423"/>
      <c r="TCW105" s="424"/>
      <c r="TCX105" s="423"/>
      <c r="TDA105" s="424"/>
      <c r="TDB105" s="423"/>
      <c r="TDE105" s="424"/>
      <c r="TDF105" s="423"/>
      <c r="TDI105" s="424"/>
      <c r="TDJ105" s="423"/>
      <c r="TDM105" s="424"/>
      <c r="TDN105" s="423"/>
      <c r="TDQ105" s="424"/>
      <c r="TDR105" s="423"/>
      <c r="TDU105" s="424"/>
      <c r="TDV105" s="423"/>
      <c r="TDY105" s="424"/>
      <c r="TDZ105" s="423"/>
      <c r="TEC105" s="424"/>
      <c r="TED105" s="423"/>
      <c r="TEG105" s="424"/>
      <c r="TEH105" s="423"/>
      <c r="TEK105" s="424"/>
      <c r="TEL105" s="423"/>
      <c r="TEO105" s="424"/>
      <c r="TEP105" s="423"/>
      <c r="TES105" s="424"/>
      <c r="TET105" s="423"/>
      <c r="TEW105" s="424"/>
      <c r="TEX105" s="423"/>
      <c r="TFA105" s="424"/>
      <c r="TFB105" s="423"/>
      <c r="TFE105" s="424"/>
      <c r="TFF105" s="423"/>
      <c r="TFI105" s="424"/>
      <c r="TFJ105" s="423"/>
      <c r="TFM105" s="424"/>
      <c r="TFN105" s="423"/>
      <c r="TFQ105" s="424"/>
      <c r="TFR105" s="423"/>
      <c r="TFU105" s="424"/>
      <c r="TFV105" s="423"/>
      <c r="TFY105" s="424"/>
      <c r="TFZ105" s="423"/>
      <c r="TGC105" s="424"/>
      <c r="TGD105" s="423"/>
      <c r="TGG105" s="424"/>
      <c r="TGH105" s="423"/>
      <c r="TGK105" s="424"/>
      <c r="TGL105" s="423"/>
      <c r="TGO105" s="424"/>
      <c r="TGP105" s="423"/>
      <c r="TGS105" s="424"/>
      <c r="TGT105" s="423"/>
      <c r="TGW105" s="424"/>
      <c r="TGX105" s="423"/>
      <c r="THA105" s="424"/>
      <c r="THB105" s="423"/>
      <c r="THE105" s="424"/>
      <c r="THF105" s="423"/>
      <c r="THI105" s="424"/>
      <c r="THJ105" s="423"/>
      <c r="THM105" s="424"/>
      <c r="THN105" s="423"/>
      <c r="THQ105" s="424"/>
      <c r="THR105" s="423"/>
      <c r="THU105" s="424"/>
      <c r="THV105" s="423"/>
      <c r="THY105" s="424"/>
      <c r="THZ105" s="423"/>
      <c r="TIC105" s="424"/>
      <c r="TID105" s="423"/>
      <c r="TIG105" s="424"/>
      <c r="TIH105" s="423"/>
      <c r="TIK105" s="424"/>
      <c r="TIL105" s="423"/>
      <c r="TIO105" s="424"/>
      <c r="TIP105" s="423"/>
      <c r="TIS105" s="424"/>
      <c r="TIT105" s="423"/>
      <c r="TIW105" s="424"/>
      <c r="TIX105" s="423"/>
      <c r="TJA105" s="424"/>
      <c r="TJB105" s="423"/>
      <c r="TJE105" s="424"/>
      <c r="TJF105" s="423"/>
      <c r="TJI105" s="424"/>
      <c r="TJJ105" s="423"/>
      <c r="TJM105" s="424"/>
      <c r="TJN105" s="423"/>
      <c r="TJQ105" s="424"/>
      <c r="TJR105" s="423"/>
      <c r="TJU105" s="424"/>
      <c r="TJV105" s="423"/>
      <c r="TJY105" s="424"/>
      <c r="TJZ105" s="423"/>
      <c r="TKC105" s="424"/>
      <c r="TKD105" s="423"/>
      <c r="TKG105" s="424"/>
      <c r="TKH105" s="423"/>
      <c r="TKK105" s="424"/>
      <c r="TKL105" s="423"/>
      <c r="TKO105" s="424"/>
      <c r="TKP105" s="423"/>
      <c r="TKS105" s="424"/>
      <c r="TKT105" s="423"/>
      <c r="TKW105" s="424"/>
      <c r="TKX105" s="423"/>
      <c r="TLA105" s="424"/>
      <c r="TLB105" s="423"/>
      <c r="TLE105" s="424"/>
      <c r="TLF105" s="423"/>
      <c r="TLI105" s="424"/>
      <c r="TLJ105" s="423"/>
      <c r="TLM105" s="424"/>
      <c r="TLN105" s="423"/>
      <c r="TLQ105" s="424"/>
      <c r="TLR105" s="423"/>
      <c r="TLU105" s="424"/>
      <c r="TLV105" s="423"/>
      <c r="TLY105" s="424"/>
      <c r="TLZ105" s="423"/>
      <c r="TMC105" s="424"/>
      <c r="TMD105" s="423"/>
      <c r="TMG105" s="424"/>
      <c r="TMH105" s="423"/>
      <c r="TMK105" s="424"/>
      <c r="TML105" s="423"/>
      <c r="TMO105" s="424"/>
      <c r="TMP105" s="423"/>
      <c r="TMS105" s="424"/>
      <c r="TMT105" s="423"/>
      <c r="TMW105" s="424"/>
      <c r="TMX105" s="423"/>
      <c r="TNA105" s="424"/>
      <c r="TNB105" s="423"/>
      <c r="TNE105" s="424"/>
      <c r="TNF105" s="423"/>
      <c r="TNI105" s="424"/>
      <c r="TNJ105" s="423"/>
      <c r="TNM105" s="424"/>
      <c r="TNN105" s="423"/>
      <c r="TNQ105" s="424"/>
      <c r="TNR105" s="423"/>
      <c r="TNU105" s="424"/>
      <c r="TNV105" s="423"/>
      <c r="TNY105" s="424"/>
      <c r="TNZ105" s="423"/>
      <c r="TOC105" s="424"/>
      <c r="TOD105" s="423"/>
      <c r="TOG105" s="424"/>
      <c r="TOH105" s="423"/>
      <c r="TOK105" s="424"/>
      <c r="TOL105" s="423"/>
      <c r="TOO105" s="424"/>
      <c r="TOP105" s="423"/>
      <c r="TOS105" s="424"/>
      <c r="TOT105" s="423"/>
      <c r="TOW105" s="424"/>
      <c r="TOX105" s="423"/>
      <c r="TPA105" s="424"/>
      <c r="TPB105" s="423"/>
      <c r="TPE105" s="424"/>
      <c r="TPF105" s="423"/>
      <c r="TPI105" s="424"/>
      <c r="TPJ105" s="423"/>
      <c r="TPM105" s="424"/>
      <c r="TPN105" s="423"/>
      <c r="TPQ105" s="424"/>
      <c r="TPR105" s="423"/>
      <c r="TPU105" s="424"/>
      <c r="TPV105" s="423"/>
      <c r="TPY105" s="424"/>
      <c r="TPZ105" s="423"/>
      <c r="TQC105" s="424"/>
      <c r="TQD105" s="423"/>
      <c r="TQG105" s="424"/>
      <c r="TQH105" s="423"/>
      <c r="TQK105" s="424"/>
      <c r="TQL105" s="423"/>
      <c r="TQO105" s="424"/>
      <c r="TQP105" s="423"/>
      <c r="TQS105" s="424"/>
      <c r="TQT105" s="423"/>
      <c r="TQW105" s="424"/>
      <c r="TQX105" s="423"/>
      <c r="TRA105" s="424"/>
      <c r="TRB105" s="423"/>
      <c r="TRE105" s="424"/>
      <c r="TRF105" s="423"/>
      <c r="TRI105" s="424"/>
      <c r="TRJ105" s="423"/>
      <c r="TRM105" s="424"/>
      <c r="TRN105" s="423"/>
      <c r="TRQ105" s="424"/>
      <c r="TRR105" s="423"/>
      <c r="TRU105" s="424"/>
      <c r="TRV105" s="423"/>
      <c r="TRY105" s="424"/>
      <c r="TRZ105" s="423"/>
      <c r="TSC105" s="424"/>
      <c r="TSD105" s="423"/>
      <c r="TSG105" s="424"/>
      <c r="TSH105" s="423"/>
      <c r="TSK105" s="424"/>
      <c r="TSL105" s="423"/>
      <c r="TSO105" s="424"/>
      <c r="TSP105" s="423"/>
      <c r="TSS105" s="424"/>
      <c r="TST105" s="423"/>
      <c r="TSW105" s="424"/>
      <c r="TSX105" s="423"/>
      <c r="TTA105" s="424"/>
      <c r="TTB105" s="423"/>
      <c r="TTE105" s="424"/>
      <c r="TTF105" s="423"/>
      <c r="TTI105" s="424"/>
      <c r="TTJ105" s="423"/>
      <c r="TTM105" s="424"/>
      <c r="TTN105" s="423"/>
      <c r="TTQ105" s="424"/>
      <c r="TTR105" s="423"/>
      <c r="TTU105" s="424"/>
      <c r="TTV105" s="423"/>
      <c r="TTY105" s="424"/>
      <c r="TTZ105" s="423"/>
      <c r="TUC105" s="424"/>
      <c r="TUD105" s="423"/>
      <c r="TUG105" s="424"/>
      <c r="TUH105" s="423"/>
      <c r="TUK105" s="424"/>
      <c r="TUL105" s="423"/>
      <c r="TUO105" s="424"/>
      <c r="TUP105" s="423"/>
      <c r="TUS105" s="424"/>
      <c r="TUT105" s="423"/>
      <c r="TUW105" s="424"/>
      <c r="TUX105" s="423"/>
      <c r="TVA105" s="424"/>
      <c r="TVB105" s="423"/>
      <c r="TVE105" s="424"/>
      <c r="TVF105" s="423"/>
      <c r="TVI105" s="424"/>
      <c r="TVJ105" s="423"/>
      <c r="TVM105" s="424"/>
      <c r="TVN105" s="423"/>
      <c r="TVQ105" s="424"/>
      <c r="TVR105" s="423"/>
      <c r="TVU105" s="424"/>
      <c r="TVV105" s="423"/>
      <c r="TVY105" s="424"/>
      <c r="TVZ105" s="423"/>
      <c r="TWC105" s="424"/>
      <c r="TWD105" s="423"/>
      <c r="TWG105" s="424"/>
      <c r="TWH105" s="423"/>
      <c r="TWK105" s="424"/>
      <c r="TWL105" s="423"/>
      <c r="TWO105" s="424"/>
      <c r="TWP105" s="423"/>
      <c r="TWS105" s="424"/>
      <c r="TWT105" s="423"/>
      <c r="TWW105" s="424"/>
      <c r="TWX105" s="423"/>
      <c r="TXA105" s="424"/>
      <c r="TXB105" s="423"/>
      <c r="TXE105" s="424"/>
      <c r="TXF105" s="423"/>
      <c r="TXI105" s="424"/>
      <c r="TXJ105" s="423"/>
      <c r="TXM105" s="424"/>
      <c r="TXN105" s="423"/>
      <c r="TXQ105" s="424"/>
      <c r="TXR105" s="423"/>
      <c r="TXU105" s="424"/>
      <c r="TXV105" s="423"/>
      <c r="TXY105" s="424"/>
      <c r="TXZ105" s="423"/>
      <c r="TYC105" s="424"/>
      <c r="TYD105" s="423"/>
      <c r="TYG105" s="424"/>
      <c r="TYH105" s="423"/>
      <c r="TYK105" s="424"/>
      <c r="TYL105" s="423"/>
      <c r="TYO105" s="424"/>
      <c r="TYP105" s="423"/>
      <c r="TYS105" s="424"/>
      <c r="TYT105" s="423"/>
      <c r="TYW105" s="424"/>
      <c r="TYX105" s="423"/>
      <c r="TZA105" s="424"/>
      <c r="TZB105" s="423"/>
      <c r="TZE105" s="424"/>
      <c r="TZF105" s="423"/>
      <c r="TZI105" s="424"/>
      <c r="TZJ105" s="423"/>
      <c r="TZM105" s="424"/>
      <c r="TZN105" s="423"/>
      <c r="TZQ105" s="424"/>
      <c r="TZR105" s="423"/>
      <c r="TZU105" s="424"/>
      <c r="TZV105" s="423"/>
      <c r="TZY105" s="424"/>
      <c r="TZZ105" s="423"/>
      <c r="UAC105" s="424"/>
      <c r="UAD105" s="423"/>
      <c r="UAG105" s="424"/>
      <c r="UAH105" s="423"/>
      <c r="UAK105" s="424"/>
      <c r="UAL105" s="423"/>
      <c r="UAO105" s="424"/>
      <c r="UAP105" s="423"/>
      <c r="UAS105" s="424"/>
      <c r="UAT105" s="423"/>
      <c r="UAW105" s="424"/>
      <c r="UAX105" s="423"/>
      <c r="UBA105" s="424"/>
      <c r="UBB105" s="423"/>
      <c r="UBE105" s="424"/>
      <c r="UBF105" s="423"/>
      <c r="UBI105" s="424"/>
      <c r="UBJ105" s="423"/>
      <c r="UBM105" s="424"/>
      <c r="UBN105" s="423"/>
      <c r="UBQ105" s="424"/>
      <c r="UBR105" s="423"/>
      <c r="UBU105" s="424"/>
      <c r="UBV105" s="423"/>
      <c r="UBY105" s="424"/>
      <c r="UBZ105" s="423"/>
      <c r="UCC105" s="424"/>
      <c r="UCD105" s="423"/>
      <c r="UCG105" s="424"/>
      <c r="UCH105" s="423"/>
      <c r="UCK105" s="424"/>
      <c r="UCL105" s="423"/>
      <c r="UCO105" s="424"/>
      <c r="UCP105" s="423"/>
      <c r="UCS105" s="424"/>
      <c r="UCT105" s="423"/>
      <c r="UCW105" s="424"/>
      <c r="UCX105" s="423"/>
      <c r="UDA105" s="424"/>
      <c r="UDB105" s="423"/>
      <c r="UDE105" s="424"/>
      <c r="UDF105" s="423"/>
      <c r="UDI105" s="424"/>
      <c r="UDJ105" s="423"/>
      <c r="UDM105" s="424"/>
      <c r="UDN105" s="423"/>
      <c r="UDQ105" s="424"/>
      <c r="UDR105" s="423"/>
      <c r="UDU105" s="424"/>
      <c r="UDV105" s="423"/>
      <c r="UDY105" s="424"/>
      <c r="UDZ105" s="423"/>
      <c r="UEC105" s="424"/>
      <c r="UED105" s="423"/>
      <c r="UEG105" s="424"/>
      <c r="UEH105" s="423"/>
      <c r="UEK105" s="424"/>
      <c r="UEL105" s="423"/>
      <c r="UEO105" s="424"/>
      <c r="UEP105" s="423"/>
      <c r="UES105" s="424"/>
      <c r="UET105" s="423"/>
      <c r="UEW105" s="424"/>
      <c r="UEX105" s="423"/>
      <c r="UFA105" s="424"/>
      <c r="UFB105" s="423"/>
      <c r="UFE105" s="424"/>
      <c r="UFF105" s="423"/>
      <c r="UFI105" s="424"/>
      <c r="UFJ105" s="423"/>
      <c r="UFM105" s="424"/>
      <c r="UFN105" s="423"/>
      <c r="UFQ105" s="424"/>
      <c r="UFR105" s="423"/>
      <c r="UFU105" s="424"/>
      <c r="UFV105" s="423"/>
      <c r="UFY105" s="424"/>
      <c r="UFZ105" s="423"/>
      <c r="UGC105" s="424"/>
      <c r="UGD105" s="423"/>
      <c r="UGG105" s="424"/>
      <c r="UGH105" s="423"/>
      <c r="UGK105" s="424"/>
      <c r="UGL105" s="423"/>
      <c r="UGO105" s="424"/>
      <c r="UGP105" s="423"/>
      <c r="UGS105" s="424"/>
      <c r="UGT105" s="423"/>
      <c r="UGW105" s="424"/>
      <c r="UGX105" s="423"/>
      <c r="UHA105" s="424"/>
      <c r="UHB105" s="423"/>
      <c r="UHE105" s="424"/>
      <c r="UHF105" s="423"/>
      <c r="UHI105" s="424"/>
      <c r="UHJ105" s="423"/>
      <c r="UHM105" s="424"/>
      <c r="UHN105" s="423"/>
      <c r="UHQ105" s="424"/>
      <c r="UHR105" s="423"/>
      <c r="UHU105" s="424"/>
      <c r="UHV105" s="423"/>
      <c r="UHY105" s="424"/>
      <c r="UHZ105" s="423"/>
      <c r="UIC105" s="424"/>
      <c r="UID105" s="423"/>
      <c r="UIG105" s="424"/>
      <c r="UIH105" s="423"/>
      <c r="UIK105" s="424"/>
      <c r="UIL105" s="423"/>
      <c r="UIO105" s="424"/>
      <c r="UIP105" s="423"/>
      <c r="UIS105" s="424"/>
      <c r="UIT105" s="423"/>
      <c r="UIW105" s="424"/>
      <c r="UIX105" s="423"/>
      <c r="UJA105" s="424"/>
      <c r="UJB105" s="423"/>
      <c r="UJE105" s="424"/>
      <c r="UJF105" s="423"/>
      <c r="UJI105" s="424"/>
      <c r="UJJ105" s="423"/>
      <c r="UJM105" s="424"/>
      <c r="UJN105" s="423"/>
      <c r="UJQ105" s="424"/>
      <c r="UJR105" s="423"/>
      <c r="UJU105" s="424"/>
      <c r="UJV105" s="423"/>
      <c r="UJY105" s="424"/>
      <c r="UJZ105" s="423"/>
      <c r="UKC105" s="424"/>
      <c r="UKD105" s="423"/>
      <c r="UKG105" s="424"/>
      <c r="UKH105" s="423"/>
      <c r="UKK105" s="424"/>
      <c r="UKL105" s="423"/>
      <c r="UKO105" s="424"/>
      <c r="UKP105" s="423"/>
      <c r="UKS105" s="424"/>
      <c r="UKT105" s="423"/>
      <c r="UKW105" s="424"/>
      <c r="UKX105" s="423"/>
      <c r="ULA105" s="424"/>
      <c r="ULB105" s="423"/>
      <c r="ULE105" s="424"/>
      <c r="ULF105" s="423"/>
      <c r="ULI105" s="424"/>
      <c r="ULJ105" s="423"/>
      <c r="ULM105" s="424"/>
      <c r="ULN105" s="423"/>
      <c r="ULQ105" s="424"/>
      <c r="ULR105" s="423"/>
      <c r="ULU105" s="424"/>
      <c r="ULV105" s="423"/>
      <c r="ULY105" s="424"/>
      <c r="ULZ105" s="423"/>
      <c r="UMC105" s="424"/>
      <c r="UMD105" s="423"/>
      <c r="UMG105" s="424"/>
      <c r="UMH105" s="423"/>
      <c r="UMK105" s="424"/>
      <c r="UML105" s="423"/>
      <c r="UMO105" s="424"/>
      <c r="UMP105" s="423"/>
      <c r="UMS105" s="424"/>
      <c r="UMT105" s="423"/>
      <c r="UMW105" s="424"/>
      <c r="UMX105" s="423"/>
      <c r="UNA105" s="424"/>
      <c r="UNB105" s="423"/>
      <c r="UNE105" s="424"/>
      <c r="UNF105" s="423"/>
      <c r="UNI105" s="424"/>
      <c r="UNJ105" s="423"/>
      <c r="UNM105" s="424"/>
      <c r="UNN105" s="423"/>
      <c r="UNQ105" s="424"/>
      <c r="UNR105" s="423"/>
      <c r="UNU105" s="424"/>
      <c r="UNV105" s="423"/>
      <c r="UNY105" s="424"/>
      <c r="UNZ105" s="423"/>
      <c r="UOC105" s="424"/>
      <c r="UOD105" s="423"/>
      <c r="UOG105" s="424"/>
      <c r="UOH105" s="423"/>
      <c r="UOK105" s="424"/>
      <c r="UOL105" s="423"/>
      <c r="UOO105" s="424"/>
      <c r="UOP105" s="423"/>
      <c r="UOS105" s="424"/>
      <c r="UOT105" s="423"/>
      <c r="UOW105" s="424"/>
      <c r="UOX105" s="423"/>
      <c r="UPA105" s="424"/>
      <c r="UPB105" s="423"/>
      <c r="UPE105" s="424"/>
      <c r="UPF105" s="423"/>
      <c r="UPI105" s="424"/>
      <c r="UPJ105" s="423"/>
      <c r="UPM105" s="424"/>
      <c r="UPN105" s="423"/>
      <c r="UPQ105" s="424"/>
      <c r="UPR105" s="423"/>
      <c r="UPU105" s="424"/>
      <c r="UPV105" s="423"/>
      <c r="UPY105" s="424"/>
      <c r="UPZ105" s="423"/>
      <c r="UQC105" s="424"/>
      <c r="UQD105" s="423"/>
      <c r="UQG105" s="424"/>
      <c r="UQH105" s="423"/>
      <c r="UQK105" s="424"/>
      <c r="UQL105" s="423"/>
      <c r="UQO105" s="424"/>
      <c r="UQP105" s="423"/>
      <c r="UQS105" s="424"/>
      <c r="UQT105" s="423"/>
      <c r="UQW105" s="424"/>
      <c r="UQX105" s="423"/>
      <c r="URA105" s="424"/>
      <c r="URB105" s="423"/>
      <c r="URE105" s="424"/>
      <c r="URF105" s="423"/>
      <c r="URI105" s="424"/>
      <c r="URJ105" s="423"/>
      <c r="URM105" s="424"/>
      <c r="URN105" s="423"/>
      <c r="URQ105" s="424"/>
      <c r="URR105" s="423"/>
      <c r="URU105" s="424"/>
      <c r="URV105" s="423"/>
      <c r="URY105" s="424"/>
      <c r="URZ105" s="423"/>
      <c r="USC105" s="424"/>
      <c r="USD105" s="423"/>
      <c r="USG105" s="424"/>
      <c r="USH105" s="423"/>
      <c r="USK105" s="424"/>
      <c r="USL105" s="423"/>
      <c r="USO105" s="424"/>
      <c r="USP105" s="423"/>
      <c r="USS105" s="424"/>
      <c r="UST105" s="423"/>
      <c r="USW105" s="424"/>
      <c r="USX105" s="423"/>
      <c r="UTA105" s="424"/>
      <c r="UTB105" s="423"/>
      <c r="UTE105" s="424"/>
      <c r="UTF105" s="423"/>
      <c r="UTI105" s="424"/>
      <c r="UTJ105" s="423"/>
      <c r="UTM105" s="424"/>
      <c r="UTN105" s="423"/>
      <c r="UTQ105" s="424"/>
      <c r="UTR105" s="423"/>
      <c r="UTU105" s="424"/>
      <c r="UTV105" s="423"/>
      <c r="UTY105" s="424"/>
      <c r="UTZ105" s="423"/>
      <c r="UUC105" s="424"/>
      <c r="UUD105" s="423"/>
      <c r="UUG105" s="424"/>
      <c r="UUH105" s="423"/>
      <c r="UUK105" s="424"/>
      <c r="UUL105" s="423"/>
      <c r="UUO105" s="424"/>
      <c r="UUP105" s="423"/>
      <c r="UUS105" s="424"/>
      <c r="UUT105" s="423"/>
      <c r="UUW105" s="424"/>
      <c r="UUX105" s="423"/>
      <c r="UVA105" s="424"/>
      <c r="UVB105" s="423"/>
      <c r="UVE105" s="424"/>
      <c r="UVF105" s="423"/>
      <c r="UVI105" s="424"/>
      <c r="UVJ105" s="423"/>
      <c r="UVM105" s="424"/>
      <c r="UVN105" s="423"/>
      <c r="UVQ105" s="424"/>
      <c r="UVR105" s="423"/>
      <c r="UVU105" s="424"/>
      <c r="UVV105" s="423"/>
      <c r="UVY105" s="424"/>
      <c r="UVZ105" s="423"/>
      <c r="UWC105" s="424"/>
      <c r="UWD105" s="423"/>
      <c r="UWG105" s="424"/>
      <c r="UWH105" s="423"/>
      <c r="UWK105" s="424"/>
      <c r="UWL105" s="423"/>
      <c r="UWO105" s="424"/>
      <c r="UWP105" s="423"/>
      <c r="UWS105" s="424"/>
      <c r="UWT105" s="423"/>
      <c r="UWW105" s="424"/>
      <c r="UWX105" s="423"/>
      <c r="UXA105" s="424"/>
      <c r="UXB105" s="423"/>
      <c r="UXE105" s="424"/>
      <c r="UXF105" s="423"/>
      <c r="UXI105" s="424"/>
      <c r="UXJ105" s="423"/>
      <c r="UXM105" s="424"/>
      <c r="UXN105" s="423"/>
      <c r="UXQ105" s="424"/>
      <c r="UXR105" s="423"/>
      <c r="UXU105" s="424"/>
      <c r="UXV105" s="423"/>
      <c r="UXY105" s="424"/>
      <c r="UXZ105" s="423"/>
      <c r="UYC105" s="424"/>
      <c r="UYD105" s="423"/>
      <c r="UYG105" s="424"/>
      <c r="UYH105" s="423"/>
      <c r="UYK105" s="424"/>
      <c r="UYL105" s="423"/>
      <c r="UYO105" s="424"/>
      <c r="UYP105" s="423"/>
      <c r="UYS105" s="424"/>
      <c r="UYT105" s="423"/>
      <c r="UYW105" s="424"/>
      <c r="UYX105" s="423"/>
      <c r="UZA105" s="424"/>
      <c r="UZB105" s="423"/>
      <c r="UZE105" s="424"/>
      <c r="UZF105" s="423"/>
      <c r="UZI105" s="424"/>
      <c r="UZJ105" s="423"/>
      <c r="UZM105" s="424"/>
      <c r="UZN105" s="423"/>
      <c r="UZQ105" s="424"/>
      <c r="UZR105" s="423"/>
      <c r="UZU105" s="424"/>
      <c r="UZV105" s="423"/>
      <c r="UZY105" s="424"/>
      <c r="UZZ105" s="423"/>
      <c r="VAC105" s="424"/>
      <c r="VAD105" s="423"/>
      <c r="VAG105" s="424"/>
      <c r="VAH105" s="423"/>
      <c r="VAK105" s="424"/>
      <c r="VAL105" s="423"/>
      <c r="VAO105" s="424"/>
      <c r="VAP105" s="423"/>
      <c r="VAS105" s="424"/>
      <c r="VAT105" s="423"/>
      <c r="VAW105" s="424"/>
      <c r="VAX105" s="423"/>
      <c r="VBA105" s="424"/>
      <c r="VBB105" s="423"/>
      <c r="VBE105" s="424"/>
      <c r="VBF105" s="423"/>
      <c r="VBI105" s="424"/>
      <c r="VBJ105" s="423"/>
      <c r="VBM105" s="424"/>
      <c r="VBN105" s="423"/>
      <c r="VBQ105" s="424"/>
      <c r="VBR105" s="423"/>
      <c r="VBU105" s="424"/>
      <c r="VBV105" s="423"/>
      <c r="VBY105" s="424"/>
      <c r="VBZ105" s="423"/>
      <c r="VCC105" s="424"/>
      <c r="VCD105" s="423"/>
      <c r="VCG105" s="424"/>
      <c r="VCH105" s="423"/>
      <c r="VCK105" s="424"/>
      <c r="VCL105" s="423"/>
      <c r="VCO105" s="424"/>
      <c r="VCP105" s="423"/>
      <c r="VCS105" s="424"/>
      <c r="VCT105" s="423"/>
      <c r="VCW105" s="424"/>
      <c r="VCX105" s="423"/>
      <c r="VDA105" s="424"/>
      <c r="VDB105" s="423"/>
      <c r="VDE105" s="424"/>
      <c r="VDF105" s="423"/>
      <c r="VDI105" s="424"/>
      <c r="VDJ105" s="423"/>
      <c r="VDM105" s="424"/>
      <c r="VDN105" s="423"/>
      <c r="VDQ105" s="424"/>
      <c r="VDR105" s="423"/>
      <c r="VDU105" s="424"/>
      <c r="VDV105" s="423"/>
      <c r="VDY105" s="424"/>
      <c r="VDZ105" s="423"/>
      <c r="VEC105" s="424"/>
      <c r="VED105" s="423"/>
      <c r="VEG105" s="424"/>
      <c r="VEH105" s="423"/>
      <c r="VEK105" s="424"/>
      <c r="VEL105" s="423"/>
      <c r="VEO105" s="424"/>
      <c r="VEP105" s="423"/>
      <c r="VES105" s="424"/>
      <c r="VET105" s="423"/>
      <c r="VEW105" s="424"/>
      <c r="VEX105" s="423"/>
      <c r="VFA105" s="424"/>
      <c r="VFB105" s="423"/>
      <c r="VFE105" s="424"/>
      <c r="VFF105" s="423"/>
      <c r="VFI105" s="424"/>
      <c r="VFJ105" s="423"/>
      <c r="VFM105" s="424"/>
      <c r="VFN105" s="423"/>
      <c r="VFQ105" s="424"/>
      <c r="VFR105" s="423"/>
      <c r="VFU105" s="424"/>
      <c r="VFV105" s="423"/>
      <c r="VFY105" s="424"/>
      <c r="VFZ105" s="423"/>
      <c r="VGC105" s="424"/>
      <c r="VGD105" s="423"/>
      <c r="VGG105" s="424"/>
      <c r="VGH105" s="423"/>
      <c r="VGK105" s="424"/>
      <c r="VGL105" s="423"/>
      <c r="VGO105" s="424"/>
      <c r="VGP105" s="423"/>
      <c r="VGS105" s="424"/>
      <c r="VGT105" s="423"/>
      <c r="VGW105" s="424"/>
      <c r="VGX105" s="423"/>
      <c r="VHA105" s="424"/>
      <c r="VHB105" s="423"/>
      <c r="VHE105" s="424"/>
      <c r="VHF105" s="423"/>
      <c r="VHI105" s="424"/>
      <c r="VHJ105" s="423"/>
      <c r="VHM105" s="424"/>
      <c r="VHN105" s="423"/>
      <c r="VHQ105" s="424"/>
      <c r="VHR105" s="423"/>
      <c r="VHU105" s="424"/>
      <c r="VHV105" s="423"/>
      <c r="VHY105" s="424"/>
      <c r="VHZ105" s="423"/>
      <c r="VIC105" s="424"/>
      <c r="VID105" s="423"/>
      <c r="VIG105" s="424"/>
      <c r="VIH105" s="423"/>
      <c r="VIK105" s="424"/>
      <c r="VIL105" s="423"/>
      <c r="VIO105" s="424"/>
      <c r="VIP105" s="423"/>
      <c r="VIS105" s="424"/>
      <c r="VIT105" s="423"/>
      <c r="VIW105" s="424"/>
      <c r="VIX105" s="423"/>
      <c r="VJA105" s="424"/>
      <c r="VJB105" s="423"/>
      <c r="VJE105" s="424"/>
      <c r="VJF105" s="423"/>
      <c r="VJI105" s="424"/>
      <c r="VJJ105" s="423"/>
      <c r="VJM105" s="424"/>
      <c r="VJN105" s="423"/>
      <c r="VJQ105" s="424"/>
      <c r="VJR105" s="423"/>
      <c r="VJU105" s="424"/>
      <c r="VJV105" s="423"/>
      <c r="VJY105" s="424"/>
      <c r="VJZ105" s="423"/>
      <c r="VKC105" s="424"/>
      <c r="VKD105" s="423"/>
      <c r="VKG105" s="424"/>
      <c r="VKH105" s="423"/>
      <c r="VKK105" s="424"/>
      <c r="VKL105" s="423"/>
      <c r="VKO105" s="424"/>
      <c r="VKP105" s="423"/>
      <c r="VKS105" s="424"/>
      <c r="VKT105" s="423"/>
      <c r="VKW105" s="424"/>
      <c r="VKX105" s="423"/>
      <c r="VLA105" s="424"/>
      <c r="VLB105" s="423"/>
      <c r="VLE105" s="424"/>
      <c r="VLF105" s="423"/>
      <c r="VLI105" s="424"/>
      <c r="VLJ105" s="423"/>
      <c r="VLM105" s="424"/>
      <c r="VLN105" s="423"/>
      <c r="VLQ105" s="424"/>
      <c r="VLR105" s="423"/>
      <c r="VLU105" s="424"/>
      <c r="VLV105" s="423"/>
      <c r="VLY105" s="424"/>
      <c r="VLZ105" s="423"/>
      <c r="VMC105" s="424"/>
      <c r="VMD105" s="423"/>
      <c r="VMG105" s="424"/>
      <c r="VMH105" s="423"/>
      <c r="VMK105" s="424"/>
      <c r="VML105" s="423"/>
      <c r="VMO105" s="424"/>
      <c r="VMP105" s="423"/>
      <c r="VMS105" s="424"/>
      <c r="VMT105" s="423"/>
      <c r="VMW105" s="424"/>
      <c r="VMX105" s="423"/>
      <c r="VNA105" s="424"/>
      <c r="VNB105" s="423"/>
      <c r="VNE105" s="424"/>
      <c r="VNF105" s="423"/>
      <c r="VNI105" s="424"/>
      <c r="VNJ105" s="423"/>
      <c r="VNM105" s="424"/>
      <c r="VNN105" s="423"/>
      <c r="VNQ105" s="424"/>
      <c r="VNR105" s="423"/>
      <c r="VNU105" s="424"/>
      <c r="VNV105" s="423"/>
      <c r="VNY105" s="424"/>
      <c r="VNZ105" s="423"/>
      <c r="VOC105" s="424"/>
      <c r="VOD105" s="423"/>
      <c r="VOG105" s="424"/>
      <c r="VOH105" s="423"/>
      <c r="VOK105" s="424"/>
      <c r="VOL105" s="423"/>
      <c r="VOO105" s="424"/>
      <c r="VOP105" s="423"/>
      <c r="VOS105" s="424"/>
      <c r="VOT105" s="423"/>
      <c r="VOW105" s="424"/>
      <c r="VOX105" s="423"/>
      <c r="VPA105" s="424"/>
      <c r="VPB105" s="423"/>
      <c r="VPE105" s="424"/>
      <c r="VPF105" s="423"/>
      <c r="VPI105" s="424"/>
      <c r="VPJ105" s="423"/>
      <c r="VPM105" s="424"/>
      <c r="VPN105" s="423"/>
      <c r="VPQ105" s="424"/>
      <c r="VPR105" s="423"/>
      <c r="VPU105" s="424"/>
      <c r="VPV105" s="423"/>
      <c r="VPY105" s="424"/>
      <c r="VPZ105" s="423"/>
      <c r="VQC105" s="424"/>
      <c r="VQD105" s="423"/>
      <c r="VQG105" s="424"/>
      <c r="VQH105" s="423"/>
      <c r="VQK105" s="424"/>
      <c r="VQL105" s="423"/>
      <c r="VQO105" s="424"/>
      <c r="VQP105" s="423"/>
      <c r="VQS105" s="424"/>
      <c r="VQT105" s="423"/>
      <c r="VQW105" s="424"/>
      <c r="VQX105" s="423"/>
      <c r="VRA105" s="424"/>
      <c r="VRB105" s="423"/>
      <c r="VRE105" s="424"/>
      <c r="VRF105" s="423"/>
      <c r="VRI105" s="424"/>
      <c r="VRJ105" s="423"/>
      <c r="VRM105" s="424"/>
      <c r="VRN105" s="423"/>
      <c r="VRQ105" s="424"/>
      <c r="VRR105" s="423"/>
      <c r="VRU105" s="424"/>
      <c r="VRV105" s="423"/>
      <c r="VRY105" s="424"/>
      <c r="VRZ105" s="423"/>
      <c r="VSC105" s="424"/>
      <c r="VSD105" s="423"/>
      <c r="VSG105" s="424"/>
      <c r="VSH105" s="423"/>
      <c r="VSK105" s="424"/>
      <c r="VSL105" s="423"/>
      <c r="VSO105" s="424"/>
      <c r="VSP105" s="423"/>
      <c r="VSS105" s="424"/>
      <c r="VST105" s="423"/>
      <c r="VSW105" s="424"/>
      <c r="VSX105" s="423"/>
      <c r="VTA105" s="424"/>
      <c r="VTB105" s="423"/>
      <c r="VTE105" s="424"/>
      <c r="VTF105" s="423"/>
      <c r="VTI105" s="424"/>
      <c r="VTJ105" s="423"/>
      <c r="VTM105" s="424"/>
      <c r="VTN105" s="423"/>
      <c r="VTQ105" s="424"/>
      <c r="VTR105" s="423"/>
      <c r="VTU105" s="424"/>
      <c r="VTV105" s="423"/>
      <c r="VTY105" s="424"/>
      <c r="VTZ105" s="423"/>
      <c r="VUC105" s="424"/>
      <c r="VUD105" s="423"/>
      <c r="VUG105" s="424"/>
      <c r="VUH105" s="423"/>
      <c r="VUK105" s="424"/>
      <c r="VUL105" s="423"/>
      <c r="VUO105" s="424"/>
      <c r="VUP105" s="423"/>
      <c r="VUS105" s="424"/>
      <c r="VUT105" s="423"/>
      <c r="VUW105" s="424"/>
      <c r="VUX105" s="423"/>
      <c r="VVA105" s="424"/>
      <c r="VVB105" s="423"/>
      <c r="VVE105" s="424"/>
      <c r="VVF105" s="423"/>
      <c r="VVI105" s="424"/>
      <c r="VVJ105" s="423"/>
      <c r="VVM105" s="424"/>
      <c r="VVN105" s="423"/>
      <c r="VVQ105" s="424"/>
      <c r="VVR105" s="423"/>
      <c r="VVU105" s="424"/>
      <c r="VVV105" s="423"/>
      <c r="VVY105" s="424"/>
      <c r="VVZ105" s="423"/>
      <c r="VWC105" s="424"/>
      <c r="VWD105" s="423"/>
      <c r="VWG105" s="424"/>
      <c r="VWH105" s="423"/>
      <c r="VWK105" s="424"/>
      <c r="VWL105" s="423"/>
      <c r="VWO105" s="424"/>
      <c r="VWP105" s="423"/>
      <c r="VWS105" s="424"/>
      <c r="VWT105" s="423"/>
      <c r="VWW105" s="424"/>
      <c r="VWX105" s="423"/>
      <c r="VXA105" s="424"/>
      <c r="VXB105" s="423"/>
      <c r="VXE105" s="424"/>
      <c r="VXF105" s="423"/>
      <c r="VXI105" s="424"/>
      <c r="VXJ105" s="423"/>
      <c r="VXM105" s="424"/>
      <c r="VXN105" s="423"/>
      <c r="VXQ105" s="424"/>
      <c r="VXR105" s="423"/>
      <c r="VXU105" s="424"/>
      <c r="VXV105" s="423"/>
      <c r="VXY105" s="424"/>
      <c r="VXZ105" s="423"/>
      <c r="VYC105" s="424"/>
      <c r="VYD105" s="423"/>
      <c r="VYG105" s="424"/>
      <c r="VYH105" s="423"/>
      <c r="VYK105" s="424"/>
      <c r="VYL105" s="423"/>
      <c r="VYO105" s="424"/>
      <c r="VYP105" s="423"/>
      <c r="VYS105" s="424"/>
      <c r="VYT105" s="423"/>
      <c r="VYW105" s="424"/>
      <c r="VYX105" s="423"/>
      <c r="VZA105" s="424"/>
      <c r="VZB105" s="423"/>
      <c r="VZE105" s="424"/>
      <c r="VZF105" s="423"/>
      <c r="VZI105" s="424"/>
      <c r="VZJ105" s="423"/>
      <c r="VZM105" s="424"/>
      <c r="VZN105" s="423"/>
      <c r="VZQ105" s="424"/>
      <c r="VZR105" s="423"/>
      <c r="VZU105" s="424"/>
      <c r="VZV105" s="423"/>
      <c r="VZY105" s="424"/>
      <c r="VZZ105" s="423"/>
      <c r="WAC105" s="424"/>
      <c r="WAD105" s="423"/>
      <c r="WAG105" s="424"/>
      <c r="WAH105" s="423"/>
      <c r="WAK105" s="424"/>
      <c r="WAL105" s="423"/>
      <c r="WAO105" s="424"/>
      <c r="WAP105" s="423"/>
      <c r="WAS105" s="424"/>
      <c r="WAT105" s="423"/>
      <c r="WAW105" s="424"/>
      <c r="WAX105" s="423"/>
      <c r="WBA105" s="424"/>
      <c r="WBB105" s="423"/>
      <c r="WBE105" s="424"/>
      <c r="WBF105" s="423"/>
      <c r="WBI105" s="424"/>
      <c r="WBJ105" s="423"/>
      <c r="WBM105" s="424"/>
      <c r="WBN105" s="423"/>
      <c r="WBQ105" s="424"/>
      <c r="WBR105" s="423"/>
      <c r="WBU105" s="424"/>
      <c r="WBV105" s="423"/>
      <c r="WBY105" s="424"/>
      <c r="WBZ105" s="423"/>
      <c r="WCC105" s="424"/>
      <c r="WCD105" s="423"/>
      <c r="WCG105" s="424"/>
      <c r="WCH105" s="423"/>
      <c r="WCK105" s="424"/>
      <c r="WCL105" s="423"/>
      <c r="WCO105" s="424"/>
      <c r="WCP105" s="423"/>
      <c r="WCS105" s="424"/>
      <c r="WCT105" s="423"/>
      <c r="WCW105" s="424"/>
      <c r="WCX105" s="423"/>
      <c r="WDA105" s="424"/>
      <c r="WDB105" s="423"/>
      <c r="WDE105" s="424"/>
      <c r="WDF105" s="423"/>
      <c r="WDI105" s="424"/>
      <c r="WDJ105" s="423"/>
      <c r="WDM105" s="424"/>
      <c r="WDN105" s="423"/>
      <c r="WDQ105" s="424"/>
      <c r="WDR105" s="423"/>
      <c r="WDU105" s="424"/>
      <c r="WDV105" s="423"/>
      <c r="WDY105" s="424"/>
      <c r="WDZ105" s="423"/>
      <c r="WEC105" s="424"/>
      <c r="WED105" s="423"/>
      <c r="WEG105" s="424"/>
      <c r="WEH105" s="423"/>
      <c r="WEK105" s="424"/>
      <c r="WEL105" s="423"/>
      <c r="WEO105" s="424"/>
      <c r="WEP105" s="423"/>
      <c r="WES105" s="424"/>
      <c r="WET105" s="423"/>
      <c r="WEW105" s="424"/>
      <c r="WEX105" s="423"/>
      <c r="WFA105" s="424"/>
      <c r="WFB105" s="423"/>
      <c r="WFE105" s="424"/>
      <c r="WFF105" s="423"/>
      <c r="WFI105" s="424"/>
      <c r="WFJ105" s="423"/>
      <c r="WFM105" s="424"/>
      <c r="WFN105" s="423"/>
      <c r="WFQ105" s="424"/>
      <c r="WFR105" s="423"/>
      <c r="WFU105" s="424"/>
      <c r="WFV105" s="423"/>
      <c r="WFY105" s="424"/>
      <c r="WFZ105" s="423"/>
      <c r="WGC105" s="424"/>
      <c r="WGD105" s="423"/>
      <c r="WGG105" s="424"/>
      <c r="WGH105" s="423"/>
      <c r="WGK105" s="424"/>
      <c r="WGL105" s="423"/>
      <c r="WGO105" s="424"/>
      <c r="WGP105" s="423"/>
      <c r="WGS105" s="424"/>
      <c r="WGT105" s="423"/>
      <c r="WGW105" s="424"/>
      <c r="WGX105" s="423"/>
      <c r="WHA105" s="424"/>
      <c r="WHB105" s="423"/>
      <c r="WHE105" s="424"/>
      <c r="WHF105" s="423"/>
      <c r="WHI105" s="424"/>
      <c r="WHJ105" s="423"/>
      <c r="WHM105" s="424"/>
      <c r="WHN105" s="423"/>
      <c r="WHQ105" s="424"/>
      <c r="WHR105" s="423"/>
      <c r="WHU105" s="424"/>
      <c r="WHV105" s="423"/>
      <c r="WHY105" s="424"/>
      <c r="WHZ105" s="423"/>
      <c r="WIC105" s="424"/>
      <c r="WID105" s="423"/>
      <c r="WIG105" s="424"/>
      <c r="WIH105" s="423"/>
      <c r="WIK105" s="424"/>
      <c r="WIL105" s="423"/>
      <c r="WIO105" s="424"/>
      <c r="WIP105" s="423"/>
      <c r="WIS105" s="424"/>
      <c r="WIT105" s="423"/>
      <c r="WIW105" s="424"/>
      <c r="WIX105" s="423"/>
      <c r="WJA105" s="424"/>
      <c r="WJB105" s="423"/>
      <c r="WJE105" s="424"/>
      <c r="WJF105" s="423"/>
      <c r="WJI105" s="424"/>
      <c r="WJJ105" s="423"/>
      <c r="WJM105" s="424"/>
      <c r="WJN105" s="423"/>
      <c r="WJQ105" s="424"/>
      <c r="WJR105" s="423"/>
      <c r="WJU105" s="424"/>
      <c r="WJV105" s="423"/>
      <c r="WJY105" s="424"/>
      <c r="WJZ105" s="423"/>
      <c r="WKC105" s="424"/>
      <c r="WKD105" s="423"/>
      <c r="WKG105" s="424"/>
      <c r="WKH105" s="423"/>
      <c r="WKK105" s="424"/>
      <c r="WKL105" s="423"/>
      <c r="WKO105" s="424"/>
      <c r="WKP105" s="423"/>
      <c r="WKS105" s="424"/>
      <c r="WKT105" s="423"/>
      <c r="WKW105" s="424"/>
      <c r="WKX105" s="423"/>
      <c r="WLA105" s="424"/>
      <c r="WLB105" s="423"/>
      <c r="WLE105" s="424"/>
      <c r="WLF105" s="423"/>
      <c r="WLI105" s="424"/>
      <c r="WLJ105" s="423"/>
      <c r="WLM105" s="424"/>
      <c r="WLN105" s="423"/>
      <c r="WLQ105" s="424"/>
      <c r="WLR105" s="423"/>
      <c r="WLU105" s="424"/>
      <c r="WLV105" s="423"/>
      <c r="WLY105" s="424"/>
      <c r="WLZ105" s="423"/>
      <c r="WMC105" s="424"/>
      <c r="WMD105" s="423"/>
      <c r="WMG105" s="424"/>
      <c r="WMH105" s="423"/>
      <c r="WMK105" s="424"/>
      <c r="WML105" s="423"/>
      <c r="WMO105" s="424"/>
      <c r="WMP105" s="423"/>
      <c r="WMS105" s="424"/>
      <c r="WMT105" s="423"/>
      <c r="WMW105" s="424"/>
      <c r="WMX105" s="423"/>
      <c r="WNA105" s="424"/>
      <c r="WNB105" s="423"/>
      <c r="WNE105" s="424"/>
      <c r="WNF105" s="423"/>
      <c r="WNI105" s="424"/>
      <c r="WNJ105" s="423"/>
      <c r="WNM105" s="424"/>
      <c r="WNN105" s="423"/>
      <c r="WNQ105" s="424"/>
      <c r="WNR105" s="423"/>
      <c r="WNU105" s="424"/>
      <c r="WNV105" s="423"/>
      <c r="WNY105" s="424"/>
      <c r="WNZ105" s="423"/>
      <c r="WOC105" s="424"/>
      <c r="WOD105" s="423"/>
      <c r="WOG105" s="424"/>
      <c r="WOH105" s="423"/>
      <c r="WOK105" s="424"/>
      <c r="WOL105" s="423"/>
      <c r="WOO105" s="424"/>
      <c r="WOP105" s="423"/>
      <c r="WOS105" s="424"/>
      <c r="WOT105" s="423"/>
      <c r="WOW105" s="424"/>
      <c r="WOX105" s="423"/>
      <c r="WPA105" s="424"/>
      <c r="WPB105" s="423"/>
      <c r="WPE105" s="424"/>
      <c r="WPF105" s="423"/>
      <c r="WPI105" s="424"/>
      <c r="WPJ105" s="423"/>
      <c r="WPM105" s="424"/>
      <c r="WPN105" s="423"/>
      <c r="WPQ105" s="424"/>
      <c r="WPR105" s="423"/>
      <c r="WPU105" s="424"/>
      <c r="WPV105" s="423"/>
      <c r="WPY105" s="424"/>
      <c r="WPZ105" s="423"/>
      <c r="WQC105" s="424"/>
      <c r="WQD105" s="423"/>
      <c r="WQG105" s="424"/>
      <c r="WQH105" s="423"/>
      <c r="WQK105" s="424"/>
      <c r="WQL105" s="423"/>
      <c r="WQO105" s="424"/>
      <c r="WQP105" s="423"/>
      <c r="WQS105" s="424"/>
      <c r="WQT105" s="423"/>
      <c r="WQW105" s="424"/>
      <c r="WQX105" s="423"/>
      <c r="WRA105" s="424"/>
      <c r="WRB105" s="423"/>
      <c r="WRE105" s="424"/>
      <c r="WRF105" s="423"/>
      <c r="WRI105" s="424"/>
      <c r="WRJ105" s="423"/>
      <c r="WRM105" s="424"/>
      <c r="WRN105" s="423"/>
      <c r="WRQ105" s="424"/>
      <c r="WRR105" s="423"/>
      <c r="WRU105" s="424"/>
      <c r="WRV105" s="423"/>
      <c r="WRY105" s="424"/>
      <c r="WRZ105" s="423"/>
      <c r="WSC105" s="424"/>
      <c r="WSD105" s="423"/>
      <c r="WSG105" s="424"/>
      <c r="WSH105" s="423"/>
      <c r="WSK105" s="424"/>
      <c r="WSL105" s="423"/>
      <c r="WSO105" s="424"/>
      <c r="WSP105" s="423"/>
      <c r="WSS105" s="424"/>
      <c r="WST105" s="423"/>
      <c r="WSW105" s="424"/>
      <c r="WSX105" s="423"/>
      <c r="WTA105" s="424"/>
      <c r="WTB105" s="423"/>
      <c r="WTE105" s="424"/>
      <c r="WTF105" s="423"/>
      <c r="WTI105" s="424"/>
      <c r="WTJ105" s="423"/>
      <c r="WTM105" s="424"/>
      <c r="WTN105" s="423"/>
      <c r="WTQ105" s="424"/>
      <c r="WTR105" s="423"/>
      <c r="WTU105" s="424"/>
      <c r="WTV105" s="423"/>
      <c r="WTY105" s="424"/>
      <c r="WTZ105" s="423"/>
      <c r="WUC105" s="424"/>
      <c r="WUD105" s="423"/>
      <c r="WUG105" s="424"/>
      <c r="WUH105" s="423"/>
      <c r="WUK105" s="424"/>
      <c r="WUL105" s="423"/>
      <c r="WUO105" s="424"/>
      <c r="WUP105" s="423"/>
      <c r="WUS105" s="424"/>
      <c r="WUT105" s="423"/>
      <c r="WUW105" s="424"/>
      <c r="WUX105" s="423"/>
      <c r="WVA105" s="424"/>
      <c r="WVB105" s="423"/>
      <c r="WVE105" s="424"/>
      <c r="WVF105" s="423"/>
      <c r="WVI105" s="424"/>
      <c r="WVJ105" s="423"/>
      <c r="WVM105" s="424"/>
      <c r="WVN105" s="423"/>
      <c r="WVQ105" s="424"/>
      <c r="WVR105" s="423"/>
      <c r="WVU105" s="424"/>
      <c r="WVV105" s="423"/>
      <c r="WVY105" s="424"/>
      <c r="WVZ105" s="423"/>
      <c r="WWC105" s="424"/>
      <c r="WWD105" s="423"/>
      <c r="WWG105" s="424"/>
      <c r="WWH105" s="423"/>
      <c r="WWK105" s="424"/>
      <c r="WWL105" s="423"/>
      <c r="WWO105" s="424"/>
      <c r="WWP105" s="423"/>
      <c r="WWS105" s="424"/>
      <c r="WWT105" s="423"/>
      <c r="WWW105" s="424"/>
      <c r="WWX105" s="423"/>
      <c r="WXA105" s="424"/>
      <c r="WXB105" s="423"/>
      <c r="WXE105" s="424"/>
      <c r="WXF105" s="423"/>
      <c r="WXI105" s="424"/>
      <c r="WXJ105" s="423"/>
      <c r="WXM105" s="424"/>
      <c r="WXN105" s="423"/>
      <c r="WXQ105" s="424"/>
      <c r="WXR105" s="423"/>
      <c r="WXU105" s="424"/>
      <c r="WXV105" s="423"/>
      <c r="WXY105" s="424"/>
      <c r="WXZ105" s="423"/>
      <c r="WYC105" s="424"/>
      <c r="WYD105" s="423"/>
      <c r="WYG105" s="424"/>
      <c r="WYH105" s="423"/>
      <c r="WYK105" s="424"/>
      <c r="WYL105" s="423"/>
      <c r="WYO105" s="424"/>
      <c r="WYP105" s="423"/>
      <c r="WYS105" s="424"/>
      <c r="WYT105" s="423"/>
      <c r="WYW105" s="424"/>
      <c r="WYX105" s="423"/>
      <c r="WZA105" s="424"/>
      <c r="WZB105" s="423"/>
      <c r="WZE105" s="424"/>
      <c r="WZF105" s="423"/>
      <c r="WZI105" s="424"/>
      <c r="WZJ105" s="423"/>
      <c r="WZM105" s="424"/>
      <c r="WZN105" s="423"/>
      <c r="WZQ105" s="424"/>
      <c r="WZR105" s="423"/>
      <c r="WZU105" s="424"/>
      <c r="WZV105" s="423"/>
      <c r="WZY105" s="424"/>
      <c r="WZZ105" s="423"/>
      <c r="XAC105" s="424"/>
      <c r="XAD105" s="423"/>
      <c r="XAG105" s="424"/>
      <c r="XAH105" s="423"/>
      <c r="XAK105" s="424"/>
      <c r="XAL105" s="423"/>
      <c r="XAO105" s="424"/>
      <c r="XAP105" s="423"/>
      <c r="XAS105" s="424"/>
      <c r="XAT105" s="423"/>
      <c r="XAW105" s="424"/>
      <c r="XAX105" s="423"/>
      <c r="XBA105" s="424"/>
      <c r="XBB105" s="423"/>
      <c r="XBE105" s="424"/>
      <c r="XBF105" s="423"/>
      <c r="XBI105" s="424"/>
      <c r="XBJ105" s="423"/>
      <c r="XBM105" s="424"/>
      <c r="XBN105" s="423"/>
      <c r="XBQ105" s="424"/>
      <c r="XBR105" s="423"/>
      <c r="XBU105" s="424"/>
      <c r="XBV105" s="423"/>
      <c r="XBY105" s="424"/>
      <c r="XBZ105" s="423"/>
      <c r="XCC105" s="424"/>
      <c r="XCD105" s="423"/>
      <c r="XCG105" s="424"/>
      <c r="XCH105" s="423"/>
      <c r="XCK105" s="424"/>
      <c r="XCL105" s="423"/>
      <c r="XCO105" s="424"/>
      <c r="XCP105" s="423"/>
      <c r="XCS105" s="424"/>
      <c r="XCT105" s="423"/>
      <c r="XCW105" s="424"/>
      <c r="XCX105" s="423"/>
      <c r="XDA105" s="424"/>
      <c r="XDB105" s="423"/>
      <c r="XDE105" s="424"/>
      <c r="XDF105" s="423"/>
      <c r="XDI105" s="424"/>
      <c r="XDJ105" s="423"/>
      <c r="XDM105" s="424"/>
      <c r="XDN105" s="423"/>
      <c r="XDQ105" s="424"/>
      <c r="XDR105" s="423"/>
      <c r="XDU105" s="424"/>
      <c r="XDV105" s="423"/>
      <c r="XDY105" s="424"/>
      <c r="XDZ105" s="423"/>
      <c r="XEC105" s="424"/>
      <c r="XED105" s="423"/>
      <c r="XEG105" s="424"/>
      <c r="XEH105" s="423"/>
      <c r="XEK105" s="424"/>
      <c r="XEL105" s="423"/>
      <c r="XEO105" s="424"/>
      <c r="XEP105" s="423"/>
      <c r="XES105" s="424"/>
      <c r="XET105" s="423"/>
      <c r="XEW105" s="424"/>
      <c r="XEX105" s="423"/>
      <c r="XFA105" s="424"/>
      <c r="XFB105" s="423"/>
    </row>
    <row r="106" spans="1:1022 1025:2046 2049:3070 3073:4094 4097:5118 5121:6142 6145:7166 7169:8190 8193:9214 9217:10238 10241:11262 11265:12286 12289:13310 13313:14334 14337:15358 15361:16382" x14ac:dyDescent="0.15">
      <c r="H106" s="424"/>
      <c r="I106" s="423"/>
      <c r="M106" s="424"/>
      <c r="N106" s="423"/>
      <c r="Q106" s="424"/>
      <c r="R106" s="423"/>
      <c r="U106" s="424"/>
      <c r="V106" s="423"/>
      <c r="Y106" s="424"/>
      <c r="Z106" s="423"/>
      <c r="AC106" s="424"/>
      <c r="AD106" s="423"/>
      <c r="AG106" s="424"/>
      <c r="AH106" s="423"/>
      <c r="AK106" s="424"/>
      <c r="AL106" s="423"/>
      <c r="AO106" s="424"/>
      <c r="AP106" s="423"/>
      <c r="AS106" s="424"/>
      <c r="AT106" s="423"/>
      <c r="AW106" s="424"/>
      <c r="AX106" s="423"/>
      <c r="BA106" s="424"/>
      <c r="BB106" s="423"/>
      <c r="BE106" s="424"/>
      <c r="BF106" s="423"/>
      <c r="BI106" s="424"/>
      <c r="BJ106" s="423"/>
      <c r="BM106" s="424"/>
      <c r="BN106" s="423"/>
      <c r="BQ106" s="424"/>
      <c r="BR106" s="423"/>
      <c r="BU106" s="424"/>
      <c r="BV106" s="423"/>
      <c r="BY106" s="424"/>
      <c r="BZ106" s="423"/>
      <c r="CC106" s="424"/>
      <c r="CD106" s="423"/>
      <c r="CG106" s="424"/>
      <c r="CH106" s="423"/>
      <c r="CK106" s="424"/>
      <c r="CL106" s="423"/>
      <c r="CO106" s="424"/>
      <c r="CP106" s="423"/>
      <c r="CS106" s="424"/>
      <c r="CT106" s="423"/>
      <c r="CW106" s="424"/>
      <c r="CX106" s="423"/>
      <c r="DA106" s="424"/>
      <c r="DB106" s="423"/>
      <c r="DE106" s="424"/>
      <c r="DF106" s="423"/>
      <c r="DI106" s="424"/>
      <c r="DJ106" s="423"/>
      <c r="DM106" s="424"/>
      <c r="DN106" s="423"/>
      <c r="DQ106" s="424"/>
      <c r="DR106" s="423"/>
      <c r="DU106" s="424"/>
      <c r="DV106" s="423"/>
      <c r="DY106" s="424"/>
      <c r="DZ106" s="423"/>
      <c r="EC106" s="424"/>
      <c r="ED106" s="423"/>
      <c r="EG106" s="424"/>
      <c r="EH106" s="423"/>
      <c r="EK106" s="424"/>
      <c r="EL106" s="423"/>
      <c r="EO106" s="424"/>
      <c r="EP106" s="423"/>
      <c r="ES106" s="424"/>
      <c r="ET106" s="423"/>
      <c r="EW106" s="424"/>
      <c r="EX106" s="423"/>
      <c r="FA106" s="424"/>
      <c r="FB106" s="423"/>
      <c r="FE106" s="424"/>
      <c r="FF106" s="423"/>
      <c r="FI106" s="424"/>
      <c r="FJ106" s="423"/>
      <c r="FM106" s="424"/>
      <c r="FN106" s="423"/>
      <c r="FQ106" s="424"/>
      <c r="FR106" s="423"/>
      <c r="FU106" s="424"/>
      <c r="FV106" s="423"/>
      <c r="FY106" s="424"/>
      <c r="FZ106" s="423"/>
      <c r="GC106" s="424"/>
      <c r="GD106" s="423"/>
      <c r="GG106" s="424"/>
      <c r="GH106" s="423"/>
      <c r="GK106" s="424"/>
      <c r="GL106" s="423"/>
      <c r="GO106" s="424"/>
      <c r="GP106" s="423"/>
      <c r="GS106" s="424"/>
      <c r="GT106" s="423"/>
      <c r="GW106" s="424"/>
      <c r="GX106" s="423"/>
      <c r="HA106" s="424"/>
      <c r="HB106" s="423"/>
      <c r="HE106" s="424"/>
      <c r="HF106" s="423"/>
      <c r="HI106" s="424"/>
      <c r="HJ106" s="423"/>
      <c r="HM106" s="424"/>
      <c r="HN106" s="423"/>
      <c r="HQ106" s="424"/>
      <c r="HR106" s="423"/>
      <c r="HU106" s="424"/>
      <c r="HV106" s="423"/>
      <c r="HY106" s="424"/>
      <c r="HZ106" s="423"/>
      <c r="IC106" s="424"/>
      <c r="ID106" s="423"/>
      <c r="IG106" s="424"/>
      <c r="IH106" s="423"/>
      <c r="IK106" s="424"/>
      <c r="IL106" s="423"/>
      <c r="IO106" s="424"/>
      <c r="IP106" s="423"/>
      <c r="IS106" s="424"/>
      <c r="IT106" s="423"/>
      <c r="IW106" s="424"/>
      <c r="IX106" s="423"/>
      <c r="JA106" s="424"/>
      <c r="JB106" s="423"/>
      <c r="JE106" s="424"/>
      <c r="JF106" s="423"/>
      <c r="JI106" s="424"/>
      <c r="JJ106" s="423"/>
      <c r="JM106" s="424"/>
      <c r="JN106" s="423"/>
      <c r="JQ106" s="424"/>
      <c r="JR106" s="423"/>
      <c r="JU106" s="424"/>
      <c r="JV106" s="423"/>
      <c r="JY106" s="424"/>
      <c r="JZ106" s="423"/>
      <c r="KC106" s="424"/>
      <c r="KD106" s="423"/>
      <c r="KG106" s="424"/>
      <c r="KH106" s="423"/>
      <c r="KK106" s="424"/>
      <c r="KL106" s="423"/>
      <c r="KO106" s="424"/>
      <c r="KP106" s="423"/>
      <c r="KS106" s="424"/>
      <c r="KT106" s="423"/>
      <c r="KW106" s="424"/>
      <c r="KX106" s="423"/>
      <c r="LA106" s="424"/>
      <c r="LB106" s="423"/>
      <c r="LE106" s="424"/>
      <c r="LF106" s="423"/>
      <c r="LI106" s="424"/>
      <c r="LJ106" s="423"/>
      <c r="LM106" s="424"/>
      <c r="LN106" s="423"/>
      <c r="LQ106" s="424"/>
      <c r="LR106" s="423"/>
      <c r="LU106" s="424"/>
      <c r="LV106" s="423"/>
      <c r="LY106" s="424"/>
      <c r="LZ106" s="423"/>
      <c r="MC106" s="424"/>
      <c r="MD106" s="423"/>
      <c r="MG106" s="424"/>
      <c r="MH106" s="423"/>
      <c r="MK106" s="424"/>
      <c r="ML106" s="423"/>
      <c r="MO106" s="424"/>
      <c r="MP106" s="423"/>
      <c r="MS106" s="424"/>
      <c r="MT106" s="423"/>
      <c r="MW106" s="424"/>
      <c r="MX106" s="423"/>
      <c r="NA106" s="424"/>
      <c r="NB106" s="423"/>
      <c r="NE106" s="424"/>
      <c r="NF106" s="423"/>
      <c r="NI106" s="424"/>
      <c r="NJ106" s="423"/>
      <c r="NM106" s="424"/>
      <c r="NN106" s="423"/>
      <c r="NQ106" s="424"/>
      <c r="NR106" s="423"/>
      <c r="NU106" s="424"/>
      <c r="NV106" s="423"/>
      <c r="NY106" s="424"/>
      <c r="NZ106" s="423"/>
      <c r="OC106" s="424"/>
      <c r="OD106" s="423"/>
      <c r="OG106" s="424"/>
      <c r="OH106" s="423"/>
      <c r="OK106" s="424"/>
      <c r="OL106" s="423"/>
      <c r="OO106" s="424"/>
      <c r="OP106" s="423"/>
      <c r="OS106" s="424"/>
      <c r="OT106" s="423"/>
      <c r="OW106" s="424"/>
      <c r="OX106" s="423"/>
      <c r="PA106" s="424"/>
      <c r="PB106" s="423"/>
      <c r="PE106" s="424"/>
      <c r="PF106" s="423"/>
      <c r="PI106" s="424"/>
      <c r="PJ106" s="423"/>
      <c r="PM106" s="424"/>
      <c r="PN106" s="423"/>
      <c r="PQ106" s="424"/>
      <c r="PR106" s="423"/>
      <c r="PU106" s="424"/>
      <c r="PV106" s="423"/>
      <c r="PY106" s="424"/>
      <c r="PZ106" s="423"/>
      <c r="QC106" s="424"/>
      <c r="QD106" s="423"/>
      <c r="QG106" s="424"/>
      <c r="QH106" s="423"/>
      <c r="QK106" s="424"/>
      <c r="QL106" s="423"/>
      <c r="QO106" s="424"/>
      <c r="QP106" s="423"/>
      <c r="QS106" s="424"/>
      <c r="QT106" s="423"/>
      <c r="QW106" s="424"/>
      <c r="QX106" s="423"/>
      <c r="RA106" s="424"/>
      <c r="RB106" s="423"/>
      <c r="RE106" s="424"/>
      <c r="RF106" s="423"/>
      <c r="RI106" s="424"/>
      <c r="RJ106" s="423"/>
      <c r="RM106" s="424"/>
      <c r="RN106" s="423"/>
      <c r="RQ106" s="424"/>
      <c r="RR106" s="423"/>
      <c r="RU106" s="424"/>
      <c r="RV106" s="423"/>
      <c r="RY106" s="424"/>
      <c r="RZ106" s="423"/>
      <c r="SC106" s="424"/>
      <c r="SD106" s="423"/>
      <c r="SG106" s="424"/>
      <c r="SH106" s="423"/>
      <c r="SK106" s="424"/>
      <c r="SL106" s="423"/>
      <c r="SO106" s="424"/>
      <c r="SP106" s="423"/>
      <c r="SS106" s="424"/>
      <c r="ST106" s="423"/>
      <c r="SW106" s="424"/>
      <c r="SX106" s="423"/>
      <c r="TA106" s="424"/>
      <c r="TB106" s="423"/>
      <c r="TE106" s="424"/>
      <c r="TF106" s="423"/>
      <c r="TI106" s="424"/>
      <c r="TJ106" s="423"/>
      <c r="TM106" s="424"/>
      <c r="TN106" s="423"/>
      <c r="TQ106" s="424"/>
      <c r="TR106" s="423"/>
      <c r="TU106" s="424"/>
      <c r="TV106" s="423"/>
      <c r="TY106" s="424"/>
      <c r="TZ106" s="423"/>
      <c r="UC106" s="424"/>
      <c r="UD106" s="423"/>
      <c r="UG106" s="424"/>
      <c r="UH106" s="423"/>
      <c r="UK106" s="424"/>
      <c r="UL106" s="423"/>
      <c r="UO106" s="424"/>
      <c r="UP106" s="423"/>
      <c r="US106" s="424"/>
      <c r="UT106" s="423"/>
      <c r="UW106" s="424"/>
      <c r="UX106" s="423"/>
      <c r="VA106" s="424"/>
      <c r="VB106" s="423"/>
      <c r="VE106" s="424"/>
      <c r="VF106" s="423"/>
      <c r="VI106" s="424"/>
      <c r="VJ106" s="423"/>
      <c r="VM106" s="424"/>
      <c r="VN106" s="423"/>
      <c r="VQ106" s="424"/>
      <c r="VR106" s="423"/>
      <c r="VU106" s="424"/>
      <c r="VV106" s="423"/>
      <c r="VY106" s="424"/>
      <c r="VZ106" s="423"/>
      <c r="WC106" s="424"/>
      <c r="WD106" s="423"/>
      <c r="WG106" s="424"/>
      <c r="WH106" s="423"/>
      <c r="WK106" s="424"/>
      <c r="WL106" s="423"/>
      <c r="WO106" s="424"/>
      <c r="WP106" s="423"/>
      <c r="WS106" s="424"/>
      <c r="WT106" s="423"/>
      <c r="WW106" s="424"/>
      <c r="WX106" s="423"/>
      <c r="XA106" s="424"/>
      <c r="XB106" s="423"/>
      <c r="XE106" s="424"/>
      <c r="XF106" s="423"/>
      <c r="XI106" s="424"/>
      <c r="XJ106" s="423"/>
      <c r="XM106" s="424"/>
      <c r="XN106" s="423"/>
      <c r="XQ106" s="424"/>
      <c r="XR106" s="423"/>
      <c r="XU106" s="424"/>
      <c r="XV106" s="423"/>
      <c r="XY106" s="424"/>
      <c r="XZ106" s="423"/>
      <c r="YC106" s="424"/>
      <c r="YD106" s="423"/>
      <c r="YG106" s="424"/>
      <c r="YH106" s="423"/>
      <c r="YK106" s="424"/>
      <c r="YL106" s="423"/>
      <c r="YO106" s="424"/>
      <c r="YP106" s="423"/>
      <c r="YS106" s="424"/>
      <c r="YT106" s="423"/>
      <c r="YW106" s="424"/>
      <c r="YX106" s="423"/>
      <c r="ZA106" s="424"/>
      <c r="ZB106" s="423"/>
      <c r="ZE106" s="424"/>
      <c r="ZF106" s="423"/>
      <c r="ZI106" s="424"/>
      <c r="ZJ106" s="423"/>
      <c r="ZM106" s="424"/>
      <c r="ZN106" s="423"/>
      <c r="ZQ106" s="424"/>
      <c r="ZR106" s="423"/>
      <c r="ZU106" s="424"/>
      <c r="ZV106" s="423"/>
      <c r="ZY106" s="424"/>
      <c r="ZZ106" s="423"/>
      <c r="AAC106" s="424"/>
      <c r="AAD106" s="423"/>
      <c r="AAG106" s="424"/>
      <c r="AAH106" s="423"/>
      <c r="AAK106" s="424"/>
      <c r="AAL106" s="423"/>
      <c r="AAO106" s="424"/>
      <c r="AAP106" s="423"/>
      <c r="AAS106" s="424"/>
      <c r="AAT106" s="423"/>
      <c r="AAW106" s="424"/>
      <c r="AAX106" s="423"/>
      <c r="ABA106" s="424"/>
      <c r="ABB106" s="423"/>
      <c r="ABE106" s="424"/>
      <c r="ABF106" s="423"/>
      <c r="ABI106" s="424"/>
      <c r="ABJ106" s="423"/>
      <c r="ABM106" s="424"/>
      <c r="ABN106" s="423"/>
      <c r="ABQ106" s="424"/>
      <c r="ABR106" s="423"/>
      <c r="ABU106" s="424"/>
      <c r="ABV106" s="423"/>
      <c r="ABY106" s="424"/>
      <c r="ABZ106" s="423"/>
      <c r="ACC106" s="424"/>
      <c r="ACD106" s="423"/>
      <c r="ACG106" s="424"/>
      <c r="ACH106" s="423"/>
      <c r="ACK106" s="424"/>
      <c r="ACL106" s="423"/>
      <c r="ACO106" s="424"/>
      <c r="ACP106" s="423"/>
      <c r="ACS106" s="424"/>
      <c r="ACT106" s="423"/>
      <c r="ACW106" s="424"/>
      <c r="ACX106" s="423"/>
      <c r="ADA106" s="424"/>
      <c r="ADB106" s="423"/>
      <c r="ADE106" s="424"/>
      <c r="ADF106" s="423"/>
      <c r="ADI106" s="424"/>
      <c r="ADJ106" s="423"/>
      <c r="ADM106" s="424"/>
      <c r="ADN106" s="423"/>
      <c r="ADQ106" s="424"/>
      <c r="ADR106" s="423"/>
      <c r="ADU106" s="424"/>
      <c r="ADV106" s="423"/>
      <c r="ADY106" s="424"/>
      <c r="ADZ106" s="423"/>
      <c r="AEC106" s="424"/>
      <c r="AED106" s="423"/>
      <c r="AEG106" s="424"/>
      <c r="AEH106" s="423"/>
      <c r="AEK106" s="424"/>
      <c r="AEL106" s="423"/>
      <c r="AEO106" s="424"/>
      <c r="AEP106" s="423"/>
      <c r="AES106" s="424"/>
      <c r="AET106" s="423"/>
      <c r="AEW106" s="424"/>
      <c r="AEX106" s="423"/>
      <c r="AFA106" s="424"/>
      <c r="AFB106" s="423"/>
      <c r="AFE106" s="424"/>
      <c r="AFF106" s="423"/>
      <c r="AFI106" s="424"/>
      <c r="AFJ106" s="423"/>
      <c r="AFM106" s="424"/>
      <c r="AFN106" s="423"/>
      <c r="AFQ106" s="424"/>
      <c r="AFR106" s="423"/>
      <c r="AFU106" s="424"/>
      <c r="AFV106" s="423"/>
      <c r="AFY106" s="424"/>
      <c r="AFZ106" s="423"/>
      <c r="AGC106" s="424"/>
      <c r="AGD106" s="423"/>
      <c r="AGG106" s="424"/>
      <c r="AGH106" s="423"/>
      <c r="AGK106" s="424"/>
      <c r="AGL106" s="423"/>
      <c r="AGO106" s="424"/>
      <c r="AGP106" s="423"/>
      <c r="AGS106" s="424"/>
      <c r="AGT106" s="423"/>
      <c r="AGW106" s="424"/>
      <c r="AGX106" s="423"/>
      <c r="AHA106" s="424"/>
      <c r="AHB106" s="423"/>
      <c r="AHE106" s="424"/>
      <c r="AHF106" s="423"/>
      <c r="AHI106" s="424"/>
      <c r="AHJ106" s="423"/>
      <c r="AHM106" s="424"/>
      <c r="AHN106" s="423"/>
      <c r="AHQ106" s="424"/>
      <c r="AHR106" s="423"/>
      <c r="AHU106" s="424"/>
      <c r="AHV106" s="423"/>
      <c r="AHY106" s="424"/>
      <c r="AHZ106" s="423"/>
      <c r="AIC106" s="424"/>
      <c r="AID106" s="423"/>
      <c r="AIG106" s="424"/>
      <c r="AIH106" s="423"/>
      <c r="AIK106" s="424"/>
      <c r="AIL106" s="423"/>
      <c r="AIO106" s="424"/>
      <c r="AIP106" s="423"/>
      <c r="AIS106" s="424"/>
      <c r="AIT106" s="423"/>
      <c r="AIW106" s="424"/>
      <c r="AIX106" s="423"/>
      <c r="AJA106" s="424"/>
      <c r="AJB106" s="423"/>
      <c r="AJE106" s="424"/>
      <c r="AJF106" s="423"/>
      <c r="AJI106" s="424"/>
      <c r="AJJ106" s="423"/>
      <c r="AJM106" s="424"/>
      <c r="AJN106" s="423"/>
      <c r="AJQ106" s="424"/>
      <c r="AJR106" s="423"/>
      <c r="AJU106" s="424"/>
      <c r="AJV106" s="423"/>
      <c r="AJY106" s="424"/>
      <c r="AJZ106" s="423"/>
      <c r="AKC106" s="424"/>
      <c r="AKD106" s="423"/>
      <c r="AKG106" s="424"/>
      <c r="AKH106" s="423"/>
      <c r="AKK106" s="424"/>
      <c r="AKL106" s="423"/>
      <c r="AKO106" s="424"/>
      <c r="AKP106" s="423"/>
      <c r="AKS106" s="424"/>
      <c r="AKT106" s="423"/>
      <c r="AKW106" s="424"/>
      <c r="AKX106" s="423"/>
      <c r="ALA106" s="424"/>
      <c r="ALB106" s="423"/>
      <c r="ALE106" s="424"/>
      <c r="ALF106" s="423"/>
      <c r="ALI106" s="424"/>
      <c r="ALJ106" s="423"/>
      <c r="ALM106" s="424"/>
      <c r="ALN106" s="423"/>
      <c r="ALQ106" s="424"/>
      <c r="ALR106" s="423"/>
      <c r="ALU106" s="424"/>
      <c r="ALV106" s="423"/>
      <c r="ALY106" s="424"/>
      <c r="ALZ106" s="423"/>
      <c r="AMC106" s="424"/>
      <c r="AMD106" s="423"/>
      <c r="AMG106" s="424"/>
      <c r="AMH106" s="423"/>
      <c r="AMK106" s="424"/>
      <c r="AML106" s="423"/>
      <c r="AMO106" s="424"/>
      <c r="AMP106" s="423"/>
      <c r="AMS106" s="424"/>
      <c r="AMT106" s="423"/>
      <c r="AMW106" s="424"/>
      <c r="AMX106" s="423"/>
      <c r="ANA106" s="424"/>
      <c r="ANB106" s="423"/>
      <c r="ANE106" s="424"/>
      <c r="ANF106" s="423"/>
      <c r="ANI106" s="424"/>
      <c r="ANJ106" s="423"/>
      <c r="ANM106" s="424"/>
      <c r="ANN106" s="423"/>
      <c r="ANQ106" s="424"/>
      <c r="ANR106" s="423"/>
      <c r="ANU106" s="424"/>
      <c r="ANV106" s="423"/>
      <c r="ANY106" s="424"/>
      <c r="ANZ106" s="423"/>
      <c r="AOC106" s="424"/>
      <c r="AOD106" s="423"/>
      <c r="AOG106" s="424"/>
      <c r="AOH106" s="423"/>
      <c r="AOK106" s="424"/>
      <c r="AOL106" s="423"/>
      <c r="AOO106" s="424"/>
      <c r="AOP106" s="423"/>
      <c r="AOS106" s="424"/>
      <c r="AOT106" s="423"/>
      <c r="AOW106" s="424"/>
      <c r="AOX106" s="423"/>
      <c r="APA106" s="424"/>
      <c r="APB106" s="423"/>
      <c r="APE106" s="424"/>
      <c r="APF106" s="423"/>
      <c r="API106" s="424"/>
      <c r="APJ106" s="423"/>
      <c r="APM106" s="424"/>
      <c r="APN106" s="423"/>
      <c r="APQ106" s="424"/>
      <c r="APR106" s="423"/>
      <c r="APU106" s="424"/>
      <c r="APV106" s="423"/>
      <c r="APY106" s="424"/>
      <c r="APZ106" s="423"/>
      <c r="AQC106" s="424"/>
      <c r="AQD106" s="423"/>
      <c r="AQG106" s="424"/>
      <c r="AQH106" s="423"/>
      <c r="AQK106" s="424"/>
      <c r="AQL106" s="423"/>
      <c r="AQO106" s="424"/>
      <c r="AQP106" s="423"/>
      <c r="AQS106" s="424"/>
      <c r="AQT106" s="423"/>
      <c r="AQW106" s="424"/>
      <c r="AQX106" s="423"/>
      <c r="ARA106" s="424"/>
      <c r="ARB106" s="423"/>
      <c r="ARE106" s="424"/>
      <c r="ARF106" s="423"/>
      <c r="ARI106" s="424"/>
      <c r="ARJ106" s="423"/>
      <c r="ARM106" s="424"/>
      <c r="ARN106" s="423"/>
      <c r="ARQ106" s="424"/>
      <c r="ARR106" s="423"/>
      <c r="ARU106" s="424"/>
      <c r="ARV106" s="423"/>
      <c r="ARY106" s="424"/>
      <c r="ARZ106" s="423"/>
      <c r="ASC106" s="424"/>
      <c r="ASD106" s="423"/>
      <c r="ASG106" s="424"/>
      <c r="ASH106" s="423"/>
      <c r="ASK106" s="424"/>
      <c r="ASL106" s="423"/>
      <c r="ASO106" s="424"/>
      <c r="ASP106" s="423"/>
      <c r="ASS106" s="424"/>
      <c r="AST106" s="423"/>
      <c r="ASW106" s="424"/>
      <c r="ASX106" s="423"/>
      <c r="ATA106" s="424"/>
      <c r="ATB106" s="423"/>
      <c r="ATE106" s="424"/>
      <c r="ATF106" s="423"/>
      <c r="ATI106" s="424"/>
      <c r="ATJ106" s="423"/>
      <c r="ATM106" s="424"/>
      <c r="ATN106" s="423"/>
      <c r="ATQ106" s="424"/>
      <c r="ATR106" s="423"/>
      <c r="ATU106" s="424"/>
      <c r="ATV106" s="423"/>
      <c r="ATY106" s="424"/>
      <c r="ATZ106" s="423"/>
      <c r="AUC106" s="424"/>
      <c r="AUD106" s="423"/>
      <c r="AUG106" s="424"/>
      <c r="AUH106" s="423"/>
      <c r="AUK106" s="424"/>
      <c r="AUL106" s="423"/>
      <c r="AUO106" s="424"/>
      <c r="AUP106" s="423"/>
      <c r="AUS106" s="424"/>
      <c r="AUT106" s="423"/>
      <c r="AUW106" s="424"/>
      <c r="AUX106" s="423"/>
      <c r="AVA106" s="424"/>
      <c r="AVB106" s="423"/>
      <c r="AVE106" s="424"/>
      <c r="AVF106" s="423"/>
      <c r="AVI106" s="424"/>
      <c r="AVJ106" s="423"/>
      <c r="AVM106" s="424"/>
      <c r="AVN106" s="423"/>
      <c r="AVQ106" s="424"/>
      <c r="AVR106" s="423"/>
      <c r="AVU106" s="424"/>
      <c r="AVV106" s="423"/>
      <c r="AVY106" s="424"/>
      <c r="AVZ106" s="423"/>
      <c r="AWC106" s="424"/>
      <c r="AWD106" s="423"/>
      <c r="AWG106" s="424"/>
      <c r="AWH106" s="423"/>
      <c r="AWK106" s="424"/>
      <c r="AWL106" s="423"/>
      <c r="AWO106" s="424"/>
      <c r="AWP106" s="423"/>
      <c r="AWS106" s="424"/>
      <c r="AWT106" s="423"/>
      <c r="AWW106" s="424"/>
      <c r="AWX106" s="423"/>
      <c r="AXA106" s="424"/>
      <c r="AXB106" s="423"/>
      <c r="AXE106" s="424"/>
      <c r="AXF106" s="423"/>
      <c r="AXI106" s="424"/>
      <c r="AXJ106" s="423"/>
      <c r="AXM106" s="424"/>
      <c r="AXN106" s="423"/>
      <c r="AXQ106" s="424"/>
      <c r="AXR106" s="423"/>
      <c r="AXU106" s="424"/>
      <c r="AXV106" s="423"/>
      <c r="AXY106" s="424"/>
      <c r="AXZ106" s="423"/>
      <c r="AYC106" s="424"/>
      <c r="AYD106" s="423"/>
      <c r="AYG106" s="424"/>
      <c r="AYH106" s="423"/>
      <c r="AYK106" s="424"/>
      <c r="AYL106" s="423"/>
      <c r="AYO106" s="424"/>
      <c r="AYP106" s="423"/>
      <c r="AYS106" s="424"/>
      <c r="AYT106" s="423"/>
      <c r="AYW106" s="424"/>
      <c r="AYX106" s="423"/>
      <c r="AZA106" s="424"/>
      <c r="AZB106" s="423"/>
      <c r="AZE106" s="424"/>
      <c r="AZF106" s="423"/>
      <c r="AZI106" s="424"/>
      <c r="AZJ106" s="423"/>
      <c r="AZM106" s="424"/>
      <c r="AZN106" s="423"/>
      <c r="AZQ106" s="424"/>
      <c r="AZR106" s="423"/>
      <c r="AZU106" s="424"/>
      <c r="AZV106" s="423"/>
      <c r="AZY106" s="424"/>
      <c r="AZZ106" s="423"/>
      <c r="BAC106" s="424"/>
      <c r="BAD106" s="423"/>
      <c r="BAG106" s="424"/>
      <c r="BAH106" s="423"/>
      <c r="BAK106" s="424"/>
      <c r="BAL106" s="423"/>
      <c r="BAO106" s="424"/>
      <c r="BAP106" s="423"/>
      <c r="BAS106" s="424"/>
      <c r="BAT106" s="423"/>
      <c r="BAW106" s="424"/>
      <c r="BAX106" s="423"/>
      <c r="BBA106" s="424"/>
      <c r="BBB106" s="423"/>
      <c r="BBE106" s="424"/>
      <c r="BBF106" s="423"/>
      <c r="BBI106" s="424"/>
      <c r="BBJ106" s="423"/>
      <c r="BBM106" s="424"/>
      <c r="BBN106" s="423"/>
      <c r="BBQ106" s="424"/>
      <c r="BBR106" s="423"/>
      <c r="BBU106" s="424"/>
      <c r="BBV106" s="423"/>
      <c r="BBY106" s="424"/>
      <c r="BBZ106" s="423"/>
      <c r="BCC106" s="424"/>
      <c r="BCD106" s="423"/>
      <c r="BCG106" s="424"/>
      <c r="BCH106" s="423"/>
      <c r="BCK106" s="424"/>
      <c r="BCL106" s="423"/>
      <c r="BCO106" s="424"/>
      <c r="BCP106" s="423"/>
      <c r="BCS106" s="424"/>
      <c r="BCT106" s="423"/>
      <c r="BCW106" s="424"/>
      <c r="BCX106" s="423"/>
      <c r="BDA106" s="424"/>
      <c r="BDB106" s="423"/>
      <c r="BDE106" s="424"/>
      <c r="BDF106" s="423"/>
      <c r="BDI106" s="424"/>
      <c r="BDJ106" s="423"/>
      <c r="BDM106" s="424"/>
      <c r="BDN106" s="423"/>
      <c r="BDQ106" s="424"/>
      <c r="BDR106" s="423"/>
      <c r="BDU106" s="424"/>
      <c r="BDV106" s="423"/>
      <c r="BDY106" s="424"/>
      <c r="BDZ106" s="423"/>
      <c r="BEC106" s="424"/>
      <c r="BED106" s="423"/>
      <c r="BEG106" s="424"/>
      <c r="BEH106" s="423"/>
      <c r="BEK106" s="424"/>
      <c r="BEL106" s="423"/>
      <c r="BEO106" s="424"/>
      <c r="BEP106" s="423"/>
      <c r="BES106" s="424"/>
      <c r="BET106" s="423"/>
      <c r="BEW106" s="424"/>
      <c r="BEX106" s="423"/>
      <c r="BFA106" s="424"/>
      <c r="BFB106" s="423"/>
      <c r="BFE106" s="424"/>
      <c r="BFF106" s="423"/>
      <c r="BFI106" s="424"/>
      <c r="BFJ106" s="423"/>
      <c r="BFM106" s="424"/>
      <c r="BFN106" s="423"/>
      <c r="BFQ106" s="424"/>
      <c r="BFR106" s="423"/>
      <c r="BFU106" s="424"/>
      <c r="BFV106" s="423"/>
      <c r="BFY106" s="424"/>
      <c r="BFZ106" s="423"/>
      <c r="BGC106" s="424"/>
      <c r="BGD106" s="423"/>
      <c r="BGG106" s="424"/>
      <c r="BGH106" s="423"/>
      <c r="BGK106" s="424"/>
      <c r="BGL106" s="423"/>
      <c r="BGO106" s="424"/>
      <c r="BGP106" s="423"/>
      <c r="BGS106" s="424"/>
      <c r="BGT106" s="423"/>
      <c r="BGW106" s="424"/>
      <c r="BGX106" s="423"/>
      <c r="BHA106" s="424"/>
      <c r="BHB106" s="423"/>
      <c r="BHE106" s="424"/>
      <c r="BHF106" s="423"/>
      <c r="BHI106" s="424"/>
      <c r="BHJ106" s="423"/>
      <c r="BHM106" s="424"/>
      <c r="BHN106" s="423"/>
      <c r="BHQ106" s="424"/>
      <c r="BHR106" s="423"/>
      <c r="BHU106" s="424"/>
      <c r="BHV106" s="423"/>
      <c r="BHY106" s="424"/>
      <c r="BHZ106" s="423"/>
      <c r="BIC106" s="424"/>
      <c r="BID106" s="423"/>
      <c r="BIG106" s="424"/>
      <c r="BIH106" s="423"/>
      <c r="BIK106" s="424"/>
      <c r="BIL106" s="423"/>
      <c r="BIO106" s="424"/>
      <c r="BIP106" s="423"/>
      <c r="BIS106" s="424"/>
      <c r="BIT106" s="423"/>
      <c r="BIW106" s="424"/>
      <c r="BIX106" s="423"/>
      <c r="BJA106" s="424"/>
      <c r="BJB106" s="423"/>
      <c r="BJE106" s="424"/>
      <c r="BJF106" s="423"/>
      <c r="BJI106" s="424"/>
      <c r="BJJ106" s="423"/>
      <c r="BJM106" s="424"/>
      <c r="BJN106" s="423"/>
      <c r="BJQ106" s="424"/>
      <c r="BJR106" s="423"/>
      <c r="BJU106" s="424"/>
      <c r="BJV106" s="423"/>
      <c r="BJY106" s="424"/>
      <c r="BJZ106" s="423"/>
      <c r="BKC106" s="424"/>
      <c r="BKD106" s="423"/>
      <c r="BKG106" s="424"/>
      <c r="BKH106" s="423"/>
      <c r="BKK106" s="424"/>
      <c r="BKL106" s="423"/>
      <c r="BKO106" s="424"/>
      <c r="BKP106" s="423"/>
      <c r="BKS106" s="424"/>
      <c r="BKT106" s="423"/>
      <c r="BKW106" s="424"/>
      <c r="BKX106" s="423"/>
      <c r="BLA106" s="424"/>
      <c r="BLB106" s="423"/>
      <c r="BLE106" s="424"/>
      <c r="BLF106" s="423"/>
      <c r="BLI106" s="424"/>
      <c r="BLJ106" s="423"/>
      <c r="BLM106" s="424"/>
      <c r="BLN106" s="423"/>
      <c r="BLQ106" s="424"/>
      <c r="BLR106" s="423"/>
      <c r="BLU106" s="424"/>
      <c r="BLV106" s="423"/>
      <c r="BLY106" s="424"/>
      <c r="BLZ106" s="423"/>
      <c r="BMC106" s="424"/>
      <c r="BMD106" s="423"/>
      <c r="BMG106" s="424"/>
      <c r="BMH106" s="423"/>
      <c r="BMK106" s="424"/>
      <c r="BML106" s="423"/>
      <c r="BMO106" s="424"/>
      <c r="BMP106" s="423"/>
      <c r="BMS106" s="424"/>
      <c r="BMT106" s="423"/>
      <c r="BMW106" s="424"/>
      <c r="BMX106" s="423"/>
      <c r="BNA106" s="424"/>
      <c r="BNB106" s="423"/>
      <c r="BNE106" s="424"/>
      <c r="BNF106" s="423"/>
      <c r="BNI106" s="424"/>
      <c r="BNJ106" s="423"/>
      <c r="BNM106" s="424"/>
      <c r="BNN106" s="423"/>
      <c r="BNQ106" s="424"/>
      <c r="BNR106" s="423"/>
      <c r="BNU106" s="424"/>
      <c r="BNV106" s="423"/>
      <c r="BNY106" s="424"/>
      <c r="BNZ106" s="423"/>
      <c r="BOC106" s="424"/>
      <c r="BOD106" s="423"/>
      <c r="BOG106" s="424"/>
      <c r="BOH106" s="423"/>
      <c r="BOK106" s="424"/>
      <c r="BOL106" s="423"/>
      <c r="BOO106" s="424"/>
      <c r="BOP106" s="423"/>
      <c r="BOS106" s="424"/>
      <c r="BOT106" s="423"/>
      <c r="BOW106" s="424"/>
      <c r="BOX106" s="423"/>
      <c r="BPA106" s="424"/>
      <c r="BPB106" s="423"/>
      <c r="BPE106" s="424"/>
      <c r="BPF106" s="423"/>
      <c r="BPI106" s="424"/>
      <c r="BPJ106" s="423"/>
      <c r="BPM106" s="424"/>
      <c r="BPN106" s="423"/>
      <c r="BPQ106" s="424"/>
      <c r="BPR106" s="423"/>
      <c r="BPU106" s="424"/>
      <c r="BPV106" s="423"/>
      <c r="BPY106" s="424"/>
      <c r="BPZ106" s="423"/>
      <c r="BQC106" s="424"/>
      <c r="BQD106" s="423"/>
      <c r="BQG106" s="424"/>
      <c r="BQH106" s="423"/>
      <c r="BQK106" s="424"/>
      <c r="BQL106" s="423"/>
      <c r="BQO106" s="424"/>
      <c r="BQP106" s="423"/>
      <c r="BQS106" s="424"/>
      <c r="BQT106" s="423"/>
      <c r="BQW106" s="424"/>
      <c r="BQX106" s="423"/>
      <c r="BRA106" s="424"/>
      <c r="BRB106" s="423"/>
      <c r="BRE106" s="424"/>
      <c r="BRF106" s="423"/>
      <c r="BRI106" s="424"/>
      <c r="BRJ106" s="423"/>
      <c r="BRM106" s="424"/>
      <c r="BRN106" s="423"/>
      <c r="BRQ106" s="424"/>
      <c r="BRR106" s="423"/>
      <c r="BRU106" s="424"/>
      <c r="BRV106" s="423"/>
      <c r="BRY106" s="424"/>
      <c r="BRZ106" s="423"/>
      <c r="BSC106" s="424"/>
      <c r="BSD106" s="423"/>
      <c r="BSG106" s="424"/>
      <c r="BSH106" s="423"/>
      <c r="BSK106" s="424"/>
      <c r="BSL106" s="423"/>
      <c r="BSO106" s="424"/>
      <c r="BSP106" s="423"/>
      <c r="BSS106" s="424"/>
      <c r="BST106" s="423"/>
      <c r="BSW106" s="424"/>
      <c r="BSX106" s="423"/>
      <c r="BTA106" s="424"/>
      <c r="BTB106" s="423"/>
      <c r="BTE106" s="424"/>
      <c r="BTF106" s="423"/>
      <c r="BTI106" s="424"/>
      <c r="BTJ106" s="423"/>
      <c r="BTM106" s="424"/>
      <c r="BTN106" s="423"/>
      <c r="BTQ106" s="424"/>
      <c r="BTR106" s="423"/>
      <c r="BTU106" s="424"/>
      <c r="BTV106" s="423"/>
      <c r="BTY106" s="424"/>
      <c r="BTZ106" s="423"/>
      <c r="BUC106" s="424"/>
      <c r="BUD106" s="423"/>
      <c r="BUG106" s="424"/>
      <c r="BUH106" s="423"/>
      <c r="BUK106" s="424"/>
      <c r="BUL106" s="423"/>
      <c r="BUO106" s="424"/>
      <c r="BUP106" s="423"/>
      <c r="BUS106" s="424"/>
      <c r="BUT106" s="423"/>
      <c r="BUW106" s="424"/>
      <c r="BUX106" s="423"/>
      <c r="BVA106" s="424"/>
      <c r="BVB106" s="423"/>
      <c r="BVE106" s="424"/>
      <c r="BVF106" s="423"/>
      <c r="BVI106" s="424"/>
      <c r="BVJ106" s="423"/>
      <c r="BVM106" s="424"/>
      <c r="BVN106" s="423"/>
      <c r="BVQ106" s="424"/>
      <c r="BVR106" s="423"/>
      <c r="BVU106" s="424"/>
      <c r="BVV106" s="423"/>
      <c r="BVY106" s="424"/>
      <c r="BVZ106" s="423"/>
      <c r="BWC106" s="424"/>
      <c r="BWD106" s="423"/>
      <c r="BWG106" s="424"/>
      <c r="BWH106" s="423"/>
      <c r="BWK106" s="424"/>
      <c r="BWL106" s="423"/>
      <c r="BWO106" s="424"/>
      <c r="BWP106" s="423"/>
      <c r="BWS106" s="424"/>
      <c r="BWT106" s="423"/>
      <c r="BWW106" s="424"/>
      <c r="BWX106" s="423"/>
      <c r="BXA106" s="424"/>
      <c r="BXB106" s="423"/>
      <c r="BXE106" s="424"/>
      <c r="BXF106" s="423"/>
      <c r="BXI106" s="424"/>
      <c r="BXJ106" s="423"/>
      <c r="BXM106" s="424"/>
      <c r="BXN106" s="423"/>
      <c r="BXQ106" s="424"/>
      <c r="BXR106" s="423"/>
      <c r="BXU106" s="424"/>
      <c r="BXV106" s="423"/>
      <c r="BXY106" s="424"/>
      <c r="BXZ106" s="423"/>
      <c r="BYC106" s="424"/>
      <c r="BYD106" s="423"/>
      <c r="BYG106" s="424"/>
      <c r="BYH106" s="423"/>
      <c r="BYK106" s="424"/>
      <c r="BYL106" s="423"/>
      <c r="BYO106" s="424"/>
      <c r="BYP106" s="423"/>
      <c r="BYS106" s="424"/>
      <c r="BYT106" s="423"/>
      <c r="BYW106" s="424"/>
      <c r="BYX106" s="423"/>
      <c r="BZA106" s="424"/>
      <c r="BZB106" s="423"/>
      <c r="BZE106" s="424"/>
      <c r="BZF106" s="423"/>
      <c r="BZI106" s="424"/>
      <c r="BZJ106" s="423"/>
      <c r="BZM106" s="424"/>
      <c r="BZN106" s="423"/>
      <c r="BZQ106" s="424"/>
      <c r="BZR106" s="423"/>
      <c r="BZU106" s="424"/>
      <c r="BZV106" s="423"/>
      <c r="BZY106" s="424"/>
      <c r="BZZ106" s="423"/>
      <c r="CAC106" s="424"/>
      <c r="CAD106" s="423"/>
      <c r="CAG106" s="424"/>
      <c r="CAH106" s="423"/>
      <c r="CAK106" s="424"/>
      <c r="CAL106" s="423"/>
      <c r="CAO106" s="424"/>
      <c r="CAP106" s="423"/>
      <c r="CAS106" s="424"/>
      <c r="CAT106" s="423"/>
      <c r="CAW106" s="424"/>
      <c r="CAX106" s="423"/>
      <c r="CBA106" s="424"/>
      <c r="CBB106" s="423"/>
      <c r="CBE106" s="424"/>
      <c r="CBF106" s="423"/>
      <c r="CBI106" s="424"/>
      <c r="CBJ106" s="423"/>
      <c r="CBM106" s="424"/>
      <c r="CBN106" s="423"/>
      <c r="CBQ106" s="424"/>
      <c r="CBR106" s="423"/>
      <c r="CBU106" s="424"/>
      <c r="CBV106" s="423"/>
      <c r="CBY106" s="424"/>
      <c r="CBZ106" s="423"/>
      <c r="CCC106" s="424"/>
      <c r="CCD106" s="423"/>
      <c r="CCG106" s="424"/>
      <c r="CCH106" s="423"/>
      <c r="CCK106" s="424"/>
      <c r="CCL106" s="423"/>
      <c r="CCO106" s="424"/>
      <c r="CCP106" s="423"/>
      <c r="CCS106" s="424"/>
      <c r="CCT106" s="423"/>
      <c r="CCW106" s="424"/>
      <c r="CCX106" s="423"/>
      <c r="CDA106" s="424"/>
      <c r="CDB106" s="423"/>
      <c r="CDE106" s="424"/>
      <c r="CDF106" s="423"/>
      <c r="CDI106" s="424"/>
      <c r="CDJ106" s="423"/>
      <c r="CDM106" s="424"/>
      <c r="CDN106" s="423"/>
      <c r="CDQ106" s="424"/>
      <c r="CDR106" s="423"/>
      <c r="CDU106" s="424"/>
      <c r="CDV106" s="423"/>
      <c r="CDY106" s="424"/>
      <c r="CDZ106" s="423"/>
      <c r="CEC106" s="424"/>
      <c r="CED106" s="423"/>
      <c r="CEG106" s="424"/>
      <c r="CEH106" s="423"/>
      <c r="CEK106" s="424"/>
      <c r="CEL106" s="423"/>
      <c r="CEO106" s="424"/>
      <c r="CEP106" s="423"/>
      <c r="CES106" s="424"/>
      <c r="CET106" s="423"/>
      <c r="CEW106" s="424"/>
      <c r="CEX106" s="423"/>
      <c r="CFA106" s="424"/>
      <c r="CFB106" s="423"/>
      <c r="CFE106" s="424"/>
      <c r="CFF106" s="423"/>
      <c r="CFI106" s="424"/>
      <c r="CFJ106" s="423"/>
      <c r="CFM106" s="424"/>
      <c r="CFN106" s="423"/>
      <c r="CFQ106" s="424"/>
      <c r="CFR106" s="423"/>
      <c r="CFU106" s="424"/>
      <c r="CFV106" s="423"/>
      <c r="CFY106" s="424"/>
      <c r="CFZ106" s="423"/>
      <c r="CGC106" s="424"/>
      <c r="CGD106" s="423"/>
      <c r="CGG106" s="424"/>
      <c r="CGH106" s="423"/>
      <c r="CGK106" s="424"/>
      <c r="CGL106" s="423"/>
      <c r="CGO106" s="424"/>
      <c r="CGP106" s="423"/>
      <c r="CGS106" s="424"/>
      <c r="CGT106" s="423"/>
      <c r="CGW106" s="424"/>
      <c r="CGX106" s="423"/>
      <c r="CHA106" s="424"/>
      <c r="CHB106" s="423"/>
      <c r="CHE106" s="424"/>
      <c r="CHF106" s="423"/>
      <c r="CHI106" s="424"/>
      <c r="CHJ106" s="423"/>
      <c r="CHM106" s="424"/>
      <c r="CHN106" s="423"/>
      <c r="CHQ106" s="424"/>
      <c r="CHR106" s="423"/>
      <c r="CHU106" s="424"/>
      <c r="CHV106" s="423"/>
      <c r="CHY106" s="424"/>
      <c r="CHZ106" s="423"/>
      <c r="CIC106" s="424"/>
      <c r="CID106" s="423"/>
      <c r="CIG106" s="424"/>
      <c r="CIH106" s="423"/>
      <c r="CIK106" s="424"/>
      <c r="CIL106" s="423"/>
      <c r="CIO106" s="424"/>
      <c r="CIP106" s="423"/>
      <c r="CIS106" s="424"/>
      <c r="CIT106" s="423"/>
      <c r="CIW106" s="424"/>
      <c r="CIX106" s="423"/>
      <c r="CJA106" s="424"/>
      <c r="CJB106" s="423"/>
      <c r="CJE106" s="424"/>
      <c r="CJF106" s="423"/>
      <c r="CJI106" s="424"/>
      <c r="CJJ106" s="423"/>
      <c r="CJM106" s="424"/>
      <c r="CJN106" s="423"/>
      <c r="CJQ106" s="424"/>
      <c r="CJR106" s="423"/>
      <c r="CJU106" s="424"/>
      <c r="CJV106" s="423"/>
      <c r="CJY106" s="424"/>
      <c r="CJZ106" s="423"/>
      <c r="CKC106" s="424"/>
      <c r="CKD106" s="423"/>
      <c r="CKG106" s="424"/>
      <c r="CKH106" s="423"/>
      <c r="CKK106" s="424"/>
      <c r="CKL106" s="423"/>
      <c r="CKO106" s="424"/>
      <c r="CKP106" s="423"/>
      <c r="CKS106" s="424"/>
      <c r="CKT106" s="423"/>
      <c r="CKW106" s="424"/>
      <c r="CKX106" s="423"/>
      <c r="CLA106" s="424"/>
      <c r="CLB106" s="423"/>
      <c r="CLE106" s="424"/>
      <c r="CLF106" s="423"/>
      <c r="CLI106" s="424"/>
      <c r="CLJ106" s="423"/>
      <c r="CLM106" s="424"/>
      <c r="CLN106" s="423"/>
      <c r="CLQ106" s="424"/>
      <c r="CLR106" s="423"/>
      <c r="CLU106" s="424"/>
      <c r="CLV106" s="423"/>
      <c r="CLY106" s="424"/>
      <c r="CLZ106" s="423"/>
      <c r="CMC106" s="424"/>
      <c r="CMD106" s="423"/>
      <c r="CMG106" s="424"/>
      <c r="CMH106" s="423"/>
      <c r="CMK106" s="424"/>
      <c r="CML106" s="423"/>
      <c r="CMO106" s="424"/>
      <c r="CMP106" s="423"/>
      <c r="CMS106" s="424"/>
      <c r="CMT106" s="423"/>
      <c r="CMW106" s="424"/>
      <c r="CMX106" s="423"/>
      <c r="CNA106" s="424"/>
      <c r="CNB106" s="423"/>
      <c r="CNE106" s="424"/>
      <c r="CNF106" s="423"/>
      <c r="CNI106" s="424"/>
      <c r="CNJ106" s="423"/>
      <c r="CNM106" s="424"/>
      <c r="CNN106" s="423"/>
      <c r="CNQ106" s="424"/>
      <c r="CNR106" s="423"/>
      <c r="CNU106" s="424"/>
      <c r="CNV106" s="423"/>
      <c r="CNY106" s="424"/>
      <c r="CNZ106" s="423"/>
      <c r="COC106" s="424"/>
      <c r="COD106" s="423"/>
      <c r="COG106" s="424"/>
      <c r="COH106" s="423"/>
      <c r="COK106" s="424"/>
      <c r="COL106" s="423"/>
      <c r="COO106" s="424"/>
      <c r="COP106" s="423"/>
      <c r="COS106" s="424"/>
      <c r="COT106" s="423"/>
      <c r="COW106" s="424"/>
      <c r="COX106" s="423"/>
      <c r="CPA106" s="424"/>
      <c r="CPB106" s="423"/>
      <c r="CPE106" s="424"/>
      <c r="CPF106" s="423"/>
      <c r="CPI106" s="424"/>
      <c r="CPJ106" s="423"/>
      <c r="CPM106" s="424"/>
      <c r="CPN106" s="423"/>
      <c r="CPQ106" s="424"/>
      <c r="CPR106" s="423"/>
      <c r="CPU106" s="424"/>
      <c r="CPV106" s="423"/>
      <c r="CPY106" s="424"/>
      <c r="CPZ106" s="423"/>
      <c r="CQC106" s="424"/>
      <c r="CQD106" s="423"/>
      <c r="CQG106" s="424"/>
      <c r="CQH106" s="423"/>
      <c r="CQK106" s="424"/>
      <c r="CQL106" s="423"/>
      <c r="CQO106" s="424"/>
      <c r="CQP106" s="423"/>
      <c r="CQS106" s="424"/>
      <c r="CQT106" s="423"/>
      <c r="CQW106" s="424"/>
      <c r="CQX106" s="423"/>
      <c r="CRA106" s="424"/>
      <c r="CRB106" s="423"/>
      <c r="CRE106" s="424"/>
      <c r="CRF106" s="423"/>
      <c r="CRI106" s="424"/>
      <c r="CRJ106" s="423"/>
      <c r="CRM106" s="424"/>
      <c r="CRN106" s="423"/>
      <c r="CRQ106" s="424"/>
      <c r="CRR106" s="423"/>
      <c r="CRU106" s="424"/>
      <c r="CRV106" s="423"/>
      <c r="CRY106" s="424"/>
      <c r="CRZ106" s="423"/>
      <c r="CSC106" s="424"/>
      <c r="CSD106" s="423"/>
      <c r="CSG106" s="424"/>
      <c r="CSH106" s="423"/>
      <c r="CSK106" s="424"/>
      <c r="CSL106" s="423"/>
      <c r="CSO106" s="424"/>
      <c r="CSP106" s="423"/>
      <c r="CSS106" s="424"/>
      <c r="CST106" s="423"/>
      <c r="CSW106" s="424"/>
      <c r="CSX106" s="423"/>
      <c r="CTA106" s="424"/>
      <c r="CTB106" s="423"/>
      <c r="CTE106" s="424"/>
      <c r="CTF106" s="423"/>
      <c r="CTI106" s="424"/>
      <c r="CTJ106" s="423"/>
      <c r="CTM106" s="424"/>
      <c r="CTN106" s="423"/>
      <c r="CTQ106" s="424"/>
      <c r="CTR106" s="423"/>
      <c r="CTU106" s="424"/>
      <c r="CTV106" s="423"/>
      <c r="CTY106" s="424"/>
      <c r="CTZ106" s="423"/>
      <c r="CUC106" s="424"/>
      <c r="CUD106" s="423"/>
      <c r="CUG106" s="424"/>
      <c r="CUH106" s="423"/>
      <c r="CUK106" s="424"/>
      <c r="CUL106" s="423"/>
      <c r="CUO106" s="424"/>
      <c r="CUP106" s="423"/>
      <c r="CUS106" s="424"/>
      <c r="CUT106" s="423"/>
      <c r="CUW106" s="424"/>
      <c r="CUX106" s="423"/>
      <c r="CVA106" s="424"/>
      <c r="CVB106" s="423"/>
      <c r="CVE106" s="424"/>
      <c r="CVF106" s="423"/>
      <c r="CVI106" s="424"/>
      <c r="CVJ106" s="423"/>
      <c r="CVM106" s="424"/>
      <c r="CVN106" s="423"/>
      <c r="CVQ106" s="424"/>
      <c r="CVR106" s="423"/>
      <c r="CVU106" s="424"/>
      <c r="CVV106" s="423"/>
      <c r="CVY106" s="424"/>
      <c r="CVZ106" s="423"/>
      <c r="CWC106" s="424"/>
      <c r="CWD106" s="423"/>
      <c r="CWG106" s="424"/>
      <c r="CWH106" s="423"/>
      <c r="CWK106" s="424"/>
      <c r="CWL106" s="423"/>
      <c r="CWO106" s="424"/>
      <c r="CWP106" s="423"/>
      <c r="CWS106" s="424"/>
      <c r="CWT106" s="423"/>
      <c r="CWW106" s="424"/>
      <c r="CWX106" s="423"/>
      <c r="CXA106" s="424"/>
      <c r="CXB106" s="423"/>
      <c r="CXE106" s="424"/>
      <c r="CXF106" s="423"/>
      <c r="CXI106" s="424"/>
      <c r="CXJ106" s="423"/>
      <c r="CXM106" s="424"/>
      <c r="CXN106" s="423"/>
      <c r="CXQ106" s="424"/>
      <c r="CXR106" s="423"/>
      <c r="CXU106" s="424"/>
      <c r="CXV106" s="423"/>
      <c r="CXY106" s="424"/>
      <c r="CXZ106" s="423"/>
      <c r="CYC106" s="424"/>
      <c r="CYD106" s="423"/>
      <c r="CYG106" s="424"/>
      <c r="CYH106" s="423"/>
      <c r="CYK106" s="424"/>
      <c r="CYL106" s="423"/>
      <c r="CYO106" s="424"/>
      <c r="CYP106" s="423"/>
      <c r="CYS106" s="424"/>
      <c r="CYT106" s="423"/>
      <c r="CYW106" s="424"/>
      <c r="CYX106" s="423"/>
      <c r="CZA106" s="424"/>
      <c r="CZB106" s="423"/>
      <c r="CZE106" s="424"/>
      <c r="CZF106" s="423"/>
      <c r="CZI106" s="424"/>
      <c r="CZJ106" s="423"/>
      <c r="CZM106" s="424"/>
      <c r="CZN106" s="423"/>
      <c r="CZQ106" s="424"/>
      <c r="CZR106" s="423"/>
      <c r="CZU106" s="424"/>
      <c r="CZV106" s="423"/>
      <c r="CZY106" s="424"/>
      <c r="CZZ106" s="423"/>
      <c r="DAC106" s="424"/>
      <c r="DAD106" s="423"/>
      <c r="DAG106" s="424"/>
      <c r="DAH106" s="423"/>
      <c r="DAK106" s="424"/>
      <c r="DAL106" s="423"/>
      <c r="DAO106" s="424"/>
      <c r="DAP106" s="423"/>
      <c r="DAS106" s="424"/>
      <c r="DAT106" s="423"/>
      <c r="DAW106" s="424"/>
      <c r="DAX106" s="423"/>
      <c r="DBA106" s="424"/>
      <c r="DBB106" s="423"/>
      <c r="DBE106" s="424"/>
      <c r="DBF106" s="423"/>
      <c r="DBI106" s="424"/>
      <c r="DBJ106" s="423"/>
      <c r="DBM106" s="424"/>
      <c r="DBN106" s="423"/>
      <c r="DBQ106" s="424"/>
      <c r="DBR106" s="423"/>
      <c r="DBU106" s="424"/>
      <c r="DBV106" s="423"/>
      <c r="DBY106" s="424"/>
      <c r="DBZ106" s="423"/>
      <c r="DCC106" s="424"/>
      <c r="DCD106" s="423"/>
      <c r="DCG106" s="424"/>
      <c r="DCH106" s="423"/>
      <c r="DCK106" s="424"/>
      <c r="DCL106" s="423"/>
      <c r="DCO106" s="424"/>
      <c r="DCP106" s="423"/>
      <c r="DCS106" s="424"/>
      <c r="DCT106" s="423"/>
      <c r="DCW106" s="424"/>
      <c r="DCX106" s="423"/>
      <c r="DDA106" s="424"/>
      <c r="DDB106" s="423"/>
      <c r="DDE106" s="424"/>
      <c r="DDF106" s="423"/>
      <c r="DDI106" s="424"/>
      <c r="DDJ106" s="423"/>
      <c r="DDM106" s="424"/>
      <c r="DDN106" s="423"/>
      <c r="DDQ106" s="424"/>
      <c r="DDR106" s="423"/>
      <c r="DDU106" s="424"/>
      <c r="DDV106" s="423"/>
      <c r="DDY106" s="424"/>
      <c r="DDZ106" s="423"/>
      <c r="DEC106" s="424"/>
      <c r="DED106" s="423"/>
      <c r="DEG106" s="424"/>
      <c r="DEH106" s="423"/>
      <c r="DEK106" s="424"/>
      <c r="DEL106" s="423"/>
      <c r="DEO106" s="424"/>
      <c r="DEP106" s="423"/>
      <c r="DES106" s="424"/>
      <c r="DET106" s="423"/>
      <c r="DEW106" s="424"/>
      <c r="DEX106" s="423"/>
      <c r="DFA106" s="424"/>
      <c r="DFB106" s="423"/>
      <c r="DFE106" s="424"/>
      <c r="DFF106" s="423"/>
      <c r="DFI106" s="424"/>
      <c r="DFJ106" s="423"/>
      <c r="DFM106" s="424"/>
      <c r="DFN106" s="423"/>
      <c r="DFQ106" s="424"/>
      <c r="DFR106" s="423"/>
      <c r="DFU106" s="424"/>
      <c r="DFV106" s="423"/>
      <c r="DFY106" s="424"/>
      <c r="DFZ106" s="423"/>
      <c r="DGC106" s="424"/>
      <c r="DGD106" s="423"/>
      <c r="DGG106" s="424"/>
      <c r="DGH106" s="423"/>
      <c r="DGK106" s="424"/>
      <c r="DGL106" s="423"/>
      <c r="DGO106" s="424"/>
      <c r="DGP106" s="423"/>
      <c r="DGS106" s="424"/>
      <c r="DGT106" s="423"/>
      <c r="DGW106" s="424"/>
      <c r="DGX106" s="423"/>
      <c r="DHA106" s="424"/>
      <c r="DHB106" s="423"/>
      <c r="DHE106" s="424"/>
      <c r="DHF106" s="423"/>
      <c r="DHI106" s="424"/>
      <c r="DHJ106" s="423"/>
      <c r="DHM106" s="424"/>
      <c r="DHN106" s="423"/>
      <c r="DHQ106" s="424"/>
      <c r="DHR106" s="423"/>
      <c r="DHU106" s="424"/>
      <c r="DHV106" s="423"/>
      <c r="DHY106" s="424"/>
      <c r="DHZ106" s="423"/>
      <c r="DIC106" s="424"/>
      <c r="DID106" s="423"/>
      <c r="DIG106" s="424"/>
      <c r="DIH106" s="423"/>
      <c r="DIK106" s="424"/>
      <c r="DIL106" s="423"/>
      <c r="DIO106" s="424"/>
      <c r="DIP106" s="423"/>
      <c r="DIS106" s="424"/>
      <c r="DIT106" s="423"/>
      <c r="DIW106" s="424"/>
      <c r="DIX106" s="423"/>
      <c r="DJA106" s="424"/>
      <c r="DJB106" s="423"/>
      <c r="DJE106" s="424"/>
      <c r="DJF106" s="423"/>
      <c r="DJI106" s="424"/>
      <c r="DJJ106" s="423"/>
      <c r="DJM106" s="424"/>
      <c r="DJN106" s="423"/>
      <c r="DJQ106" s="424"/>
      <c r="DJR106" s="423"/>
      <c r="DJU106" s="424"/>
      <c r="DJV106" s="423"/>
      <c r="DJY106" s="424"/>
      <c r="DJZ106" s="423"/>
      <c r="DKC106" s="424"/>
      <c r="DKD106" s="423"/>
      <c r="DKG106" s="424"/>
      <c r="DKH106" s="423"/>
      <c r="DKK106" s="424"/>
      <c r="DKL106" s="423"/>
      <c r="DKO106" s="424"/>
      <c r="DKP106" s="423"/>
      <c r="DKS106" s="424"/>
      <c r="DKT106" s="423"/>
      <c r="DKW106" s="424"/>
      <c r="DKX106" s="423"/>
      <c r="DLA106" s="424"/>
      <c r="DLB106" s="423"/>
      <c r="DLE106" s="424"/>
      <c r="DLF106" s="423"/>
      <c r="DLI106" s="424"/>
      <c r="DLJ106" s="423"/>
      <c r="DLM106" s="424"/>
      <c r="DLN106" s="423"/>
      <c r="DLQ106" s="424"/>
      <c r="DLR106" s="423"/>
      <c r="DLU106" s="424"/>
      <c r="DLV106" s="423"/>
      <c r="DLY106" s="424"/>
      <c r="DLZ106" s="423"/>
      <c r="DMC106" s="424"/>
      <c r="DMD106" s="423"/>
      <c r="DMG106" s="424"/>
      <c r="DMH106" s="423"/>
      <c r="DMK106" s="424"/>
      <c r="DML106" s="423"/>
      <c r="DMO106" s="424"/>
      <c r="DMP106" s="423"/>
      <c r="DMS106" s="424"/>
      <c r="DMT106" s="423"/>
      <c r="DMW106" s="424"/>
      <c r="DMX106" s="423"/>
      <c r="DNA106" s="424"/>
      <c r="DNB106" s="423"/>
      <c r="DNE106" s="424"/>
      <c r="DNF106" s="423"/>
      <c r="DNI106" s="424"/>
      <c r="DNJ106" s="423"/>
      <c r="DNM106" s="424"/>
      <c r="DNN106" s="423"/>
      <c r="DNQ106" s="424"/>
      <c r="DNR106" s="423"/>
      <c r="DNU106" s="424"/>
      <c r="DNV106" s="423"/>
      <c r="DNY106" s="424"/>
      <c r="DNZ106" s="423"/>
      <c r="DOC106" s="424"/>
      <c r="DOD106" s="423"/>
      <c r="DOG106" s="424"/>
      <c r="DOH106" s="423"/>
      <c r="DOK106" s="424"/>
      <c r="DOL106" s="423"/>
      <c r="DOO106" s="424"/>
      <c r="DOP106" s="423"/>
      <c r="DOS106" s="424"/>
      <c r="DOT106" s="423"/>
      <c r="DOW106" s="424"/>
      <c r="DOX106" s="423"/>
      <c r="DPA106" s="424"/>
      <c r="DPB106" s="423"/>
      <c r="DPE106" s="424"/>
      <c r="DPF106" s="423"/>
      <c r="DPI106" s="424"/>
      <c r="DPJ106" s="423"/>
      <c r="DPM106" s="424"/>
      <c r="DPN106" s="423"/>
      <c r="DPQ106" s="424"/>
      <c r="DPR106" s="423"/>
      <c r="DPU106" s="424"/>
      <c r="DPV106" s="423"/>
      <c r="DPY106" s="424"/>
      <c r="DPZ106" s="423"/>
      <c r="DQC106" s="424"/>
      <c r="DQD106" s="423"/>
      <c r="DQG106" s="424"/>
      <c r="DQH106" s="423"/>
      <c r="DQK106" s="424"/>
      <c r="DQL106" s="423"/>
      <c r="DQO106" s="424"/>
      <c r="DQP106" s="423"/>
      <c r="DQS106" s="424"/>
      <c r="DQT106" s="423"/>
      <c r="DQW106" s="424"/>
      <c r="DQX106" s="423"/>
      <c r="DRA106" s="424"/>
      <c r="DRB106" s="423"/>
      <c r="DRE106" s="424"/>
      <c r="DRF106" s="423"/>
      <c r="DRI106" s="424"/>
      <c r="DRJ106" s="423"/>
      <c r="DRM106" s="424"/>
      <c r="DRN106" s="423"/>
      <c r="DRQ106" s="424"/>
      <c r="DRR106" s="423"/>
      <c r="DRU106" s="424"/>
      <c r="DRV106" s="423"/>
      <c r="DRY106" s="424"/>
      <c r="DRZ106" s="423"/>
      <c r="DSC106" s="424"/>
      <c r="DSD106" s="423"/>
      <c r="DSG106" s="424"/>
      <c r="DSH106" s="423"/>
      <c r="DSK106" s="424"/>
      <c r="DSL106" s="423"/>
      <c r="DSO106" s="424"/>
      <c r="DSP106" s="423"/>
      <c r="DSS106" s="424"/>
      <c r="DST106" s="423"/>
      <c r="DSW106" s="424"/>
      <c r="DSX106" s="423"/>
      <c r="DTA106" s="424"/>
      <c r="DTB106" s="423"/>
      <c r="DTE106" s="424"/>
      <c r="DTF106" s="423"/>
      <c r="DTI106" s="424"/>
      <c r="DTJ106" s="423"/>
      <c r="DTM106" s="424"/>
      <c r="DTN106" s="423"/>
      <c r="DTQ106" s="424"/>
      <c r="DTR106" s="423"/>
      <c r="DTU106" s="424"/>
      <c r="DTV106" s="423"/>
      <c r="DTY106" s="424"/>
      <c r="DTZ106" s="423"/>
      <c r="DUC106" s="424"/>
      <c r="DUD106" s="423"/>
      <c r="DUG106" s="424"/>
      <c r="DUH106" s="423"/>
      <c r="DUK106" s="424"/>
      <c r="DUL106" s="423"/>
      <c r="DUO106" s="424"/>
      <c r="DUP106" s="423"/>
      <c r="DUS106" s="424"/>
      <c r="DUT106" s="423"/>
      <c r="DUW106" s="424"/>
      <c r="DUX106" s="423"/>
      <c r="DVA106" s="424"/>
      <c r="DVB106" s="423"/>
      <c r="DVE106" s="424"/>
      <c r="DVF106" s="423"/>
      <c r="DVI106" s="424"/>
      <c r="DVJ106" s="423"/>
      <c r="DVM106" s="424"/>
      <c r="DVN106" s="423"/>
      <c r="DVQ106" s="424"/>
      <c r="DVR106" s="423"/>
      <c r="DVU106" s="424"/>
      <c r="DVV106" s="423"/>
      <c r="DVY106" s="424"/>
      <c r="DVZ106" s="423"/>
      <c r="DWC106" s="424"/>
      <c r="DWD106" s="423"/>
      <c r="DWG106" s="424"/>
      <c r="DWH106" s="423"/>
      <c r="DWK106" s="424"/>
      <c r="DWL106" s="423"/>
      <c r="DWO106" s="424"/>
      <c r="DWP106" s="423"/>
      <c r="DWS106" s="424"/>
      <c r="DWT106" s="423"/>
      <c r="DWW106" s="424"/>
      <c r="DWX106" s="423"/>
      <c r="DXA106" s="424"/>
      <c r="DXB106" s="423"/>
      <c r="DXE106" s="424"/>
      <c r="DXF106" s="423"/>
      <c r="DXI106" s="424"/>
      <c r="DXJ106" s="423"/>
      <c r="DXM106" s="424"/>
      <c r="DXN106" s="423"/>
      <c r="DXQ106" s="424"/>
      <c r="DXR106" s="423"/>
      <c r="DXU106" s="424"/>
      <c r="DXV106" s="423"/>
      <c r="DXY106" s="424"/>
      <c r="DXZ106" s="423"/>
      <c r="DYC106" s="424"/>
      <c r="DYD106" s="423"/>
      <c r="DYG106" s="424"/>
      <c r="DYH106" s="423"/>
      <c r="DYK106" s="424"/>
      <c r="DYL106" s="423"/>
      <c r="DYO106" s="424"/>
      <c r="DYP106" s="423"/>
      <c r="DYS106" s="424"/>
      <c r="DYT106" s="423"/>
      <c r="DYW106" s="424"/>
      <c r="DYX106" s="423"/>
      <c r="DZA106" s="424"/>
      <c r="DZB106" s="423"/>
      <c r="DZE106" s="424"/>
      <c r="DZF106" s="423"/>
      <c r="DZI106" s="424"/>
      <c r="DZJ106" s="423"/>
      <c r="DZM106" s="424"/>
      <c r="DZN106" s="423"/>
      <c r="DZQ106" s="424"/>
      <c r="DZR106" s="423"/>
      <c r="DZU106" s="424"/>
      <c r="DZV106" s="423"/>
      <c r="DZY106" s="424"/>
      <c r="DZZ106" s="423"/>
      <c r="EAC106" s="424"/>
      <c r="EAD106" s="423"/>
      <c r="EAG106" s="424"/>
      <c r="EAH106" s="423"/>
      <c r="EAK106" s="424"/>
      <c r="EAL106" s="423"/>
      <c r="EAO106" s="424"/>
      <c r="EAP106" s="423"/>
      <c r="EAS106" s="424"/>
      <c r="EAT106" s="423"/>
      <c r="EAW106" s="424"/>
      <c r="EAX106" s="423"/>
      <c r="EBA106" s="424"/>
      <c r="EBB106" s="423"/>
      <c r="EBE106" s="424"/>
      <c r="EBF106" s="423"/>
      <c r="EBI106" s="424"/>
      <c r="EBJ106" s="423"/>
      <c r="EBM106" s="424"/>
      <c r="EBN106" s="423"/>
      <c r="EBQ106" s="424"/>
      <c r="EBR106" s="423"/>
      <c r="EBU106" s="424"/>
      <c r="EBV106" s="423"/>
      <c r="EBY106" s="424"/>
      <c r="EBZ106" s="423"/>
      <c r="ECC106" s="424"/>
      <c r="ECD106" s="423"/>
      <c r="ECG106" s="424"/>
      <c r="ECH106" s="423"/>
      <c r="ECK106" s="424"/>
      <c r="ECL106" s="423"/>
      <c r="ECO106" s="424"/>
      <c r="ECP106" s="423"/>
      <c r="ECS106" s="424"/>
      <c r="ECT106" s="423"/>
      <c r="ECW106" s="424"/>
      <c r="ECX106" s="423"/>
      <c r="EDA106" s="424"/>
      <c r="EDB106" s="423"/>
      <c r="EDE106" s="424"/>
      <c r="EDF106" s="423"/>
      <c r="EDI106" s="424"/>
      <c r="EDJ106" s="423"/>
      <c r="EDM106" s="424"/>
      <c r="EDN106" s="423"/>
      <c r="EDQ106" s="424"/>
      <c r="EDR106" s="423"/>
      <c r="EDU106" s="424"/>
      <c r="EDV106" s="423"/>
      <c r="EDY106" s="424"/>
      <c r="EDZ106" s="423"/>
      <c r="EEC106" s="424"/>
      <c r="EED106" s="423"/>
      <c r="EEG106" s="424"/>
      <c r="EEH106" s="423"/>
      <c r="EEK106" s="424"/>
      <c r="EEL106" s="423"/>
      <c r="EEO106" s="424"/>
      <c r="EEP106" s="423"/>
      <c r="EES106" s="424"/>
      <c r="EET106" s="423"/>
      <c r="EEW106" s="424"/>
      <c r="EEX106" s="423"/>
      <c r="EFA106" s="424"/>
      <c r="EFB106" s="423"/>
      <c r="EFE106" s="424"/>
      <c r="EFF106" s="423"/>
      <c r="EFI106" s="424"/>
      <c r="EFJ106" s="423"/>
      <c r="EFM106" s="424"/>
      <c r="EFN106" s="423"/>
      <c r="EFQ106" s="424"/>
      <c r="EFR106" s="423"/>
      <c r="EFU106" s="424"/>
      <c r="EFV106" s="423"/>
      <c r="EFY106" s="424"/>
      <c r="EFZ106" s="423"/>
      <c r="EGC106" s="424"/>
      <c r="EGD106" s="423"/>
      <c r="EGG106" s="424"/>
      <c r="EGH106" s="423"/>
      <c r="EGK106" s="424"/>
      <c r="EGL106" s="423"/>
      <c r="EGO106" s="424"/>
      <c r="EGP106" s="423"/>
      <c r="EGS106" s="424"/>
      <c r="EGT106" s="423"/>
      <c r="EGW106" s="424"/>
      <c r="EGX106" s="423"/>
      <c r="EHA106" s="424"/>
      <c r="EHB106" s="423"/>
      <c r="EHE106" s="424"/>
      <c r="EHF106" s="423"/>
      <c r="EHI106" s="424"/>
      <c r="EHJ106" s="423"/>
      <c r="EHM106" s="424"/>
      <c r="EHN106" s="423"/>
      <c r="EHQ106" s="424"/>
      <c r="EHR106" s="423"/>
      <c r="EHU106" s="424"/>
      <c r="EHV106" s="423"/>
      <c r="EHY106" s="424"/>
      <c r="EHZ106" s="423"/>
      <c r="EIC106" s="424"/>
      <c r="EID106" s="423"/>
      <c r="EIG106" s="424"/>
      <c r="EIH106" s="423"/>
      <c r="EIK106" s="424"/>
      <c r="EIL106" s="423"/>
      <c r="EIO106" s="424"/>
      <c r="EIP106" s="423"/>
      <c r="EIS106" s="424"/>
      <c r="EIT106" s="423"/>
      <c r="EIW106" s="424"/>
      <c r="EIX106" s="423"/>
      <c r="EJA106" s="424"/>
      <c r="EJB106" s="423"/>
      <c r="EJE106" s="424"/>
      <c r="EJF106" s="423"/>
      <c r="EJI106" s="424"/>
      <c r="EJJ106" s="423"/>
      <c r="EJM106" s="424"/>
      <c r="EJN106" s="423"/>
      <c r="EJQ106" s="424"/>
      <c r="EJR106" s="423"/>
      <c r="EJU106" s="424"/>
      <c r="EJV106" s="423"/>
      <c r="EJY106" s="424"/>
      <c r="EJZ106" s="423"/>
      <c r="EKC106" s="424"/>
      <c r="EKD106" s="423"/>
      <c r="EKG106" s="424"/>
      <c r="EKH106" s="423"/>
      <c r="EKK106" s="424"/>
      <c r="EKL106" s="423"/>
      <c r="EKO106" s="424"/>
      <c r="EKP106" s="423"/>
      <c r="EKS106" s="424"/>
      <c r="EKT106" s="423"/>
      <c r="EKW106" s="424"/>
      <c r="EKX106" s="423"/>
      <c r="ELA106" s="424"/>
      <c r="ELB106" s="423"/>
      <c r="ELE106" s="424"/>
      <c r="ELF106" s="423"/>
      <c r="ELI106" s="424"/>
      <c r="ELJ106" s="423"/>
      <c r="ELM106" s="424"/>
      <c r="ELN106" s="423"/>
      <c r="ELQ106" s="424"/>
      <c r="ELR106" s="423"/>
      <c r="ELU106" s="424"/>
      <c r="ELV106" s="423"/>
      <c r="ELY106" s="424"/>
      <c r="ELZ106" s="423"/>
      <c r="EMC106" s="424"/>
      <c r="EMD106" s="423"/>
      <c r="EMG106" s="424"/>
      <c r="EMH106" s="423"/>
      <c r="EMK106" s="424"/>
      <c r="EML106" s="423"/>
      <c r="EMO106" s="424"/>
      <c r="EMP106" s="423"/>
      <c r="EMS106" s="424"/>
      <c r="EMT106" s="423"/>
      <c r="EMW106" s="424"/>
      <c r="EMX106" s="423"/>
      <c r="ENA106" s="424"/>
      <c r="ENB106" s="423"/>
      <c r="ENE106" s="424"/>
      <c r="ENF106" s="423"/>
      <c r="ENI106" s="424"/>
      <c r="ENJ106" s="423"/>
      <c r="ENM106" s="424"/>
      <c r="ENN106" s="423"/>
      <c r="ENQ106" s="424"/>
      <c r="ENR106" s="423"/>
      <c r="ENU106" s="424"/>
      <c r="ENV106" s="423"/>
      <c r="ENY106" s="424"/>
      <c r="ENZ106" s="423"/>
      <c r="EOC106" s="424"/>
      <c r="EOD106" s="423"/>
      <c r="EOG106" s="424"/>
      <c r="EOH106" s="423"/>
      <c r="EOK106" s="424"/>
      <c r="EOL106" s="423"/>
      <c r="EOO106" s="424"/>
      <c r="EOP106" s="423"/>
      <c r="EOS106" s="424"/>
      <c r="EOT106" s="423"/>
      <c r="EOW106" s="424"/>
      <c r="EOX106" s="423"/>
      <c r="EPA106" s="424"/>
      <c r="EPB106" s="423"/>
      <c r="EPE106" s="424"/>
      <c r="EPF106" s="423"/>
      <c r="EPI106" s="424"/>
      <c r="EPJ106" s="423"/>
      <c r="EPM106" s="424"/>
      <c r="EPN106" s="423"/>
      <c r="EPQ106" s="424"/>
      <c r="EPR106" s="423"/>
      <c r="EPU106" s="424"/>
      <c r="EPV106" s="423"/>
      <c r="EPY106" s="424"/>
      <c r="EPZ106" s="423"/>
      <c r="EQC106" s="424"/>
      <c r="EQD106" s="423"/>
      <c r="EQG106" s="424"/>
      <c r="EQH106" s="423"/>
      <c r="EQK106" s="424"/>
      <c r="EQL106" s="423"/>
      <c r="EQO106" s="424"/>
      <c r="EQP106" s="423"/>
      <c r="EQS106" s="424"/>
      <c r="EQT106" s="423"/>
      <c r="EQW106" s="424"/>
      <c r="EQX106" s="423"/>
      <c r="ERA106" s="424"/>
      <c r="ERB106" s="423"/>
      <c r="ERE106" s="424"/>
      <c r="ERF106" s="423"/>
      <c r="ERI106" s="424"/>
      <c r="ERJ106" s="423"/>
      <c r="ERM106" s="424"/>
      <c r="ERN106" s="423"/>
      <c r="ERQ106" s="424"/>
      <c r="ERR106" s="423"/>
      <c r="ERU106" s="424"/>
      <c r="ERV106" s="423"/>
      <c r="ERY106" s="424"/>
      <c r="ERZ106" s="423"/>
      <c r="ESC106" s="424"/>
      <c r="ESD106" s="423"/>
      <c r="ESG106" s="424"/>
      <c r="ESH106" s="423"/>
      <c r="ESK106" s="424"/>
      <c r="ESL106" s="423"/>
      <c r="ESO106" s="424"/>
      <c r="ESP106" s="423"/>
      <c r="ESS106" s="424"/>
      <c r="EST106" s="423"/>
      <c r="ESW106" s="424"/>
      <c r="ESX106" s="423"/>
      <c r="ETA106" s="424"/>
      <c r="ETB106" s="423"/>
      <c r="ETE106" s="424"/>
      <c r="ETF106" s="423"/>
      <c r="ETI106" s="424"/>
      <c r="ETJ106" s="423"/>
      <c r="ETM106" s="424"/>
      <c r="ETN106" s="423"/>
      <c r="ETQ106" s="424"/>
      <c r="ETR106" s="423"/>
      <c r="ETU106" s="424"/>
      <c r="ETV106" s="423"/>
      <c r="ETY106" s="424"/>
      <c r="ETZ106" s="423"/>
      <c r="EUC106" s="424"/>
      <c r="EUD106" s="423"/>
      <c r="EUG106" s="424"/>
      <c r="EUH106" s="423"/>
      <c r="EUK106" s="424"/>
      <c r="EUL106" s="423"/>
      <c r="EUO106" s="424"/>
      <c r="EUP106" s="423"/>
      <c r="EUS106" s="424"/>
      <c r="EUT106" s="423"/>
      <c r="EUW106" s="424"/>
      <c r="EUX106" s="423"/>
      <c r="EVA106" s="424"/>
      <c r="EVB106" s="423"/>
      <c r="EVE106" s="424"/>
      <c r="EVF106" s="423"/>
      <c r="EVI106" s="424"/>
      <c r="EVJ106" s="423"/>
      <c r="EVM106" s="424"/>
      <c r="EVN106" s="423"/>
      <c r="EVQ106" s="424"/>
      <c r="EVR106" s="423"/>
      <c r="EVU106" s="424"/>
      <c r="EVV106" s="423"/>
      <c r="EVY106" s="424"/>
      <c r="EVZ106" s="423"/>
      <c r="EWC106" s="424"/>
      <c r="EWD106" s="423"/>
      <c r="EWG106" s="424"/>
      <c r="EWH106" s="423"/>
      <c r="EWK106" s="424"/>
      <c r="EWL106" s="423"/>
      <c r="EWO106" s="424"/>
      <c r="EWP106" s="423"/>
      <c r="EWS106" s="424"/>
      <c r="EWT106" s="423"/>
      <c r="EWW106" s="424"/>
      <c r="EWX106" s="423"/>
      <c r="EXA106" s="424"/>
      <c r="EXB106" s="423"/>
      <c r="EXE106" s="424"/>
      <c r="EXF106" s="423"/>
      <c r="EXI106" s="424"/>
      <c r="EXJ106" s="423"/>
      <c r="EXM106" s="424"/>
      <c r="EXN106" s="423"/>
      <c r="EXQ106" s="424"/>
      <c r="EXR106" s="423"/>
      <c r="EXU106" s="424"/>
      <c r="EXV106" s="423"/>
      <c r="EXY106" s="424"/>
      <c r="EXZ106" s="423"/>
      <c r="EYC106" s="424"/>
      <c r="EYD106" s="423"/>
      <c r="EYG106" s="424"/>
      <c r="EYH106" s="423"/>
      <c r="EYK106" s="424"/>
      <c r="EYL106" s="423"/>
      <c r="EYO106" s="424"/>
      <c r="EYP106" s="423"/>
      <c r="EYS106" s="424"/>
      <c r="EYT106" s="423"/>
      <c r="EYW106" s="424"/>
      <c r="EYX106" s="423"/>
      <c r="EZA106" s="424"/>
      <c r="EZB106" s="423"/>
      <c r="EZE106" s="424"/>
      <c r="EZF106" s="423"/>
      <c r="EZI106" s="424"/>
      <c r="EZJ106" s="423"/>
      <c r="EZM106" s="424"/>
      <c r="EZN106" s="423"/>
      <c r="EZQ106" s="424"/>
      <c r="EZR106" s="423"/>
      <c r="EZU106" s="424"/>
      <c r="EZV106" s="423"/>
      <c r="EZY106" s="424"/>
      <c r="EZZ106" s="423"/>
      <c r="FAC106" s="424"/>
      <c r="FAD106" s="423"/>
      <c r="FAG106" s="424"/>
      <c r="FAH106" s="423"/>
      <c r="FAK106" s="424"/>
      <c r="FAL106" s="423"/>
      <c r="FAO106" s="424"/>
      <c r="FAP106" s="423"/>
      <c r="FAS106" s="424"/>
      <c r="FAT106" s="423"/>
      <c r="FAW106" s="424"/>
      <c r="FAX106" s="423"/>
      <c r="FBA106" s="424"/>
      <c r="FBB106" s="423"/>
      <c r="FBE106" s="424"/>
      <c r="FBF106" s="423"/>
      <c r="FBI106" s="424"/>
      <c r="FBJ106" s="423"/>
      <c r="FBM106" s="424"/>
      <c r="FBN106" s="423"/>
      <c r="FBQ106" s="424"/>
      <c r="FBR106" s="423"/>
      <c r="FBU106" s="424"/>
      <c r="FBV106" s="423"/>
      <c r="FBY106" s="424"/>
      <c r="FBZ106" s="423"/>
      <c r="FCC106" s="424"/>
      <c r="FCD106" s="423"/>
      <c r="FCG106" s="424"/>
      <c r="FCH106" s="423"/>
      <c r="FCK106" s="424"/>
      <c r="FCL106" s="423"/>
      <c r="FCO106" s="424"/>
      <c r="FCP106" s="423"/>
      <c r="FCS106" s="424"/>
      <c r="FCT106" s="423"/>
      <c r="FCW106" s="424"/>
      <c r="FCX106" s="423"/>
      <c r="FDA106" s="424"/>
      <c r="FDB106" s="423"/>
      <c r="FDE106" s="424"/>
      <c r="FDF106" s="423"/>
      <c r="FDI106" s="424"/>
      <c r="FDJ106" s="423"/>
      <c r="FDM106" s="424"/>
      <c r="FDN106" s="423"/>
      <c r="FDQ106" s="424"/>
      <c r="FDR106" s="423"/>
      <c r="FDU106" s="424"/>
      <c r="FDV106" s="423"/>
      <c r="FDY106" s="424"/>
      <c r="FDZ106" s="423"/>
      <c r="FEC106" s="424"/>
      <c r="FED106" s="423"/>
      <c r="FEG106" s="424"/>
      <c r="FEH106" s="423"/>
      <c r="FEK106" s="424"/>
      <c r="FEL106" s="423"/>
      <c r="FEO106" s="424"/>
      <c r="FEP106" s="423"/>
      <c r="FES106" s="424"/>
      <c r="FET106" s="423"/>
      <c r="FEW106" s="424"/>
      <c r="FEX106" s="423"/>
      <c r="FFA106" s="424"/>
      <c r="FFB106" s="423"/>
      <c r="FFE106" s="424"/>
      <c r="FFF106" s="423"/>
      <c r="FFI106" s="424"/>
      <c r="FFJ106" s="423"/>
      <c r="FFM106" s="424"/>
      <c r="FFN106" s="423"/>
      <c r="FFQ106" s="424"/>
      <c r="FFR106" s="423"/>
      <c r="FFU106" s="424"/>
      <c r="FFV106" s="423"/>
      <c r="FFY106" s="424"/>
      <c r="FFZ106" s="423"/>
      <c r="FGC106" s="424"/>
      <c r="FGD106" s="423"/>
      <c r="FGG106" s="424"/>
      <c r="FGH106" s="423"/>
      <c r="FGK106" s="424"/>
      <c r="FGL106" s="423"/>
      <c r="FGO106" s="424"/>
      <c r="FGP106" s="423"/>
      <c r="FGS106" s="424"/>
      <c r="FGT106" s="423"/>
      <c r="FGW106" s="424"/>
      <c r="FGX106" s="423"/>
      <c r="FHA106" s="424"/>
      <c r="FHB106" s="423"/>
      <c r="FHE106" s="424"/>
      <c r="FHF106" s="423"/>
      <c r="FHI106" s="424"/>
      <c r="FHJ106" s="423"/>
      <c r="FHM106" s="424"/>
      <c r="FHN106" s="423"/>
      <c r="FHQ106" s="424"/>
      <c r="FHR106" s="423"/>
      <c r="FHU106" s="424"/>
      <c r="FHV106" s="423"/>
      <c r="FHY106" s="424"/>
      <c r="FHZ106" s="423"/>
      <c r="FIC106" s="424"/>
      <c r="FID106" s="423"/>
      <c r="FIG106" s="424"/>
      <c r="FIH106" s="423"/>
      <c r="FIK106" s="424"/>
      <c r="FIL106" s="423"/>
      <c r="FIO106" s="424"/>
      <c r="FIP106" s="423"/>
      <c r="FIS106" s="424"/>
      <c r="FIT106" s="423"/>
      <c r="FIW106" s="424"/>
      <c r="FIX106" s="423"/>
      <c r="FJA106" s="424"/>
      <c r="FJB106" s="423"/>
      <c r="FJE106" s="424"/>
      <c r="FJF106" s="423"/>
      <c r="FJI106" s="424"/>
      <c r="FJJ106" s="423"/>
      <c r="FJM106" s="424"/>
      <c r="FJN106" s="423"/>
      <c r="FJQ106" s="424"/>
      <c r="FJR106" s="423"/>
      <c r="FJU106" s="424"/>
      <c r="FJV106" s="423"/>
      <c r="FJY106" s="424"/>
      <c r="FJZ106" s="423"/>
      <c r="FKC106" s="424"/>
      <c r="FKD106" s="423"/>
      <c r="FKG106" s="424"/>
      <c r="FKH106" s="423"/>
      <c r="FKK106" s="424"/>
      <c r="FKL106" s="423"/>
      <c r="FKO106" s="424"/>
      <c r="FKP106" s="423"/>
      <c r="FKS106" s="424"/>
      <c r="FKT106" s="423"/>
      <c r="FKW106" s="424"/>
      <c r="FKX106" s="423"/>
      <c r="FLA106" s="424"/>
      <c r="FLB106" s="423"/>
      <c r="FLE106" s="424"/>
      <c r="FLF106" s="423"/>
      <c r="FLI106" s="424"/>
      <c r="FLJ106" s="423"/>
      <c r="FLM106" s="424"/>
      <c r="FLN106" s="423"/>
      <c r="FLQ106" s="424"/>
      <c r="FLR106" s="423"/>
      <c r="FLU106" s="424"/>
      <c r="FLV106" s="423"/>
      <c r="FLY106" s="424"/>
      <c r="FLZ106" s="423"/>
      <c r="FMC106" s="424"/>
      <c r="FMD106" s="423"/>
      <c r="FMG106" s="424"/>
      <c r="FMH106" s="423"/>
      <c r="FMK106" s="424"/>
      <c r="FML106" s="423"/>
      <c r="FMO106" s="424"/>
      <c r="FMP106" s="423"/>
      <c r="FMS106" s="424"/>
      <c r="FMT106" s="423"/>
      <c r="FMW106" s="424"/>
      <c r="FMX106" s="423"/>
      <c r="FNA106" s="424"/>
      <c r="FNB106" s="423"/>
      <c r="FNE106" s="424"/>
      <c r="FNF106" s="423"/>
      <c r="FNI106" s="424"/>
      <c r="FNJ106" s="423"/>
      <c r="FNM106" s="424"/>
      <c r="FNN106" s="423"/>
      <c r="FNQ106" s="424"/>
      <c r="FNR106" s="423"/>
      <c r="FNU106" s="424"/>
      <c r="FNV106" s="423"/>
      <c r="FNY106" s="424"/>
      <c r="FNZ106" s="423"/>
      <c r="FOC106" s="424"/>
      <c r="FOD106" s="423"/>
      <c r="FOG106" s="424"/>
      <c r="FOH106" s="423"/>
      <c r="FOK106" s="424"/>
      <c r="FOL106" s="423"/>
      <c r="FOO106" s="424"/>
      <c r="FOP106" s="423"/>
      <c r="FOS106" s="424"/>
      <c r="FOT106" s="423"/>
      <c r="FOW106" s="424"/>
      <c r="FOX106" s="423"/>
      <c r="FPA106" s="424"/>
      <c r="FPB106" s="423"/>
      <c r="FPE106" s="424"/>
      <c r="FPF106" s="423"/>
      <c r="FPI106" s="424"/>
      <c r="FPJ106" s="423"/>
      <c r="FPM106" s="424"/>
      <c r="FPN106" s="423"/>
      <c r="FPQ106" s="424"/>
      <c r="FPR106" s="423"/>
      <c r="FPU106" s="424"/>
      <c r="FPV106" s="423"/>
      <c r="FPY106" s="424"/>
      <c r="FPZ106" s="423"/>
      <c r="FQC106" s="424"/>
      <c r="FQD106" s="423"/>
      <c r="FQG106" s="424"/>
      <c r="FQH106" s="423"/>
      <c r="FQK106" s="424"/>
      <c r="FQL106" s="423"/>
      <c r="FQO106" s="424"/>
      <c r="FQP106" s="423"/>
      <c r="FQS106" s="424"/>
      <c r="FQT106" s="423"/>
      <c r="FQW106" s="424"/>
      <c r="FQX106" s="423"/>
      <c r="FRA106" s="424"/>
      <c r="FRB106" s="423"/>
      <c r="FRE106" s="424"/>
      <c r="FRF106" s="423"/>
      <c r="FRI106" s="424"/>
      <c r="FRJ106" s="423"/>
      <c r="FRM106" s="424"/>
      <c r="FRN106" s="423"/>
      <c r="FRQ106" s="424"/>
      <c r="FRR106" s="423"/>
      <c r="FRU106" s="424"/>
      <c r="FRV106" s="423"/>
      <c r="FRY106" s="424"/>
      <c r="FRZ106" s="423"/>
      <c r="FSC106" s="424"/>
      <c r="FSD106" s="423"/>
      <c r="FSG106" s="424"/>
      <c r="FSH106" s="423"/>
      <c r="FSK106" s="424"/>
      <c r="FSL106" s="423"/>
      <c r="FSO106" s="424"/>
      <c r="FSP106" s="423"/>
      <c r="FSS106" s="424"/>
      <c r="FST106" s="423"/>
      <c r="FSW106" s="424"/>
      <c r="FSX106" s="423"/>
      <c r="FTA106" s="424"/>
      <c r="FTB106" s="423"/>
      <c r="FTE106" s="424"/>
      <c r="FTF106" s="423"/>
      <c r="FTI106" s="424"/>
      <c r="FTJ106" s="423"/>
      <c r="FTM106" s="424"/>
      <c r="FTN106" s="423"/>
      <c r="FTQ106" s="424"/>
      <c r="FTR106" s="423"/>
      <c r="FTU106" s="424"/>
      <c r="FTV106" s="423"/>
      <c r="FTY106" s="424"/>
      <c r="FTZ106" s="423"/>
      <c r="FUC106" s="424"/>
      <c r="FUD106" s="423"/>
      <c r="FUG106" s="424"/>
      <c r="FUH106" s="423"/>
      <c r="FUK106" s="424"/>
      <c r="FUL106" s="423"/>
      <c r="FUO106" s="424"/>
      <c r="FUP106" s="423"/>
      <c r="FUS106" s="424"/>
      <c r="FUT106" s="423"/>
      <c r="FUW106" s="424"/>
      <c r="FUX106" s="423"/>
      <c r="FVA106" s="424"/>
      <c r="FVB106" s="423"/>
      <c r="FVE106" s="424"/>
      <c r="FVF106" s="423"/>
      <c r="FVI106" s="424"/>
      <c r="FVJ106" s="423"/>
      <c r="FVM106" s="424"/>
      <c r="FVN106" s="423"/>
      <c r="FVQ106" s="424"/>
      <c r="FVR106" s="423"/>
      <c r="FVU106" s="424"/>
      <c r="FVV106" s="423"/>
      <c r="FVY106" s="424"/>
      <c r="FVZ106" s="423"/>
      <c r="FWC106" s="424"/>
      <c r="FWD106" s="423"/>
      <c r="FWG106" s="424"/>
      <c r="FWH106" s="423"/>
      <c r="FWK106" s="424"/>
      <c r="FWL106" s="423"/>
      <c r="FWO106" s="424"/>
      <c r="FWP106" s="423"/>
      <c r="FWS106" s="424"/>
      <c r="FWT106" s="423"/>
      <c r="FWW106" s="424"/>
      <c r="FWX106" s="423"/>
      <c r="FXA106" s="424"/>
      <c r="FXB106" s="423"/>
      <c r="FXE106" s="424"/>
      <c r="FXF106" s="423"/>
      <c r="FXI106" s="424"/>
      <c r="FXJ106" s="423"/>
      <c r="FXM106" s="424"/>
      <c r="FXN106" s="423"/>
      <c r="FXQ106" s="424"/>
      <c r="FXR106" s="423"/>
      <c r="FXU106" s="424"/>
      <c r="FXV106" s="423"/>
      <c r="FXY106" s="424"/>
      <c r="FXZ106" s="423"/>
      <c r="FYC106" s="424"/>
      <c r="FYD106" s="423"/>
      <c r="FYG106" s="424"/>
      <c r="FYH106" s="423"/>
      <c r="FYK106" s="424"/>
      <c r="FYL106" s="423"/>
      <c r="FYO106" s="424"/>
      <c r="FYP106" s="423"/>
      <c r="FYS106" s="424"/>
      <c r="FYT106" s="423"/>
      <c r="FYW106" s="424"/>
      <c r="FYX106" s="423"/>
      <c r="FZA106" s="424"/>
      <c r="FZB106" s="423"/>
      <c r="FZE106" s="424"/>
      <c r="FZF106" s="423"/>
      <c r="FZI106" s="424"/>
      <c r="FZJ106" s="423"/>
      <c r="FZM106" s="424"/>
      <c r="FZN106" s="423"/>
      <c r="FZQ106" s="424"/>
      <c r="FZR106" s="423"/>
      <c r="FZU106" s="424"/>
      <c r="FZV106" s="423"/>
      <c r="FZY106" s="424"/>
      <c r="FZZ106" s="423"/>
      <c r="GAC106" s="424"/>
      <c r="GAD106" s="423"/>
      <c r="GAG106" s="424"/>
      <c r="GAH106" s="423"/>
      <c r="GAK106" s="424"/>
      <c r="GAL106" s="423"/>
      <c r="GAO106" s="424"/>
      <c r="GAP106" s="423"/>
      <c r="GAS106" s="424"/>
      <c r="GAT106" s="423"/>
      <c r="GAW106" s="424"/>
      <c r="GAX106" s="423"/>
      <c r="GBA106" s="424"/>
      <c r="GBB106" s="423"/>
      <c r="GBE106" s="424"/>
      <c r="GBF106" s="423"/>
      <c r="GBI106" s="424"/>
      <c r="GBJ106" s="423"/>
      <c r="GBM106" s="424"/>
      <c r="GBN106" s="423"/>
      <c r="GBQ106" s="424"/>
      <c r="GBR106" s="423"/>
      <c r="GBU106" s="424"/>
      <c r="GBV106" s="423"/>
      <c r="GBY106" s="424"/>
      <c r="GBZ106" s="423"/>
      <c r="GCC106" s="424"/>
      <c r="GCD106" s="423"/>
      <c r="GCG106" s="424"/>
      <c r="GCH106" s="423"/>
      <c r="GCK106" s="424"/>
      <c r="GCL106" s="423"/>
      <c r="GCO106" s="424"/>
      <c r="GCP106" s="423"/>
      <c r="GCS106" s="424"/>
      <c r="GCT106" s="423"/>
      <c r="GCW106" s="424"/>
      <c r="GCX106" s="423"/>
      <c r="GDA106" s="424"/>
      <c r="GDB106" s="423"/>
      <c r="GDE106" s="424"/>
      <c r="GDF106" s="423"/>
      <c r="GDI106" s="424"/>
      <c r="GDJ106" s="423"/>
      <c r="GDM106" s="424"/>
      <c r="GDN106" s="423"/>
      <c r="GDQ106" s="424"/>
      <c r="GDR106" s="423"/>
      <c r="GDU106" s="424"/>
      <c r="GDV106" s="423"/>
      <c r="GDY106" s="424"/>
      <c r="GDZ106" s="423"/>
      <c r="GEC106" s="424"/>
      <c r="GED106" s="423"/>
      <c r="GEG106" s="424"/>
      <c r="GEH106" s="423"/>
      <c r="GEK106" s="424"/>
      <c r="GEL106" s="423"/>
      <c r="GEO106" s="424"/>
      <c r="GEP106" s="423"/>
      <c r="GES106" s="424"/>
      <c r="GET106" s="423"/>
      <c r="GEW106" s="424"/>
      <c r="GEX106" s="423"/>
      <c r="GFA106" s="424"/>
      <c r="GFB106" s="423"/>
      <c r="GFE106" s="424"/>
      <c r="GFF106" s="423"/>
      <c r="GFI106" s="424"/>
      <c r="GFJ106" s="423"/>
      <c r="GFM106" s="424"/>
      <c r="GFN106" s="423"/>
      <c r="GFQ106" s="424"/>
      <c r="GFR106" s="423"/>
      <c r="GFU106" s="424"/>
      <c r="GFV106" s="423"/>
      <c r="GFY106" s="424"/>
      <c r="GFZ106" s="423"/>
      <c r="GGC106" s="424"/>
      <c r="GGD106" s="423"/>
      <c r="GGG106" s="424"/>
      <c r="GGH106" s="423"/>
      <c r="GGK106" s="424"/>
      <c r="GGL106" s="423"/>
      <c r="GGO106" s="424"/>
      <c r="GGP106" s="423"/>
      <c r="GGS106" s="424"/>
      <c r="GGT106" s="423"/>
      <c r="GGW106" s="424"/>
      <c r="GGX106" s="423"/>
      <c r="GHA106" s="424"/>
      <c r="GHB106" s="423"/>
      <c r="GHE106" s="424"/>
      <c r="GHF106" s="423"/>
      <c r="GHI106" s="424"/>
      <c r="GHJ106" s="423"/>
      <c r="GHM106" s="424"/>
      <c r="GHN106" s="423"/>
      <c r="GHQ106" s="424"/>
      <c r="GHR106" s="423"/>
      <c r="GHU106" s="424"/>
      <c r="GHV106" s="423"/>
      <c r="GHY106" s="424"/>
      <c r="GHZ106" s="423"/>
      <c r="GIC106" s="424"/>
      <c r="GID106" s="423"/>
      <c r="GIG106" s="424"/>
      <c r="GIH106" s="423"/>
      <c r="GIK106" s="424"/>
      <c r="GIL106" s="423"/>
      <c r="GIO106" s="424"/>
      <c r="GIP106" s="423"/>
      <c r="GIS106" s="424"/>
      <c r="GIT106" s="423"/>
      <c r="GIW106" s="424"/>
      <c r="GIX106" s="423"/>
      <c r="GJA106" s="424"/>
      <c r="GJB106" s="423"/>
      <c r="GJE106" s="424"/>
      <c r="GJF106" s="423"/>
      <c r="GJI106" s="424"/>
      <c r="GJJ106" s="423"/>
      <c r="GJM106" s="424"/>
      <c r="GJN106" s="423"/>
      <c r="GJQ106" s="424"/>
      <c r="GJR106" s="423"/>
      <c r="GJU106" s="424"/>
      <c r="GJV106" s="423"/>
      <c r="GJY106" s="424"/>
      <c r="GJZ106" s="423"/>
      <c r="GKC106" s="424"/>
      <c r="GKD106" s="423"/>
      <c r="GKG106" s="424"/>
      <c r="GKH106" s="423"/>
      <c r="GKK106" s="424"/>
      <c r="GKL106" s="423"/>
      <c r="GKO106" s="424"/>
      <c r="GKP106" s="423"/>
      <c r="GKS106" s="424"/>
      <c r="GKT106" s="423"/>
      <c r="GKW106" s="424"/>
      <c r="GKX106" s="423"/>
      <c r="GLA106" s="424"/>
      <c r="GLB106" s="423"/>
      <c r="GLE106" s="424"/>
      <c r="GLF106" s="423"/>
      <c r="GLI106" s="424"/>
      <c r="GLJ106" s="423"/>
      <c r="GLM106" s="424"/>
      <c r="GLN106" s="423"/>
      <c r="GLQ106" s="424"/>
      <c r="GLR106" s="423"/>
      <c r="GLU106" s="424"/>
      <c r="GLV106" s="423"/>
      <c r="GLY106" s="424"/>
      <c r="GLZ106" s="423"/>
      <c r="GMC106" s="424"/>
      <c r="GMD106" s="423"/>
      <c r="GMG106" s="424"/>
      <c r="GMH106" s="423"/>
      <c r="GMK106" s="424"/>
      <c r="GML106" s="423"/>
      <c r="GMO106" s="424"/>
      <c r="GMP106" s="423"/>
      <c r="GMS106" s="424"/>
      <c r="GMT106" s="423"/>
      <c r="GMW106" s="424"/>
      <c r="GMX106" s="423"/>
      <c r="GNA106" s="424"/>
      <c r="GNB106" s="423"/>
      <c r="GNE106" s="424"/>
      <c r="GNF106" s="423"/>
      <c r="GNI106" s="424"/>
      <c r="GNJ106" s="423"/>
      <c r="GNM106" s="424"/>
      <c r="GNN106" s="423"/>
      <c r="GNQ106" s="424"/>
      <c r="GNR106" s="423"/>
      <c r="GNU106" s="424"/>
      <c r="GNV106" s="423"/>
      <c r="GNY106" s="424"/>
      <c r="GNZ106" s="423"/>
      <c r="GOC106" s="424"/>
      <c r="GOD106" s="423"/>
      <c r="GOG106" s="424"/>
      <c r="GOH106" s="423"/>
      <c r="GOK106" s="424"/>
      <c r="GOL106" s="423"/>
      <c r="GOO106" s="424"/>
      <c r="GOP106" s="423"/>
      <c r="GOS106" s="424"/>
      <c r="GOT106" s="423"/>
      <c r="GOW106" s="424"/>
      <c r="GOX106" s="423"/>
      <c r="GPA106" s="424"/>
      <c r="GPB106" s="423"/>
      <c r="GPE106" s="424"/>
      <c r="GPF106" s="423"/>
      <c r="GPI106" s="424"/>
      <c r="GPJ106" s="423"/>
      <c r="GPM106" s="424"/>
      <c r="GPN106" s="423"/>
      <c r="GPQ106" s="424"/>
      <c r="GPR106" s="423"/>
      <c r="GPU106" s="424"/>
      <c r="GPV106" s="423"/>
      <c r="GPY106" s="424"/>
      <c r="GPZ106" s="423"/>
      <c r="GQC106" s="424"/>
      <c r="GQD106" s="423"/>
      <c r="GQG106" s="424"/>
      <c r="GQH106" s="423"/>
      <c r="GQK106" s="424"/>
      <c r="GQL106" s="423"/>
      <c r="GQO106" s="424"/>
      <c r="GQP106" s="423"/>
      <c r="GQS106" s="424"/>
      <c r="GQT106" s="423"/>
      <c r="GQW106" s="424"/>
      <c r="GQX106" s="423"/>
      <c r="GRA106" s="424"/>
      <c r="GRB106" s="423"/>
      <c r="GRE106" s="424"/>
      <c r="GRF106" s="423"/>
      <c r="GRI106" s="424"/>
      <c r="GRJ106" s="423"/>
      <c r="GRM106" s="424"/>
      <c r="GRN106" s="423"/>
      <c r="GRQ106" s="424"/>
      <c r="GRR106" s="423"/>
      <c r="GRU106" s="424"/>
      <c r="GRV106" s="423"/>
      <c r="GRY106" s="424"/>
      <c r="GRZ106" s="423"/>
      <c r="GSC106" s="424"/>
      <c r="GSD106" s="423"/>
      <c r="GSG106" s="424"/>
      <c r="GSH106" s="423"/>
      <c r="GSK106" s="424"/>
      <c r="GSL106" s="423"/>
      <c r="GSO106" s="424"/>
      <c r="GSP106" s="423"/>
      <c r="GSS106" s="424"/>
      <c r="GST106" s="423"/>
      <c r="GSW106" s="424"/>
      <c r="GSX106" s="423"/>
      <c r="GTA106" s="424"/>
      <c r="GTB106" s="423"/>
      <c r="GTE106" s="424"/>
      <c r="GTF106" s="423"/>
      <c r="GTI106" s="424"/>
      <c r="GTJ106" s="423"/>
      <c r="GTM106" s="424"/>
      <c r="GTN106" s="423"/>
      <c r="GTQ106" s="424"/>
      <c r="GTR106" s="423"/>
      <c r="GTU106" s="424"/>
      <c r="GTV106" s="423"/>
      <c r="GTY106" s="424"/>
      <c r="GTZ106" s="423"/>
      <c r="GUC106" s="424"/>
      <c r="GUD106" s="423"/>
      <c r="GUG106" s="424"/>
      <c r="GUH106" s="423"/>
      <c r="GUK106" s="424"/>
      <c r="GUL106" s="423"/>
      <c r="GUO106" s="424"/>
      <c r="GUP106" s="423"/>
      <c r="GUS106" s="424"/>
      <c r="GUT106" s="423"/>
      <c r="GUW106" s="424"/>
      <c r="GUX106" s="423"/>
      <c r="GVA106" s="424"/>
      <c r="GVB106" s="423"/>
      <c r="GVE106" s="424"/>
      <c r="GVF106" s="423"/>
      <c r="GVI106" s="424"/>
      <c r="GVJ106" s="423"/>
      <c r="GVM106" s="424"/>
      <c r="GVN106" s="423"/>
      <c r="GVQ106" s="424"/>
      <c r="GVR106" s="423"/>
      <c r="GVU106" s="424"/>
      <c r="GVV106" s="423"/>
      <c r="GVY106" s="424"/>
      <c r="GVZ106" s="423"/>
      <c r="GWC106" s="424"/>
      <c r="GWD106" s="423"/>
      <c r="GWG106" s="424"/>
      <c r="GWH106" s="423"/>
      <c r="GWK106" s="424"/>
      <c r="GWL106" s="423"/>
      <c r="GWO106" s="424"/>
      <c r="GWP106" s="423"/>
      <c r="GWS106" s="424"/>
      <c r="GWT106" s="423"/>
      <c r="GWW106" s="424"/>
      <c r="GWX106" s="423"/>
      <c r="GXA106" s="424"/>
      <c r="GXB106" s="423"/>
      <c r="GXE106" s="424"/>
      <c r="GXF106" s="423"/>
      <c r="GXI106" s="424"/>
      <c r="GXJ106" s="423"/>
      <c r="GXM106" s="424"/>
      <c r="GXN106" s="423"/>
      <c r="GXQ106" s="424"/>
      <c r="GXR106" s="423"/>
      <c r="GXU106" s="424"/>
      <c r="GXV106" s="423"/>
      <c r="GXY106" s="424"/>
      <c r="GXZ106" s="423"/>
      <c r="GYC106" s="424"/>
      <c r="GYD106" s="423"/>
      <c r="GYG106" s="424"/>
      <c r="GYH106" s="423"/>
      <c r="GYK106" s="424"/>
      <c r="GYL106" s="423"/>
      <c r="GYO106" s="424"/>
      <c r="GYP106" s="423"/>
      <c r="GYS106" s="424"/>
      <c r="GYT106" s="423"/>
      <c r="GYW106" s="424"/>
      <c r="GYX106" s="423"/>
      <c r="GZA106" s="424"/>
      <c r="GZB106" s="423"/>
      <c r="GZE106" s="424"/>
      <c r="GZF106" s="423"/>
      <c r="GZI106" s="424"/>
      <c r="GZJ106" s="423"/>
      <c r="GZM106" s="424"/>
      <c r="GZN106" s="423"/>
      <c r="GZQ106" s="424"/>
      <c r="GZR106" s="423"/>
      <c r="GZU106" s="424"/>
      <c r="GZV106" s="423"/>
      <c r="GZY106" s="424"/>
      <c r="GZZ106" s="423"/>
      <c r="HAC106" s="424"/>
      <c r="HAD106" s="423"/>
      <c r="HAG106" s="424"/>
      <c r="HAH106" s="423"/>
      <c r="HAK106" s="424"/>
      <c r="HAL106" s="423"/>
      <c r="HAO106" s="424"/>
      <c r="HAP106" s="423"/>
      <c r="HAS106" s="424"/>
      <c r="HAT106" s="423"/>
      <c r="HAW106" s="424"/>
      <c r="HAX106" s="423"/>
      <c r="HBA106" s="424"/>
      <c r="HBB106" s="423"/>
      <c r="HBE106" s="424"/>
      <c r="HBF106" s="423"/>
      <c r="HBI106" s="424"/>
      <c r="HBJ106" s="423"/>
      <c r="HBM106" s="424"/>
      <c r="HBN106" s="423"/>
      <c r="HBQ106" s="424"/>
      <c r="HBR106" s="423"/>
      <c r="HBU106" s="424"/>
      <c r="HBV106" s="423"/>
      <c r="HBY106" s="424"/>
      <c r="HBZ106" s="423"/>
      <c r="HCC106" s="424"/>
      <c r="HCD106" s="423"/>
      <c r="HCG106" s="424"/>
      <c r="HCH106" s="423"/>
      <c r="HCK106" s="424"/>
      <c r="HCL106" s="423"/>
      <c r="HCO106" s="424"/>
      <c r="HCP106" s="423"/>
      <c r="HCS106" s="424"/>
      <c r="HCT106" s="423"/>
      <c r="HCW106" s="424"/>
      <c r="HCX106" s="423"/>
      <c r="HDA106" s="424"/>
      <c r="HDB106" s="423"/>
      <c r="HDE106" s="424"/>
      <c r="HDF106" s="423"/>
      <c r="HDI106" s="424"/>
      <c r="HDJ106" s="423"/>
      <c r="HDM106" s="424"/>
      <c r="HDN106" s="423"/>
      <c r="HDQ106" s="424"/>
      <c r="HDR106" s="423"/>
      <c r="HDU106" s="424"/>
      <c r="HDV106" s="423"/>
      <c r="HDY106" s="424"/>
      <c r="HDZ106" s="423"/>
      <c r="HEC106" s="424"/>
      <c r="HED106" s="423"/>
      <c r="HEG106" s="424"/>
      <c r="HEH106" s="423"/>
      <c r="HEK106" s="424"/>
      <c r="HEL106" s="423"/>
      <c r="HEO106" s="424"/>
      <c r="HEP106" s="423"/>
      <c r="HES106" s="424"/>
      <c r="HET106" s="423"/>
      <c r="HEW106" s="424"/>
      <c r="HEX106" s="423"/>
      <c r="HFA106" s="424"/>
      <c r="HFB106" s="423"/>
      <c r="HFE106" s="424"/>
      <c r="HFF106" s="423"/>
      <c r="HFI106" s="424"/>
      <c r="HFJ106" s="423"/>
      <c r="HFM106" s="424"/>
      <c r="HFN106" s="423"/>
      <c r="HFQ106" s="424"/>
      <c r="HFR106" s="423"/>
      <c r="HFU106" s="424"/>
      <c r="HFV106" s="423"/>
      <c r="HFY106" s="424"/>
      <c r="HFZ106" s="423"/>
      <c r="HGC106" s="424"/>
      <c r="HGD106" s="423"/>
      <c r="HGG106" s="424"/>
      <c r="HGH106" s="423"/>
      <c r="HGK106" s="424"/>
      <c r="HGL106" s="423"/>
      <c r="HGO106" s="424"/>
      <c r="HGP106" s="423"/>
      <c r="HGS106" s="424"/>
      <c r="HGT106" s="423"/>
      <c r="HGW106" s="424"/>
      <c r="HGX106" s="423"/>
      <c r="HHA106" s="424"/>
      <c r="HHB106" s="423"/>
      <c r="HHE106" s="424"/>
      <c r="HHF106" s="423"/>
      <c r="HHI106" s="424"/>
      <c r="HHJ106" s="423"/>
      <c r="HHM106" s="424"/>
      <c r="HHN106" s="423"/>
      <c r="HHQ106" s="424"/>
      <c r="HHR106" s="423"/>
      <c r="HHU106" s="424"/>
      <c r="HHV106" s="423"/>
      <c r="HHY106" s="424"/>
      <c r="HHZ106" s="423"/>
      <c r="HIC106" s="424"/>
      <c r="HID106" s="423"/>
      <c r="HIG106" s="424"/>
      <c r="HIH106" s="423"/>
      <c r="HIK106" s="424"/>
      <c r="HIL106" s="423"/>
      <c r="HIO106" s="424"/>
      <c r="HIP106" s="423"/>
      <c r="HIS106" s="424"/>
      <c r="HIT106" s="423"/>
      <c r="HIW106" s="424"/>
      <c r="HIX106" s="423"/>
      <c r="HJA106" s="424"/>
      <c r="HJB106" s="423"/>
      <c r="HJE106" s="424"/>
      <c r="HJF106" s="423"/>
      <c r="HJI106" s="424"/>
      <c r="HJJ106" s="423"/>
      <c r="HJM106" s="424"/>
      <c r="HJN106" s="423"/>
      <c r="HJQ106" s="424"/>
      <c r="HJR106" s="423"/>
      <c r="HJU106" s="424"/>
      <c r="HJV106" s="423"/>
      <c r="HJY106" s="424"/>
      <c r="HJZ106" s="423"/>
      <c r="HKC106" s="424"/>
      <c r="HKD106" s="423"/>
      <c r="HKG106" s="424"/>
      <c r="HKH106" s="423"/>
      <c r="HKK106" s="424"/>
      <c r="HKL106" s="423"/>
      <c r="HKO106" s="424"/>
      <c r="HKP106" s="423"/>
      <c r="HKS106" s="424"/>
      <c r="HKT106" s="423"/>
      <c r="HKW106" s="424"/>
      <c r="HKX106" s="423"/>
      <c r="HLA106" s="424"/>
      <c r="HLB106" s="423"/>
      <c r="HLE106" s="424"/>
      <c r="HLF106" s="423"/>
      <c r="HLI106" s="424"/>
      <c r="HLJ106" s="423"/>
      <c r="HLM106" s="424"/>
      <c r="HLN106" s="423"/>
      <c r="HLQ106" s="424"/>
      <c r="HLR106" s="423"/>
      <c r="HLU106" s="424"/>
      <c r="HLV106" s="423"/>
      <c r="HLY106" s="424"/>
      <c r="HLZ106" s="423"/>
      <c r="HMC106" s="424"/>
      <c r="HMD106" s="423"/>
      <c r="HMG106" s="424"/>
      <c r="HMH106" s="423"/>
      <c r="HMK106" s="424"/>
      <c r="HML106" s="423"/>
      <c r="HMO106" s="424"/>
      <c r="HMP106" s="423"/>
      <c r="HMS106" s="424"/>
      <c r="HMT106" s="423"/>
      <c r="HMW106" s="424"/>
      <c r="HMX106" s="423"/>
      <c r="HNA106" s="424"/>
      <c r="HNB106" s="423"/>
      <c r="HNE106" s="424"/>
      <c r="HNF106" s="423"/>
      <c r="HNI106" s="424"/>
      <c r="HNJ106" s="423"/>
      <c r="HNM106" s="424"/>
      <c r="HNN106" s="423"/>
      <c r="HNQ106" s="424"/>
      <c r="HNR106" s="423"/>
      <c r="HNU106" s="424"/>
      <c r="HNV106" s="423"/>
      <c r="HNY106" s="424"/>
      <c r="HNZ106" s="423"/>
      <c r="HOC106" s="424"/>
      <c r="HOD106" s="423"/>
      <c r="HOG106" s="424"/>
      <c r="HOH106" s="423"/>
      <c r="HOK106" s="424"/>
      <c r="HOL106" s="423"/>
      <c r="HOO106" s="424"/>
      <c r="HOP106" s="423"/>
      <c r="HOS106" s="424"/>
      <c r="HOT106" s="423"/>
      <c r="HOW106" s="424"/>
      <c r="HOX106" s="423"/>
      <c r="HPA106" s="424"/>
      <c r="HPB106" s="423"/>
      <c r="HPE106" s="424"/>
      <c r="HPF106" s="423"/>
      <c r="HPI106" s="424"/>
      <c r="HPJ106" s="423"/>
      <c r="HPM106" s="424"/>
      <c r="HPN106" s="423"/>
      <c r="HPQ106" s="424"/>
      <c r="HPR106" s="423"/>
      <c r="HPU106" s="424"/>
      <c r="HPV106" s="423"/>
      <c r="HPY106" s="424"/>
      <c r="HPZ106" s="423"/>
      <c r="HQC106" s="424"/>
      <c r="HQD106" s="423"/>
      <c r="HQG106" s="424"/>
      <c r="HQH106" s="423"/>
      <c r="HQK106" s="424"/>
      <c r="HQL106" s="423"/>
      <c r="HQO106" s="424"/>
      <c r="HQP106" s="423"/>
      <c r="HQS106" s="424"/>
      <c r="HQT106" s="423"/>
      <c r="HQW106" s="424"/>
      <c r="HQX106" s="423"/>
      <c r="HRA106" s="424"/>
      <c r="HRB106" s="423"/>
      <c r="HRE106" s="424"/>
      <c r="HRF106" s="423"/>
      <c r="HRI106" s="424"/>
      <c r="HRJ106" s="423"/>
      <c r="HRM106" s="424"/>
      <c r="HRN106" s="423"/>
      <c r="HRQ106" s="424"/>
      <c r="HRR106" s="423"/>
      <c r="HRU106" s="424"/>
      <c r="HRV106" s="423"/>
      <c r="HRY106" s="424"/>
      <c r="HRZ106" s="423"/>
      <c r="HSC106" s="424"/>
      <c r="HSD106" s="423"/>
      <c r="HSG106" s="424"/>
      <c r="HSH106" s="423"/>
      <c r="HSK106" s="424"/>
      <c r="HSL106" s="423"/>
      <c r="HSO106" s="424"/>
      <c r="HSP106" s="423"/>
      <c r="HSS106" s="424"/>
      <c r="HST106" s="423"/>
      <c r="HSW106" s="424"/>
      <c r="HSX106" s="423"/>
      <c r="HTA106" s="424"/>
      <c r="HTB106" s="423"/>
      <c r="HTE106" s="424"/>
      <c r="HTF106" s="423"/>
      <c r="HTI106" s="424"/>
      <c r="HTJ106" s="423"/>
      <c r="HTM106" s="424"/>
      <c r="HTN106" s="423"/>
      <c r="HTQ106" s="424"/>
      <c r="HTR106" s="423"/>
      <c r="HTU106" s="424"/>
      <c r="HTV106" s="423"/>
      <c r="HTY106" s="424"/>
      <c r="HTZ106" s="423"/>
      <c r="HUC106" s="424"/>
      <c r="HUD106" s="423"/>
      <c r="HUG106" s="424"/>
      <c r="HUH106" s="423"/>
      <c r="HUK106" s="424"/>
      <c r="HUL106" s="423"/>
      <c r="HUO106" s="424"/>
      <c r="HUP106" s="423"/>
      <c r="HUS106" s="424"/>
      <c r="HUT106" s="423"/>
      <c r="HUW106" s="424"/>
      <c r="HUX106" s="423"/>
      <c r="HVA106" s="424"/>
      <c r="HVB106" s="423"/>
      <c r="HVE106" s="424"/>
      <c r="HVF106" s="423"/>
      <c r="HVI106" s="424"/>
      <c r="HVJ106" s="423"/>
      <c r="HVM106" s="424"/>
      <c r="HVN106" s="423"/>
      <c r="HVQ106" s="424"/>
      <c r="HVR106" s="423"/>
      <c r="HVU106" s="424"/>
      <c r="HVV106" s="423"/>
      <c r="HVY106" s="424"/>
      <c r="HVZ106" s="423"/>
      <c r="HWC106" s="424"/>
      <c r="HWD106" s="423"/>
      <c r="HWG106" s="424"/>
      <c r="HWH106" s="423"/>
      <c r="HWK106" s="424"/>
      <c r="HWL106" s="423"/>
      <c r="HWO106" s="424"/>
      <c r="HWP106" s="423"/>
      <c r="HWS106" s="424"/>
      <c r="HWT106" s="423"/>
      <c r="HWW106" s="424"/>
      <c r="HWX106" s="423"/>
      <c r="HXA106" s="424"/>
      <c r="HXB106" s="423"/>
      <c r="HXE106" s="424"/>
      <c r="HXF106" s="423"/>
      <c r="HXI106" s="424"/>
      <c r="HXJ106" s="423"/>
      <c r="HXM106" s="424"/>
      <c r="HXN106" s="423"/>
      <c r="HXQ106" s="424"/>
      <c r="HXR106" s="423"/>
      <c r="HXU106" s="424"/>
      <c r="HXV106" s="423"/>
      <c r="HXY106" s="424"/>
      <c r="HXZ106" s="423"/>
      <c r="HYC106" s="424"/>
      <c r="HYD106" s="423"/>
      <c r="HYG106" s="424"/>
      <c r="HYH106" s="423"/>
      <c r="HYK106" s="424"/>
      <c r="HYL106" s="423"/>
      <c r="HYO106" s="424"/>
      <c r="HYP106" s="423"/>
      <c r="HYS106" s="424"/>
      <c r="HYT106" s="423"/>
      <c r="HYW106" s="424"/>
      <c r="HYX106" s="423"/>
      <c r="HZA106" s="424"/>
      <c r="HZB106" s="423"/>
      <c r="HZE106" s="424"/>
      <c r="HZF106" s="423"/>
      <c r="HZI106" s="424"/>
      <c r="HZJ106" s="423"/>
      <c r="HZM106" s="424"/>
      <c r="HZN106" s="423"/>
      <c r="HZQ106" s="424"/>
      <c r="HZR106" s="423"/>
      <c r="HZU106" s="424"/>
      <c r="HZV106" s="423"/>
      <c r="HZY106" s="424"/>
      <c r="HZZ106" s="423"/>
      <c r="IAC106" s="424"/>
      <c r="IAD106" s="423"/>
      <c r="IAG106" s="424"/>
      <c r="IAH106" s="423"/>
      <c r="IAK106" s="424"/>
      <c r="IAL106" s="423"/>
      <c r="IAO106" s="424"/>
      <c r="IAP106" s="423"/>
      <c r="IAS106" s="424"/>
      <c r="IAT106" s="423"/>
      <c r="IAW106" s="424"/>
      <c r="IAX106" s="423"/>
      <c r="IBA106" s="424"/>
      <c r="IBB106" s="423"/>
      <c r="IBE106" s="424"/>
      <c r="IBF106" s="423"/>
      <c r="IBI106" s="424"/>
      <c r="IBJ106" s="423"/>
      <c r="IBM106" s="424"/>
      <c r="IBN106" s="423"/>
      <c r="IBQ106" s="424"/>
      <c r="IBR106" s="423"/>
      <c r="IBU106" s="424"/>
      <c r="IBV106" s="423"/>
      <c r="IBY106" s="424"/>
      <c r="IBZ106" s="423"/>
      <c r="ICC106" s="424"/>
      <c r="ICD106" s="423"/>
      <c r="ICG106" s="424"/>
      <c r="ICH106" s="423"/>
      <c r="ICK106" s="424"/>
      <c r="ICL106" s="423"/>
      <c r="ICO106" s="424"/>
      <c r="ICP106" s="423"/>
      <c r="ICS106" s="424"/>
      <c r="ICT106" s="423"/>
      <c r="ICW106" s="424"/>
      <c r="ICX106" s="423"/>
      <c r="IDA106" s="424"/>
      <c r="IDB106" s="423"/>
      <c r="IDE106" s="424"/>
      <c r="IDF106" s="423"/>
      <c r="IDI106" s="424"/>
      <c r="IDJ106" s="423"/>
      <c r="IDM106" s="424"/>
      <c r="IDN106" s="423"/>
      <c r="IDQ106" s="424"/>
      <c r="IDR106" s="423"/>
      <c r="IDU106" s="424"/>
      <c r="IDV106" s="423"/>
      <c r="IDY106" s="424"/>
      <c r="IDZ106" s="423"/>
      <c r="IEC106" s="424"/>
      <c r="IED106" s="423"/>
      <c r="IEG106" s="424"/>
      <c r="IEH106" s="423"/>
      <c r="IEK106" s="424"/>
      <c r="IEL106" s="423"/>
      <c r="IEO106" s="424"/>
      <c r="IEP106" s="423"/>
      <c r="IES106" s="424"/>
      <c r="IET106" s="423"/>
      <c r="IEW106" s="424"/>
      <c r="IEX106" s="423"/>
      <c r="IFA106" s="424"/>
      <c r="IFB106" s="423"/>
      <c r="IFE106" s="424"/>
      <c r="IFF106" s="423"/>
      <c r="IFI106" s="424"/>
      <c r="IFJ106" s="423"/>
      <c r="IFM106" s="424"/>
      <c r="IFN106" s="423"/>
      <c r="IFQ106" s="424"/>
      <c r="IFR106" s="423"/>
      <c r="IFU106" s="424"/>
      <c r="IFV106" s="423"/>
      <c r="IFY106" s="424"/>
      <c r="IFZ106" s="423"/>
      <c r="IGC106" s="424"/>
      <c r="IGD106" s="423"/>
      <c r="IGG106" s="424"/>
      <c r="IGH106" s="423"/>
      <c r="IGK106" s="424"/>
      <c r="IGL106" s="423"/>
      <c r="IGO106" s="424"/>
      <c r="IGP106" s="423"/>
      <c r="IGS106" s="424"/>
      <c r="IGT106" s="423"/>
      <c r="IGW106" s="424"/>
      <c r="IGX106" s="423"/>
      <c r="IHA106" s="424"/>
      <c r="IHB106" s="423"/>
      <c r="IHE106" s="424"/>
      <c r="IHF106" s="423"/>
      <c r="IHI106" s="424"/>
      <c r="IHJ106" s="423"/>
      <c r="IHM106" s="424"/>
      <c r="IHN106" s="423"/>
      <c r="IHQ106" s="424"/>
      <c r="IHR106" s="423"/>
      <c r="IHU106" s="424"/>
      <c r="IHV106" s="423"/>
      <c r="IHY106" s="424"/>
      <c r="IHZ106" s="423"/>
      <c r="IIC106" s="424"/>
      <c r="IID106" s="423"/>
      <c r="IIG106" s="424"/>
      <c r="IIH106" s="423"/>
      <c r="IIK106" s="424"/>
      <c r="IIL106" s="423"/>
      <c r="IIO106" s="424"/>
      <c r="IIP106" s="423"/>
      <c r="IIS106" s="424"/>
      <c r="IIT106" s="423"/>
      <c r="IIW106" s="424"/>
      <c r="IIX106" s="423"/>
      <c r="IJA106" s="424"/>
      <c r="IJB106" s="423"/>
      <c r="IJE106" s="424"/>
      <c r="IJF106" s="423"/>
      <c r="IJI106" s="424"/>
      <c r="IJJ106" s="423"/>
      <c r="IJM106" s="424"/>
      <c r="IJN106" s="423"/>
      <c r="IJQ106" s="424"/>
      <c r="IJR106" s="423"/>
      <c r="IJU106" s="424"/>
      <c r="IJV106" s="423"/>
      <c r="IJY106" s="424"/>
      <c r="IJZ106" s="423"/>
      <c r="IKC106" s="424"/>
      <c r="IKD106" s="423"/>
      <c r="IKG106" s="424"/>
      <c r="IKH106" s="423"/>
      <c r="IKK106" s="424"/>
      <c r="IKL106" s="423"/>
      <c r="IKO106" s="424"/>
      <c r="IKP106" s="423"/>
      <c r="IKS106" s="424"/>
      <c r="IKT106" s="423"/>
      <c r="IKW106" s="424"/>
      <c r="IKX106" s="423"/>
      <c r="ILA106" s="424"/>
      <c r="ILB106" s="423"/>
      <c r="ILE106" s="424"/>
      <c r="ILF106" s="423"/>
      <c r="ILI106" s="424"/>
      <c r="ILJ106" s="423"/>
      <c r="ILM106" s="424"/>
      <c r="ILN106" s="423"/>
      <c r="ILQ106" s="424"/>
      <c r="ILR106" s="423"/>
      <c r="ILU106" s="424"/>
      <c r="ILV106" s="423"/>
      <c r="ILY106" s="424"/>
      <c r="ILZ106" s="423"/>
      <c r="IMC106" s="424"/>
      <c r="IMD106" s="423"/>
      <c r="IMG106" s="424"/>
      <c r="IMH106" s="423"/>
      <c r="IMK106" s="424"/>
      <c r="IML106" s="423"/>
      <c r="IMO106" s="424"/>
      <c r="IMP106" s="423"/>
      <c r="IMS106" s="424"/>
      <c r="IMT106" s="423"/>
      <c r="IMW106" s="424"/>
      <c r="IMX106" s="423"/>
      <c r="INA106" s="424"/>
      <c r="INB106" s="423"/>
      <c r="INE106" s="424"/>
      <c r="INF106" s="423"/>
      <c r="INI106" s="424"/>
      <c r="INJ106" s="423"/>
      <c r="INM106" s="424"/>
      <c r="INN106" s="423"/>
      <c r="INQ106" s="424"/>
      <c r="INR106" s="423"/>
      <c r="INU106" s="424"/>
      <c r="INV106" s="423"/>
      <c r="INY106" s="424"/>
      <c r="INZ106" s="423"/>
      <c r="IOC106" s="424"/>
      <c r="IOD106" s="423"/>
      <c r="IOG106" s="424"/>
      <c r="IOH106" s="423"/>
      <c r="IOK106" s="424"/>
      <c r="IOL106" s="423"/>
      <c r="IOO106" s="424"/>
      <c r="IOP106" s="423"/>
      <c r="IOS106" s="424"/>
      <c r="IOT106" s="423"/>
      <c r="IOW106" s="424"/>
      <c r="IOX106" s="423"/>
      <c r="IPA106" s="424"/>
      <c r="IPB106" s="423"/>
      <c r="IPE106" s="424"/>
      <c r="IPF106" s="423"/>
      <c r="IPI106" s="424"/>
      <c r="IPJ106" s="423"/>
      <c r="IPM106" s="424"/>
      <c r="IPN106" s="423"/>
      <c r="IPQ106" s="424"/>
      <c r="IPR106" s="423"/>
      <c r="IPU106" s="424"/>
      <c r="IPV106" s="423"/>
      <c r="IPY106" s="424"/>
      <c r="IPZ106" s="423"/>
      <c r="IQC106" s="424"/>
      <c r="IQD106" s="423"/>
      <c r="IQG106" s="424"/>
      <c r="IQH106" s="423"/>
      <c r="IQK106" s="424"/>
      <c r="IQL106" s="423"/>
      <c r="IQO106" s="424"/>
      <c r="IQP106" s="423"/>
      <c r="IQS106" s="424"/>
      <c r="IQT106" s="423"/>
      <c r="IQW106" s="424"/>
      <c r="IQX106" s="423"/>
      <c r="IRA106" s="424"/>
      <c r="IRB106" s="423"/>
      <c r="IRE106" s="424"/>
      <c r="IRF106" s="423"/>
      <c r="IRI106" s="424"/>
      <c r="IRJ106" s="423"/>
      <c r="IRM106" s="424"/>
      <c r="IRN106" s="423"/>
      <c r="IRQ106" s="424"/>
      <c r="IRR106" s="423"/>
      <c r="IRU106" s="424"/>
      <c r="IRV106" s="423"/>
      <c r="IRY106" s="424"/>
      <c r="IRZ106" s="423"/>
      <c r="ISC106" s="424"/>
      <c r="ISD106" s="423"/>
      <c r="ISG106" s="424"/>
      <c r="ISH106" s="423"/>
      <c r="ISK106" s="424"/>
      <c r="ISL106" s="423"/>
      <c r="ISO106" s="424"/>
      <c r="ISP106" s="423"/>
      <c r="ISS106" s="424"/>
      <c r="IST106" s="423"/>
      <c r="ISW106" s="424"/>
      <c r="ISX106" s="423"/>
      <c r="ITA106" s="424"/>
      <c r="ITB106" s="423"/>
      <c r="ITE106" s="424"/>
      <c r="ITF106" s="423"/>
      <c r="ITI106" s="424"/>
      <c r="ITJ106" s="423"/>
      <c r="ITM106" s="424"/>
      <c r="ITN106" s="423"/>
      <c r="ITQ106" s="424"/>
      <c r="ITR106" s="423"/>
      <c r="ITU106" s="424"/>
      <c r="ITV106" s="423"/>
      <c r="ITY106" s="424"/>
      <c r="ITZ106" s="423"/>
      <c r="IUC106" s="424"/>
      <c r="IUD106" s="423"/>
      <c r="IUG106" s="424"/>
      <c r="IUH106" s="423"/>
      <c r="IUK106" s="424"/>
      <c r="IUL106" s="423"/>
      <c r="IUO106" s="424"/>
      <c r="IUP106" s="423"/>
      <c r="IUS106" s="424"/>
      <c r="IUT106" s="423"/>
      <c r="IUW106" s="424"/>
      <c r="IUX106" s="423"/>
      <c r="IVA106" s="424"/>
      <c r="IVB106" s="423"/>
      <c r="IVE106" s="424"/>
      <c r="IVF106" s="423"/>
      <c r="IVI106" s="424"/>
      <c r="IVJ106" s="423"/>
      <c r="IVM106" s="424"/>
      <c r="IVN106" s="423"/>
      <c r="IVQ106" s="424"/>
      <c r="IVR106" s="423"/>
      <c r="IVU106" s="424"/>
      <c r="IVV106" s="423"/>
      <c r="IVY106" s="424"/>
      <c r="IVZ106" s="423"/>
      <c r="IWC106" s="424"/>
      <c r="IWD106" s="423"/>
      <c r="IWG106" s="424"/>
      <c r="IWH106" s="423"/>
      <c r="IWK106" s="424"/>
      <c r="IWL106" s="423"/>
      <c r="IWO106" s="424"/>
      <c r="IWP106" s="423"/>
      <c r="IWS106" s="424"/>
      <c r="IWT106" s="423"/>
      <c r="IWW106" s="424"/>
      <c r="IWX106" s="423"/>
      <c r="IXA106" s="424"/>
      <c r="IXB106" s="423"/>
      <c r="IXE106" s="424"/>
      <c r="IXF106" s="423"/>
      <c r="IXI106" s="424"/>
      <c r="IXJ106" s="423"/>
      <c r="IXM106" s="424"/>
      <c r="IXN106" s="423"/>
      <c r="IXQ106" s="424"/>
      <c r="IXR106" s="423"/>
      <c r="IXU106" s="424"/>
      <c r="IXV106" s="423"/>
      <c r="IXY106" s="424"/>
      <c r="IXZ106" s="423"/>
      <c r="IYC106" s="424"/>
      <c r="IYD106" s="423"/>
      <c r="IYG106" s="424"/>
      <c r="IYH106" s="423"/>
      <c r="IYK106" s="424"/>
      <c r="IYL106" s="423"/>
      <c r="IYO106" s="424"/>
      <c r="IYP106" s="423"/>
      <c r="IYS106" s="424"/>
      <c r="IYT106" s="423"/>
      <c r="IYW106" s="424"/>
      <c r="IYX106" s="423"/>
      <c r="IZA106" s="424"/>
      <c r="IZB106" s="423"/>
      <c r="IZE106" s="424"/>
      <c r="IZF106" s="423"/>
      <c r="IZI106" s="424"/>
      <c r="IZJ106" s="423"/>
      <c r="IZM106" s="424"/>
      <c r="IZN106" s="423"/>
      <c r="IZQ106" s="424"/>
      <c r="IZR106" s="423"/>
      <c r="IZU106" s="424"/>
      <c r="IZV106" s="423"/>
      <c r="IZY106" s="424"/>
      <c r="IZZ106" s="423"/>
      <c r="JAC106" s="424"/>
      <c r="JAD106" s="423"/>
      <c r="JAG106" s="424"/>
      <c r="JAH106" s="423"/>
      <c r="JAK106" s="424"/>
      <c r="JAL106" s="423"/>
      <c r="JAO106" s="424"/>
      <c r="JAP106" s="423"/>
      <c r="JAS106" s="424"/>
      <c r="JAT106" s="423"/>
      <c r="JAW106" s="424"/>
      <c r="JAX106" s="423"/>
      <c r="JBA106" s="424"/>
      <c r="JBB106" s="423"/>
      <c r="JBE106" s="424"/>
      <c r="JBF106" s="423"/>
      <c r="JBI106" s="424"/>
      <c r="JBJ106" s="423"/>
      <c r="JBM106" s="424"/>
      <c r="JBN106" s="423"/>
      <c r="JBQ106" s="424"/>
      <c r="JBR106" s="423"/>
      <c r="JBU106" s="424"/>
      <c r="JBV106" s="423"/>
      <c r="JBY106" s="424"/>
      <c r="JBZ106" s="423"/>
      <c r="JCC106" s="424"/>
      <c r="JCD106" s="423"/>
      <c r="JCG106" s="424"/>
      <c r="JCH106" s="423"/>
      <c r="JCK106" s="424"/>
      <c r="JCL106" s="423"/>
      <c r="JCO106" s="424"/>
      <c r="JCP106" s="423"/>
      <c r="JCS106" s="424"/>
      <c r="JCT106" s="423"/>
      <c r="JCW106" s="424"/>
      <c r="JCX106" s="423"/>
      <c r="JDA106" s="424"/>
      <c r="JDB106" s="423"/>
      <c r="JDE106" s="424"/>
      <c r="JDF106" s="423"/>
      <c r="JDI106" s="424"/>
      <c r="JDJ106" s="423"/>
      <c r="JDM106" s="424"/>
      <c r="JDN106" s="423"/>
      <c r="JDQ106" s="424"/>
      <c r="JDR106" s="423"/>
      <c r="JDU106" s="424"/>
      <c r="JDV106" s="423"/>
      <c r="JDY106" s="424"/>
      <c r="JDZ106" s="423"/>
      <c r="JEC106" s="424"/>
      <c r="JED106" s="423"/>
      <c r="JEG106" s="424"/>
      <c r="JEH106" s="423"/>
      <c r="JEK106" s="424"/>
      <c r="JEL106" s="423"/>
      <c r="JEO106" s="424"/>
      <c r="JEP106" s="423"/>
      <c r="JES106" s="424"/>
      <c r="JET106" s="423"/>
      <c r="JEW106" s="424"/>
      <c r="JEX106" s="423"/>
      <c r="JFA106" s="424"/>
      <c r="JFB106" s="423"/>
      <c r="JFE106" s="424"/>
      <c r="JFF106" s="423"/>
      <c r="JFI106" s="424"/>
      <c r="JFJ106" s="423"/>
      <c r="JFM106" s="424"/>
      <c r="JFN106" s="423"/>
      <c r="JFQ106" s="424"/>
      <c r="JFR106" s="423"/>
      <c r="JFU106" s="424"/>
      <c r="JFV106" s="423"/>
      <c r="JFY106" s="424"/>
      <c r="JFZ106" s="423"/>
      <c r="JGC106" s="424"/>
      <c r="JGD106" s="423"/>
      <c r="JGG106" s="424"/>
      <c r="JGH106" s="423"/>
      <c r="JGK106" s="424"/>
      <c r="JGL106" s="423"/>
      <c r="JGO106" s="424"/>
      <c r="JGP106" s="423"/>
      <c r="JGS106" s="424"/>
      <c r="JGT106" s="423"/>
      <c r="JGW106" s="424"/>
      <c r="JGX106" s="423"/>
      <c r="JHA106" s="424"/>
      <c r="JHB106" s="423"/>
      <c r="JHE106" s="424"/>
      <c r="JHF106" s="423"/>
      <c r="JHI106" s="424"/>
      <c r="JHJ106" s="423"/>
      <c r="JHM106" s="424"/>
      <c r="JHN106" s="423"/>
      <c r="JHQ106" s="424"/>
      <c r="JHR106" s="423"/>
      <c r="JHU106" s="424"/>
      <c r="JHV106" s="423"/>
      <c r="JHY106" s="424"/>
      <c r="JHZ106" s="423"/>
      <c r="JIC106" s="424"/>
      <c r="JID106" s="423"/>
      <c r="JIG106" s="424"/>
      <c r="JIH106" s="423"/>
      <c r="JIK106" s="424"/>
      <c r="JIL106" s="423"/>
      <c r="JIO106" s="424"/>
      <c r="JIP106" s="423"/>
      <c r="JIS106" s="424"/>
      <c r="JIT106" s="423"/>
      <c r="JIW106" s="424"/>
      <c r="JIX106" s="423"/>
      <c r="JJA106" s="424"/>
      <c r="JJB106" s="423"/>
      <c r="JJE106" s="424"/>
      <c r="JJF106" s="423"/>
      <c r="JJI106" s="424"/>
      <c r="JJJ106" s="423"/>
      <c r="JJM106" s="424"/>
      <c r="JJN106" s="423"/>
      <c r="JJQ106" s="424"/>
      <c r="JJR106" s="423"/>
      <c r="JJU106" s="424"/>
      <c r="JJV106" s="423"/>
      <c r="JJY106" s="424"/>
      <c r="JJZ106" s="423"/>
      <c r="JKC106" s="424"/>
      <c r="JKD106" s="423"/>
      <c r="JKG106" s="424"/>
      <c r="JKH106" s="423"/>
      <c r="JKK106" s="424"/>
      <c r="JKL106" s="423"/>
      <c r="JKO106" s="424"/>
      <c r="JKP106" s="423"/>
      <c r="JKS106" s="424"/>
      <c r="JKT106" s="423"/>
      <c r="JKW106" s="424"/>
      <c r="JKX106" s="423"/>
      <c r="JLA106" s="424"/>
      <c r="JLB106" s="423"/>
      <c r="JLE106" s="424"/>
      <c r="JLF106" s="423"/>
      <c r="JLI106" s="424"/>
      <c r="JLJ106" s="423"/>
      <c r="JLM106" s="424"/>
      <c r="JLN106" s="423"/>
      <c r="JLQ106" s="424"/>
      <c r="JLR106" s="423"/>
      <c r="JLU106" s="424"/>
      <c r="JLV106" s="423"/>
      <c r="JLY106" s="424"/>
      <c r="JLZ106" s="423"/>
      <c r="JMC106" s="424"/>
      <c r="JMD106" s="423"/>
      <c r="JMG106" s="424"/>
      <c r="JMH106" s="423"/>
      <c r="JMK106" s="424"/>
      <c r="JML106" s="423"/>
      <c r="JMO106" s="424"/>
      <c r="JMP106" s="423"/>
      <c r="JMS106" s="424"/>
      <c r="JMT106" s="423"/>
      <c r="JMW106" s="424"/>
      <c r="JMX106" s="423"/>
      <c r="JNA106" s="424"/>
      <c r="JNB106" s="423"/>
      <c r="JNE106" s="424"/>
      <c r="JNF106" s="423"/>
      <c r="JNI106" s="424"/>
      <c r="JNJ106" s="423"/>
      <c r="JNM106" s="424"/>
      <c r="JNN106" s="423"/>
      <c r="JNQ106" s="424"/>
      <c r="JNR106" s="423"/>
      <c r="JNU106" s="424"/>
      <c r="JNV106" s="423"/>
      <c r="JNY106" s="424"/>
      <c r="JNZ106" s="423"/>
      <c r="JOC106" s="424"/>
      <c r="JOD106" s="423"/>
      <c r="JOG106" s="424"/>
      <c r="JOH106" s="423"/>
      <c r="JOK106" s="424"/>
      <c r="JOL106" s="423"/>
      <c r="JOO106" s="424"/>
      <c r="JOP106" s="423"/>
      <c r="JOS106" s="424"/>
      <c r="JOT106" s="423"/>
      <c r="JOW106" s="424"/>
      <c r="JOX106" s="423"/>
      <c r="JPA106" s="424"/>
      <c r="JPB106" s="423"/>
      <c r="JPE106" s="424"/>
      <c r="JPF106" s="423"/>
      <c r="JPI106" s="424"/>
      <c r="JPJ106" s="423"/>
      <c r="JPM106" s="424"/>
      <c r="JPN106" s="423"/>
      <c r="JPQ106" s="424"/>
      <c r="JPR106" s="423"/>
      <c r="JPU106" s="424"/>
      <c r="JPV106" s="423"/>
      <c r="JPY106" s="424"/>
      <c r="JPZ106" s="423"/>
      <c r="JQC106" s="424"/>
      <c r="JQD106" s="423"/>
      <c r="JQG106" s="424"/>
      <c r="JQH106" s="423"/>
      <c r="JQK106" s="424"/>
      <c r="JQL106" s="423"/>
      <c r="JQO106" s="424"/>
      <c r="JQP106" s="423"/>
      <c r="JQS106" s="424"/>
      <c r="JQT106" s="423"/>
      <c r="JQW106" s="424"/>
      <c r="JQX106" s="423"/>
      <c r="JRA106" s="424"/>
      <c r="JRB106" s="423"/>
      <c r="JRE106" s="424"/>
      <c r="JRF106" s="423"/>
      <c r="JRI106" s="424"/>
      <c r="JRJ106" s="423"/>
      <c r="JRM106" s="424"/>
      <c r="JRN106" s="423"/>
      <c r="JRQ106" s="424"/>
      <c r="JRR106" s="423"/>
      <c r="JRU106" s="424"/>
      <c r="JRV106" s="423"/>
      <c r="JRY106" s="424"/>
      <c r="JRZ106" s="423"/>
      <c r="JSC106" s="424"/>
      <c r="JSD106" s="423"/>
      <c r="JSG106" s="424"/>
      <c r="JSH106" s="423"/>
      <c r="JSK106" s="424"/>
      <c r="JSL106" s="423"/>
      <c r="JSO106" s="424"/>
      <c r="JSP106" s="423"/>
      <c r="JSS106" s="424"/>
      <c r="JST106" s="423"/>
      <c r="JSW106" s="424"/>
      <c r="JSX106" s="423"/>
      <c r="JTA106" s="424"/>
      <c r="JTB106" s="423"/>
      <c r="JTE106" s="424"/>
      <c r="JTF106" s="423"/>
      <c r="JTI106" s="424"/>
      <c r="JTJ106" s="423"/>
      <c r="JTM106" s="424"/>
      <c r="JTN106" s="423"/>
      <c r="JTQ106" s="424"/>
      <c r="JTR106" s="423"/>
      <c r="JTU106" s="424"/>
      <c r="JTV106" s="423"/>
      <c r="JTY106" s="424"/>
      <c r="JTZ106" s="423"/>
      <c r="JUC106" s="424"/>
      <c r="JUD106" s="423"/>
      <c r="JUG106" s="424"/>
      <c r="JUH106" s="423"/>
      <c r="JUK106" s="424"/>
      <c r="JUL106" s="423"/>
      <c r="JUO106" s="424"/>
      <c r="JUP106" s="423"/>
      <c r="JUS106" s="424"/>
      <c r="JUT106" s="423"/>
      <c r="JUW106" s="424"/>
      <c r="JUX106" s="423"/>
      <c r="JVA106" s="424"/>
      <c r="JVB106" s="423"/>
      <c r="JVE106" s="424"/>
      <c r="JVF106" s="423"/>
      <c r="JVI106" s="424"/>
      <c r="JVJ106" s="423"/>
      <c r="JVM106" s="424"/>
      <c r="JVN106" s="423"/>
      <c r="JVQ106" s="424"/>
      <c r="JVR106" s="423"/>
      <c r="JVU106" s="424"/>
      <c r="JVV106" s="423"/>
      <c r="JVY106" s="424"/>
      <c r="JVZ106" s="423"/>
      <c r="JWC106" s="424"/>
      <c r="JWD106" s="423"/>
      <c r="JWG106" s="424"/>
      <c r="JWH106" s="423"/>
      <c r="JWK106" s="424"/>
      <c r="JWL106" s="423"/>
      <c r="JWO106" s="424"/>
      <c r="JWP106" s="423"/>
      <c r="JWS106" s="424"/>
      <c r="JWT106" s="423"/>
      <c r="JWW106" s="424"/>
      <c r="JWX106" s="423"/>
      <c r="JXA106" s="424"/>
      <c r="JXB106" s="423"/>
      <c r="JXE106" s="424"/>
      <c r="JXF106" s="423"/>
      <c r="JXI106" s="424"/>
      <c r="JXJ106" s="423"/>
      <c r="JXM106" s="424"/>
      <c r="JXN106" s="423"/>
      <c r="JXQ106" s="424"/>
      <c r="JXR106" s="423"/>
      <c r="JXU106" s="424"/>
      <c r="JXV106" s="423"/>
      <c r="JXY106" s="424"/>
      <c r="JXZ106" s="423"/>
      <c r="JYC106" s="424"/>
      <c r="JYD106" s="423"/>
      <c r="JYG106" s="424"/>
      <c r="JYH106" s="423"/>
      <c r="JYK106" s="424"/>
      <c r="JYL106" s="423"/>
      <c r="JYO106" s="424"/>
      <c r="JYP106" s="423"/>
      <c r="JYS106" s="424"/>
      <c r="JYT106" s="423"/>
      <c r="JYW106" s="424"/>
      <c r="JYX106" s="423"/>
      <c r="JZA106" s="424"/>
      <c r="JZB106" s="423"/>
      <c r="JZE106" s="424"/>
      <c r="JZF106" s="423"/>
      <c r="JZI106" s="424"/>
      <c r="JZJ106" s="423"/>
      <c r="JZM106" s="424"/>
      <c r="JZN106" s="423"/>
      <c r="JZQ106" s="424"/>
      <c r="JZR106" s="423"/>
      <c r="JZU106" s="424"/>
      <c r="JZV106" s="423"/>
      <c r="JZY106" s="424"/>
      <c r="JZZ106" s="423"/>
      <c r="KAC106" s="424"/>
      <c r="KAD106" s="423"/>
      <c r="KAG106" s="424"/>
      <c r="KAH106" s="423"/>
      <c r="KAK106" s="424"/>
      <c r="KAL106" s="423"/>
      <c r="KAO106" s="424"/>
      <c r="KAP106" s="423"/>
      <c r="KAS106" s="424"/>
      <c r="KAT106" s="423"/>
      <c r="KAW106" s="424"/>
      <c r="KAX106" s="423"/>
      <c r="KBA106" s="424"/>
      <c r="KBB106" s="423"/>
      <c r="KBE106" s="424"/>
      <c r="KBF106" s="423"/>
      <c r="KBI106" s="424"/>
      <c r="KBJ106" s="423"/>
      <c r="KBM106" s="424"/>
      <c r="KBN106" s="423"/>
      <c r="KBQ106" s="424"/>
      <c r="KBR106" s="423"/>
      <c r="KBU106" s="424"/>
      <c r="KBV106" s="423"/>
      <c r="KBY106" s="424"/>
      <c r="KBZ106" s="423"/>
      <c r="KCC106" s="424"/>
      <c r="KCD106" s="423"/>
      <c r="KCG106" s="424"/>
      <c r="KCH106" s="423"/>
      <c r="KCK106" s="424"/>
      <c r="KCL106" s="423"/>
      <c r="KCO106" s="424"/>
      <c r="KCP106" s="423"/>
      <c r="KCS106" s="424"/>
      <c r="KCT106" s="423"/>
      <c r="KCW106" s="424"/>
      <c r="KCX106" s="423"/>
      <c r="KDA106" s="424"/>
      <c r="KDB106" s="423"/>
      <c r="KDE106" s="424"/>
      <c r="KDF106" s="423"/>
      <c r="KDI106" s="424"/>
      <c r="KDJ106" s="423"/>
      <c r="KDM106" s="424"/>
      <c r="KDN106" s="423"/>
      <c r="KDQ106" s="424"/>
      <c r="KDR106" s="423"/>
      <c r="KDU106" s="424"/>
      <c r="KDV106" s="423"/>
      <c r="KDY106" s="424"/>
      <c r="KDZ106" s="423"/>
      <c r="KEC106" s="424"/>
      <c r="KED106" s="423"/>
      <c r="KEG106" s="424"/>
      <c r="KEH106" s="423"/>
      <c r="KEK106" s="424"/>
      <c r="KEL106" s="423"/>
      <c r="KEO106" s="424"/>
      <c r="KEP106" s="423"/>
      <c r="KES106" s="424"/>
      <c r="KET106" s="423"/>
      <c r="KEW106" s="424"/>
      <c r="KEX106" s="423"/>
      <c r="KFA106" s="424"/>
      <c r="KFB106" s="423"/>
      <c r="KFE106" s="424"/>
      <c r="KFF106" s="423"/>
      <c r="KFI106" s="424"/>
      <c r="KFJ106" s="423"/>
      <c r="KFM106" s="424"/>
      <c r="KFN106" s="423"/>
      <c r="KFQ106" s="424"/>
      <c r="KFR106" s="423"/>
      <c r="KFU106" s="424"/>
      <c r="KFV106" s="423"/>
      <c r="KFY106" s="424"/>
      <c r="KFZ106" s="423"/>
      <c r="KGC106" s="424"/>
      <c r="KGD106" s="423"/>
      <c r="KGG106" s="424"/>
      <c r="KGH106" s="423"/>
      <c r="KGK106" s="424"/>
      <c r="KGL106" s="423"/>
      <c r="KGO106" s="424"/>
      <c r="KGP106" s="423"/>
      <c r="KGS106" s="424"/>
      <c r="KGT106" s="423"/>
      <c r="KGW106" s="424"/>
      <c r="KGX106" s="423"/>
      <c r="KHA106" s="424"/>
      <c r="KHB106" s="423"/>
      <c r="KHE106" s="424"/>
      <c r="KHF106" s="423"/>
      <c r="KHI106" s="424"/>
      <c r="KHJ106" s="423"/>
      <c r="KHM106" s="424"/>
      <c r="KHN106" s="423"/>
      <c r="KHQ106" s="424"/>
      <c r="KHR106" s="423"/>
      <c r="KHU106" s="424"/>
      <c r="KHV106" s="423"/>
      <c r="KHY106" s="424"/>
      <c r="KHZ106" s="423"/>
      <c r="KIC106" s="424"/>
      <c r="KID106" s="423"/>
      <c r="KIG106" s="424"/>
      <c r="KIH106" s="423"/>
      <c r="KIK106" s="424"/>
      <c r="KIL106" s="423"/>
      <c r="KIO106" s="424"/>
      <c r="KIP106" s="423"/>
      <c r="KIS106" s="424"/>
      <c r="KIT106" s="423"/>
      <c r="KIW106" s="424"/>
      <c r="KIX106" s="423"/>
      <c r="KJA106" s="424"/>
      <c r="KJB106" s="423"/>
      <c r="KJE106" s="424"/>
      <c r="KJF106" s="423"/>
      <c r="KJI106" s="424"/>
      <c r="KJJ106" s="423"/>
      <c r="KJM106" s="424"/>
      <c r="KJN106" s="423"/>
      <c r="KJQ106" s="424"/>
      <c r="KJR106" s="423"/>
      <c r="KJU106" s="424"/>
      <c r="KJV106" s="423"/>
      <c r="KJY106" s="424"/>
      <c r="KJZ106" s="423"/>
      <c r="KKC106" s="424"/>
      <c r="KKD106" s="423"/>
      <c r="KKG106" s="424"/>
      <c r="KKH106" s="423"/>
      <c r="KKK106" s="424"/>
      <c r="KKL106" s="423"/>
      <c r="KKO106" s="424"/>
      <c r="KKP106" s="423"/>
      <c r="KKS106" s="424"/>
      <c r="KKT106" s="423"/>
      <c r="KKW106" s="424"/>
      <c r="KKX106" s="423"/>
      <c r="KLA106" s="424"/>
      <c r="KLB106" s="423"/>
      <c r="KLE106" s="424"/>
      <c r="KLF106" s="423"/>
      <c r="KLI106" s="424"/>
      <c r="KLJ106" s="423"/>
      <c r="KLM106" s="424"/>
      <c r="KLN106" s="423"/>
      <c r="KLQ106" s="424"/>
      <c r="KLR106" s="423"/>
      <c r="KLU106" s="424"/>
      <c r="KLV106" s="423"/>
      <c r="KLY106" s="424"/>
      <c r="KLZ106" s="423"/>
      <c r="KMC106" s="424"/>
      <c r="KMD106" s="423"/>
      <c r="KMG106" s="424"/>
      <c r="KMH106" s="423"/>
      <c r="KMK106" s="424"/>
      <c r="KML106" s="423"/>
      <c r="KMO106" s="424"/>
      <c r="KMP106" s="423"/>
      <c r="KMS106" s="424"/>
      <c r="KMT106" s="423"/>
      <c r="KMW106" s="424"/>
      <c r="KMX106" s="423"/>
      <c r="KNA106" s="424"/>
      <c r="KNB106" s="423"/>
      <c r="KNE106" s="424"/>
      <c r="KNF106" s="423"/>
      <c r="KNI106" s="424"/>
      <c r="KNJ106" s="423"/>
      <c r="KNM106" s="424"/>
      <c r="KNN106" s="423"/>
      <c r="KNQ106" s="424"/>
      <c r="KNR106" s="423"/>
      <c r="KNU106" s="424"/>
      <c r="KNV106" s="423"/>
      <c r="KNY106" s="424"/>
      <c r="KNZ106" s="423"/>
      <c r="KOC106" s="424"/>
      <c r="KOD106" s="423"/>
      <c r="KOG106" s="424"/>
      <c r="KOH106" s="423"/>
      <c r="KOK106" s="424"/>
      <c r="KOL106" s="423"/>
      <c r="KOO106" s="424"/>
      <c r="KOP106" s="423"/>
      <c r="KOS106" s="424"/>
      <c r="KOT106" s="423"/>
      <c r="KOW106" s="424"/>
      <c r="KOX106" s="423"/>
      <c r="KPA106" s="424"/>
      <c r="KPB106" s="423"/>
      <c r="KPE106" s="424"/>
      <c r="KPF106" s="423"/>
      <c r="KPI106" s="424"/>
      <c r="KPJ106" s="423"/>
      <c r="KPM106" s="424"/>
      <c r="KPN106" s="423"/>
      <c r="KPQ106" s="424"/>
      <c r="KPR106" s="423"/>
      <c r="KPU106" s="424"/>
      <c r="KPV106" s="423"/>
      <c r="KPY106" s="424"/>
      <c r="KPZ106" s="423"/>
      <c r="KQC106" s="424"/>
      <c r="KQD106" s="423"/>
      <c r="KQG106" s="424"/>
      <c r="KQH106" s="423"/>
      <c r="KQK106" s="424"/>
      <c r="KQL106" s="423"/>
      <c r="KQO106" s="424"/>
      <c r="KQP106" s="423"/>
      <c r="KQS106" s="424"/>
      <c r="KQT106" s="423"/>
      <c r="KQW106" s="424"/>
      <c r="KQX106" s="423"/>
      <c r="KRA106" s="424"/>
      <c r="KRB106" s="423"/>
      <c r="KRE106" s="424"/>
      <c r="KRF106" s="423"/>
      <c r="KRI106" s="424"/>
      <c r="KRJ106" s="423"/>
      <c r="KRM106" s="424"/>
      <c r="KRN106" s="423"/>
      <c r="KRQ106" s="424"/>
      <c r="KRR106" s="423"/>
      <c r="KRU106" s="424"/>
      <c r="KRV106" s="423"/>
      <c r="KRY106" s="424"/>
      <c r="KRZ106" s="423"/>
      <c r="KSC106" s="424"/>
      <c r="KSD106" s="423"/>
      <c r="KSG106" s="424"/>
      <c r="KSH106" s="423"/>
      <c r="KSK106" s="424"/>
      <c r="KSL106" s="423"/>
      <c r="KSO106" s="424"/>
      <c r="KSP106" s="423"/>
      <c r="KSS106" s="424"/>
      <c r="KST106" s="423"/>
      <c r="KSW106" s="424"/>
      <c r="KSX106" s="423"/>
      <c r="KTA106" s="424"/>
      <c r="KTB106" s="423"/>
      <c r="KTE106" s="424"/>
      <c r="KTF106" s="423"/>
      <c r="KTI106" s="424"/>
      <c r="KTJ106" s="423"/>
      <c r="KTM106" s="424"/>
      <c r="KTN106" s="423"/>
      <c r="KTQ106" s="424"/>
      <c r="KTR106" s="423"/>
      <c r="KTU106" s="424"/>
      <c r="KTV106" s="423"/>
      <c r="KTY106" s="424"/>
      <c r="KTZ106" s="423"/>
      <c r="KUC106" s="424"/>
      <c r="KUD106" s="423"/>
      <c r="KUG106" s="424"/>
      <c r="KUH106" s="423"/>
      <c r="KUK106" s="424"/>
      <c r="KUL106" s="423"/>
      <c r="KUO106" s="424"/>
      <c r="KUP106" s="423"/>
      <c r="KUS106" s="424"/>
      <c r="KUT106" s="423"/>
      <c r="KUW106" s="424"/>
      <c r="KUX106" s="423"/>
      <c r="KVA106" s="424"/>
      <c r="KVB106" s="423"/>
      <c r="KVE106" s="424"/>
      <c r="KVF106" s="423"/>
      <c r="KVI106" s="424"/>
      <c r="KVJ106" s="423"/>
      <c r="KVM106" s="424"/>
      <c r="KVN106" s="423"/>
      <c r="KVQ106" s="424"/>
      <c r="KVR106" s="423"/>
      <c r="KVU106" s="424"/>
      <c r="KVV106" s="423"/>
      <c r="KVY106" s="424"/>
      <c r="KVZ106" s="423"/>
      <c r="KWC106" s="424"/>
      <c r="KWD106" s="423"/>
      <c r="KWG106" s="424"/>
      <c r="KWH106" s="423"/>
      <c r="KWK106" s="424"/>
      <c r="KWL106" s="423"/>
      <c r="KWO106" s="424"/>
      <c r="KWP106" s="423"/>
      <c r="KWS106" s="424"/>
      <c r="KWT106" s="423"/>
      <c r="KWW106" s="424"/>
      <c r="KWX106" s="423"/>
      <c r="KXA106" s="424"/>
      <c r="KXB106" s="423"/>
      <c r="KXE106" s="424"/>
      <c r="KXF106" s="423"/>
      <c r="KXI106" s="424"/>
      <c r="KXJ106" s="423"/>
      <c r="KXM106" s="424"/>
      <c r="KXN106" s="423"/>
      <c r="KXQ106" s="424"/>
      <c r="KXR106" s="423"/>
      <c r="KXU106" s="424"/>
      <c r="KXV106" s="423"/>
      <c r="KXY106" s="424"/>
      <c r="KXZ106" s="423"/>
      <c r="KYC106" s="424"/>
      <c r="KYD106" s="423"/>
      <c r="KYG106" s="424"/>
      <c r="KYH106" s="423"/>
      <c r="KYK106" s="424"/>
      <c r="KYL106" s="423"/>
      <c r="KYO106" s="424"/>
      <c r="KYP106" s="423"/>
      <c r="KYS106" s="424"/>
      <c r="KYT106" s="423"/>
      <c r="KYW106" s="424"/>
      <c r="KYX106" s="423"/>
      <c r="KZA106" s="424"/>
      <c r="KZB106" s="423"/>
      <c r="KZE106" s="424"/>
      <c r="KZF106" s="423"/>
      <c r="KZI106" s="424"/>
      <c r="KZJ106" s="423"/>
      <c r="KZM106" s="424"/>
      <c r="KZN106" s="423"/>
      <c r="KZQ106" s="424"/>
      <c r="KZR106" s="423"/>
      <c r="KZU106" s="424"/>
      <c r="KZV106" s="423"/>
      <c r="KZY106" s="424"/>
      <c r="KZZ106" s="423"/>
      <c r="LAC106" s="424"/>
      <c r="LAD106" s="423"/>
      <c r="LAG106" s="424"/>
      <c r="LAH106" s="423"/>
      <c r="LAK106" s="424"/>
      <c r="LAL106" s="423"/>
      <c r="LAO106" s="424"/>
      <c r="LAP106" s="423"/>
      <c r="LAS106" s="424"/>
      <c r="LAT106" s="423"/>
      <c r="LAW106" s="424"/>
      <c r="LAX106" s="423"/>
      <c r="LBA106" s="424"/>
      <c r="LBB106" s="423"/>
      <c r="LBE106" s="424"/>
      <c r="LBF106" s="423"/>
      <c r="LBI106" s="424"/>
      <c r="LBJ106" s="423"/>
      <c r="LBM106" s="424"/>
      <c r="LBN106" s="423"/>
      <c r="LBQ106" s="424"/>
      <c r="LBR106" s="423"/>
      <c r="LBU106" s="424"/>
      <c r="LBV106" s="423"/>
      <c r="LBY106" s="424"/>
      <c r="LBZ106" s="423"/>
      <c r="LCC106" s="424"/>
      <c r="LCD106" s="423"/>
      <c r="LCG106" s="424"/>
      <c r="LCH106" s="423"/>
      <c r="LCK106" s="424"/>
      <c r="LCL106" s="423"/>
      <c r="LCO106" s="424"/>
      <c r="LCP106" s="423"/>
      <c r="LCS106" s="424"/>
      <c r="LCT106" s="423"/>
      <c r="LCW106" s="424"/>
      <c r="LCX106" s="423"/>
      <c r="LDA106" s="424"/>
      <c r="LDB106" s="423"/>
      <c r="LDE106" s="424"/>
      <c r="LDF106" s="423"/>
      <c r="LDI106" s="424"/>
      <c r="LDJ106" s="423"/>
      <c r="LDM106" s="424"/>
      <c r="LDN106" s="423"/>
      <c r="LDQ106" s="424"/>
      <c r="LDR106" s="423"/>
      <c r="LDU106" s="424"/>
      <c r="LDV106" s="423"/>
      <c r="LDY106" s="424"/>
      <c r="LDZ106" s="423"/>
      <c r="LEC106" s="424"/>
      <c r="LED106" s="423"/>
      <c r="LEG106" s="424"/>
      <c r="LEH106" s="423"/>
      <c r="LEK106" s="424"/>
      <c r="LEL106" s="423"/>
      <c r="LEO106" s="424"/>
      <c r="LEP106" s="423"/>
      <c r="LES106" s="424"/>
      <c r="LET106" s="423"/>
      <c r="LEW106" s="424"/>
      <c r="LEX106" s="423"/>
      <c r="LFA106" s="424"/>
      <c r="LFB106" s="423"/>
      <c r="LFE106" s="424"/>
      <c r="LFF106" s="423"/>
      <c r="LFI106" s="424"/>
      <c r="LFJ106" s="423"/>
      <c r="LFM106" s="424"/>
      <c r="LFN106" s="423"/>
      <c r="LFQ106" s="424"/>
      <c r="LFR106" s="423"/>
      <c r="LFU106" s="424"/>
      <c r="LFV106" s="423"/>
      <c r="LFY106" s="424"/>
      <c r="LFZ106" s="423"/>
      <c r="LGC106" s="424"/>
      <c r="LGD106" s="423"/>
      <c r="LGG106" s="424"/>
      <c r="LGH106" s="423"/>
      <c r="LGK106" s="424"/>
      <c r="LGL106" s="423"/>
      <c r="LGO106" s="424"/>
      <c r="LGP106" s="423"/>
      <c r="LGS106" s="424"/>
      <c r="LGT106" s="423"/>
      <c r="LGW106" s="424"/>
      <c r="LGX106" s="423"/>
      <c r="LHA106" s="424"/>
      <c r="LHB106" s="423"/>
      <c r="LHE106" s="424"/>
      <c r="LHF106" s="423"/>
      <c r="LHI106" s="424"/>
      <c r="LHJ106" s="423"/>
      <c r="LHM106" s="424"/>
      <c r="LHN106" s="423"/>
      <c r="LHQ106" s="424"/>
      <c r="LHR106" s="423"/>
      <c r="LHU106" s="424"/>
      <c r="LHV106" s="423"/>
      <c r="LHY106" s="424"/>
      <c r="LHZ106" s="423"/>
      <c r="LIC106" s="424"/>
      <c r="LID106" s="423"/>
      <c r="LIG106" s="424"/>
      <c r="LIH106" s="423"/>
      <c r="LIK106" s="424"/>
      <c r="LIL106" s="423"/>
      <c r="LIO106" s="424"/>
      <c r="LIP106" s="423"/>
      <c r="LIS106" s="424"/>
      <c r="LIT106" s="423"/>
      <c r="LIW106" s="424"/>
      <c r="LIX106" s="423"/>
      <c r="LJA106" s="424"/>
      <c r="LJB106" s="423"/>
      <c r="LJE106" s="424"/>
      <c r="LJF106" s="423"/>
      <c r="LJI106" s="424"/>
      <c r="LJJ106" s="423"/>
      <c r="LJM106" s="424"/>
      <c r="LJN106" s="423"/>
      <c r="LJQ106" s="424"/>
      <c r="LJR106" s="423"/>
      <c r="LJU106" s="424"/>
      <c r="LJV106" s="423"/>
      <c r="LJY106" s="424"/>
      <c r="LJZ106" s="423"/>
      <c r="LKC106" s="424"/>
      <c r="LKD106" s="423"/>
      <c r="LKG106" s="424"/>
      <c r="LKH106" s="423"/>
      <c r="LKK106" s="424"/>
      <c r="LKL106" s="423"/>
      <c r="LKO106" s="424"/>
      <c r="LKP106" s="423"/>
      <c r="LKS106" s="424"/>
      <c r="LKT106" s="423"/>
      <c r="LKW106" s="424"/>
      <c r="LKX106" s="423"/>
      <c r="LLA106" s="424"/>
      <c r="LLB106" s="423"/>
      <c r="LLE106" s="424"/>
      <c r="LLF106" s="423"/>
      <c r="LLI106" s="424"/>
      <c r="LLJ106" s="423"/>
      <c r="LLM106" s="424"/>
      <c r="LLN106" s="423"/>
      <c r="LLQ106" s="424"/>
      <c r="LLR106" s="423"/>
      <c r="LLU106" s="424"/>
      <c r="LLV106" s="423"/>
      <c r="LLY106" s="424"/>
      <c r="LLZ106" s="423"/>
      <c r="LMC106" s="424"/>
      <c r="LMD106" s="423"/>
      <c r="LMG106" s="424"/>
      <c r="LMH106" s="423"/>
      <c r="LMK106" s="424"/>
      <c r="LML106" s="423"/>
      <c r="LMO106" s="424"/>
      <c r="LMP106" s="423"/>
      <c r="LMS106" s="424"/>
      <c r="LMT106" s="423"/>
      <c r="LMW106" s="424"/>
      <c r="LMX106" s="423"/>
      <c r="LNA106" s="424"/>
      <c r="LNB106" s="423"/>
      <c r="LNE106" s="424"/>
      <c r="LNF106" s="423"/>
      <c r="LNI106" s="424"/>
      <c r="LNJ106" s="423"/>
      <c r="LNM106" s="424"/>
      <c r="LNN106" s="423"/>
      <c r="LNQ106" s="424"/>
      <c r="LNR106" s="423"/>
      <c r="LNU106" s="424"/>
      <c r="LNV106" s="423"/>
      <c r="LNY106" s="424"/>
      <c r="LNZ106" s="423"/>
      <c r="LOC106" s="424"/>
      <c r="LOD106" s="423"/>
      <c r="LOG106" s="424"/>
      <c r="LOH106" s="423"/>
      <c r="LOK106" s="424"/>
      <c r="LOL106" s="423"/>
      <c r="LOO106" s="424"/>
      <c r="LOP106" s="423"/>
      <c r="LOS106" s="424"/>
      <c r="LOT106" s="423"/>
      <c r="LOW106" s="424"/>
      <c r="LOX106" s="423"/>
      <c r="LPA106" s="424"/>
      <c r="LPB106" s="423"/>
      <c r="LPE106" s="424"/>
      <c r="LPF106" s="423"/>
      <c r="LPI106" s="424"/>
      <c r="LPJ106" s="423"/>
      <c r="LPM106" s="424"/>
      <c r="LPN106" s="423"/>
      <c r="LPQ106" s="424"/>
      <c r="LPR106" s="423"/>
      <c r="LPU106" s="424"/>
      <c r="LPV106" s="423"/>
      <c r="LPY106" s="424"/>
      <c r="LPZ106" s="423"/>
      <c r="LQC106" s="424"/>
      <c r="LQD106" s="423"/>
      <c r="LQG106" s="424"/>
      <c r="LQH106" s="423"/>
      <c r="LQK106" s="424"/>
      <c r="LQL106" s="423"/>
      <c r="LQO106" s="424"/>
      <c r="LQP106" s="423"/>
      <c r="LQS106" s="424"/>
      <c r="LQT106" s="423"/>
      <c r="LQW106" s="424"/>
      <c r="LQX106" s="423"/>
      <c r="LRA106" s="424"/>
      <c r="LRB106" s="423"/>
      <c r="LRE106" s="424"/>
      <c r="LRF106" s="423"/>
      <c r="LRI106" s="424"/>
      <c r="LRJ106" s="423"/>
      <c r="LRM106" s="424"/>
      <c r="LRN106" s="423"/>
      <c r="LRQ106" s="424"/>
      <c r="LRR106" s="423"/>
      <c r="LRU106" s="424"/>
      <c r="LRV106" s="423"/>
      <c r="LRY106" s="424"/>
      <c r="LRZ106" s="423"/>
      <c r="LSC106" s="424"/>
      <c r="LSD106" s="423"/>
      <c r="LSG106" s="424"/>
      <c r="LSH106" s="423"/>
      <c r="LSK106" s="424"/>
      <c r="LSL106" s="423"/>
      <c r="LSO106" s="424"/>
      <c r="LSP106" s="423"/>
      <c r="LSS106" s="424"/>
      <c r="LST106" s="423"/>
      <c r="LSW106" s="424"/>
      <c r="LSX106" s="423"/>
      <c r="LTA106" s="424"/>
      <c r="LTB106" s="423"/>
      <c r="LTE106" s="424"/>
      <c r="LTF106" s="423"/>
      <c r="LTI106" s="424"/>
      <c r="LTJ106" s="423"/>
      <c r="LTM106" s="424"/>
      <c r="LTN106" s="423"/>
      <c r="LTQ106" s="424"/>
      <c r="LTR106" s="423"/>
      <c r="LTU106" s="424"/>
      <c r="LTV106" s="423"/>
      <c r="LTY106" s="424"/>
      <c r="LTZ106" s="423"/>
      <c r="LUC106" s="424"/>
      <c r="LUD106" s="423"/>
      <c r="LUG106" s="424"/>
      <c r="LUH106" s="423"/>
      <c r="LUK106" s="424"/>
      <c r="LUL106" s="423"/>
      <c r="LUO106" s="424"/>
      <c r="LUP106" s="423"/>
      <c r="LUS106" s="424"/>
      <c r="LUT106" s="423"/>
      <c r="LUW106" s="424"/>
      <c r="LUX106" s="423"/>
      <c r="LVA106" s="424"/>
      <c r="LVB106" s="423"/>
      <c r="LVE106" s="424"/>
      <c r="LVF106" s="423"/>
      <c r="LVI106" s="424"/>
      <c r="LVJ106" s="423"/>
      <c r="LVM106" s="424"/>
      <c r="LVN106" s="423"/>
      <c r="LVQ106" s="424"/>
      <c r="LVR106" s="423"/>
      <c r="LVU106" s="424"/>
      <c r="LVV106" s="423"/>
      <c r="LVY106" s="424"/>
      <c r="LVZ106" s="423"/>
      <c r="LWC106" s="424"/>
      <c r="LWD106" s="423"/>
      <c r="LWG106" s="424"/>
      <c r="LWH106" s="423"/>
      <c r="LWK106" s="424"/>
      <c r="LWL106" s="423"/>
      <c r="LWO106" s="424"/>
      <c r="LWP106" s="423"/>
      <c r="LWS106" s="424"/>
      <c r="LWT106" s="423"/>
      <c r="LWW106" s="424"/>
      <c r="LWX106" s="423"/>
      <c r="LXA106" s="424"/>
      <c r="LXB106" s="423"/>
      <c r="LXE106" s="424"/>
      <c r="LXF106" s="423"/>
      <c r="LXI106" s="424"/>
      <c r="LXJ106" s="423"/>
      <c r="LXM106" s="424"/>
      <c r="LXN106" s="423"/>
      <c r="LXQ106" s="424"/>
      <c r="LXR106" s="423"/>
      <c r="LXU106" s="424"/>
      <c r="LXV106" s="423"/>
      <c r="LXY106" s="424"/>
      <c r="LXZ106" s="423"/>
      <c r="LYC106" s="424"/>
      <c r="LYD106" s="423"/>
      <c r="LYG106" s="424"/>
      <c r="LYH106" s="423"/>
      <c r="LYK106" s="424"/>
      <c r="LYL106" s="423"/>
      <c r="LYO106" s="424"/>
      <c r="LYP106" s="423"/>
      <c r="LYS106" s="424"/>
      <c r="LYT106" s="423"/>
      <c r="LYW106" s="424"/>
      <c r="LYX106" s="423"/>
      <c r="LZA106" s="424"/>
      <c r="LZB106" s="423"/>
      <c r="LZE106" s="424"/>
      <c r="LZF106" s="423"/>
      <c r="LZI106" s="424"/>
      <c r="LZJ106" s="423"/>
      <c r="LZM106" s="424"/>
      <c r="LZN106" s="423"/>
      <c r="LZQ106" s="424"/>
      <c r="LZR106" s="423"/>
      <c r="LZU106" s="424"/>
      <c r="LZV106" s="423"/>
      <c r="LZY106" s="424"/>
      <c r="LZZ106" s="423"/>
      <c r="MAC106" s="424"/>
      <c r="MAD106" s="423"/>
      <c r="MAG106" s="424"/>
      <c r="MAH106" s="423"/>
      <c r="MAK106" s="424"/>
      <c r="MAL106" s="423"/>
      <c r="MAO106" s="424"/>
      <c r="MAP106" s="423"/>
      <c r="MAS106" s="424"/>
      <c r="MAT106" s="423"/>
      <c r="MAW106" s="424"/>
      <c r="MAX106" s="423"/>
      <c r="MBA106" s="424"/>
      <c r="MBB106" s="423"/>
      <c r="MBE106" s="424"/>
      <c r="MBF106" s="423"/>
      <c r="MBI106" s="424"/>
      <c r="MBJ106" s="423"/>
      <c r="MBM106" s="424"/>
      <c r="MBN106" s="423"/>
      <c r="MBQ106" s="424"/>
      <c r="MBR106" s="423"/>
      <c r="MBU106" s="424"/>
      <c r="MBV106" s="423"/>
      <c r="MBY106" s="424"/>
      <c r="MBZ106" s="423"/>
      <c r="MCC106" s="424"/>
      <c r="MCD106" s="423"/>
      <c r="MCG106" s="424"/>
      <c r="MCH106" s="423"/>
      <c r="MCK106" s="424"/>
      <c r="MCL106" s="423"/>
      <c r="MCO106" s="424"/>
      <c r="MCP106" s="423"/>
      <c r="MCS106" s="424"/>
      <c r="MCT106" s="423"/>
      <c r="MCW106" s="424"/>
      <c r="MCX106" s="423"/>
      <c r="MDA106" s="424"/>
      <c r="MDB106" s="423"/>
      <c r="MDE106" s="424"/>
      <c r="MDF106" s="423"/>
      <c r="MDI106" s="424"/>
      <c r="MDJ106" s="423"/>
      <c r="MDM106" s="424"/>
      <c r="MDN106" s="423"/>
      <c r="MDQ106" s="424"/>
      <c r="MDR106" s="423"/>
      <c r="MDU106" s="424"/>
      <c r="MDV106" s="423"/>
      <c r="MDY106" s="424"/>
      <c r="MDZ106" s="423"/>
      <c r="MEC106" s="424"/>
      <c r="MED106" s="423"/>
      <c r="MEG106" s="424"/>
      <c r="MEH106" s="423"/>
      <c r="MEK106" s="424"/>
      <c r="MEL106" s="423"/>
      <c r="MEO106" s="424"/>
      <c r="MEP106" s="423"/>
      <c r="MES106" s="424"/>
      <c r="MET106" s="423"/>
      <c r="MEW106" s="424"/>
      <c r="MEX106" s="423"/>
      <c r="MFA106" s="424"/>
      <c r="MFB106" s="423"/>
      <c r="MFE106" s="424"/>
      <c r="MFF106" s="423"/>
      <c r="MFI106" s="424"/>
      <c r="MFJ106" s="423"/>
      <c r="MFM106" s="424"/>
      <c r="MFN106" s="423"/>
      <c r="MFQ106" s="424"/>
      <c r="MFR106" s="423"/>
      <c r="MFU106" s="424"/>
      <c r="MFV106" s="423"/>
      <c r="MFY106" s="424"/>
      <c r="MFZ106" s="423"/>
      <c r="MGC106" s="424"/>
      <c r="MGD106" s="423"/>
      <c r="MGG106" s="424"/>
      <c r="MGH106" s="423"/>
      <c r="MGK106" s="424"/>
      <c r="MGL106" s="423"/>
      <c r="MGO106" s="424"/>
      <c r="MGP106" s="423"/>
      <c r="MGS106" s="424"/>
      <c r="MGT106" s="423"/>
      <c r="MGW106" s="424"/>
      <c r="MGX106" s="423"/>
      <c r="MHA106" s="424"/>
      <c r="MHB106" s="423"/>
      <c r="MHE106" s="424"/>
      <c r="MHF106" s="423"/>
      <c r="MHI106" s="424"/>
      <c r="MHJ106" s="423"/>
      <c r="MHM106" s="424"/>
      <c r="MHN106" s="423"/>
      <c r="MHQ106" s="424"/>
      <c r="MHR106" s="423"/>
      <c r="MHU106" s="424"/>
      <c r="MHV106" s="423"/>
      <c r="MHY106" s="424"/>
      <c r="MHZ106" s="423"/>
      <c r="MIC106" s="424"/>
      <c r="MID106" s="423"/>
      <c r="MIG106" s="424"/>
      <c r="MIH106" s="423"/>
      <c r="MIK106" s="424"/>
      <c r="MIL106" s="423"/>
      <c r="MIO106" s="424"/>
      <c r="MIP106" s="423"/>
      <c r="MIS106" s="424"/>
      <c r="MIT106" s="423"/>
      <c r="MIW106" s="424"/>
      <c r="MIX106" s="423"/>
      <c r="MJA106" s="424"/>
      <c r="MJB106" s="423"/>
      <c r="MJE106" s="424"/>
      <c r="MJF106" s="423"/>
      <c r="MJI106" s="424"/>
      <c r="MJJ106" s="423"/>
      <c r="MJM106" s="424"/>
      <c r="MJN106" s="423"/>
      <c r="MJQ106" s="424"/>
      <c r="MJR106" s="423"/>
      <c r="MJU106" s="424"/>
      <c r="MJV106" s="423"/>
      <c r="MJY106" s="424"/>
      <c r="MJZ106" s="423"/>
      <c r="MKC106" s="424"/>
      <c r="MKD106" s="423"/>
      <c r="MKG106" s="424"/>
      <c r="MKH106" s="423"/>
      <c r="MKK106" s="424"/>
      <c r="MKL106" s="423"/>
      <c r="MKO106" s="424"/>
      <c r="MKP106" s="423"/>
      <c r="MKS106" s="424"/>
      <c r="MKT106" s="423"/>
      <c r="MKW106" s="424"/>
      <c r="MKX106" s="423"/>
      <c r="MLA106" s="424"/>
      <c r="MLB106" s="423"/>
      <c r="MLE106" s="424"/>
      <c r="MLF106" s="423"/>
      <c r="MLI106" s="424"/>
      <c r="MLJ106" s="423"/>
      <c r="MLM106" s="424"/>
      <c r="MLN106" s="423"/>
      <c r="MLQ106" s="424"/>
      <c r="MLR106" s="423"/>
      <c r="MLU106" s="424"/>
      <c r="MLV106" s="423"/>
      <c r="MLY106" s="424"/>
      <c r="MLZ106" s="423"/>
      <c r="MMC106" s="424"/>
      <c r="MMD106" s="423"/>
      <c r="MMG106" s="424"/>
      <c r="MMH106" s="423"/>
      <c r="MMK106" s="424"/>
      <c r="MML106" s="423"/>
      <c r="MMO106" s="424"/>
      <c r="MMP106" s="423"/>
      <c r="MMS106" s="424"/>
      <c r="MMT106" s="423"/>
      <c r="MMW106" s="424"/>
      <c r="MMX106" s="423"/>
      <c r="MNA106" s="424"/>
      <c r="MNB106" s="423"/>
      <c r="MNE106" s="424"/>
      <c r="MNF106" s="423"/>
      <c r="MNI106" s="424"/>
      <c r="MNJ106" s="423"/>
      <c r="MNM106" s="424"/>
      <c r="MNN106" s="423"/>
      <c r="MNQ106" s="424"/>
      <c r="MNR106" s="423"/>
      <c r="MNU106" s="424"/>
      <c r="MNV106" s="423"/>
      <c r="MNY106" s="424"/>
      <c r="MNZ106" s="423"/>
      <c r="MOC106" s="424"/>
      <c r="MOD106" s="423"/>
      <c r="MOG106" s="424"/>
      <c r="MOH106" s="423"/>
      <c r="MOK106" s="424"/>
      <c r="MOL106" s="423"/>
      <c r="MOO106" s="424"/>
      <c r="MOP106" s="423"/>
      <c r="MOS106" s="424"/>
      <c r="MOT106" s="423"/>
      <c r="MOW106" s="424"/>
      <c r="MOX106" s="423"/>
      <c r="MPA106" s="424"/>
      <c r="MPB106" s="423"/>
      <c r="MPE106" s="424"/>
      <c r="MPF106" s="423"/>
      <c r="MPI106" s="424"/>
      <c r="MPJ106" s="423"/>
      <c r="MPM106" s="424"/>
      <c r="MPN106" s="423"/>
      <c r="MPQ106" s="424"/>
      <c r="MPR106" s="423"/>
      <c r="MPU106" s="424"/>
      <c r="MPV106" s="423"/>
      <c r="MPY106" s="424"/>
      <c r="MPZ106" s="423"/>
      <c r="MQC106" s="424"/>
      <c r="MQD106" s="423"/>
      <c r="MQG106" s="424"/>
      <c r="MQH106" s="423"/>
      <c r="MQK106" s="424"/>
      <c r="MQL106" s="423"/>
      <c r="MQO106" s="424"/>
      <c r="MQP106" s="423"/>
      <c r="MQS106" s="424"/>
      <c r="MQT106" s="423"/>
      <c r="MQW106" s="424"/>
      <c r="MQX106" s="423"/>
      <c r="MRA106" s="424"/>
      <c r="MRB106" s="423"/>
      <c r="MRE106" s="424"/>
      <c r="MRF106" s="423"/>
      <c r="MRI106" s="424"/>
      <c r="MRJ106" s="423"/>
      <c r="MRM106" s="424"/>
      <c r="MRN106" s="423"/>
      <c r="MRQ106" s="424"/>
      <c r="MRR106" s="423"/>
      <c r="MRU106" s="424"/>
      <c r="MRV106" s="423"/>
      <c r="MRY106" s="424"/>
      <c r="MRZ106" s="423"/>
      <c r="MSC106" s="424"/>
      <c r="MSD106" s="423"/>
      <c r="MSG106" s="424"/>
      <c r="MSH106" s="423"/>
      <c r="MSK106" s="424"/>
      <c r="MSL106" s="423"/>
      <c r="MSO106" s="424"/>
      <c r="MSP106" s="423"/>
      <c r="MSS106" s="424"/>
      <c r="MST106" s="423"/>
      <c r="MSW106" s="424"/>
      <c r="MSX106" s="423"/>
      <c r="MTA106" s="424"/>
      <c r="MTB106" s="423"/>
      <c r="MTE106" s="424"/>
      <c r="MTF106" s="423"/>
      <c r="MTI106" s="424"/>
      <c r="MTJ106" s="423"/>
      <c r="MTM106" s="424"/>
      <c r="MTN106" s="423"/>
      <c r="MTQ106" s="424"/>
      <c r="MTR106" s="423"/>
      <c r="MTU106" s="424"/>
      <c r="MTV106" s="423"/>
      <c r="MTY106" s="424"/>
      <c r="MTZ106" s="423"/>
      <c r="MUC106" s="424"/>
      <c r="MUD106" s="423"/>
      <c r="MUG106" s="424"/>
      <c r="MUH106" s="423"/>
      <c r="MUK106" s="424"/>
      <c r="MUL106" s="423"/>
      <c r="MUO106" s="424"/>
      <c r="MUP106" s="423"/>
      <c r="MUS106" s="424"/>
      <c r="MUT106" s="423"/>
      <c r="MUW106" s="424"/>
      <c r="MUX106" s="423"/>
      <c r="MVA106" s="424"/>
      <c r="MVB106" s="423"/>
      <c r="MVE106" s="424"/>
      <c r="MVF106" s="423"/>
      <c r="MVI106" s="424"/>
      <c r="MVJ106" s="423"/>
      <c r="MVM106" s="424"/>
      <c r="MVN106" s="423"/>
      <c r="MVQ106" s="424"/>
      <c r="MVR106" s="423"/>
      <c r="MVU106" s="424"/>
      <c r="MVV106" s="423"/>
      <c r="MVY106" s="424"/>
      <c r="MVZ106" s="423"/>
      <c r="MWC106" s="424"/>
      <c r="MWD106" s="423"/>
      <c r="MWG106" s="424"/>
      <c r="MWH106" s="423"/>
      <c r="MWK106" s="424"/>
      <c r="MWL106" s="423"/>
      <c r="MWO106" s="424"/>
      <c r="MWP106" s="423"/>
      <c r="MWS106" s="424"/>
      <c r="MWT106" s="423"/>
      <c r="MWW106" s="424"/>
      <c r="MWX106" s="423"/>
      <c r="MXA106" s="424"/>
      <c r="MXB106" s="423"/>
      <c r="MXE106" s="424"/>
      <c r="MXF106" s="423"/>
      <c r="MXI106" s="424"/>
      <c r="MXJ106" s="423"/>
      <c r="MXM106" s="424"/>
      <c r="MXN106" s="423"/>
      <c r="MXQ106" s="424"/>
      <c r="MXR106" s="423"/>
      <c r="MXU106" s="424"/>
      <c r="MXV106" s="423"/>
      <c r="MXY106" s="424"/>
      <c r="MXZ106" s="423"/>
      <c r="MYC106" s="424"/>
      <c r="MYD106" s="423"/>
      <c r="MYG106" s="424"/>
      <c r="MYH106" s="423"/>
      <c r="MYK106" s="424"/>
      <c r="MYL106" s="423"/>
      <c r="MYO106" s="424"/>
      <c r="MYP106" s="423"/>
      <c r="MYS106" s="424"/>
      <c r="MYT106" s="423"/>
      <c r="MYW106" s="424"/>
      <c r="MYX106" s="423"/>
      <c r="MZA106" s="424"/>
      <c r="MZB106" s="423"/>
      <c r="MZE106" s="424"/>
      <c r="MZF106" s="423"/>
      <c r="MZI106" s="424"/>
      <c r="MZJ106" s="423"/>
      <c r="MZM106" s="424"/>
      <c r="MZN106" s="423"/>
      <c r="MZQ106" s="424"/>
      <c r="MZR106" s="423"/>
      <c r="MZU106" s="424"/>
      <c r="MZV106" s="423"/>
      <c r="MZY106" s="424"/>
      <c r="MZZ106" s="423"/>
      <c r="NAC106" s="424"/>
      <c r="NAD106" s="423"/>
      <c r="NAG106" s="424"/>
      <c r="NAH106" s="423"/>
      <c r="NAK106" s="424"/>
      <c r="NAL106" s="423"/>
      <c r="NAO106" s="424"/>
      <c r="NAP106" s="423"/>
      <c r="NAS106" s="424"/>
      <c r="NAT106" s="423"/>
      <c r="NAW106" s="424"/>
      <c r="NAX106" s="423"/>
      <c r="NBA106" s="424"/>
      <c r="NBB106" s="423"/>
      <c r="NBE106" s="424"/>
      <c r="NBF106" s="423"/>
      <c r="NBI106" s="424"/>
      <c r="NBJ106" s="423"/>
      <c r="NBM106" s="424"/>
      <c r="NBN106" s="423"/>
      <c r="NBQ106" s="424"/>
      <c r="NBR106" s="423"/>
      <c r="NBU106" s="424"/>
      <c r="NBV106" s="423"/>
      <c r="NBY106" s="424"/>
      <c r="NBZ106" s="423"/>
      <c r="NCC106" s="424"/>
      <c r="NCD106" s="423"/>
      <c r="NCG106" s="424"/>
      <c r="NCH106" s="423"/>
      <c r="NCK106" s="424"/>
      <c r="NCL106" s="423"/>
      <c r="NCO106" s="424"/>
      <c r="NCP106" s="423"/>
      <c r="NCS106" s="424"/>
      <c r="NCT106" s="423"/>
      <c r="NCW106" s="424"/>
      <c r="NCX106" s="423"/>
      <c r="NDA106" s="424"/>
      <c r="NDB106" s="423"/>
      <c r="NDE106" s="424"/>
      <c r="NDF106" s="423"/>
      <c r="NDI106" s="424"/>
      <c r="NDJ106" s="423"/>
      <c r="NDM106" s="424"/>
      <c r="NDN106" s="423"/>
      <c r="NDQ106" s="424"/>
      <c r="NDR106" s="423"/>
      <c r="NDU106" s="424"/>
      <c r="NDV106" s="423"/>
      <c r="NDY106" s="424"/>
      <c r="NDZ106" s="423"/>
      <c r="NEC106" s="424"/>
      <c r="NED106" s="423"/>
      <c r="NEG106" s="424"/>
      <c r="NEH106" s="423"/>
      <c r="NEK106" s="424"/>
      <c r="NEL106" s="423"/>
      <c r="NEO106" s="424"/>
      <c r="NEP106" s="423"/>
      <c r="NES106" s="424"/>
      <c r="NET106" s="423"/>
      <c r="NEW106" s="424"/>
      <c r="NEX106" s="423"/>
      <c r="NFA106" s="424"/>
      <c r="NFB106" s="423"/>
      <c r="NFE106" s="424"/>
      <c r="NFF106" s="423"/>
      <c r="NFI106" s="424"/>
      <c r="NFJ106" s="423"/>
      <c r="NFM106" s="424"/>
      <c r="NFN106" s="423"/>
      <c r="NFQ106" s="424"/>
      <c r="NFR106" s="423"/>
      <c r="NFU106" s="424"/>
      <c r="NFV106" s="423"/>
      <c r="NFY106" s="424"/>
      <c r="NFZ106" s="423"/>
      <c r="NGC106" s="424"/>
      <c r="NGD106" s="423"/>
      <c r="NGG106" s="424"/>
      <c r="NGH106" s="423"/>
      <c r="NGK106" s="424"/>
      <c r="NGL106" s="423"/>
      <c r="NGO106" s="424"/>
      <c r="NGP106" s="423"/>
      <c r="NGS106" s="424"/>
      <c r="NGT106" s="423"/>
      <c r="NGW106" s="424"/>
      <c r="NGX106" s="423"/>
      <c r="NHA106" s="424"/>
      <c r="NHB106" s="423"/>
      <c r="NHE106" s="424"/>
      <c r="NHF106" s="423"/>
      <c r="NHI106" s="424"/>
      <c r="NHJ106" s="423"/>
      <c r="NHM106" s="424"/>
      <c r="NHN106" s="423"/>
      <c r="NHQ106" s="424"/>
      <c r="NHR106" s="423"/>
      <c r="NHU106" s="424"/>
      <c r="NHV106" s="423"/>
      <c r="NHY106" s="424"/>
      <c r="NHZ106" s="423"/>
      <c r="NIC106" s="424"/>
      <c r="NID106" s="423"/>
      <c r="NIG106" s="424"/>
      <c r="NIH106" s="423"/>
      <c r="NIK106" s="424"/>
      <c r="NIL106" s="423"/>
      <c r="NIO106" s="424"/>
      <c r="NIP106" s="423"/>
      <c r="NIS106" s="424"/>
      <c r="NIT106" s="423"/>
      <c r="NIW106" s="424"/>
      <c r="NIX106" s="423"/>
      <c r="NJA106" s="424"/>
      <c r="NJB106" s="423"/>
      <c r="NJE106" s="424"/>
      <c r="NJF106" s="423"/>
      <c r="NJI106" s="424"/>
      <c r="NJJ106" s="423"/>
      <c r="NJM106" s="424"/>
      <c r="NJN106" s="423"/>
      <c r="NJQ106" s="424"/>
      <c r="NJR106" s="423"/>
      <c r="NJU106" s="424"/>
      <c r="NJV106" s="423"/>
      <c r="NJY106" s="424"/>
      <c r="NJZ106" s="423"/>
      <c r="NKC106" s="424"/>
      <c r="NKD106" s="423"/>
      <c r="NKG106" s="424"/>
      <c r="NKH106" s="423"/>
      <c r="NKK106" s="424"/>
      <c r="NKL106" s="423"/>
      <c r="NKO106" s="424"/>
      <c r="NKP106" s="423"/>
      <c r="NKS106" s="424"/>
      <c r="NKT106" s="423"/>
      <c r="NKW106" s="424"/>
      <c r="NKX106" s="423"/>
      <c r="NLA106" s="424"/>
      <c r="NLB106" s="423"/>
      <c r="NLE106" s="424"/>
      <c r="NLF106" s="423"/>
      <c r="NLI106" s="424"/>
      <c r="NLJ106" s="423"/>
      <c r="NLM106" s="424"/>
      <c r="NLN106" s="423"/>
      <c r="NLQ106" s="424"/>
      <c r="NLR106" s="423"/>
      <c r="NLU106" s="424"/>
      <c r="NLV106" s="423"/>
      <c r="NLY106" s="424"/>
      <c r="NLZ106" s="423"/>
      <c r="NMC106" s="424"/>
      <c r="NMD106" s="423"/>
      <c r="NMG106" s="424"/>
      <c r="NMH106" s="423"/>
      <c r="NMK106" s="424"/>
      <c r="NML106" s="423"/>
      <c r="NMO106" s="424"/>
      <c r="NMP106" s="423"/>
      <c r="NMS106" s="424"/>
      <c r="NMT106" s="423"/>
      <c r="NMW106" s="424"/>
      <c r="NMX106" s="423"/>
      <c r="NNA106" s="424"/>
      <c r="NNB106" s="423"/>
      <c r="NNE106" s="424"/>
      <c r="NNF106" s="423"/>
      <c r="NNI106" s="424"/>
      <c r="NNJ106" s="423"/>
      <c r="NNM106" s="424"/>
      <c r="NNN106" s="423"/>
      <c r="NNQ106" s="424"/>
      <c r="NNR106" s="423"/>
      <c r="NNU106" s="424"/>
      <c r="NNV106" s="423"/>
      <c r="NNY106" s="424"/>
      <c r="NNZ106" s="423"/>
      <c r="NOC106" s="424"/>
      <c r="NOD106" s="423"/>
      <c r="NOG106" s="424"/>
      <c r="NOH106" s="423"/>
      <c r="NOK106" s="424"/>
      <c r="NOL106" s="423"/>
      <c r="NOO106" s="424"/>
      <c r="NOP106" s="423"/>
      <c r="NOS106" s="424"/>
      <c r="NOT106" s="423"/>
      <c r="NOW106" s="424"/>
      <c r="NOX106" s="423"/>
      <c r="NPA106" s="424"/>
      <c r="NPB106" s="423"/>
      <c r="NPE106" s="424"/>
      <c r="NPF106" s="423"/>
      <c r="NPI106" s="424"/>
      <c r="NPJ106" s="423"/>
      <c r="NPM106" s="424"/>
      <c r="NPN106" s="423"/>
      <c r="NPQ106" s="424"/>
      <c r="NPR106" s="423"/>
      <c r="NPU106" s="424"/>
      <c r="NPV106" s="423"/>
      <c r="NPY106" s="424"/>
      <c r="NPZ106" s="423"/>
      <c r="NQC106" s="424"/>
      <c r="NQD106" s="423"/>
      <c r="NQG106" s="424"/>
      <c r="NQH106" s="423"/>
      <c r="NQK106" s="424"/>
      <c r="NQL106" s="423"/>
      <c r="NQO106" s="424"/>
      <c r="NQP106" s="423"/>
      <c r="NQS106" s="424"/>
      <c r="NQT106" s="423"/>
      <c r="NQW106" s="424"/>
      <c r="NQX106" s="423"/>
      <c r="NRA106" s="424"/>
      <c r="NRB106" s="423"/>
      <c r="NRE106" s="424"/>
      <c r="NRF106" s="423"/>
      <c r="NRI106" s="424"/>
      <c r="NRJ106" s="423"/>
      <c r="NRM106" s="424"/>
      <c r="NRN106" s="423"/>
      <c r="NRQ106" s="424"/>
      <c r="NRR106" s="423"/>
      <c r="NRU106" s="424"/>
      <c r="NRV106" s="423"/>
      <c r="NRY106" s="424"/>
      <c r="NRZ106" s="423"/>
      <c r="NSC106" s="424"/>
      <c r="NSD106" s="423"/>
      <c r="NSG106" s="424"/>
      <c r="NSH106" s="423"/>
      <c r="NSK106" s="424"/>
      <c r="NSL106" s="423"/>
      <c r="NSO106" s="424"/>
      <c r="NSP106" s="423"/>
      <c r="NSS106" s="424"/>
      <c r="NST106" s="423"/>
      <c r="NSW106" s="424"/>
      <c r="NSX106" s="423"/>
      <c r="NTA106" s="424"/>
      <c r="NTB106" s="423"/>
      <c r="NTE106" s="424"/>
      <c r="NTF106" s="423"/>
      <c r="NTI106" s="424"/>
      <c r="NTJ106" s="423"/>
      <c r="NTM106" s="424"/>
      <c r="NTN106" s="423"/>
      <c r="NTQ106" s="424"/>
      <c r="NTR106" s="423"/>
      <c r="NTU106" s="424"/>
      <c r="NTV106" s="423"/>
      <c r="NTY106" s="424"/>
      <c r="NTZ106" s="423"/>
      <c r="NUC106" s="424"/>
      <c r="NUD106" s="423"/>
      <c r="NUG106" s="424"/>
      <c r="NUH106" s="423"/>
      <c r="NUK106" s="424"/>
      <c r="NUL106" s="423"/>
      <c r="NUO106" s="424"/>
      <c r="NUP106" s="423"/>
      <c r="NUS106" s="424"/>
      <c r="NUT106" s="423"/>
      <c r="NUW106" s="424"/>
      <c r="NUX106" s="423"/>
      <c r="NVA106" s="424"/>
      <c r="NVB106" s="423"/>
      <c r="NVE106" s="424"/>
      <c r="NVF106" s="423"/>
      <c r="NVI106" s="424"/>
      <c r="NVJ106" s="423"/>
      <c r="NVM106" s="424"/>
      <c r="NVN106" s="423"/>
      <c r="NVQ106" s="424"/>
      <c r="NVR106" s="423"/>
      <c r="NVU106" s="424"/>
      <c r="NVV106" s="423"/>
      <c r="NVY106" s="424"/>
      <c r="NVZ106" s="423"/>
      <c r="NWC106" s="424"/>
      <c r="NWD106" s="423"/>
      <c r="NWG106" s="424"/>
      <c r="NWH106" s="423"/>
      <c r="NWK106" s="424"/>
      <c r="NWL106" s="423"/>
      <c r="NWO106" s="424"/>
      <c r="NWP106" s="423"/>
      <c r="NWS106" s="424"/>
      <c r="NWT106" s="423"/>
      <c r="NWW106" s="424"/>
      <c r="NWX106" s="423"/>
      <c r="NXA106" s="424"/>
      <c r="NXB106" s="423"/>
      <c r="NXE106" s="424"/>
      <c r="NXF106" s="423"/>
      <c r="NXI106" s="424"/>
      <c r="NXJ106" s="423"/>
      <c r="NXM106" s="424"/>
      <c r="NXN106" s="423"/>
      <c r="NXQ106" s="424"/>
      <c r="NXR106" s="423"/>
      <c r="NXU106" s="424"/>
      <c r="NXV106" s="423"/>
      <c r="NXY106" s="424"/>
      <c r="NXZ106" s="423"/>
      <c r="NYC106" s="424"/>
      <c r="NYD106" s="423"/>
      <c r="NYG106" s="424"/>
      <c r="NYH106" s="423"/>
      <c r="NYK106" s="424"/>
      <c r="NYL106" s="423"/>
      <c r="NYO106" s="424"/>
      <c r="NYP106" s="423"/>
      <c r="NYS106" s="424"/>
      <c r="NYT106" s="423"/>
      <c r="NYW106" s="424"/>
      <c r="NYX106" s="423"/>
      <c r="NZA106" s="424"/>
      <c r="NZB106" s="423"/>
      <c r="NZE106" s="424"/>
      <c r="NZF106" s="423"/>
      <c r="NZI106" s="424"/>
      <c r="NZJ106" s="423"/>
      <c r="NZM106" s="424"/>
      <c r="NZN106" s="423"/>
      <c r="NZQ106" s="424"/>
      <c r="NZR106" s="423"/>
      <c r="NZU106" s="424"/>
      <c r="NZV106" s="423"/>
      <c r="NZY106" s="424"/>
      <c r="NZZ106" s="423"/>
      <c r="OAC106" s="424"/>
      <c r="OAD106" s="423"/>
      <c r="OAG106" s="424"/>
      <c r="OAH106" s="423"/>
      <c r="OAK106" s="424"/>
      <c r="OAL106" s="423"/>
      <c r="OAO106" s="424"/>
      <c r="OAP106" s="423"/>
      <c r="OAS106" s="424"/>
      <c r="OAT106" s="423"/>
      <c r="OAW106" s="424"/>
      <c r="OAX106" s="423"/>
      <c r="OBA106" s="424"/>
      <c r="OBB106" s="423"/>
      <c r="OBE106" s="424"/>
      <c r="OBF106" s="423"/>
      <c r="OBI106" s="424"/>
      <c r="OBJ106" s="423"/>
      <c r="OBM106" s="424"/>
      <c r="OBN106" s="423"/>
      <c r="OBQ106" s="424"/>
      <c r="OBR106" s="423"/>
      <c r="OBU106" s="424"/>
      <c r="OBV106" s="423"/>
      <c r="OBY106" s="424"/>
      <c r="OBZ106" s="423"/>
      <c r="OCC106" s="424"/>
      <c r="OCD106" s="423"/>
      <c r="OCG106" s="424"/>
      <c r="OCH106" s="423"/>
      <c r="OCK106" s="424"/>
      <c r="OCL106" s="423"/>
      <c r="OCO106" s="424"/>
      <c r="OCP106" s="423"/>
      <c r="OCS106" s="424"/>
      <c r="OCT106" s="423"/>
      <c r="OCW106" s="424"/>
      <c r="OCX106" s="423"/>
      <c r="ODA106" s="424"/>
      <c r="ODB106" s="423"/>
      <c r="ODE106" s="424"/>
      <c r="ODF106" s="423"/>
      <c r="ODI106" s="424"/>
      <c r="ODJ106" s="423"/>
      <c r="ODM106" s="424"/>
      <c r="ODN106" s="423"/>
      <c r="ODQ106" s="424"/>
      <c r="ODR106" s="423"/>
      <c r="ODU106" s="424"/>
      <c r="ODV106" s="423"/>
      <c r="ODY106" s="424"/>
      <c r="ODZ106" s="423"/>
      <c r="OEC106" s="424"/>
      <c r="OED106" s="423"/>
      <c r="OEG106" s="424"/>
      <c r="OEH106" s="423"/>
      <c r="OEK106" s="424"/>
      <c r="OEL106" s="423"/>
      <c r="OEO106" s="424"/>
      <c r="OEP106" s="423"/>
      <c r="OES106" s="424"/>
      <c r="OET106" s="423"/>
      <c r="OEW106" s="424"/>
      <c r="OEX106" s="423"/>
      <c r="OFA106" s="424"/>
      <c r="OFB106" s="423"/>
      <c r="OFE106" s="424"/>
      <c r="OFF106" s="423"/>
      <c r="OFI106" s="424"/>
      <c r="OFJ106" s="423"/>
      <c r="OFM106" s="424"/>
      <c r="OFN106" s="423"/>
      <c r="OFQ106" s="424"/>
      <c r="OFR106" s="423"/>
      <c r="OFU106" s="424"/>
      <c r="OFV106" s="423"/>
      <c r="OFY106" s="424"/>
      <c r="OFZ106" s="423"/>
      <c r="OGC106" s="424"/>
      <c r="OGD106" s="423"/>
      <c r="OGG106" s="424"/>
      <c r="OGH106" s="423"/>
      <c r="OGK106" s="424"/>
      <c r="OGL106" s="423"/>
      <c r="OGO106" s="424"/>
      <c r="OGP106" s="423"/>
      <c r="OGS106" s="424"/>
      <c r="OGT106" s="423"/>
      <c r="OGW106" s="424"/>
      <c r="OGX106" s="423"/>
      <c r="OHA106" s="424"/>
      <c r="OHB106" s="423"/>
      <c r="OHE106" s="424"/>
      <c r="OHF106" s="423"/>
      <c r="OHI106" s="424"/>
      <c r="OHJ106" s="423"/>
      <c r="OHM106" s="424"/>
      <c r="OHN106" s="423"/>
      <c r="OHQ106" s="424"/>
      <c r="OHR106" s="423"/>
      <c r="OHU106" s="424"/>
      <c r="OHV106" s="423"/>
      <c r="OHY106" s="424"/>
      <c r="OHZ106" s="423"/>
      <c r="OIC106" s="424"/>
      <c r="OID106" s="423"/>
      <c r="OIG106" s="424"/>
      <c r="OIH106" s="423"/>
      <c r="OIK106" s="424"/>
      <c r="OIL106" s="423"/>
      <c r="OIO106" s="424"/>
      <c r="OIP106" s="423"/>
      <c r="OIS106" s="424"/>
      <c r="OIT106" s="423"/>
      <c r="OIW106" s="424"/>
      <c r="OIX106" s="423"/>
      <c r="OJA106" s="424"/>
      <c r="OJB106" s="423"/>
      <c r="OJE106" s="424"/>
      <c r="OJF106" s="423"/>
      <c r="OJI106" s="424"/>
      <c r="OJJ106" s="423"/>
      <c r="OJM106" s="424"/>
      <c r="OJN106" s="423"/>
      <c r="OJQ106" s="424"/>
      <c r="OJR106" s="423"/>
      <c r="OJU106" s="424"/>
      <c r="OJV106" s="423"/>
      <c r="OJY106" s="424"/>
      <c r="OJZ106" s="423"/>
      <c r="OKC106" s="424"/>
      <c r="OKD106" s="423"/>
      <c r="OKG106" s="424"/>
      <c r="OKH106" s="423"/>
      <c r="OKK106" s="424"/>
      <c r="OKL106" s="423"/>
      <c r="OKO106" s="424"/>
      <c r="OKP106" s="423"/>
      <c r="OKS106" s="424"/>
      <c r="OKT106" s="423"/>
      <c r="OKW106" s="424"/>
      <c r="OKX106" s="423"/>
      <c r="OLA106" s="424"/>
      <c r="OLB106" s="423"/>
      <c r="OLE106" s="424"/>
      <c r="OLF106" s="423"/>
      <c r="OLI106" s="424"/>
      <c r="OLJ106" s="423"/>
      <c r="OLM106" s="424"/>
      <c r="OLN106" s="423"/>
      <c r="OLQ106" s="424"/>
      <c r="OLR106" s="423"/>
      <c r="OLU106" s="424"/>
      <c r="OLV106" s="423"/>
      <c r="OLY106" s="424"/>
      <c r="OLZ106" s="423"/>
      <c r="OMC106" s="424"/>
      <c r="OMD106" s="423"/>
      <c r="OMG106" s="424"/>
      <c r="OMH106" s="423"/>
      <c r="OMK106" s="424"/>
      <c r="OML106" s="423"/>
      <c r="OMO106" s="424"/>
      <c r="OMP106" s="423"/>
      <c r="OMS106" s="424"/>
      <c r="OMT106" s="423"/>
      <c r="OMW106" s="424"/>
      <c r="OMX106" s="423"/>
      <c r="ONA106" s="424"/>
      <c r="ONB106" s="423"/>
      <c r="ONE106" s="424"/>
      <c r="ONF106" s="423"/>
      <c r="ONI106" s="424"/>
      <c r="ONJ106" s="423"/>
      <c r="ONM106" s="424"/>
      <c r="ONN106" s="423"/>
      <c r="ONQ106" s="424"/>
      <c r="ONR106" s="423"/>
      <c r="ONU106" s="424"/>
      <c r="ONV106" s="423"/>
      <c r="ONY106" s="424"/>
      <c r="ONZ106" s="423"/>
      <c r="OOC106" s="424"/>
      <c r="OOD106" s="423"/>
      <c r="OOG106" s="424"/>
      <c r="OOH106" s="423"/>
      <c r="OOK106" s="424"/>
      <c r="OOL106" s="423"/>
      <c r="OOO106" s="424"/>
      <c r="OOP106" s="423"/>
      <c r="OOS106" s="424"/>
      <c r="OOT106" s="423"/>
      <c r="OOW106" s="424"/>
      <c r="OOX106" s="423"/>
      <c r="OPA106" s="424"/>
      <c r="OPB106" s="423"/>
      <c r="OPE106" s="424"/>
      <c r="OPF106" s="423"/>
      <c r="OPI106" s="424"/>
      <c r="OPJ106" s="423"/>
      <c r="OPM106" s="424"/>
      <c r="OPN106" s="423"/>
      <c r="OPQ106" s="424"/>
      <c r="OPR106" s="423"/>
      <c r="OPU106" s="424"/>
      <c r="OPV106" s="423"/>
      <c r="OPY106" s="424"/>
      <c r="OPZ106" s="423"/>
      <c r="OQC106" s="424"/>
      <c r="OQD106" s="423"/>
      <c r="OQG106" s="424"/>
      <c r="OQH106" s="423"/>
      <c r="OQK106" s="424"/>
      <c r="OQL106" s="423"/>
      <c r="OQO106" s="424"/>
      <c r="OQP106" s="423"/>
      <c r="OQS106" s="424"/>
      <c r="OQT106" s="423"/>
      <c r="OQW106" s="424"/>
      <c r="OQX106" s="423"/>
      <c r="ORA106" s="424"/>
      <c r="ORB106" s="423"/>
      <c r="ORE106" s="424"/>
      <c r="ORF106" s="423"/>
      <c r="ORI106" s="424"/>
      <c r="ORJ106" s="423"/>
      <c r="ORM106" s="424"/>
      <c r="ORN106" s="423"/>
      <c r="ORQ106" s="424"/>
      <c r="ORR106" s="423"/>
      <c r="ORU106" s="424"/>
      <c r="ORV106" s="423"/>
      <c r="ORY106" s="424"/>
      <c r="ORZ106" s="423"/>
      <c r="OSC106" s="424"/>
      <c r="OSD106" s="423"/>
      <c r="OSG106" s="424"/>
      <c r="OSH106" s="423"/>
      <c r="OSK106" s="424"/>
      <c r="OSL106" s="423"/>
      <c r="OSO106" s="424"/>
      <c r="OSP106" s="423"/>
      <c r="OSS106" s="424"/>
      <c r="OST106" s="423"/>
      <c r="OSW106" s="424"/>
      <c r="OSX106" s="423"/>
      <c r="OTA106" s="424"/>
      <c r="OTB106" s="423"/>
      <c r="OTE106" s="424"/>
      <c r="OTF106" s="423"/>
      <c r="OTI106" s="424"/>
      <c r="OTJ106" s="423"/>
      <c r="OTM106" s="424"/>
      <c r="OTN106" s="423"/>
      <c r="OTQ106" s="424"/>
      <c r="OTR106" s="423"/>
      <c r="OTU106" s="424"/>
      <c r="OTV106" s="423"/>
      <c r="OTY106" s="424"/>
      <c r="OTZ106" s="423"/>
      <c r="OUC106" s="424"/>
      <c r="OUD106" s="423"/>
      <c r="OUG106" s="424"/>
      <c r="OUH106" s="423"/>
      <c r="OUK106" s="424"/>
      <c r="OUL106" s="423"/>
      <c r="OUO106" s="424"/>
      <c r="OUP106" s="423"/>
      <c r="OUS106" s="424"/>
      <c r="OUT106" s="423"/>
      <c r="OUW106" s="424"/>
      <c r="OUX106" s="423"/>
      <c r="OVA106" s="424"/>
      <c r="OVB106" s="423"/>
      <c r="OVE106" s="424"/>
      <c r="OVF106" s="423"/>
      <c r="OVI106" s="424"/>
      <c r="OVJ106" s="423"/>
      <c r="OVM106" s="424"/>
      <c r="OVN106" s="423"/>
      <c r="OVQ106" s="424"/>
      <c r="OVR106" s="423"/>
      <c r="OVU106" s="424"/>
      <c r="OVV106" s="423"/>
      <c r="OVY106" s="424"/>
      <c r="OVZ106" s="423"/>
      <c r="OWC106" s="424"/>
      <c r="OWD106" s="423"/>
      <c r="OWG106" s="424"/>
      <c r="OWH106" s="423"/>
      <c r="OWK106" s="424"/>
      <c r="OWL106" s="423"/>
      <c r="OWO106" s="424"/>
      <c r="OWP106" s="423"/>
      <c r="OWS106" s="424"/>
      <c r="OWT106" s="423"/>
      <c r="OWW106" s="424"/>
      <c r="OWX106" s="423"/>
      <c r="OXA106" s="424"/>
      <c r="OXB106" s="423"/>
      <c r="OXE106" s="424"/>
      <c r="OXF106" s="423"/>
      <c r="OXI106" s="424"/>
      <c r="OXJ106" s="423"/>
      <c r="OXM106" s="424"/>
      <c r="OXN106" s="423"/>
      <c r="OXQ106" s="424"/>
      <c r="OXR106" s="423"/>
      <c r="OXU106" s="424"/>
      <c r="OXV106" s="423"/>
      <c r="OXY106" s="424"/>
      <c r="OXZ106" s="423"/>
      <c r="OYC106" s="424"/>
      <c r="OYD106" s="423"/>
      <c r="OYG106" s="424"/>
      <c r="OYH106" s="423"/>
      <c r="OYK106" s="424"/>
      <c r="OYL106" s="423"/>
      <c r="OYO106" s="424"/>
      <c r="OYP106" s="423"/>
      <c r="OYS106" s="424"/>
      <c r="OYT106" s="423"/>
      <c r="OYW106" s="424"/>
      <c r="OYX106" s="423"/>
      <c r="OZA106" s="424"/>
      <c r="OZB106" s="423"/>
      <c r="OZE106" s="424"/>
      <c r="OZF106" s="423"/>
      <c r="OZI106" s="424"/>
      <c r="OZJ106" s="423"/>
      <c r="OZM106" s="424"/>
      <c r="OZN106" s="423"/>
      <c r="OZQ106" s="424"/>
      <c r="OZR106" s="423"/>
      <c r="OZU106" s="424"/>
      <c r="OZV106" s="423"/>
      <c r="OZY106" s="424"/>
      <c r="OZZ106" s="423"/>
      <c r="PAC106" s="424"/>
      <c r="PAD106" s="423"/>
      <c r="PAG106" s="424"/>
      <c r="PAH106" s="423"/>
      <c r="PAK106" s="424"/>
      <c r="PAL106" s="423"/>
      <c r="PAO106" s="424"/>
      <c r="PAP106" s="423"/>
      <c r="PAS106" s="424"/>
      <c r="PAT106" s="423"/>
      <c r="PAW106" s="424"/>
      <c r="PAX106" s="423"/>
      <c r="PBA106" s="424"/>
      <c r="PBB106" s="423"/>
      <c r="PBE106" s="424"/>
      <c r="PBF106" s="423"/>
      <c r="PBI106" s="424"/>
      <c r="PBJ106" s="423"/>
      <c r="PBM106" s="424"/>
      <c r="PBN106" s="423"/>
      <c r="PBQ106" s="424"/>
      <c r="PBR106" s="423"/>
      <c r="PBU106" s="424"/>
      <c r="PBV106" s="423"/>
      <c r="PBY106" s="424"/>
      <c r="PBZ106" s="423"/>
      <c r="PCC106" s="424"/>
      <c r="PCD106" s="423"/>
      <c r="PCG106" s="424"/>
      <c r="PCH106" s="423"/>
      <c r="PCK106" s="424"/>
      <c r="PCL106" s="423"/>
      <c r="PCO106" s="424"/>
      <c r="PCP106" s="423"/>
      <c r="PCS106" s="424"/>
      <c r="PCT106" s="423"/>
      <c r="PCW106" s="424"/>
      <c r="PCX106" s="423"/>
      <c r="PDA106" s="424"/>
      <c r="PDB106" s="423"/>
      <c r="PDE106" s="424"/>
      <c r="PDF106" s="423"/>
      <c r="PDI106" s="424"/>
      <c r="PDJ106" s="423"/>
      <c r="PDM106" s="424"/>
      <c r="PDN106" s="423"/>
      <c r="PDQ106" s="424"/>
      <c r="PDR106" s="423"/>
      <c r="PDU106" s="424"/>
      <c r="PDV106" s="423"/>
      <c r="PDY106" s="424"/>
      <c r="PDZ106" s="423"/>
      <c r="PEC106" s="424"/>
      <c r="PED106" s="423"/>
      <c r="PEG106" s="424"/>
      <c r="PEH106" s="423"/>
      <c r="PEK106" s="424"/>
      <c r="PEL106" s="423"/>
      <c r="PEO106" s="424"/>
      <c r="PEP106" s="423"/>
      <c r="PES106" s="424"/>
      <c r="PET106" s="423"/>
      <c r="PEW106" s="424"/>
      <c r="PEX106" s="423"/>
      <c r="PFA106" s="424"/>
      <c r="PFB106" s="423"/>
      <c r="PFE106" s="424"/>
      <c r="PFF106" s="423"/>
      <c r="PFI106" s="424"/>
      <c r="PFJ106" s="423"/>
      <c r="PFM106" s="424"/>
      <c r="PFN106" s="423"/>
      <c r="PFQ106" s="424"/>
      <c r="PFR106" s="423"/>
      <c r="PFU106" s="424"/>
      <c r="PFV106" s="423"/>
      <c r="PFY106" s="424"/>
      <c r="PFZ106" s="423"/>
      <c r="PGC106" s="424"/>
      <c r="PGD106" s="423"/>
      <c r="PGG106" s="424"/>
      <c r="PGH106" s="423"/>
      <c r="PGK106" s="424"/>
      <c r="PGL106" s="423"/>
      <c r="PGO106" s="424"/>
      <c r="PGP106" s="423"/>
      <c r="PGS106" s="424"/>
      <c r="PGT106" s="423"/>
      <c r="PGW106" s="424"/>
      <c r="PGX106" s="423"/>
      <c r="PHA106" s="424"/>
      <c r="PHB106" s="423"/>
      <c r="PHE106" s="424"/>
      <c r="PHF106" s="423"/>
      <c r="PHI106" s="424"/>
      <c r="PHJ106" s="423"/>
      <c r="PHM106" s="424"/>
      <c r="PHN106" s="423"/>
      <c r="PHQ106" s="424"/>
      <c r="PHR106" s="423"/>
      <c r="PHU106" s="424"/>
      <c r="PHV106" s="423"/>
      <c r="PHY106" s="424"/>
      <c r="PHZ106" s="423"/>
      <c r="PIC106" s="424"/>
      <c r="PID106" s="423"/>
      <c r="PIG106" s="424"/>
      <c r="PIH106" s="423"/>
      <c r="PIK106" s="424"/>
      <c r="PIL106" s="423"/>
      <c r="PIO106" s="424"/>
      <c r="PIP106" s="423"/>
      <c r="PIS106" s="424"/>
      <c r="PIT106" s="423"/>
      <c r="PIW106" s="424"/>
      <c r="PIX106" s="423"/>
      <c r="PJA106" s="424"/>
      <c r="PJB106" s="423"/>
      <c r="PJE106" s="424"/>
      <c r="PJF106" s="423"/>
      <c r="PJI106" s="424"/>
      <c r="PJJ106" s="423"/>
      <c r="PJM106" s="424"/>
      <c r="PJN106" s="423"/>
      <c r="PJQ106" s="424"/>
      <c r="PJR106" s="423"/>
      <c r="PJU106" s="424"/>
      <c r="PJV106" s="423"/>
      <c r="PJY106" s="424"/>
      <c r="PJZ106" s="423"/>
      <c r="PKC106" s="424"/>
      <c r="PKD106" s="423"/>
      <c r="PKG106" s="424"/>
      <c r="PKH106" s="423"/>
      <c r="PKK106" s="424"/>
      <c r="PKL106" s="423"/>
      <c r="PKO106" s="424"/>
      <c r="PKP106" s="423"/>
      <c r="PKS106" s="424"/>
      <c r="PKT106" s="423"/>
      <c r="PKW106" s="424"/>
      <c r="PKX106" s="423"/>
      <c r="PLA106" s="424"/>
      <c r="PLB106" s="423"/>
      <c r="PLE106" s="424"/>
      <c r="PLF106" s="423"/>
      <c r="PLI106" s="424"/>
      <c r="PLJ106" s="423"/>
      <c r="PLM106" s="424"/>
      <c r="PLN106" s="423"/>
      <c r="PLQ106" s="424"/>
      <c r="PLR106" s="423"/>
      <c r="PLU106" s="424"/>
      <c r="PLV106" s="423"/>
      <c r="PLY106" s="424"/>
      <c r="PLZ106" s="423"/>
      <c r="PMC106" s="424"/>
      <c r="PMD106" s="423"/>
      <c r="PMG106" s="424"/>
      <c r="PMH106" s="423"/>
      <c r="PMK106" s="424"/>
      <c r="PML106" s="423"/>
      <c r="PMO106" s="424"/>
      <c r="PMP106" s="423"/>
      <c r="PMS106" s="424"/>
      <c r="PMT106" s="423"/>
      <c r="PMW106" s="424"/>
      <c r="PMX106" s="423"/>
      <c r="PNA106" s="424"/>
      <c r="PNB106" s="423"/>
      <c r="PNE106" s="424"/>
      <c r="PNF106" s="423"/>
      <c r="PNI106" s="424"/>
      <c r="PNJ106" s="423"/>
      <c r="PNM106" s="424"/>
      <c r="PNN106" s="423"/>
      <c r="PNQ106" s="424"/>
      <c r="PNR106" s="423"/>
      <c r="PNU106" s="424"/>
      <c r="PNV106" s="423"/>
      <c r="PNY106" s="424"/>
      <c r="PNZ106" s="423"/>
      <c r="POC106" s="424"/>
      <c r="POD106" s="423"/>
      <c r="POG106" s="424"/>
      <c r="POH106" s="423"/>
      <c r="POK106" s="424"/>
      <c r="POL106" s="423"/>
      <c r="POO106" s="424"/>
      <c r="POP106" s="423"/>
      <c r="POS106" s="424"/>
      <c r="POT106" s="423"/>
      <c r="POW106" s="424"/>
      <c r="POX106" s="423"/>
      <c r="PPA106" s="424"/>
      <c r="PPB106" s="423"/>
      <c r="PPE106" s="424"/>
      <c r="PPF106" s="423"/>
      <c r="PPI106" s="424"/>
      <c r="PPJ106" s="423"/>
      <c r="PPM106" s="424"/>
      <c r="PPN106" s="423"/>
      <c r="PPQ106" s="424"/>
      <c r="PPR106" s="423"/>
      <c r="PPU106" s="424"/>
      <c r="PPV106" s="423"/>
      <c r="PPY106" s="424"/>
      <c r="PPZ106" s="423"/>
      <c r="PQC106" s="424"/>
      <c r="PQD106" s="423"/>
      <c r="PQG106" s="424"/>
      <c r="PQH106" s="423"/>
      <c r="PQK106" s="424"/>
      <c r="PQL106" s="423"/>
      <c r="PQO106" s="424"/>
      <c r="PQP106" s="423"/>
      <c r="PQS106" s="424"/>
      <c r="PQT106" s="423"/>
      <c r="PQW106" s="424"/>
      <c r="PQX106" s="423"/>
      <c r="PRA106" s="424"/>
      <c r="PRB106" s="423"/>
      <c r="PRE106" s="424"/>
      <c r="PRF106" s="423"/>
      <c r="PRI106" s="424"/>
      <c r="PRJ106" s="423"/>
      <c r="PRM106" s="424"/>
      <c r="PRN106" s="423"/>
      <c r="PRQ106" s="424"/>
      <c r="PRR106" s="423"/>
      <c r="PRU106" s="424"/>
      <c r="PRV106" s="423"/>
      <c r="PRY106" s="424"/>
      <c r="PRZ106" s="423"/>
      <c r="PSC106" s="424"/>
      <c r="PSD106" s="423"/>
      <c r="PSG106" s="424"/>
      <c r="PSH106" s="423"/>
      <c r="PSK106" s="424"/>
      <c r="PSL106" s="423"/>
      <c r="PSO106" s="424"/>
      <c r="PSP106" s="423"/>
      <c r="PSS106" s="424"/>
      <c r="PST106" s="423"/>
      <c r="PSW106" s="424"/>
      <c r="PSX106" s="423"/>
      <c r="PTA106" s="424"/>
      <c r="PTB106" s="423"/>
      <c r="PTE106" s="424"/>
      <c r="PTF106" s="423"/>
      <c r="PTI106" s="424"/>
      <c r="PTJ106" s="423"/>
      <c r="PTM106" s="424"/>
      <c r="PTN106" s="423"/>
      <c r="PTQ106" s="424"/>
      <c r="PTR106" s="423"/>
      <c r="PTU106" s="424"/>
      <c r="PTV106" s="423"/>
      <c r="PTY106" s="424"/>
      <c r="PTZ106" s="423"/>
      <c r="PUC106" s="424"/>
      <c r="PUD106" s="423"/>
      <c r="PUG106" s="424"/>
      <c r="PUH106" s="423"/>
      <c r="PUK106" s="424"/>
      <c r="PUL106" s="423"/>
      <c r="PUO106" s="424"/>
      <c r="PUP106" s="423"/>
      <c r="PUS106" s="424"/>
      <c r="PUT106" s="423"/>
      <c r="PUW106" s="424"/>
      <c r="PUX106" s="423"/>
      <c r="PVA106" s="424"/>
      <c r="PVB106" s="423"/>
      <c r="PVE106" s="424"/>
      <c r="PVF106" s="423"/>
      <c r="PVI106" s="424"/>
      <c r="PVJ106" s="423"/>
      <c r="PVM106" s="424"/>
      <c r="PVN106" s="423"/>
      <c r="PVQ106" s="424"/>
      <c r="PVR106" s="423"/>
      <c r="PVU106" s="424"/>
      <c r="PVV106" s="423"/>
      <c r="PVY106" s="424"/>
      <c r="PVZ106" s="423"/>
      <c r="PWC106" s="424"/>
      <c r="PWD106" s="423"/>
      <c r="PWG106" s="424"/>
      <c r="PWH106" s="423"/>
      <c r="PWK106" s="424"/>
      <c r="PWL106" s="423"/>
      <c r="PWO106" s="424"/>
      <c r="PWP106" s="423"/>
      <c r="PWS106" s="424"/>
      <c r="PWT106" s="423"/>
      <c r="PWW106" s="424"/>
      <c r="PWX106" s="423"/>
      <c r="PXA106" s="424"/>
      <c r="PXB106" s="423"/>
      <c r="PXE106" s="424"/>
      <c r="PXF106" s="423"/>
      <c r="PXI106" s="424"/>
      <c r="PXJ106" s="423"/>
      <c r="PXM106" s="424"/>
      <c r="PXN106" s="423"/>
      <c r="PXQ106" s="424"/>
      <c r="PXR106" s="423"/>
      <c r="PXU106" s="424"/>
      <c r="PXV106" s="423"/>
      <c r="PXY106" s="424"/>
      <c r="PXZ106" s="423"/>
      <c r="PYC106" s="424"/>
      <c r="PYD106" s="423"/>
      <c r="PYG106" s="424"/>
      <c r="PYH106" s="423"/>
      <c r="PYK106" s="424"/>
      <c r="PYL106" s="423"/>
      <c r="PYO106" s="424"/>
      <c r="PYP106" s="423"/>
      <c r="PYS106" s="424"/>
      <c r="PYT106" s="423"/>
      <c r="PYW106" s="424"/>
      <c r="PYX106" s="423"/>
      <c r="PZA106" s="424"/>
      <c r="PZB106" s="423"/>
      <c r="PZE106" s="424"/>
      <c r="PZF106" s="423"/>
      <c r="PZI106" s="424"/>
      <c r="PZJ106" s="423"/>
      <c r="PZM106" s="424"/>
      <c r="PZN106" s="423"/>
      <c r="PZQ106" s="424"/>
      <c r="PZR106" s="423"/>
      <c r="PZU106" s="424"/>
      <c r="PZV106" s="423"/>
      <c r="PZY106" s="424"/>
      <c r="PZZ106" s="423"/>
      <c r="QAC106" s="424"/>
      <c r="QAD106" s="423"/>
      <c r="QAG106" s="424"/>
      <c r="QAH106" s="423"/>
      <c r="QAK106" s="424"/>
      <c r="QAL106" s="423"/>
      <c r="QAO106" s="424"/>
      <c r="QAP106" s="423"/>
      <c r="QAS106" s="424"/>
      <c r="QAT106" s="423"/>
      <c r="QAW106" s="424"/>
      <c r="QAX106" s="423"/>
      <c r="QBA106" s="424"/>
      <c r="QBB106" s="423"/>
      <c r="QBE106" s="424"/>
      <c r="QBF106" s="423"/>
      <c r="QBI106" s="424"/>
      <c r="QBJ106" s="423"/>
      <c r="QBM106" s="424"/>
      <c r="QBN106" s="423"/>
      <c r="QBQ106" s="424"/>
      <c r="QBR106" s="423"/>
      <c r="QBU106" s="424"/>
      <c r="QBV106" s="423"/>
      <c r="QBY106" s="424"/>
      <c r="QBZ106" s="423"/>
      <c r="QCC106" s="424"/>
      <c r="QCD106" s="423"/>
      <c r="QCG106" s="424"/>
      <c r="QCH106" s="423"/>
      <c r="QCK106" s="424"/>
      <c r="QCL106" s="423"/>
      <c r="QCO106" s="424"/>
      <c r="QCP106" s="423"/>
      <c r="QCS106" s="424"/>
      <c r="QCT106" s="423"/>
      <c r="QCW106" s="424"/>
      <c r="QCX106" s="423"/>
      <c r="QDA106" s="424"/>
      <c r="QDB106" s="423"/>
      <c r="QDE106" s="424"/>
      <c r="QDF106" s="423"/>
      <c r="QDI106" s="424"/>
      <c r="QDJ106" s="423"/>
      <c r="QDM106" s="424"/>
      <c r="QDN106" s="423"/>
      <c r="QDQ106" s="424"/>
      <c r="QDR106" s="423"/>
      <c r="QDU106" s="424"/>
      <c r="QDV106" s="423"/>
      <c r="QDY106" s="424"/>
      <c r="QDZ106" s="423"/>
      <c r="QEC106" s="424"/>
      <c r="QED106" s="423"/>
      <c r="QEG106" s="424"/>
      <c r="QEH106" s="423"/>
      <c r="QEK106" s="424"/>
      <c r="QEL106" s="423"/>
      <c r="QEO106" s="424"/>
      <c r="QEP106" s="423"/>
      <c r="QES106" s="424"/>
      <c r="QET106" s="423"/>
      <c r="QEW106" s="424"/>
      <c r="QEX106" s="423"/>
      <c r="QFA106" s="424"/>
      <c r="QFB106" s="423"/>
      <c r="QFE106" s="424"/>
      <c r="QFF106" s="423"/>
      <c r="QFI106" s="424"/>
      <c r="QFJ106" s="423"/>
      <c r="QFM106" s="424"/>
      <c r="QFN106" s="423"/>
      <c r="QFQ106" s="424"/>
      <c r="QFR106" s="423"/>
      <c r="QFU106" s="424"/>
      <c r="QFV106" s="423"/>
      <c r="QFY106" s="424"/>
      <c r="QFZ106" s="423"/>
      <c r="QGC106" s="424"/>
      <c r="QGD106" s="423"/>
      <c r="QGG106" s="424"/>
      <c r="QGH106" s="423"/>
      <c r="QGK106" s="424"/>
      <c r="QGL106" s="423"/>
      <c r="QGO106" s="424"/>
      <c r="QGP106" s="423"/>
      <c r="QGS106" s="424"/>
      <c r="QGT106" s="423"/>
      <c r="QGW106" s="424"/>
      <c r="QGX106" s="423"/>
      <c r="QHA106" s="424"/>
      <c r="QHB106" s="423"/>
      <c r="QHE106" s="424"/>
      <c r="QHF106" s="423"/>
      <c r="QHI106" s="424"/>
      <c r="QHJ106" s="423"/>
      <c r="QHM106" s="424"/>
      <c r="QHN106" s="423"/>
      <c r="QHQ106" s="424"/>
      <c r="QHR106" s="423"/>
      <c r="QHU106" s="424"/>
      <c r="QHV106" s="423"/>
      <c r="QHY106" s="424"/>
      <c r="QHZ106" s="423"/>
      <c r="QIC106" s="424"/>
      <c r="QID106" s="423"/>
      <c r="QIG106" s="424"/>
      <c r="QIH106" s="423"/>
      <c r="QIK106" s="424"/>
      <c r="QIL106" s="423"/>
      <c r="QIO106" s="424"/>
      <c r="QIP106" s="423"/>
      <c r="QIS106" s="424"/>
      <c r="QIT106" s="423"/>
      <c r="QIW106" s="424"/>
      <c r="QIX106" s="423"/>
      <c r="QJA106" s="424"/>
      <c r="QJB106" s="423"/>
      <c r="QJE106" s="424"/>
      <c r="QJF106" s="423"/>
      <c r="QJI106" s="424"/>
      <c r="QJJ106" s="423"/>
      <c r="QJM106" s="424"/>
      <c r="QJN106" s="423"/>
      <c r="QJQ106" s="424"/>
      <c r="QJR106" s="423"/>
      <c r="QJU106" s="424"/>
      <c r="QJV106" s="423"/>
      <c r="QJY106" s="424"/>
      <c r="QJZ106" s="423"/>
      <c r="QKC106" s="424"/>
      <c r="QKD106" s="423"/>
      <c r="QKG106" s="424"/>
      <c r="QKH106" s="423"/>
      <c r="QKK106" s="424"/>
      <c r="QKL106" s="423"/>
      <c r="QKO106" s="424"/>
      <c r="QKP106" s="423"/>
      <c r="QKS106" s="424"/>
      <c r="QKT106" s="423"/>
      <c r="QKW106" s="424"/>
      <c r="QKX106" s="423"/>
      <c r="QLA106" s="424"/>
      <c r="QLB106" s="423"/>
      <c r="QLE106" s="424"/>
      <c r="QLF106" s="423"/>
      <c r="QLI106" s="424"/>
      <c r="QLJ106" s="423"/>
      <c r="QLM106" s="424"/>
      <c r="QLN106" s="423"/>
      <c r="QLQ106" s="424"/>
      <c r="QLR106" s="423"/>
      <c r="QLU106" s="424"/>
      <c r="QLV106" s="423"/>
      <c r="QLY106" s="424"/>
      <c r="QLZ106" s="423"/>
      <c r="QMC106" s="424"/>
      <c r="QMD106" s="423"/>
      <c r="QMG106" s="424"/>
      <c r="QMH106" s="423"/>
      <c r="QMK106" s="424"/>
      <c r="QML106" s="423"/>
      <c r="QMO106" s="424"/>
      <c r="QMP106" s="423"/>
      <c r="QMS106" s="424"/>
      <c r="QMT106" s="423"/>
      <c r="QMW106" s="424"/>
      <c r="QMX106" s="423"/>
      <c r="QNA106" s="424"/>
      <c r="QNB106" s="423"/>
      <c r="QNE106" s="424"/>
      <c r="QNF106" s="423"/>
      <c r="QNI106" s="424"/>
      <c r="QNJ106" s="423"/>
      <c r="QNM106" s="424"/>
      <c r="QNN106" s="423"/>
      <c r="QNQ106" s="424"/>
      <c r="QNR106" s="423"/>
      <c r="QNU106" s="424"/>
      <c r="QNV106" s="423"/>
      <c r="QNY106" s="424"/>
      <c r="QNZ106" s="423"/>
      <c r="QOC106" s="424"/>
      <c r="QOD106" s="423"/>
      <c r="QOG106" s="424"/>
      <c r="QOH106" s="423"/>
      <c r="QOK106" s="424"/>
      <c r="QOL106" s="423"/>
      <c r="QOO106" s="424"/>
      <c r="QOP106" s="423"/>
      <c r="QOS106" s="424"/>
      <c r="QOT106" s="423"/>
      <c r="QOW106" s="424"/>
      <c r="QOX106" s="423"/>
      <c r="QPA106" s="424"/>
      <c r="QPB106" s="423"/>
      <c r="QPE106" s="424"/>
      <c r="QPF106" s="423"/>
      <c r="QPI106" s="424"/>
      <c r="QPJ106" s="423"/>
      <c r="QPM106" s="424"/>
      <c r="QPN106" s="423"/>
      <c r="QPQ106" s="424"/>
      <c r="QPR106" s="423"/>
      <c r="QPU106" s="424"/>
      <c r="QPV106" s="423"/>
      <c r="QPY106" s="424"/>
      <c r="QPZ106" s="423"/>
      <c r="QQC106" s="424"/>
      <c r="QQD106" s="423"/>
      <c r="QQG106" s="424"/>
      <c r="QQH106" s="423"/>
      <c r="QQK106" s="424"/>
      <c r="QQL106" s="423"/>
      <c r="QQO106" s="424"/>
      <c r="QQP106" s="423"/>
      <c r="QQS106" s="424"/>
      <c r="QQT106" s="423"/>
      <c r="QQW106" s="424"/>
      <c r="QQX106" s="423"/>
      <c r="QRA106" s="424"/>
      <c r="QRB106" s="423"/>
      <c r="QRE106" s="424"/>
      <c r="QRF106" s="423"/>
      <c r="QRI106" s="424"/>
      <c r="QRJ106" s="423"/>
      <c r="QRM106" s="424"/>
      <c r="QRN106" s="423"/>
      <c r="QRQ106" s="424"/>
      <c r="QRR106" s="423"/>
      <c r="QRU106" s="424"/>
      <c r="QRV106" s="423"/>
      <c r="QRY106" s="424"/>
      <c r="QRZ106" s="423"/>
      <c r="QSC106" s="424"/>
      <c r="QSD106" s="423"/>
      <c r="QSG106" s="424"/>
      <c r="QSH106" s="423"/>
      <c r="QSK106" s="424"/>
      <c r="QSL106" s="423"/>
      <c r="QSO106" s="424"/>
      <c r="QSP106" s="423"/>
      <c r="QSS106" s="424"/>
      <c r="QST106" s="423"/>
      <c r="QSW106" s="424"/>
      <c r="QSX106" s="423"/>
      <c r="QTA106" s="424"/>
      <c r="QTB106" s="423"/>
      <c r="QTE106" s="424"/>
      <c r="QTF106" s="423"/>
      <c r="QTI106" s="424"/>
      <c r="QTJ106" s="423"/>
      <c r="QTM106" s="424"/>
      <c r="QTN106" s="423"/>
      <c r="QTQ106" s="424"/>
      <c r="QTR106" s="423"/>
      <c r="QTU106" s="424"/>
      <c r="QTV106" s="423"/>
      <c r="QTY106" s="424"/>
      <c r="QTZ106" s="423"/>
      <c r="QUC106" s="424"/>
      <c r="QUD106" s="423"/>
      <c r="QUG106" s="424"/>
      <c r="QUH106" s="423"/>
      <c r="QUK106" s="424"/>
      <c r="QUL106" s="423"/>
      <c r="QUO106" s="424"/>
      <c r="QUP106" s="423"/>
      <c r="QUS106" s="424"/>
      <c r="QUT106" s="423"/>
      <c r="QUW106" s="424"/>
      <c r="QUX106" s="423"/>
      <c r="QVA106" s="424"/>
      <c r="QVB106" s="423"/>
      <c r="QVE106" s="424"/>
      <c r="QVF106" s="423"/>
      <c r="QVI106" s="424"/>
      <c r="QVJ106" s="423"/>
      <c r="QVM106" s="424"/>
      <c r="QVN106" s="423"/>
      <c r="QVQ106" s="424"/>
      <c r="QVR106" s="423"/>
      <c r="QVU106" s="424"/>
      <c r="QVV106" s="423"/>
      <c r="QVY106" s="424"/>
      <c r="QVZ106" s="423"/>
      <c r="QWC106" s="424"/>
      <c r="QWD106" s="423"/>
      <c r="QWG106" s="424"/>
      <c r="QWH106" s="423"/>
      <c r="QWK106" s="424"/>
      <c r="QWL106" s="423"/>
      <c r="QWO106" s="424"/>
      <c r="QWP106" s="423"/>
      <c r="QWS106" s="424"/>
      <c r="QWT106" s="423"/>
      <c r="QWW106" s="424"/>
      <c r="QWX106" s="423"/>
      <c r="QXA106" s="424"/>
      <c r="QXB106" s="423"/>
      <c r="QXE106" s="424"/>
      <c r="QXF106" s="423"/>
      <c r="QXI106" s="424"/>
      <c r="QXJ106" s="423"/>
      <c r="QXM106" s="424"/>
      <c r="QXN106" s="423"/>
      <c r="QXQ106" s="424"/>
      <c r="QXR106" s="423"/>
      <c r="QXU106" s="424"/>
      <c r="QXV106" s="423"/>
      <c r="QXY106" s="424"/>
      <c r="QXZ106" s="423"/>
      <c r="QYC106" s="424"/>
      <c r="QYD106" s="423"/>
      <c r="QYG106" s="424"/>
      <c r="QYH106" s="423"/>
      <c r="QYK106" s="424"/>
      <c r="QYL106" s="423"/>
      <c r="QYO106" s="424"/>
      <c r="QYP106" s="423"/>
      <c r="QYS106" s="424"/>
      <c r="QYT106" s="423"/>
      <c r="QYW106" s="424"/>
      <c r="QYX106" s="423"/>
      <c r="QZA106" s="424"/>
      <c r="QZB106" s="423"/>
      <c r="QZE106" s="424"/>
      <c r="QZF106" s="423"/>
      <c r="QZI106" s="424"/>
      <c r="QZJ106" s="423"/>
      <c r="QZM106" s="424"/>
      <c r="QZN106" s="423"/>
      <c r="QZQ106" s="424"/>
      <c r="QZR106" s="423"/>
      <c r="QZU106" s="424"/>
      <c r="QZV106" s="423"/>
      <c r="QZY106" s="424"/>
      <c r="QZZ106" s="423"/>
      <c r="RAC106" s="424"/>
      <c r="RAD106" s="423"/>
      <c r="RAG106" s="424"/>
      <c r="RAH106" s="423"/>
      <c r="RAK106" s="424"/>
      <c r="RAL106" s="423"/>
      <c r="RAO106" s="424"/>
      <c r="RAP106" s="423"/>
      <c r="RAS106" s="424"/>
      <c r="RAT106" s="423"/>
      <c r="RAW106" s="424"/>
      <c r="RAX106" s="423"/>
      <c r="RBA106" s="424"/>
      <c r="RBB106" s="423"/>
      <c r="RBE106" s="424"/>
      <c r="RBF106" s="423"/>
      <c r="RBI106" s="424"/>
      <c r="RBJ106" s="423"/>
      <c r="RBM106" s="424"/>
      <c r="RBN106" s="423"/>
      <c r="RBQ106" s="424"/>
      <c r="RBR106" s="423"/>
      <c r="RBU106" s="424"/>
      <c r="RBV106" s="423"/>
      <c r="RBY106" s="424"/>
      <c r="RBZ106" s="423"/>
      <c r="RCC106" s="424"/>
      <c r="RCD106" s="423"/>
      <c r="RCG106" s="424"/>
      <c r="RCH106" s="423"/>
      <c r="RCK106" s="424"/>
      <c r="RCL106" s="423"/>
      <c r="RCO106" s="424"/>
      <c r="RCP106" s="423"/>
      <c r="RCS106" s="424"/>
      <c r="RCT106" s="423"/>
      <c r="RCW106" s="424"/>
      <c r="RCX106" s="423"/>
      <c r="RDA106" s="424"/>
      <c r="RDB106" s="423"/>
      <c r="RDE106" s="424"/>
      <c r="RDF106" s="423"/>
      <c r="RDI106" s="424"/>
      <c r="RDJ106" s="423"/>
      <c r="RDM106" s="424"/>
      <c r="RDN106" s="423"/>
      <c r="RDQ106" s="424"/>
      <c r="RDR106" s="423"/>
      <c r="RDU106" s="424"/>
      <c r="RDV106" s="423"/>
      <c r="RDY106" s="424"/>
      <c r="RDZ106" s="423"/>
      <c r="REC106" s="424"/>
      <c r="RED106" s="423"/>
      <c r="REG106" s="424"/>
      <c r="REH106" s="423"/>
      <c r="REK106" s="424"/>
      <c r="REL106" s="423"/>
      <c r="REO106" s="424"/>
      <c r="REP106" s="423"/>
      <c r="RES106" s="424"/>
      <c r="RET106" s="423"/>
      <c r="REW106" s="424"/>
      <c r="REX106" s="423"/>
      <c r="RFA106" s="424"/>
      <c r="RFB106" s="423"/>
      <c r="RFE106" s="424"/>
      <c r="RFF106" s="423"/>
      <c r="RFI106" s="424"/>
      <c r="RFJ106" s="423"/>
      <c r="RFM106" s="424"/>
      <c r="RFN106" s="423"/>
      <c r="RFQ106" s="424"/>
      <c r="RFR106" s="423"/>
      <c r="RFU106" s="424"/>
      <c r="RFV106" s="423"/>
      <c r="RFY106" s="424"/>
      <c r="RFZ106" s="423"/>
      <c r="RGC106" s="424"/>
      <c r="RGD106" s="423"/>
      <c r="RGG106" s="424"/>
      <c r="RGH106" s="423"/>
      <c r="RGK106" s="424"/>
      <c r="RGL106" s="423"/>
      <c r="RGO106" s="424"/>
      <c r="RGP106" s="423"/>
      <c r="RGS106" s="424"/>
      <c r="RGT106" s="423"/>
      <c r="RGW106" s="424"/>
      <c r="RGX106" s="423"/>
      <c r="RHA106" s="424"/>
      <c r="RHB106" s="423"/>
      <c r="RHE106" s="424"/>
      <c r="RHF106" s="423"/>
      <c r="RHI106" s="424"/>
      <c r="RHJ106" s="423"/>
      <c r="RHM106" s="424"/>
      <c r="RHN106" s="423"/>
      <c r="RHQ106" s="424"/>
      <c r="RHR106" s="423"/>
      <c r="RHU106" s="424"/>
      <c r="RHV106" s="423"/>
      <c r="RHY106" s="424"/>
      <c r="RHZ106" s="423"/>
      <c r="RIC106" s="424"/>
      <c r="RID106" s="423"/>
      <c r="RIG106" s="424"/>
      <c r="RIH106" s="423"/>
      <c r="RIK106" s="424"/>
      <c r="RIL106" s="423"/>
      <c r="RIO106" s="424"/>
      <c r="RIP106" s="423"/>
      <c r="RIS106" s="424"/>
      <c r="RIT106" s="423"/>
      <c r="RIW106" s="424"/>
      <c r="RIX106" s="423"/>
      <c r="RJA106" s="424"/>
      <c r="RJB106" s="423"/>
      <c r="RJE106" s="424"/>
      <c r="RJF106" s="423"/>
      <c r="RJI106" s="424"/>
      <c r="RJJ106" s="423"/>
      <c r="RJM106" s="424"/>
      <c r="RJN106" s="423"/>
      <c r="RJQ106" s="424"/>
      <c r="RJR106" s="423"/>
      <c r="RJU106" s="424"/>
      <c r="RJV106" s="423"/>
      <c r="RJY106" s="424"/>
      <c r="RJZ106" s="423"/>
      <c r="RKC106" s="424"/>
      <c r="RKD106" s="423"/>
      <c r="RKG106" s="424"/>
      <c r="RKH106" s="423"/>
      <c r="RKK106" s="424"/>
      <c r="RKL106" s="423"/>
      <c r="RKO106" s="424"/>
      <c r="RKP106" s="423"/>
      <c r="RKS106" s="424"/>
      <c r="RKT106" s="423"/>
      <c r="RKW106" s="424"/>
      <c r="RKX106" s="423"/>
      <c r="RLA106" s="424"/>
      <c r="RLB106" s="423"/>
      <c r="RLE106" s="424"/>
      <c r="RLF106" s="423"/>
      <c r="RLI106" s="424"/>
      <c r="RLJ106" s="423"/>
      <c r="RLM106" s="424"/>
      <c r="RLN106" s="423"/>
      <c r="RLQ106" s="424"/>
      <c r="RLR106" s="423"/>
      <c r="RLU106" s="424"/>
      <c r="RLV106" s="423"/>
      <c r="RLY106" s="424"/>
      <c r="RLZ106" s="423"/>
      <c r="RMC106" s="424"/>
      <c r="RMD106" s="423"/>
      <c r="RMG106" s="424"/>
      <c r="RMH106" s="423"/>
      <c r="RMK106" s="424"/>
      <c r="RML106" s="423"/>
      <c r="RMO106" s="424"/>
      <c r="RMP106" s="423"/>
      <c r="RMS106" s="424"/>
      <c r="RMT106" s="423"/>
      <c r="RMW106" s="424"/>
      <c r="RMX106" s="423"/>
      <c r="RNA106" s="424"/>
      <c r="RNB106" s="423"/>
      <c r="RNE106" s="424"/>
      <c r="RNF106" s="423"/>
      <c r="RNI106" s="424"/>
      <c r="RNJ106" s="423"/>
      <c r="RNM106" s="424"/>
      <c r="RNN106" s="423"/>
      <c r="RNQ106" s="424"/>
      <c r="RNR106" s="423"/>
      <c r="RNU106" s="424"/>
      <c r="RNV106" s="423"/>
      <c r="RNY106" s="424"/>
      <c r="RNZ106" s="423"/>
      <c r="ROC106" s="424"/>
      <c r="ROD106" s="423"/>
      <c r="ROG106" s="424"/>
      <c r="ROH106" s="423"/>
      <c r="ROK106" s="424"/>
      <c r="ROL106" s="423"/>
      <c r="ROO106" s="424"/>
      <c r="ROP106" s="423"/>
      <c r="ROS106" s="424"/>
      <c r="ROT106" s="423"/>
      <c r="ROW106" s="424"/>
      <c r="ROX106" s="423"/>
      <c r="RPA106" s="424"/>
      <c r="RPB106" s="423"/>
      <c r="RPE106" s="424"/>
      <c r="RPF106" s="423"/>
      <c r="RPI106" s="424"/>
      <c r="RPJ106" s="423"/>
      <c r="RPM106" s="424"/>
      <c r="RPN106" s="423"/>
      <c r="RPQ106" s="424"/>
      <c r="RPR106" s="423"/>
      <c r="RPU106" s="424"/>
      <c r="RPV106" s="423"/>
      <c r="RPY106" s="424"/>
      <c r="RPZ106" s="423"/>
      <c r="RQC106" s="424"/>
      <c r="RQD106" s="423"/>
      <c r="RQG106" s="424"/>
      <c r="RQH106" s="423"/>
      <c r="RQK106" s="424"/>
      <c r="RQL106" s="423"/>
      <c r="RQO106" s="424"/>
      <c r="RQP106" s="423"/>
      <c r="RQS106" s="424"/>
      <c r="RQT106" s="423"/>
      <c r="RQW106" s="424"/>
      <c r="RQX106" s="423"/>
      <c r="RRA106" s="424"/>
      <c r="RRB106" s="423"/>
      <c r="RRE106" s="424"/>
      <c r="RRF106" s="423"/>
      <c r="RRI106" s="424"/>
      <c r="RRJ106" s="423"/>
      <c r="RRM106" s="424"/>
      <c r="RRN106" s="423"/>
      <c r="RRQ106" s="424"/>
      <c r="RRR106" s="423"/>
      <c r="RRU106" s="424"/>
      <c r="RRV106" s="423"/>
      <c r="RRY106" s="424"/>
      <c r="RRZ106" s="423"/>
      <c r="RSC106" s="424"/>
      <c r="RSD106" s="423"/>
      <c r="RSG106" s="424"/>
      <c r="RSH106" s="423"/>
      <c r="RSK106" s="424"/>
      <c r="RSL106" s="423"/>
      <c r="RSO106" s="424"/>
      <c r="RSP106" s="423"/>
      <c r="RSS106" s="424"/>
      <c r="RST106" s="423"/>
      <c r="RSW106" s="424"/>
      <c r="RSX106" s="423"/>
      <c r="RTA106" s="424"/>
      <c r="RTB106" s="423"/>
      <c r="RTE106" s="424"/>
      <c r="RTF106" s="423"/>
      <c r="RTI106" s="424"/>
      <c r="RTJ106" s="423"/>
      <c r="RTM106" s="424"/>
      <c r="RTN106" s="423"/>
      <c r="RTQ106" s="424"/>
      <c r="RTR106" s="423"/>
      <c r="RTU106" s="424"/>
      <c r="RTV106" s="423"/>
      <c r="RTY106" s="424"/>
      <c r="RTZ106" s="423"/>
      <c r="RUC106" s="424"/>
      <c r="RUD106" s="423"/>
      <c r="RUG106" s="424"/>
      <c r="RUH106" s="423"/>
      <c r="RUK106" s="424"/>
      <c r="RUL106" s="423"/>
      <c r="RUO106" s="424"/>
      <c r="RUP106" s="423"/>
      <c r="RUS106" s="424"/>
      <c r="RUT106" s="423"/>
      <c r="RUW106" s="424"/>
      <c r="RUX106" s="423"/>
      <c r="RVA106" s="424"/>
      <c r="RVB106" s="423"/>
      <c r="RVE106" s="424"/>
      <c r="RVF106" s="423"/>
      <c r="RVI106" s="424"/>
      <c r="RVJ106" s="423"/>
      <c r="RVM106" s="424"/>
      <c r="RVN106" s="423"/>
      <c r="RVQ106" s="424"/>
      <c r="RVR106" s="423"/>
      <c r="RVU106" s="424"/>
      <c r="RVV106" s="423"/>
      <c r="RVY106" s="424"/>
      <c r="RVZ106" s="423"/>
      <c r="RWC106" s="424"/>
      <c r="RWD106" s="423"/>
      <c r="RWG106" s="424"/>
      <c r="RWH106" s="423"/>
      <c r="RWK106" s="424"/>
      <c r="RWL106" s="423"/>
      <c r="RWO106" s="424"/>
      <c r="RWP106" s="423"/>
      <c r="RWS106" s="424"/>
      <c r="RWT106" s="423"/>
      <c r="RWW106" s="424"/>
      <c r="RWX106" s="423"/>
      <c r="RXA106" s="424"/>
      <c r="RXB106" s="423"/>
      <c r="RXE106" s="424"/>
      <c r="RXF106" s="423"/>
      <c r="RXI106" s="424"/>
      <c r="RXJ106" s="423"/>
      <c r="RXM106" s="424"/>
      <c r="RXN106" s="423"/>
      <c r="RXQ106" s="424"/>
      <c r="RXR106" s="423"/>
      <c r="RXU106" s="424"/>
      <c r="RXV106" s="423"/>
      <c r="RXY106" s="424"/>
      <c r="RXZ106" s="423"/>
      <c r="RYC106" s="424"/>
      <c r="RYD106" s="423"/>
      <c r="RYG106" s="424"/>
      <c r="RYH106" s="423"/>
      <c r="RYK106" s="424"/>
      <c r="RYL106" s="423"/>
      <c r="RYO106" s="424"/>
      <c r="RYP106" s="423"/>
      <c r="RYS106" s="424"/>
      <c r="RYT106" s="423"/>
      <c r="RYW106" s="424"/>
      <c r="RYX106" s="423"/>
      <c r="RZA106" s="424"/>
      <c r="RZB106" s="423"/>
      <c r="RZE106" s="424"/>
      <c r="RZF106" s="423"/>
      <c r="RZI106" s="424"/>
      <c r="RZJ106" s="423"/>
      <c r="RZM106" s="424"/>
      <c r="RZN106" s="423"/>
      <c r="RZQ106" s="424"/>
      <c r="RZR106" s="423"/>
      <c r="RZU106" s="424"/>
      <c r="RZV106" s="423"/>
      <c r="RZY106" s="424"/>
      <c r="RZZ106" s="423"/>
      <c r="SAC106" s="424"/>
      <c r="SAD106" s="423"/>
      <c r="SAG106" s="424"/>
      <c r="SAH106" s="423"/>
      <c r="SAK106" s="424"/>
      <c r="SAL106" s="423"/>
      <c r="SAO106" s="424"/>
      <c r="SAP106" s="423"/>
      <c r="SAS106" s="424"/>
      <c r="SAT106" s="423"/>
      <c r="SAW106" s="424"/>
      <c r="SAX106" s="423"/>
      <c r="SBA106" s="424"/>
      <c r="SBB106" s="423"/>
      <c r="SBE106" s="424"/>
      <c r="SBF106" s="423"/>
      <c r="SBI106" s="424"/>
      <c r="SBJ106" s="423"/>
      <c r="SBM106" s="424"/>
      <c r="SBN106" s="423"/>
      <c r="SBQ106" s="424"/>
      <c r="SBR106" s="423"/>
      <c r="SBU106" s="424"/>
      <c r="SBV106" s="423"/>
      <c r="SBY106" s="424"/>
      <c r="SBZ106" s="423"/>
      <c r="SCC106" s="424"/>
      <c r="SCD106" s="423"/>
      <c r="SCG106" s="424"/>
      <c r="SCH106" s="423"/>
      <c r="SCK106" s="424"/>
      <c r="SCL106" s="423"/>
      <c r="SCO106" s="424"/>
      <c r="SCP106" s="423"/>
      <c r="SCS106" s="424"/>
      <c r="SCT106" s="423"/>
      <c r="SCW106" s="424"/>
      <c r="SCX106" s="423"/>
      <c r="SDA106" s="424"/>
      <c r="SDB106" s="423"/>
      <c r="SDE106" s="424"/>
      <c r="SDF106" s="423"/>
      <c r="SDI106" s="424"/>
      <c r="SDJ106" s="423"/>
      <c r="SDM106" s="424"/>
      <c r="SDN106" s="423"/>
      <c r="SDQ106" s="424"/>
      <c r="SDR106" s="423"/>
      <c r="SDU106" s="424"/>
      <c r="SDV106" s="423"/>
      <c r="SDY106" s="424"/>
      <c r="SDZ106" s="423"/>
      <c r="SEC106" s="424"/>
      <c r="SED106" s="423"/>
      <c r="SEG106" s="424"/>
      <c r="SEH106" s="423"/>
      <c r="SEK106" s="424"/>
      <c r="SEL106" s="423"/>
      <c r="SEO106" s="424"/>
      <c r="SEP106" s="423"/>
      <c r="SES106" s="424"/>
      <c r="SET106" s="423"/>
      <c r="SEW106" s="424"/>
      <c r="SEX106" s="423"/>
      <c r="SFA106" s="424"/>
      <c r="SFB106" s="423"/>
      <c r="SFE106" s="424"/>
      <c r="SFF106" s="423"/>
      <c r="SFI106" s="424"/>
      <c r="SFJ106" s="423"/>
      <c r="SFM106" s="424"/>
      <c r="SFN106" s="423"/>
      <c r="SFQ106" s="424"/>
      <c r="SFR106" s="423"/>
      <c r="SFU106" s="424"/>
      <c r="SFV106" s="423"/>
      <c r="SFY106" s="424"/>
      <c r="SFZ106" s="423"/>
      <c r="SGC106" s="424"/>
      <c r="SGD106" s="423"/>
      <c r="SGG106" s="424"/>
      <c r="SGH106" s="423"/>
      <c r="SGK106" s="424"/>
      <c r="SGL106" s="423"/>
      <c r="SGO106" s="424"/>
      <c r="SGP106" s="423"/>
      <c r="SGS106" s="424"/>
      <c r="SGT106" s="423"/>
      <c r="SGW106" s="424"/>
      <c r="SGX106" s="423"/>
      <c r="SHA106" s="424"/>
      <c r="SHB106" s="423"/>
      <c r="SHE106" s="424"/>
      <c r="SHF106" s="423"/>
      <c r="SHI106" s="424"/>
      <c r="SHJ106" s="423"/>
      <c r="SHM106" s="424"/>
      <c r="SHN106" s="423"/>
      <c r="SHQ106" s="424"/>
      <c r="SHR106" s="423"/>
      <c r="SHU106" s="424"/>
      <c r="SHV106" s="423"/>
      <c r="SHY106" s="424"/>
      <c r="SHZ106" s="423"/>
      <c r="SIC106" s="424"/>
      <c r="SID106" s="423"/>
      <c r="SIG106" s="424"/>
      <c r="SIH106" s="423"/>
      <c r="SIK106" s="424"/>
      <c r="SIL106" s="423"/>
      <c r="SIO106" s="424"/>
      <c r="SIP106" s="423"/>
      <c r="SIS106" s="424"/>
      <c r="SIT106" s="423"/>
      <c r="SIW106" s="424"/>
      <c r="SIX106" s="423"/>
      <c r="SJA106" s="424"/>
      <c r="SJB106" s="423"/>
      <c r="SJE106" s="424"/>
      <c r="SJF106" s="423"/>
      <c r="SJI106" s="424"/>
      <c r="SJJ106" s="423"/>
      <c r="SJM106" s="424"/>
      <c r="SJN106" s="423"/>
      <c r="SJQ106" s="424"/>
      <c r="SJR106" s="423"/>
      <c r="SJU106" s="424"/>
      <c r="SJV106" s="423"/>
      <c r="SJY106" s="424"/>
      <c r="SJZ106" s="423"/>
      <c r="SKC106" s="424"/>
      <c r="SKD106" s="423"/>
      <c r="SKG106" s="424"/>
      <c r="SKH106" s="423"/>
      <c r="SKK106" s="424"/>
      <c r="SKL106" s="423"/>
      <c r="SKO106" s="424"/>
      <c r="SKP106" s="423"/>
      <c r="SKS106" s="424"/>
      <c r="SKT106" s="423"/>
      <c r="SKW106" s="424"/>
      <c r="SKX106" s="423"/>
      <c r="SLA106" s="424"/>
      <c r="SLB106" s="423"/>
      <c r="SLE106" s="424"/>
      <c r="SLF106" s="423"/>
      <c r="SLI106" s="424"/>
      <c r="SLJ106" s="423"/>
      <c r="SLM106" s="424"/>
      <c r="SLN106" s="423"/>
      <c r="SLQ106" s="424"/>
      <c r="SLR106" s="423"/>
      <c r="SLU106" s="424"/>
      <c r="SLV106" s="423"/>
      <c r="SLY106" s="424"/>
      <c r="SLZ106" s="423"/>
      <c r="SMC106" s="424"/>
      <c r="SMD106" s="423"/>
      <c r="SMG106" s="424"/>
      <c r="SMH106" s="423"/>
      <c r="SMK106" s="424"/>
      <c r="SML106" s="423"/>
      <c r="SMO106" s="424"/>
      <c r="SMP106" s="423"/>
      <c r="SMS106" s="424"/>
      <c r="SMT106" s="423"/>
      <c r="SMW106" s="424"/>
      <c r="SMX106" s="423"/>
      <c r="SNA106" s="424"/>
      <c r="SNB106" s="423"/>
      <c r="SNE106" s="424"/>
      <c r="SNF106" s="423"/>
      <c r="SNI106" s="424"/>
      <c r="SNJ106" s="423"/>
      <c r="SNM106" s="424"/>
      <c r="SNN106" s="423"/>
      <c r="SNQ106" s="424"/>
      <c r="SNR106" s="423"/>
      <c r="SNU106" s="424"/>
      <c r="SNV106" s="423"/>
      <c r="SNY106" s="424"/>
      <c r="SNZ106" s="423"/>
      <c r="SOC106" s="424"/>
      <c r="SOD106" s="423"/>
      <c r="SOG106" s="424"/>
      <c r="SOH106" s="423"/>
      <c r="SOK106" s="424"/>
      <c r="SOL106" s="423"/>
      <c r="SOO106" s="424"/>
      <c r="SOP106" s="423"/>
      <c r="SOS106" s="424"/>
      <c r="SOT106" s="423"/>
      <c r="SOW106" s="424"/>
      <c r="SOX106" s="423"/>
      <c r="SPA106" s="424"/>
      <c r="SPB106" s="423"/>
      <c r="SPE106" s="424"/>
      <c r="SPF106" s="423"/>
      <c r="SPI106" s="424"/>
      <c r="SPJ106" s="423"/>
      <c r="SPM106" s="424"/>
      <c r="SPN106" s="423"/>
      <c r="SPQ106" s="424"/>
      <c r="SPR106" s="423"/>
      <c r="SPU106" s="424"/>
      <c r="SPV106" s="423"/>
      <c r="SPY106" s="424"/>
      <c r="SPZ106" s="423"/>
      <c r="SQC106" s="424"/>
      <c r="SQD106" s="423"/>
      <c r="SQG106" s="424"/>
      <c r="SQH106" s="423"/>
      <c r="SQK106" s="424"/>
      <c r="SQL106" s="423"/>
      <c r="SQO106" s="424"/>
      <c r="SQP106" s="423"/>
      <c r="SQS106" s="424"/>
      <c r="SQT106" s="423"/>
      <c r="SQW106" s="424"/>
      <c r="SQX106" s="423"/>
      <c r="SRA106" s="424"/>
      <c r="SRB106" s="423"/>
      <c r="SRE106" s="424"/>
      <c r="SRF106" s="423"/>
      <c r="SRI106" s="424"/>
      <c r="SRJ106" s="423"/>
      <c r="SRM106" s="424"/>
      <c r="SRN106" s="423"/>
      <c r="SRQ106" s="424"/>
      <c r="SRR106" s="423"/>
      <c r="SRU106" s="424"/>
      <c r="SRV106" s="423"/>
      <c r="SRY106" s="424"/>
      <c r="SRZ106" s="423"/>
      <c r="SSC106" s="424"/>
      <c r="SSD106" s="423"/>
      <c r="SSG106" s="424"/>
      <c r="SSH106" s="423"/>
      <c r="SSK106" s="424"/>
      <c r="SSL106" s="423"/>
      <c r="SSO106" s="424"/>
      <c r="SSP106" s="423"/>
      <c r="SSS106" s="424"/>
      <c r="SST106" s="423"/>
      <c r="SSW106" s="424"/>
      <c r="SSX106" s="423"/>
      <c r="STA106" s="424"/>
      <c r="STB106" s="423"/>
      <c r="STE106" s="424"/>
      <c r="STF106" s="423"/>
      <c r="STI106" s="424"/>
      <c r="STJ106" s="423"/>
      <c r="STM106" s="424"/>
      <c r="STN106" s="423"/>
      <c r="STQ106" s="424"/>
      <c r="STR106" s="423"/>
      <c r="STU106" s="424"/>
      <c r="STV106" s="423"/>
      <c r="STY106" s="424"/>
      <c r="STZ106" s="423"/>
      <c r="SUC106" s="424"/>
      <c r="SUD106" s="423"/>
      <c r="SUG106" s="424"/>
      <c r="SUH106" s="423"/>
      <c r="SUK106" s="424"/>
      <c r="SUL106" s="423"/>
      <c r="SUO106" s="424"/>
      <c r="SUP106" s="423"/>
      <c r="SUS106" s="424"/>
      <c r="SUT106" s="423"/>
      <c r="SUW106" s="424"/>
      <c r="SUX106" s="423"/>
      <c r="SVA106" s="424"/>
      <c r="SVB106" s="423"/>
      <c r="SVE106" s="424"/>
      <c r="SVF106" s="423"/>
      <c r="SVI106" s="424"/>
      <c r="SVJ106" s="423"/>
      <c r="SVM106" s="424"/>
      <c r="SVN106" s="423"/>
      <c r="SVQ106" s="424"/>
      <c r="SVR106" s="423"/>
      <c r="SVU106" s="424"/>
      <c r="SVV106" s="423"/>
      <c r="SVY106" s="424"/>
      <c r="SVZ106" s="423"/>
      <c r="SWC106" s="424"/>
      <c r="SWD106" s="423"/>
      <c r="SWG106" s="424"/>
      <c r="SWH106" s="423"/>
      <c r="SWK106" s="424"/>
      <c r="SWL106" s="423"/>
      <c r="SWO106" s="424"/>
      <c r="SWP106" s="423"/>
      <c r="SWS106" s="424"/>
      <c r="SWT106" s="423"/>
      <c r="SWW106" s="424"/>
      <c r="SWX106" s="423"/>
      <c r="SXA106" s="424"/>
      <c r="SXB106" s="423"/>
      <c r="SXE106" s="424"/>
      <c r="SXF106" s="423"/>
      <c r="SXI106" s="424"/>
      <c r="SXJ106" s="423"/>
      <c r="SXM106" s="424"/>
      <c r="SXN106" s="423"/>
      <c r="SXQ106" s="424"/>
      <c r="SXR106" s="423"/>
      <c r="SXU106" s="424"/>
      <c r="SXV106" s="423"/>
      <c r="SXY106" s="424"/>
      <c r="SXZ106" s="423"/>
      <c r="SYC106" s="424"/>
      <c r="SYD106" s="423"/>
      <c r="SYG106" s="424"/>
      <c r="SYH106" s="423"/>
      <c r="SYK106" s="424"/>
      <c r="SYL106" s="423"/>
      <c r="SYO106" s="424"/>
      <c r="SYP106" s="423"/>
      <c r="SYS106" s="424"/>
      <c r="SYT106" s="423"/>
      <c r="SYW106" s="424"/>
      <c r="SYX106" s="423"/>
      <c r="SZA106" s="424"/>
      <c r="SZB106" s="423"/>
      <c r="SZE106" s="424"/>
      <c r="SZF106" s="423"/>
      <c r="SZI106" s="424"/>
      <c r="SZJ106" s="423"/>
      <c r="SZM106" s="424"/>
      <c r="SZN106" s="423"/>
      <c r="SZQ106" s="424"/>
      <c r="SZR106" s="423"/>
      <c r="SZU106" s="424"/>
      <c r="SZV106" s="423"/>
      <c r="SZY106" s="424"/>
      <c r="SZZ106" s="423"/>
      <c r="TAC106" s="424"/>
      <c r="TAD106" s="423"/>
      <c r="TAG106" s="424"/>
      <c r="TAH106" s="423"/>
      <c r="TAK106" s="424"/>
      <c r="TAL106" s="423"/>
      <c r="TAO106" s="424"/>
      <c r="TAP106" s="423"/>
      <c r="TAS106" s="424"/>
      <c r="TAT106" s="423"/>
      <c r="TAW106" s="424"/>
      <c r="TAX106" s="423"/>
      <c r="TBA106" s="424"/>
      <c r="TBB106" s="423"/>
      <c r="TBE106" s="424"/>
      <c r="TBF106" s="423"/>
      <c r="TBI106" s="424"/>
      <c r="TBJ106" s="423"/>
      <c r="TBM106" s="424"/>
      <c r="TBN106" s="423"/>
      <c r="TBQ106" s="424"/>
      <c r="TBR106" s="423"/>
      <c r="TBU106" s="424"/>
      <c r="TBV106" s="423"/>
      <c r="TBY106" s="424"/>
      <c r="TBZ106" s="423"/>
      <c r="TCC106" s="424"/>
      <c r="TCD106" s="423"/>
      <c r="TCG106" s="424"/>
      <c r="TCH106" s="423"/>
      <c r="TCK106" s="424"/>
      <c r="TCL106" s="423"/>
      <c r="TCO106" s="424"/>
      <c r="TCP106" s="423"/>
      <c r="TCS106" s="424"/>
      <c r="TCT106" s="423"/>
      <c r="TCW106" s="424"/>
      <c r="TCX106" s="423"/>
      <c r="TDA106" s="424"/>
      <c r="TDB106" s="423"/>
      <c r="TDE106" s="424"/>
      <c r="TDF106" s="423"/>
      <c r="TDI106" s="424"/>
      <c r="TDJ106" s="423"/>
      <c r="TDM106" s="424"/>
      <c r="TDN106" s="423"/>
      <c r="TDQ106" s="424"/>
      <c r="TDR106" s="423"/>
      <c r="TDU106" s="424"/>
      <c r="TDV106" s="423"/>
      <c r="TDY106" s="424"/>
      <c r="TDZ106" s="423"/>
      <c r="TEC106" s="424"/>
      <c r="TED106" s="423"/>
      <c r="TEG106" s="424"/>
      <c r="TEH106" s="423"/>
      <c r="TEK106" s="424"/>
      <c r="TEL106" s="423"/>
      <c r="TEO106" s="424"/>
      <c r="TEP106" s="423"/>
      <c r="TES106" s="424"/>
      <c r="TET106" s="423"/>
      <c r="TEW106" s="424"/>
      <c r="TEX106" s="423"/>
      <c r="TFA106" s="424"/>
      <c r="TFB106" s="423"/>
      <c r="TFE106" s="424"/>
      <c r="TFF106" s="423"/>
      <c r="TFI106" s="424"/>
      <c r="TFJ106" s="423"/>
      <c r="TFM106" s="424"/>
      <c r="TFN106" s="423"/>
      <c r="TFQ106" s="424"/>
      <c r="TFR106" s="423"/>
      <c r="TFU106" s="424"/>
      <c r="TFV106" s="423"/>
      <c r="TFY106" s="424"/>
      <c r="TFZ106" s="423"/>
      <c r="TGC106" s="424"/>
      <c r="TGD106" s="423"/>
      <c r="TGG106" s="424"/>
      <c r="TGH106" s="423"/>
      <c r="TGK106" s="424"/>
      <c r="TGL106" s="423"/>
      <c r="TGO106" s="424"/>
      <c r="TGP106" s="423"/>
      <c r="TGS106" s="424"/>
      <c r="TGT106" s="423"/>
      <c r="TGW106" s="424"/>
      <c r="TGX106" s="423"/>
      <c r="THA106" s="424"/>
      <c r="THB106" s="423"/>
      <c r="THE106" s="424"/>
      <c r="THF106" s="423"/>
      <c r="THI106" s="424"/>
      <c r="THJ106" s="423"/>
      <c r="THM106" s="424"/>
      <c r="THN106" s="423"/>
      <c r="THQ106" s="424"/>
      <c r="THR106" s="423"/>
      <c r="THU106" s="424"/>
      <c r="THV106" s="423"/>
      <c r="THY106" s="424"/>
      <c r="THZ106" s="423"/>
      <c r="TIC106" s="424"/>
      <c r="TID106" s="423"/>
      <c r="TIG106" s="424"/>
      <c r="TIH106" s="423"/>
      <c r="TIK106" s="424"/>
      <c r="TIL106" s="423"/>
      <c r="TIO106" s="424"/>
      <c r="TIP106" s="423"/>
      <c r="TIS106" s="424"/>
      <c r="TIT106" s="423"/>
      <c r="TIW106" s="424"/>
      <c r="TIX106" s="423"/>
      <c r="TJA106" s="424"/>
      <c r="TJB106" s="423"/>
      <c r="TJE106" s="424"/>
      <c r="TJF106" s="423"/>
      <c r="TJI106" s="424"/>
      <c r="TJJ106" s="423"/>
      <c r="TJM106" s="424"/>
      <c r="TJN106" s="423"/>
      <c r="TJQ106" s="424"/>
      <c r="TJR106" s="423"/>
      <c r="TJU106" s="424"/>
      <c r="TJV106" s="423"/>
      <c r="TJY106" s="424"/>
      <c r="TJZ106" s="423"/>
      <c r="TKC106" s="424"/>
      <c r="TKD106" s="423"/>
      <c r="TKG106" s="424"/>
      <c r="TKH106" s="423"/>
      <c r="TKK106" s="424"/>
      <c r="TKL106" s="423"/>
      <c r="TKO106" s="424"/>
      <c r="TKP106" s="423"/>
      <c r="TKS106" s="424"/>
      <c r="TKT106" s="423"/>
      <c r="TKW106" s="424"/>
      <c r="TKX106" s="423"/>
      <c r="TLA106" s="424"/>
      <c r="TLB106" s="423"/>
      <c r="TLE106" s="424"/>
      <c r="TLF106" s="423"/>
      <c r="TLI106" s="424"/>
      <c r="TLJ106" s="423"/>
      <c r="TLM106" s="424"/>
      <c r="TLN106" s="423"/>
      <c r="TLQ106" s="424"/>
      <c r="TLR106" s="423"/>
      <c r="TLU106" s="424"/>
      <c r="TLV106" s="423"/>
      <c r="TLY106" s="424"/>
      <c r="TLZ106" s="423"/>
      <c r="TMC106" s="424"/>
      <c r="TMD106" s="423"/>
      <c r="TMG106" s="424"/>
      <c r="TMH106" s="423"/>
      <c r="TMK106" s="424"/>
      <c r="TML106" s="423"/>
      <c r="TMO106" s="424"/>
      <c r="TMP106" s="423"/>
      <c r="TMS106" s="424"/>
      <c r="TMT106" s="423"/>
      <c r="TMW106" s="424"/>
      <c r="TMX106" s="423"/>
      <c r="TNA106" s="424"/>
      <c r="TNB106" s="423"/>
      <c r="TNE106" s="424"/>
      <c r="TNF106" s="423"/>
      <c r="TNI106" s="424"/>
      <c r="TNJ106" s="423"/>
      <c r="TNM106" s="424"/>
      <c r="TNN106" s="423"/>
      <c r="TNQ106" s="424"/>
      <c r="TNR106" s="423"/>
      <c r="TNU106" s="424"/>
      <c r="TNV106" s="423"/>
      <c r="TNY106" s="424"/>
      <c r="TNZ106" s="423"/>
      <c r="TOC106" s="424"/>
      <c r="TOD106" s="423"/>
      <c r="TOG106" s="424"/>
      <c r="TOH106" s="423"/>
      <c r="TOK106" s="424"/>
      <c r="TOL106" s="423"/>
      <c r="TOO106" s="424"/>
      <c r="TOP106" s="423"/>
      <c r="TOS106" s="424"/>
      <c r="TOT106" s="423"/>
      <c r="TOW106" s="424"/>
      <c r="TOX106" s="423"/>
      <c r="TPA106" s="424"/>
      <c r="TPB106" s="423"/>
      <c r="TPE106" s="424"/>
      <c r="TPF106" s="423"/>
      <c r="TPI106" s="424"/>
      <c r="TPJ106" s="423"/>
      <c r="TPM106" s="424"/>
      <c r="TPN106" s="423"/>
      <c r="TPQ106" s="424"/>
      <c r="TPR106" s="423"/>
      <c r="TPU106" s="424"/>
      <c r="TPV106" s="423"/>
      <c r="TPY106" s="424"/>
      <c r="TPZ106" s="423"/>
      <c r="TQC106" s="424"/>
      <c r="TQD106" s="423"/>
      <c r="TQG106" s="424"/>
      <c r="TQH106" s="423"/>
      <c r="TQK106" s="424"/>
      <c r="TQL106" s="423"/>
      <c r="TQO106" s="424"/>
      <c r="TQP106" s="423"/>
      <c r="TQS106" s="424"/>
      <c r="TQT106" s="423"/>
      <c r="TQW106" s="424"/>
      <c r="TQX106" s="423"/>
      <c r="TRA106" s="424"/>
      <c r="TRB106" s="423"/>
      <c r="TRE106" s="424"/>
      <c r="TRF106" s="423"/>
      <c r="TRI106" s="424"/>
      <c r="TRJ106" s="423"/>
      <c r="TRM106" s="424"/>
      <c r="TRN106" s="423"/>
      <c r="TRQ106" s="424"/>
      <c r="TRR106" s="423"/>
      <c r="TRU106" s="424"/>
      <c r="TRV106" s="423"/>
      <c r="TRY106" s="424"/>
      <c r="TRZ106" s="423"/>
      <c r="TSC106" s="424"/>
      <c r="TSD106" s="423"/>
      <c r="TSG106" s="424"/>
      <c r="TSH106" s="423"/>
      <c r="TSK106" s="424"/>
      <c r="TSL106" s="423"/>
      <c r="TSO106" s="424"/>
      <c r="TSP106" s="423"/>
      <c r="TSS106" s="424"/>
      <c r="TST106" s="423"/>
      <c r="TSW106" s="424"/>
      <c r="TSX106" s="423"/>
      <c r="TTA106" s="424"/>
      <c r="TTB106" s="423"/>
      <c r="TTE106" s="424"/>
      <c r="TTF106" s="423"/>
      <c r="TTI106" s="424"/>
      <c r="TTJ106" s="423"/>
      <c r="TTM106" s="424"/>
      <c r="TTN106" s="423"/>
      <c r="TTQ106" s="424"/>
      <c r="TTR106" s="423"/>
      <c r="TTU106" s="424"/>
      <c r="TTV106" s="423"/>
      <c r="TTY106" s="424"/>
      <c r="TTZ106" s="423"/>
      <c r="TUC106" s="424"/>
      <c r="TUD106" s="423"/>
      <c r="TUG106" s="424"/>
      <c r="TUH106" s="423"/>
      <c r="TUK106" s="424"/>
      <c r="TUL106" s="423"/>
      <c r="TUO106" s="424"/>
      <c r="TUP106" s="423"/>
      <c r="TUS106" s="424"/>
      <c r="TUT106" s="423"/>
      <c r="TUW106" s="424"/>
      <c r="TUX106" s="423"/>
      <c r="TVA106" s="424"/>
      <c r="TVB106" s="423"/>
      <c r="TVE106" s="424"/>
      <c r="TVF106" s="423"/>
      <c r="TVI106" s="424"/>
      <c r="TVJ106" s="423"/>
      <c r="TVM106" s="424"/>
      <c r="TVN106" s="423"/>
      <c r="TVQ106" s="424"/>
      <c r="TVR106" s="423"/>
      <c r="TVU106" s="424"/>
      <c r="TVV106" s="423"/>
      <c r="TVY106" s="424"/>
      <c r="TVZ106" s="423"/>
      <c r="TWC106" s="424"/>
      <c r="TWD106" s="423"/>
      <c r="TWG106" s="424"/>
      <c r="TWH106" s="423"/>
      <c r="TWK106" s="424"/>
      <c r="TWL106" s="423"/>
      <c r="TWO106" s="424"/>
      <c r="TWP106" s="423"/>
      <c r="TWS106" s="424"/>
      <c r="TWT106" s="423"/>
      <c r="TWW106" s="424"/>
      <c r="TWX106" s="423"/>
      <c r="TXA106" s="424"/>
      <c r="TXB106" s="423"/>
      <c r="TXE106" s="424"/>
      <c r="TXF106" s="423"/>
      <c r="TXI106" s="424"/>
      <c r="TXJ106" s="423"/>
      <c r="TXM106" s="424"/>
      <c r="TXN106" s="423"/>
      <c r="TXQ106" s="424"/>
      <c r="TXR106" s="423"/>
      <c r="TXU106" s="424"/>
      <c r="TXV106" s="423"/>
      <c r="TXY106" s="424"/>
      <c r="TXZ106" s="423"/>
      <c r="TYC106" s="424"/>
      <c r="TYD106" s="423"/>
      <c r="TYG106" s="424"/>
      <c r="TYH106" s="423"/>
      <c r="TYK106" s="424"/>
      <c r="TYL106" s="423"/>
      <c r="TYO106" s="424"/>
      <c r="TYP106" s="423"/>
      <c r="TYS106" s="424"/>
      <c r="TYT106" s="423"/>
      <c r="TYW106" s="424"/>
      <c r="TYX106" s="423"/>
      <c r="TZA106" s="424"/>
      <c r="TZB106" s="423"/>
      <c r="TZE106" s="424"/>
      <c r="TZF106" s="423"/>
      <c r="TZI106" s="424"/>
      <c r="TZJ106" s="423"/>
      <c r="TZM106" s="424"/>
      <c r="TZN106" s="423"/>
      <c r="TZQ106" s="424"/>
      <c r="TZR106" s="423"/>
      <c r="TZU106" s="424"/>
      <c r="TZV106" s="423"/>
      <c r="TZY106" s="424"/>
      <c r="TZZ106" s="423"/>
      <c r="UAC106" s="424"/>
      <c r="UAD106" s="423"/>
      <c r="UAG106" s="424"/>
      <c r="UAH106" s="423"/>
      <c r="UAK106" s="424"/>
      <c r="UAL106" s="423"/>
      <c r="UAO106" s="424"/>
      <c r="UAP106" s="423"/>
      <c r="UAS106" s="424"/>
      <c r="UAT106" s="423"/>
      <c r="UAW106" s="424"/>
      <c r="UAX106" s="423"/>
      <c r="UBA106" s="424"/>
      <c r="UBB106" s="423"/>
      <c r="UBE106" s="424"/>
      <c r="UBF106" s="423"/>
      <c r="UBI106" s="424"/>
      <c r="UBJ106" s="423"/>
      <c r="UBM106" s="424"/>
      <c r="UBN106" s="423"/>
      <c r="UBQ106" s="424"/>
      <c r="UBR106" s="423"/>
      <c r="UBU106" s="424"/>
      <c r="UBV106" s="423"/>
      <c r="UBY106" s="424"/>
      <c r="UBZ106" s="423"/>
      <c r="UCC106" s="424"/>
      <c r="UCD106" s="423"/>
      <c r="UCG106" s="424"/>
      <c r="UCH106" s="423"/>
      <c r="UCK106" s="424"/>
      <c r="UCL106" s="423"/>
      <c r="UCO106" s="424"/>
      <c r="UCP106" s="423"/>
      <c r="UCS106" s="424"/>
      <c r="UCT106" s="423"/>
      <c r="UCW106" s="424"/>
      <c r="UCX106" s="423"/>
      <c r="UDA106" s="424"/>
      <c r="UDB106" s="423"/>
      <c r="UDE106" s="424"/>
      <c r="UDF106" s="423"/>
      <c r="UDI106" s="424"/>
      <c r="UDJ106" s="423"/>
      <c r="UDM106" s="424"/>
      <c r="UDN106" s="423"/>
      <c r="UDQ106" s="424"/>
      <c r="UDR106" s="423"/>
      <c r="UDU106" s="424"/>
      <c r="UDV106" s="423"/>
      <c r="UDY106" s="424"/>
      <c r="UDZ106" s="423"/>
      <c r="UEC106" s="424"/>
      <c r="UED106" s="423"/>
      <c r="UEG106" s="424"/>
      <c r="UEH106" s="423"/>
      <c r="UEK106" s="424"/>
      <c r="UEL106" s="423"/>
      <c r="UEO106" s="424"/>
      <c r="UEP106" s="423"/>
      <c r="UES106" s="424"/>
      <c r="UET106" s="423"/>
      <c r="UEW106" s="424"/>
      <c r="UEX106" s="423"/>
      <c r="UFA106" s="424"/>
      <c r="UFB106" s="423"/>
      <c r="UFE106" s="424"/>
      <c r="UFF106" s="423"/>
      <c r="UFI106" s="424"/>
      <c r="UFJ106" s="423"/>
      <c r="UFM106" s="424"/>
      <c r="UFN106" s="423"/>
      <c r="UFQ106" s="424"/>
      <c r="UFR106" s="423"/>
      <c r="UFU106" s="424"/>
      <c r="UFV106" s="423"/>
      <c r="UFY106" s="424"/>
      <c r="UFZ106" s="423"/>
      <c r="UGC106" s="424"/>
      <c r="UGD106" s="423"/>
      <c r="UGG106" s="424"/>
      <c r="UGH106" s="423"/>
      <c r="UGK106" s="424"/>
      <c r="UGL106" s="423"/>
      <c r="UGO106" s="424"/>
      <c r="UGP106" s="423"/>
      <c r="UGS106" s="424"/>
      <c r="UGT106" s="423"/>
      <c r="UGW106" s="424"/>
      <c r="UGX106" s="423"/>
      <c r="UHA106" s="424"/>
      <c r="UHB106" s="423"/>
      <c r="UHE106" s="424"/>
      <c r="UHF106" s="423"/>
      <c r="UHI106" s="424"/>
      <c r="UHJ106" s="423"/>
      <c r="UHM106" s="424"/>
      <c r="UHN106" s="423"/>
      <c r="UHQ106" s="424"/>
      <c r="UHR106" s="423"/>
      <c r="UHU106" s="424"/>
      <c r="UHV106" s="423"/>
      <c r="UHY106" s="424"/>
      <c r="UHZ106" s="423"/>
      <c r="UIC106" s="424"/>
      <c r="UID106" s="423"/>
      <c r="UIG106" s="424"/>
      <c r="UIH106" s="423"/>
      <c r="UIK106" s="424"/>
      <c r="UIL106" s="423"/>
      <c r="UIO106" s="424"/>
      <c r="UIP106" s="423"/>
      <c r="UIS106" s="424"/>
      <c r="UIT106" s="423"/>
      <c r="UIW106" s="424"/>
      <c r="UIX106" s="423"/>
      <c r="UJA106" s="424"/>
      <c r="UJB106" s="423"/>
      <c r="UJE106" s="424"/>
      <c r="UJF106" s="423"/>
      <c r="UJI106" s="424"/>
      <c r="UJJ106" s="423"/>
      <c r="UJM106" s="424"/>
      <c r="UJN106" s="423"/>
      <c r="UJQ106" s="424"/>
      <c r="UJR106" s="423"/>
      <c r="UJU106" s="424"/>
      <c r="UJV106" s="423"/>
      <c r="UJY106" s="424"/>
      <c r="UJZ106" s="423"/>
      <c r="UKC106" s="424"/>
      <c r="UKD106" s="423"/>
      <c r="UKG106" s="424"/>
      <c r="UKH106" s="423"/>
      <c r="UKK106" s="424"/>
      <c r="UKL106" s="423"/>
      <c r="UKO106" s="424"/>
      <c r="UKP106" s="423"/>
      <c r="UKS106" s="424"/>
      <c r="UKT106" s="423"/>
      <c r="UKW106" s="424"/>
      <c r="UKX106" s="423"/>
      <c r="ULA106" s="424"/>
      <c r="ULB106" s="423"/>
      <c r="ULE106" s="424"/>
      <c r="ULF106" s="423"/>
      <c r="ULI106" s="424"/>
      <c r="ULJ106" s="423"/>
      <c r="ULM106" s="424"/>
      <c r="ULN106" s="423"/>
      <c r="ULQ106" s="424"/>
      <c r="ULR106" s="423"/>
      <c r="ULU106" s="424"/>
      <c r="ULV106" s="423"/>
      <c r="ULY106" s="424"/>
      <c r="ULZ106" s="423"/>
      <c r="UMC106" s="424"/>
      <c r="UMD106" s="423"/>
      <c r="UMG106" s="424"/>
      <c r="UMH106" s="423"/>
      <c r="UMK106" s="424"/>
      <c r="UML106" s="423"/>
      <c r="UMO106" s="424"/>
      <c r="UMP106" s="423"/>
      <c r="UMS106" s="424"/>
      <c r="UMT106" s="423"/>
      <c r="UMW106" s="424"/>
      <c r="UMX106" s="423"/>
      <c r="UNA106" s="424"/>
      <c r="UNB106" s="423"/>
      <c r="UNE106" s="424"/>
      <c r="UNF106" s="423"/>
      <c r="UNI106" s="424"/>
      <c r="UNJ106" s="423"/>
      <c r="UNM106" s="424"/>
      <c r="UNN106" s="423"/>
      <c r="UNQ106" s="424"/>
      <c r="UNR106" s="423"/>
      <c r="UNU106" s="424"/>
      <c r="UNV106" s="423"/>
      <c r="UNY106" s="424"/>
      <c r="UNZ106" s="423"/>
      <c r="UOC106" s="424"/>
      <c r="UOD106" s="423"/>
      <c r="UOG106" s="424"/>
      <c r="UOH106" s="423"/>
      <c r="UOK106" s="424"/>
      <c r="UOL106" s="423"/>
      <c r="UOO106" s="424"/>
      <c r="UOP106" s="423"/>
      <c r="UOS106" s="424"/>
      <c r="UOT106" s="423"/>
      <c r="UOW106" s="424"/>
      <c r="UOX106" s="423"/>
      <c r="UPA106" s="424"/>
      <c r="UPB106" s="423"/>
      <c r="UPE106" s="424"/>
      <c r="UPF106" s="423"/>
      <c r="UPI106" s="424"/>
      <c r="UPJ106" s="423"/>
      <c r="UPM106" s="424"/>
      <c r="UPN106" s="423"/>
      <c r="UPQ106" s="424"/>
      <c r="UPR106" s="423"/>
      <c r="UPU106" s="424"/>
      <c r="UPV106" s="423"/>
      <c r="UPY106" s="424"/>
      <c r="UPZ106" s="423"/>
      <c r="UQC106" s="424"/>
      <c r="UQD106" s="423"/>
      <c r="UQG106" s="424"/>
      <c r="UQH106" s="423"/>
      <c r="UQK106" s="424"/>
      <c r="UQL106" s="423"/>
      <c r="UQO106" s="424"/>
      <c r="UQP106" s="423"/>
      <c r="UQS106" s="424"/>
      <c r="UQT106" s="423"/>
      <c r="UQW106" s="424"/>
      <c r="UQX106" s="423"/>
      <c r="URA106" s="424"/>
      <c r="URB106" s="423"/>
      <c r="URE106" s="424"/>
      <c r="URF106" s="423"/>
      <c r="URI106" s="424"/>
      <c r="URJ106" s="423"/>
      <c r="URM106" s="424"/>
      <c r="URN106" s="423"/>
      <c r="URQ106" s="424"/>
      <c r="URR106" s="423"/>
      <c r="URU106" s="424"/>
      <c r="URV106" s="423"/>
      <c r="URY106" s="424"/>
      <c r="URZ106" s="423"/>
      <c r="USC106" s="424"/>
      <c r="USD106" s="423"/>
      <c r="USG106" s="424"/>
      <c r="USH106" s="423"/>
      <c r="USK106" s="424"/>
      <c r="USL106" s="423"/>
      <c r="USO106" s="424"/>
      <c r="USP106" s="423"/>
      <c r="USS106" s="424"/>
      <c r="UST106" s="423"/>
      <c r="USW106" s="424"/>
      <c r="USX106" s="423"/>
      <c r="UTA106" s="424"/>
      <c r="UTB106" s="423"/>
      <c r="UTE106" s="424"/>
      <c r="UTF106" s="423"/>
      <c r="UTI106" s="424"/>
      <c r="UTJ106" s="423"/>
      <c r="UTM106" s="424"/>
      <c r="UTN106" s="423"/>
      <c r="UTQ106" s="424"/>
      <c r="UTR106" s="423"/>
      <c r="UTU106" s="424"/>
      <c r="UTV106" s="423"/>
      <c r="UTY106" s="424"/>
      <c r="UTZ106" s="423"/>
      <c r="UUC106" s="424"/>
      <c r="UUD106" s="423"/>
      <c r="UUG106" s="424"/>
      <c r="UUH106" s="423"/>
      <c r="UUK106" s="424"/>
      <c r="UUL106" s="423"/>
      <c r="UUO106" s="424"/>
      <c r="UUP106" s="423"/>
      <c r="UUS106" s="424"/>
      <c r="UUT106" s="423"/>
      <c r="UUW106" s="424"/>
      <c r="UUX106" s="423"/>
      <c r="UVA106" s="424"/>
      <c r="UVB106" s="423"/>
      <c r="UVE106" s="424"/>
      <c r="UVF106" s="423"/>
      <c r="UVI106" s="424"/>
      <c r="UVJ106" s="423"/>
      <c r="UVM106" s="424"/>
      <c r="UVN106" s="423"/>
      <c r="UVQ106" s="424"/>
      <c r="UVR106" s="423"/>
      <c r="UVU106" s="424"/>
      <c r="UVV106" s="423"/>
      <c r="UVY106" s="424"/>
      <c r="UVZ106" s="423"/>
      <c r="UWC106" s="424"/>
      <c r="UWD106" s="423"/>
      <c r="UWG106" s="424"/>
      <c r="UWH106" s="423"/>
      <c r="UWK106" s="424"/>
      <c r="UWL106" s="423"/>
      <c r="UWO106" s="424"/>
      <c r="UWP106" s="423"/>
      <c r="UWS106" s="424"/>
      <c r="UWT106" s="423"/>
      <c r="UWW106" s="424"/>
      <c r="UWX106" s="423"/>
      <c r="UXA106" s="424"/>
      <c r="UXB106" s="423"/>
      <c r="UXE106" s="424"/>
      <c r="UXF106" s="423"/>
      <c r="UXI106" s="424"/>
      <c r="UXJ106" s="423"/>
      <c r="UXM106" s="424"/>
      <c r="UXN106" s="423"/>
      <c r="UXQ106" s="424"/>
      <c r="UXR106" s="423"/>
      <c r="UXU106" s="424"/>
      <c r="UXV106" s="423"/>
      <c r="UXY106" s="424"/>
      <c r="UXZ106" s="423"/>
      <c r="UYC106" s="424"/>
      <c r="UYD106" s="423"/>
      <c r="UYG106" s="424"/>
      <c r="UYH106" s="423"/>
      <c r="UYK106" s="424"/>
      <c r="UYL106" s="423"/>
      <c r="UYO106" s="424"/>
      <c r="UYP106" s="423"/>
      <c r="UYS106" s="424"/>
      <c r="UYT106" s="423"/>
      <c r="UYW106" s="424"/>
      <c r="UYX106" s="423"/>
      <c r="UZA106" s="424"/>
      <c r="UZB106" s="423"/>
      <c r="UZE106" s="424"/>
      <c r="UZF106" s="423"/>
      <c r="UZI106" s="424"/>
      <c r="UZJ106" s="423"/>
      <c r="UZM106" s="424"/>
      <c r="UZN106" s="423"/>
      <c r="UZQ106" s="424"/>
      <c r="UZR106" s="423"/>
      <c r="UZU106" s="424"/>
      <c r="UZV106" s="423"/>
      <c r="UZY106" s="424"/>
      <c r="UZZ106" s="423"/>
      <c r="VAC106" s="424"/>
      <c r="VAD106" s="423"/>
      <c r="VAG106" s="424"/>
      <c r="VAH106" s="423"/>
      <c r="VAK106" s="424"/>
      <c r="VAL106" s="423"/>
      <c r="VAO106" s="424"/>
      <c r="VAP106" s="423"/>
      <c r="VAS106" s="424"/>
      <c r="VAT106" s="423"/>
      <c r="VAW106" s="424"/>
      <c r="VAX106" s="423"/>
      <c r="VBA106" s="424"/>
      <c r="VBB106" s="423"/>
      <c r="VBE106" s="424"/>
      <c r="VBF106" s="423"/>
      <c r="VBI106" s="424"/>
      <c r="VBJ106" s="423"/>
      <c r="VBM106" s="424"/>
      <c r="VBN106" s="423"/>
      <c r="VBQ106" s="424"/>
      <c r="VBR106" s="423"/>
      <c r="VBU106" s="424"/>
      <c r="VBV106" s="423"/>
      <c r="VBY106" s="424"/>
      <c r="VBZ106" s="423"/>
      <c r="VCC106" s="424"/>
      <c r="VCD106" s="423"/>
      <c r="VCG106" s="424"/>
      <c r="VCH106" s="423"/>
      <c r="VCK106" s="424"/>
      <c r="VCL106" s="423"/>
      <c r="VCO106" s="424"/>
      <c r="VCP106" s="423"/>
      <c r="VCS106" s="424"/>
      <c r="VCT106" s="423"/>
      <c r="VCW106" s="424"/>
      <c r="VCX106" s="423"/>
      <c r="VDA106" s="424"/>
      <c r="VDB106" s="423"/>
      <c r="VDE106" s="424"/>
      <c r="VDF106" s="423"/>
      <c r="VDI106" s="424"/>
      <c r="VDJ106" s="423"/>
      <c r="VDM106" s="424"/>
      <c r="VDN106" s="423"/>
      <c r="VDQ106" s="424"/>
      <c r="VDR106" s="423"/>
      <c r="VDU106" s="424"/>
      <c r="VDV106" s="423"/>
      <c r="VDY106" s="424"/>
      <c r="VDZ106" s="423"/>
      <c r="VEC106" s="424"/>
      <c r="VED106" s="423"/>
      <c r="VEG106" s="424"/>
      <c r="VEH106" s="423"/>
      <c r="VEK106" s="424"/>
      <c r="VEL106" s="423"/>
      <c r="VEO106" s="424"/>
      <c r="VEP106" s="423"/>
      <c r="VES106" s="424"/>
      <c r="VET106" s="423"/>
      <c r="VEW106" s="424"/>
      <c r="VEX106" s="423"/>
      <c r="VFA106" s="424"/>
      <c r="VFB106" s="423"/>
      <c r="VFE106" s="424"/>
      <c r="VFF106" s="423"/>
      <c r="VFI106" s="424"/>
      <c r="VFJ106" s="423"/>
      <c r="VFM106" s="424"/>
      <c r="VFN106" s="423"/>
      <c r="VFQ106" s="424"/>
      <c r="VFR106" s="423"/>
      <c r="VFU106" s="424"/>
      <c r="VFV106" s="423"/>
      <c r="VFY106" s="424"/>
      <c r="VFZ106" s="423"/>
      <c r="VGC106" s="424"/>
      <c r="VGD106" s="423"/>
      <c r="VGG106" s="424"/>
      <c r="VGH106" s="423"/>
      <c r="VGK106" s="424"/>
      <c r="VGL106" s="423"/>
      <c r="VGO106" s="424"/>
      <c r="VGP106" s="423"/>
      <c r="VGS106" s="424"/>
      <c r="VGT106" s="423"/>
      <c r="VGW106" s="424"/>
      <c r="VGX106" s="423"/>
      <c r="VHA106" s="424"/>
      <c r="VHB106" s="423"/>
      <c r="VHE106" s="424"/>
      <c r="VHF106" s="423"/>
      <c r="VHI106" s="424"/>
      <c r="VHJ106" s="423"/>
      <c r="VHM106" s="424"/>
      <c r="VHN106" s="423"/>
      <c r="VHQ106" s="424"/>
      <c r="VHR106" s="423"/>
      <c r="VHU106" s="424"/>
      <c r="VHV106" s="423"/>
      <c r="VHY106" s="424"/>
      <c r="VHZ106" s="423"/>
      <c r="VIC106" s="424"/>
      <c r="VID106" s="423"/>
      <c r="VIG106" s="424"/>
      <c r="VIH106" s="423"/>
      <c r="VIK106" s="424"/>
      <c r="VIL106" s="423"/>
      <c r="VIO106" s="424"/>
      <c r="VIP106" s="423"/>
      <c r="VIS106" s="424"/>
      <c r="VIT106" s="423"/>
      <c r="VIW106" s="424"/>
      <c r="VIX106" s="423"/>
      <c r="VJA106" s="424"/>
      <c r="VJB106" s="423"/>
      <c r="VJE106" s="424"/>
      <c r="VJF106" s="423"/>
      <c r="VJI106" s="424"/>
      <c r="VJJ106" s="423"/>
      <c r="VJM106" s="424"/>
      <c r="VJN106" s="423"/>
      <c r="VJQ106" s="424"/>
      <c r="VJR106" s="423"/>
      <c r="VJU106" s="424"/>
      <c r="VJV106" s="423"/>
      <c r="VJY106" s="424"/>
      <c r="VJZ106" s="423"/>
      <c r="VKC106" s="424"/>
      <c r="VKD106" s="423"/>
      <c r="VKG106" s="424"/>
      <c r="VKH106" s="423"/>
      <c r="VKK106" s="424"/>
      <c r="VKL106" s="423"/>
      <c r="VKO106" s="424"/>
      <c r="VKP106" s="423"/>
      <c r="VKS106" s="424"/>
      <c r="VKT106" s="423"/>
      <c r="VKW106" s="424"/>
      <c r="VKX106" s="423"/>
      <c r="VLA106" s="424"/>
      <c r="VLB106" s="423"/>
      <c r="VLE106" s="424"/>
      <c r="VLF106" s="423"/>
      <c r="VLI106" s="424"/>
      <c r="VLJ106" s="423"/>
      <c r="VLM106" s="424"/>
      <c r="VLN106" s="423"/>
      <c r="VLQ106" s="424"/>
      <c r="VLR106" s="423"/>
      <c r="VLU106" s="424"/>
      <c r="VLV106" s="423"/>
      <c r="VLY106" s="424"/>
      <c r="VLZ106" s="423"/>
      <c r="VMC106" s="424"/>
      <c r="VMD106" s="423"/>
      <c r="VMG106" s="424"/>
      <c r="VMH106" s="423"/>
      <c r="VMK106" s="424"/>
      <c r="VML106" s="423"/>
      <c r="VMO106" s="424"/>
      <c r="VMP106" s="423"/>
      <c r="VMS106" s="424"/>
      <c r="VMT106" s="423"/>
      <c r="VMW106" s="424"/>
      <c r="VMX106" s="423"/>
      <c r="VNA106" s="424"/>
      <c r="VNB106" s="423"/>
      <c r="VNE106" s="424"/>
      <c r="VNF106" s="423"/>
      <c r="VNI106" s="424"/>
      <c r="VNJ106" s="423"/>
      <c r="VNM106" s="424"/>
      <c r="VNN106" s="423"/>
      <c r="VNQ106" s="424"/>
      <c r="VNR106" s="423"/>
      <c r="VNU106" s="424"/>
      <c r="VNV106" s="423"/>
      <c r="VNY106" s="424"/>
      <c r="VNZ106" s="423"/>
      <c r="VOC106" s="424"/>
      <c r="VOD106" s="423"/>
      <c r="VOG106" s="424"/>
      <c r="VOH106" s="423"/>
      <c r="VOK106" s="424"/>
      <c r="VOL106" s="423"/>
      <c r="VOO106" s="424"/>
      <c r="VOP106" s="423"/>
      <c r="VOS106" s="424"/>
      <c r="VOT106" s="423"/>
      <c r="VOW106" s="424"/>
      <c r="VOX106" s="423"/>
      <c r="VPA106" s="424"/>
      <c r="VPB106" s="423"/>
      <c r="VPE106" s="424"/>
      <c r="VPF106" s="423"/>
      <c r="VPI106" s="424"/>
      <c r="VPJ106" s="423"/>
      <c r="VPM106" s="424"/>
      <c r="VPN106" s="423"/>
      <c r="VPQ106" s="424"/>
      <c r="VPR106" s="423"/>
      <c r="VPU106" s="424"/>
      <c r="VPV106" s="423"/>
      <c r="VPY106" s="424"/>
      <c r="VPZ106" s="423"/>
      <c r="VQC106" s="424"/>
      <c r="VQD106" s="423"/>
      <c r="VQG106" s="424"/>
      <c r="VQH106" s="423"/>
      <c r="VQK106" s="424"/>
      <c r="VQL106" s="423"/>
      <c r="VQO106" s="424"/>
      <c r="VQP106" s="423"/>
      <c r="VQS106" s="424"/>
      <c r="VQT106" s="423"/>
      <c r="VQW106" s="424"/>
      <c r="VQX106" s="423"/>
      <c r="VRA106" s="424"/>
      <c r="VRB106" s="423"/>
      <c r="VRE106" s="424"/>
      <c r="VRF106" s="423"/>
      <c r="VRI106" s="424"/>
      <c r="VRJ106" s="423"/>
      <c r="VRM106" s="424"/>
      <c r="VRN106" s="423"/>
      <c r="VRQ106" s="424"/>
      <c r="VRR106" s="423"/>
      <c r="VRU106" s="424"/>
      <c r="VRV106" s="423"/>
      <c r="VRY106" s="424"/>
      <c r="VRZ106" s="423"/>
      <c r="VSC106" s="424"/>
      <c r="VSD106" s="423"/>
      <c r="VSG106" s="424"/>
      <c r="VSH106" s="423"/>
      <c r="VSK106" s="424"/>
      <c r="VSL106" s="423"/>
      <c r="VSO106" s="424"/>
      <c r="VSP106" s="423"/>
      <c r="VSS106" s="424"/>
      <c r="VST106" s="423"/>
      <c r="VSW106" s="424"/>
      <c r="VSX106" s="423"/>
      <c r="VTA106" s="424"/>
      <c r="VTB106" s="423"/>
      <c r="VTE106" s="424"/>
      <c r="VTF106" s="423"/>
      <c r="VTI106" s="424"/>
      <c r="VTJ106" s="423"/>
      <c r="VTM106" s="424"/>
      <c r="VTN106" s="423"/>
      <c r="VTQ106" s="424"/>
      <c r="VTR106" s="423"/>
      <c r="VTU106" s="424"/>
      <c r="VTV106" s="423"/>
      <c r="VTY106" s="424"/>
      <c r="VTZ106" s="423"/>
      <c r="VUC106" s="424"/>
      <c r="VUD106" s="423"/>
      <c r="VUG106" s="424"/>
      <c r="VUH106" s="423"/>
      <c r="VUK106" s="424"/>
      <c r="VUL106" s="423"/>
      <c r="VUO106" s="424"/>
      <c r="VUP106" s="423"/>
      <c r="VUS106" s="424"/>
      <c r="VUT106" s="423"/>
      <c r="VUW106" s="424"/>
      <c r="VUX106" s="423"/>
      <c r="VVA106" s="424"/>
      <c r="VVB106" s="423"/>
      <c r="VVE106" s="424"/>
      <c r="VVF106" s="423"/>
      <c r="VVI106" s="424"/>
      <c r="VVJ106" s="423"/>
      <c r="VVM106" s="424"/>
      <c r="VVN106" s="423"/>
      <c r="VVQ106" s="424"/>
      <c r="VVR106" s="423"/>
      <c r="VVU106" s="424"/>
      <c r="VVV106" s="423"/>
      <c r="VVY106" s="424"/>
      <c r="VVZ106" s="423"/>
      <c r="VWC106" s="424"/>
      <c r="VWD106" s="423"/>
      <c r="VWG106" s="424"/>
      <c r="VWH106" s="423"/>
      <c r="VWK106" s="424"/>
      <c r="VWL106" s="423"/>
      <c r="VWO106" s="424"/>
      <c r="VWP106" s="423"/>
      <c r="VWS106" s="424"/>
      <c r="VWT106" s="423"/>
      <c r="VWW106" s="424"/>
      <c r="VWX106" s="423"/>
      <c r="VXA106" s="424"/>
      <c r="VXB106" s="423"/>
      <c r="VXE106" s="424"/>
      <c r="VXF106" s="423"/>
      <c r="VXI106" s="424"/>
      <c r="VXJ106" s="423"/>
      <c r="VXM106" s="424"/>
      <c r="VXN106" s="423"/>
      <c r="VXQ106" s="424"/>
      <c r="VXR106" s="423"/>
      <c r="VXU106" s="424"/>
      <c r="VXV106" s="423"/>
      <c r="VXY106" s="424"/>
      <c r="VXZ106" s="423"/>
      <c r="VYC106" s="424"/>
      <c r="VYD106" s="423"/>
      <c r="VYG106" s="424"/>
      <c r="VYH106" s="423"/>
      <c r="VYK106" s="424"/>
      <c r="VYL106" s="423"/>
      <c r="VYO106" s="424"/>
      <c r="VYP106" s="423"/>
      <c r="VYS106" s="424"/>
      <c r="VYT106" s="423"/>
      <c r="VYW106" s="424"/>
      <c r="VYX106" s="423"/>
      <c r="VZA106" s="424"/>
      <c r="VZB106" s="423"/>
      <c r="VZE106" s="424"/>
      <c r="VZF106" s="423"/>
      <c r="VZI106" s="424"/>
      <c r="VZJ106" s="423"/>
      <c r="VZM106" s="424"/>
      <c r="VZN106" s="423"/>
      <c r="VZQ106" s="424"/>
      <c r="VZR106" s="423"/>
      <c r="VZU106" s="424"/>
      <c r="VZV106" s="423"/>
      <c r="VZY106" s="424"/>
      <c r="VZZ106" s="423"/>
      <c r="WAC106" s="424"/>
      <c r="WAD106" s="423"/>
      <c r="WAG106" s="424"/>
      <c r="WAH106" s="423"/>
      <c r="WAK106" s="424"/>
      <c r="WAL106" s="423"/>
      <c r="WAO106" s="424"/>
      <c r="WAP106" s="423"/>
      <c r="WAS106" s="424"/>
      <c r="WAT106" s="423"/>
      <c r="WAW106" s="424"/>
      <c r="WAX106" s="423"/>
      <c r="WBA106" s="424"/>
      <c r="WBB106" s="423"/>
      <c r="WBE106" s="424"/>
      <c r="WBF106" s="423"/>
      <c r="WBI106" s="424"/>
      <c r="WBJ106" s="423"/>
      <c r="WBM106" s="424"/>
      <c r="WBN106" s="423"/>
      <c r="WBQ106" s="424"/>
      <c r="WBR106" s="423"/>
      <c r="WBU106" s="424"/>
      <c r="WBV106" s="423"/>
      <c r="WBY106" s="424"/>
      <c r="WBZ106" s="423"/>
      <c r="WCC106" s="424"/>
      <c r="WCD106" s="423"/>
      <c r="WCG106" s="424"/>
      <c r="WCH106" s="423"/>
      <c r="WCK106" s="424"/>
      <c r="WCL106" s="423"/>
      <c r="WCO106" s="424"/>
      <c r="WCP106" s="423"/>
      <c r="WCS106" s="424"/>
      <c r="WCT106" s="423"/>
      <c r="WCW106" s="424"/>
      <c r="WCX106" s="423"/>
      <c r="WDA106" s="424"/>
      <c r="WDB106" s="423"/>
      <c r="WDE106" s="424"/>
      <c r="WDF106" s="423"/>
      <c r="WDI106" s="424"/>
      <c r="WDJ106" s="423"/>
      <c r="WDM106" s="424"/>
      <c r="WDN106" s="423"/>
      <c r="WDQ106" s="424"/>
      <c r="WDR106" s="423"/>
      <c r="WDU106" s="424"/>
      <c r="WDV106" s="423"/>
      <c r="WDY106" s="424"/>
      <c r="WDZ106" s="423"/>
      <c r="WEC106" s="424"/>
      <c r="WED106" s="423"/>
      <c r="WEG106" s="424"/>
      <c r="WEH106" s="423"/>
      <c r="WEK106" s="424"/>
      <c r="WEL106" s="423"/>
      <c r="WEO106" s="424"/>
      <c r="WEP106" s="423"/>
      <c r="WES106" s="424"/>
      <c r="WET106" s="423"/>
      <c r="WEW106" s="424"/>
      <c r="WEX106" s="423"/>
      <c r="WFA106" s="424"/>
      <c r="WFB106" s="423"/>
      <c r="WFE106" s="424"/>
      <c r="WFF106" s="423"/>
      <c r="WFI106" s="424"/>
      <c r="WFJ106" s="423"/>
      <c r="WFM106" s="424"/>
      <c r="WFN106" s="423"/>
      <c r="WFQ106" s="424"/>
      <c r="WFR106" s="423"/>
      <c r="WFU106" s="424"/>
      <c r="WFV106" s="423"/>
      <c r="WFY106" s="424"/>
      <c r="WFZ106" s="423"/>
      <c r="WGC106" s="424"/>
      <c r="WGD106" s="423"/>
      <c r="WGG106" s="424"/>
      <c r="WGH106" s="423"/>
      <c r="WGK106" s="424"/>
      <c r="WGL106" s="423"/>
      <c r="WGO106" s="424"/>
      <c r="WGP106" s="423"/>
      <c r="WGS106" s="424"/>
      <c r="WGT106" s="423"/>
      <c r="WGW106" s="424"/>
      <c r="WGX106" s="423"/>
      <c r="WHA106" s="424"/>
      <c r="WHB106" s="423"/>
      <c r="WHE106" s="424"/>
      <c r="WHF106" s="423"/>
      <c r="WHI106" s="424"/>
      <c r="WHJ106" s="423"/>
      <c r="WHM106" s="424"/>
      <c r="WHN106" s="423"/>
      <c r="WHQ106" s="424"/>
      <c r="WHR106" s="423"/>
      <c r="WHU106" s="424"/>
      <c r="WHV106" s="423"/>
      <c r="WHY106" s="424"/>
      <c r="WHZ106" s="423"/>
      <c r="WIC106" s="424"/>
      <c r="WID106" s="423"/>
      <c r="WIG106" s="424"/>
      <c r="WIH106" s="423"/>
      <c r="WIK106" s="424"/>
      <c r="WIL106" s="423"/>
      <c r="WIO106" s="424"/>
      <c r="WIP106" s="423"/>
      <c r="WIS106" s="424"/>
      <c r="WIT106" s="423"/>
      <c r="WIW106" s="424"/>
      <c r="WIX106" s="423"/>
      <c r="WJA106" s="424"/>
      <c r="WJB106" s="423"/>
      <c r="WJE106" s="424"/>
      <c r="WJF106" s="423"/>
      <c r="WJI106" s="424"/>
      <c r="WJJ106" s="423"/>
      <c r="WJM106" s="424"/>
      <c r="WJN106" s="423"/>
      <c r="WJQ106" s="424"/>
      <c r="WJR106" s="423"/>
      <c r="WJU106" s="424"/>
      <c r="WJV106" s="423"/>
      <c r="WJY106" s="424"/>
      <c r="WJZ106" s="423"/>
      <c r="WKC106" s="424"/>
      <c r="WKD106" s="423"/>
      <c r="WKG106" s="424"/>
      <c r="WKH106" s="423"/>
      <c r="WKK106" s="424"/>
      <c r="WKL106" s="423"/>
      <c r="WKO106" s="424"/>
      <c r="WKP106" s="423"/>
      <c r="WKS106" s="424"/>
      <c r="WKT106" s="423"/>
      <c r="WKW106" s="424"/>
      <c r="WKX106" s="423"/>
      <c r="WLA106" s="424"/>
      <c r="WLB106" s="423"/>
      <c r="WLE106" s="424"/>
      <c r="WLF106" s="423"/>
      <c r="WLI106" s="424"/>
      <c r="WLJ106" s="423"/>
      <c r="WLM106" s="424"/>
      <c r="WLN106" s="423"/>
      <c r="WLQ106" s="424"/>
      <c r="WLR106" s="423"/>
      <c r="WLU106" s="424"/>
      <c r="WLV106" s="423"/>
      <c r="WLY106" s="424"/>
      <c r="WLZ106" s="423"/>
      <c r="WMC106" s="424"/>
      <c r="WMD106" s="423"/>
      <c r="WMG106" s="424"/>
      <c r="WMH106" s="423"/>
      <c r="WMK106" s="424"/>
      <c r="WML106" s="423"/>
      <c r="WMO106" s="424"/>
      <c r="WMP106" s="423"/>
      <c r="WMS106" s="424"/>
      <c r="WMT106" s="423"/>
      <c r="WMW106" s="424"/>
      <c r="WMX106" s="423"/>
      <c r="WNA106" s="424"/>
      <c r="WNB106" s="423"/>
      <c r="WNE106" s="424"/>
      <c r="WNF106" s="423"/>
      <c r="WNI106" s="424"/>
      <c r="WNJ106" s="423"/>
      <c r="WNM106" s="424"/>
      <c r="WNN106" s="423"/>
      <c r="WNQ106" s="424"/>
      <c r="WNR106" s="423"/>
      <c r="WNU106" s="424"/>
      <c r="WNV106" s="423"/>
      <c r="WNY106" s="424"/>
      <c r="WNZ106" s="423"/>
      <c r="WOC106" s="424"/>
      <c r="WOD106" s="423"/>
      <c r="WOG106" s="424"/>
      <c r="WOH106" s="423"/>
      <c r="WOK106" s="424"/>
      <c r="WOL106" s="423"/>
      <c r="WOO106" s="424"/>
      <c r="WOP106" s="423"/>
      <c r="WOS106" s="424"/>
      <c r="WOT106" s="423"/>
      <c r="WOW106" s="424"/>
      <c r="WOX106" s="423"/>
      <c r="WPA106" s="424"/>
      <c r="WPB106" s="423"/>
      <c r="WPE106" s="424"/>
      <c r="WPF106" s="423"/>
      <c r="WPI106" s="424"/>
      <c r="WPJ106" s="423"/>
      <c r="WPM106" s="424"/>
      <c r="WPN106" s="423"/>
      <c r="WPQ106" s="424"/>
      <c r="WPR106" s="423"/>
      <c r="WPU106" s="424"/>
      <c r="WPV106" s="423"/>
      <c r="WPY106" s="424"/>
      <c r="WPZ106" s="423"/>
      <c r="WQC106" s="424"/>
      <c r="WQD106" s="423"/>
      <c r="WQG106" s="424"/>
      <c r="WQH106" s="423"/>
      <c r="WQK106" s="424"/>
      <c r="WQL106" s="423"/>
      <c r="WQO106" s="424"/>
      <c r="WQP106" s="423"/>
      <c r="WQS106" s="424"/>
      <c r="WQT106" s="423"/>
      <c r="WQW106" s="424"/>
      <c r="WQX106" s="423"/>
      <c r="WRA106" s="424"/>
      <c r="WRB106" s="423"/>
      <c r="WRE106" s="424"/>
      <c r="WRF106" s="423"/>
      <c r="WRI106" s="424"/>
      <c r="WRJ106" s="423"/>
      <c r="WRM106" s="424"/>
      <c r="WRN106" s="423"/>
      <c r="WRQ106" s="424"/>
      <c r="WRR106" s="423"/>
      <c r="WRU106" s="424"/>
      <c r="WRV106" s="423"/>
      <c r="WRY106" s="424"/>
      <c r="WRZ106" s="423"/>
      <c r="WSC106" s="424"/>
      <c r="WSD106" s="423"/>
      <c r="WSG106" s="424"/>
      <c r="WSH106" s="423"/>
      <c r="WSK106" s="424"/>
      <c r="WSL106" s="423"/>
      <c r="WSO106" s="424"/>
      <c r="WSP106" s="423"/>
      <c r="WSS106" s="424"/>
      <c r="WST106" s="423"/>
      <c r="WSW106" s="424"/>
      <c r="WSX106" s="423"/>
      <c r="WTA106" s="424"/>
      <c r="WTB106" s="423"/>
      <c r="WTE106" s="424"/>
      <c r="WTF106" s="423"/>
      <c r="WTI106" s="424"/>
      <c r="WTJ106" s="423"/>
      <c r="WTM106" s="424"/>
      <c r="WTN106" s="423"/>
      <c r="WTQ106" s="424"/>
      <c r="WTR106" s="423"/>
      <c r="WTU106" s="424"/>
      <c r="WTV106" s="423"/>
      <c r="WTY106" s="424"/>
      <c r="WTZ106" s="423"/>
      <c r="WUC106" s="424"/>
      <c r="WUD106" s="423"/>
      <c r="WUG106" s="424"/>
      <c r="WUH106" s="423"/>
      <c r="WUK106" s="424"/>
      <c r="WUL106" s="423"/>
      <c r="WUO106" s="424"/>
      <c r="WUP106" s="423"/>
      <c r="WUS106" s="424"/>
      <c r="WUT106" s="423"/>
      <c r="WUW106" s="424"/>
      <c r="WUX106" s="423"/>
      <c r="WVA106" s="424"/>
      <c r="WVB106" s="423"/>
      <c r="WVE106" s="424"/>
      <c r="WVF106" s="423"/>
      <c r="WVI106" s="424"/>
      <c r="WVJ106" s="423"/>
      <c r="WVM106" s="424"/>
      <c r="WVN106" s="423"/>
      <c r="WVQ106" s="424"/>
      <c r="WVR106" s="423"/>
      <c r="WVU106" s="424"/>
      <c r="WVV106" s="423"/>
      <c r="WVY106" s="424"/>
      <c r="WVZ106" s="423"/>
      <c r="WWC106" s="424"/>
      <c r="WWD106" s="423"/>
      <c r="WWG106" s="424"/>
      <c r="WWH106" s="423"/>
      <c r="WWK106" s="424"/>
      <c r="WWL106" s="423"/>
      <c r="WWO106" s="424"/>
      <c r="WWP106" s="423"/>
      <c r="WWS106" s="424"/>
      <c r="WWT106" s="423"/>
      <c r="WWW106" s="424"/>
      <c r="WWX106" s="423"/>
      <c r="WXA106" s="424"/>
      <c r="WXB106" s="423"/>
      <c r="WXE106" s="424"/>
      <c r="WXF106" s="423"/>
      <c r="WXI106" s="424"/>
      <c r="WXJ106" s="423"/>
      <c r="WXM106" s="424"/>
      <c r="WXN106" s="423"/>
      <c r="WXQ106" s="424"/>
      <c r="WXR106" s="423"/>
      <c r="WXU106" s="424"/>
      <c r="WXV106" s="423"/>
      <c r="WXY106" s="424"/>
      <c r="WXZ106" s="423"/>
      <c r="WYC106" s="424"/>
      <c r="WYD106" s="423"/>
      <c r="WYG106" s="424"/>
      <c r="WYH106" s="423"/>
      <c r="WYK106" s="424"/>
      <c r="WYL106" s="423"/>
      <c r="WYO106" s="424"/>
      <c r="WYP106" s="423"/>
      <c r="WYS106" s="424"/>
      <c r="WYT106" s="423"/>
      <c r="WYW106" s="424"/>
      <c r="WYX106" s="423"/>
      <c r="WZA106" s="424"/>
      <c r="WZB106" s="423"/>
      <c r="WZE106" s="424"/>
      <c r="WZF106" s="423"/>
      <c r="WZI106" s="424"/>
      <c r="WZJ106" s="423"/>
      <c r="WZM106" s="424"/>
      <c r="WZN106" s="423"/>
      <c r="WZQ106" s="424"/>
      <c r="WZR106" s="423"/>
      <c r="WZU106" s="424"/>
      <c r="WZV106" s="423"/>
      <c r="WZY106" s="424"/>
      <c r="WZZ106" s="423"/>
      <c r="XAC106" s="424"/>
      <c r="XAD106" s="423"/>
      <c r="XAG106" s="424"/>
      <c r="XAH106" s="423"/>
      <c r="XAK106" s="424"/>
      <c r="XAL106" s="423"/>
      <c r="XAO106" s="424"/>
      <c r="XAP106" s="423"/>
      <c r="XAS106" s="424"/>
      <c r="XAT106" s="423"/>
      <c r="XAW106" s="424"/>
      <c r="XAX106" s="423"/>
      <c r="XBA106" s="424"/>
      <c r="XBB106" s="423"/>
      <c r="XBE106" s="424"/>
      <c r="XBF106" s="423"/>
      <c r="XBI106" s="424"/>
      <c r="XBJ106" s="423"/>
      <c r="XBM106" s="424"/>
      <c r="XBN106" s="423"/>
      <c r="XBQ106" s="424"/>
      <c r="XBR106" s="423"/>
      <c r="XBU106" s="424"/>
      <c r="XBV106" s="423"/>
      <c r="XBY106" s="424"/>
      <c r="XBZ106" s="423"/>
      <c r="XCC106" s="424"/>
      <c r="XCD106" s="423"/>
      <c r="XCG106" s="424"/>
      <c r="XCH106" s="423"/>
      <c r="XCK106" s="424"/>
      <c r="XCL106" s="423"/>
      <c r="XCO106" s="424"/>
      <c r="XCP106" s="423"/>
      <c r="XCS106" s="424"/>
      <c r="XCT106" s="423"/>
      <c r="XCW106" s="424"/>
      <c r="XCX106" s="423"/>
      <c r="XDA106" s="424"/>
      <c r="XDB106" s="423"/>
      <c r="XDE106" s="424"/>
      <c r="XDF106" s="423"/>
      <c r="XDI106" s="424"/>
      <c r="XDJ106" s="423"/>
      <c r="XDM106" s="424"/>
      <c r="XDN106" s="423"/>
      <c r="XDQ106" s="424"/>
      <c r="XDR106" s="423"/>
      <c r="XDU106" s="424"/>
      <c r="XDV106" s="423"/>
      <c r="XDY106" s="424"/>
      <c r="XDZ106" s="423"/>
      <c r="XEC106" s="424"/>
      <c r="XED106" s="423"/>
      <c r="XEG106" s="424"/>
      <c r="XEH106" s="423"/>
      <c r="XEK106" s="424"/>
      <c r="XEL106" s="423"/>
      <c r="XEO106" s="424"/>
      <c r="XEP106" s="423"/>
      <c r="XES106" s="424"/>
      <c r="XET106" s="423"/>
      <c r="XEW106" s="424"/>
      <c r="XEX106" s="423"/>
      <c r="XFA106" s="424"/>
      <c r="XFB106" s="423"/>
    </row>
    <row r="107" spans="1:1022 1025:2046 2049:3070 3073:4094 4097:5118 5121:6142 6145:7166 7169:8190 8193:9214 9217:10238 10241:11262 11265:12286 12289:13310 13313:14334 14337:15358 15361:16382" x14ac:dyDescent="0.15">
      <c r="A107" s="222" t="s">
        <v>1136</v>
      </c>
      <c r="H107" s="424"/>
      <c r="I107" s="423"/>
      <c r="M107" s="424"/>
      <c r="N107" s="423"/>
      <c r="Q107" s="424"/>
      <c r="R107" s="423"/>
      <c r="U107" s="424"/>
      <c r="V107" s="423"/>
      <c r="Y107" s="424"/>
      <c r="Z107" s="423"/>
    </row>
    <row r="109" spans="1:1022 1025:2046 2049:3070 3073:4094 4097:5118 5121:6142 6145:7166 7169:8190 8193:9214 9217:10238 10241:11262 11265:12286 12289:13310 13313:14334 14337:15358 15361:16382" x14ac:dyDescent="0.15">
      <c r="A109" s="465"/>
      <c r="B109" s="869" t="s">
        <v>159</v>
      </c>
      <c r="C109" s="870"/>
      <c r="D109" s="870"/>
      <c r="E109" s="870"/>
      <c r="F109" s="870"/>
      <c r="G109" s="870"/>
      <c r="H109" s="870"/>
      <c r="I109" s="870"/>
      <c r="J109" s="870"/>
      <c r="K109" s="870"/>
      <c r="L109" s="870"/>
      <c r="M109" s="871"/>
      <c r="N109" s="872" t="s">
        <v>160</v>
      </c>
      <c r="O109" s="873"/>
      <c r="P109" s="873"/>
      <c r="Q109" s="873"/>
      <c r="R109" s="873"/>
      <c r="S109" s="873"/>
      <c r="T109" s="873"/>
      <c r="U109" s="873"/>
      <c r="V109" s="873"/>
      <c r="W109" s="873"/>
      <c r="X109" s="873"/>
      <c r="Y109" s="874"/>
    </row>
    <row r="110" spans="1:1022 1025:2046 2049:3070 3073:4094 4097:5118 5121:6142 6145:7166 7169:8190 8193:9214 9217:10238 10241:11262 11265:12286 12289:13310 13313:14334 14337:15358 15361:16382" ht="15" x14ac:dyDescent="0.15">
      <c r="A110" s="462" t="s">
        <v>173</v>
      </c>
      <c r="B110" s="489" t="s">
        <v>161</v>
      </c>
      <c r="C110" s="489" t="s">
        <v>639</v>
      </c>
      <c r="D110" s="489" t="s">
        <v>140</v>
      </c>
      <c r="E110" s="489" t="s">
        <v>143</v>
      </c>
      <c r="F110" s="489" t="s">
        <v>155</v>
      </c>
      <c r="G110" s="489" t="s">
        <v>156</v>
      </c>
      <c r="H110" s="489" t="s">
        <v>141</v>
      </c>
      <c r="I110" s="489" t="s">
        <v>144</v>
      </c>
      <c r="J110" s="489" t="s">
        <v>730</v>
      </c>
      <c r="K110" s="489" t="s">
        <v>640</v>
      </c>
      <c r="L110" s="489" t="s">
        <v>731</v>
      </c>
      <c r="M110" s="489" t="s">
        <v>55</v>
      </c>
      <c r="N110" s="489" t="s">
        <v>161</v>
      </c>
      <c r="O110" s="489" t="s">
        <v>639</v>
      </c>
      <c r="P110" s="489" t="s">
        <v>140</v>
      </c>
      <c r="Q110" s="489" t="s">
        <v>143</v>
      </c>
      <c r="R110" s="489" t="s">
        <v>155</v>
      </c>
      <c r="S110" s="489" t="s">
        <v>156</v>
      </c>
      <c r="T110" s="489" t="s">
        <v>141</v>
      </c>
      <c r="U110" s="489" t="s">
        <v>144</v>
      </c>
      <c r="V110" s="489" t="s">
        <v>730</v>
      </c>
      <c r="W110" s="489" t="s">
        <v>640</v>
      </c>
      <c r="X110" s="489" t="s">
        <v>751</v>
      </c>
      <c r="Y110" s="489" t="s">
        <v>55</v>
      </c>
    </row>
    <row r="111" spans="1:1022 1025:2046 2049:3070 3073:4094 4097:5118 5121:6142 6145:7166 7169:8190 8193:9214 9217:10238 10241:11262 11265:12286 12289:13310 13313:14334 14337:15358 15361:16382" x14ac:dyDescent="0.15">
      <c r="A111" s="465" t="s">
        <v>110</v>
      </c>
      <c r="B111" s="334"/>
      <c r="C111" s="334"/>
      <c r="D111" s="334"/>
      <c r="E111" s="334"/>
      <c r="F111" s="193">
        <v>52545</v>
      </c>
      <c r="G111" s="176">
        <v>54145</v>
      </c>
      <c r="H111" s="346"/>
      <c r="I111" s="176"/>
      <c r="J111" s="176">
        <v>42</v>
      </c>
      <c r="K111" s="176">
        <v>37794</v>
      </c>
      <c r="L111" s="176">
        <v>75609</v>
      </c>
      <c r="M111" s="497">
        <f t="shared" ref="M111:M116" si="257">SUM(B111:L111)</f>
        <v>220135</v>
      </c>
      <c r="N111" s="193"/>
      <c r="O111" s="193"/>
      <c r="P111" s="193"/>
      <c r="Q111" s="193">
        <v>2.7466565370559601E-5</v>
      </c>
      <c r="R111" s="193">
        <v>9237.5352915944331</v>
      </c>
      <c r="S111" s="193">
        <v>10920.150168454249</v>
      </c>
      <c r="T111" s="193"/>
      <c r="U111" s="193"/>
      <c r="V111" s="193">
        <v>4.5021572150289943E-2</v>
      </c>
      <c r="W111" s="193">
        <v>18530.926250250959</v>
      </c>
      <c r="X111" s="193">
        <v>33.237474355846544</v>
      </c>
      <c r="Y111" s="360">
        <f t="shared" ref="Y111:Y116" si="258">SUM(N111:X111)</f>
        <v>38721.894233694205</v>
      </c>
    </row>
    <row r="112" spans="1:1022 1025:2046 2049:3070 3073:4094 4097:5118 5121:6142 6145:7166 7169:8190 8193:9214 9217:10238 10241:11262 11265:12286 12289:13310 13313:14334 14337:15358 15361:16382" x14ac:dyDescent="0.15">
      <c r="A112" s="465" t="s">
        <v>111</v>
      </c>
      <c r="B112" s="334">
        <v>2351040</v>
      </c>
      <c r="C112" s="334"/>
      <c r="D112" s="334"/>
      <c r="E112" s="334"/>
      <c r="F112" s="193">
        <v>45895516</v>
      </c>
      <c r="G112" s="176">
        <v>11198476</v>
      </c>
      <c r="H112" s="346"/>
      <c r="I112" s="176"/>
      <c r="J112" s="176"/>
      <c r="K112" s="176">
        <v>6362800</v>
      </c>
      <c r="L112" s="176"/>
      <c r="M112" s="497">
        <f t="shared" si="257"/>
        <v>65807832</v>
      </c>
      <c r="N112" s="193">
        <v>34264.907982986348</v>
      </c>
      <c r="O112" s="193"/>
      <c r="P112" s="193"/>
      <c r="Q112" s="193"/>
      <c r="R112" s="193">
        <v>768202.36312848749</v>
      </c>
      <c r="S112" s="193">
        <v>296669.50619312021</v>
      </c>
      <c r="T112" s="193"/>
      <c r="U112" s="193"/>
      <c r="V112" s="193"/>
      <c r="W112" s="193">
        <v>435804.50995895528</v>
      </c>
      <c r="X112" s="193"/>
      <c r="Y112" s="360">
        <f t="shared" si="258"/>
        <v>1534941.2872635492</v>
      </c>
    </row>
    <row r="113" spans="1:25" x14ac:dyDescent="0.15">
      <c r="A113" s="465" t="s">
        <v>112</v>
      </c>
      <c r="B113" s="334">
        <v>2646650</v>
      </c>
      <c r="C113" s="334">
        <v>720007</v>
      </c>
      <c r="D113" s="334">
        <v>390</v>
      </c>
      <c r="E113" s="193">
        <v>913881</v>
      </c>
      <c r="F113" s="193">
        <v>39903018</v>
      </c>
      <c r="G113" s="176">
        <v>19229241</v>
      </c>
      <c r="H113" s="176">
        <v>34096</v>
      </c>
      <c r="I113" s="176">
        <v>788110</v>
      </c>
      <c r="J113" s="176">
        <v>877</v>
      </c>
      <c r="K113" s="176">
        <v>39108589</v>
      </c>
      <c r="L113" s="176"/>
      <c r="M113" s="497">
        <f t="shared" si="257"/>
        <v>103344859</v>
      </c>
      <c r="N113" s="193">
        <v>12881.940637606151</v>
      </c>
      <c r="O113" s="193">
        <v>334.63783869240359</v>
      </c>
      <c r="P113" s="193">
        <v>7.6452449895441504E-2</v>
      </c>
      <c r="Q113" s="193">
        <v>253.9369672033929</v>
      </c>
      <c r="R113" s="193">
        <v>250573.17328260207</v>
      </c>
      <c r="S113" s="193">
        <v>216554.26680872441</v>
      </c>
      <c r="T113" s="193">
        <v>675.3756904061878</v>
      </c>
      <c r="U113" s="193">
        <v>4516.1536531923202</v>
      </c>
      <c r="V113" s="193">
        <v>7.4141103997826505</v>
      </c>
      <c r="W113" s="193">
        <v>287019.46763005038</v>
      </c>
      <c r="X113" s="193"/>
      <c r="Y113" s="360">
        <f t="shared" si="258"/>
        <v>772816.44307132706</v>
      </c>
    </row>
    <row r="114" spans="1:25" x14ac:dyDescent="0.15">
      <c r="A114" s="465" t="s">
        <v>113</v>
      </c>
      <c r="B114" s="334"/>
      <c r="C114" s="334">
        <v>311155</v>
      </c>
      <c r="D114" s="334"/>
      <c r="E114" s="334"/>
      <c r="F114" s="193">
        <v>4894745</v>
      </c>
      <c r="G114" s="176">
        <v>2912864</v>
      </c>
      <c r="H114" s="346"/>
      <c r="I114" s="176"/>
      <c r="J114" s="176"/>
      <c r="K114" s="176">
        <v>2030794</v>
      </c>
      <c r="L114" s="176"/>
      <c r="M114" s="497">
        <f t="shared" si="257"/>
        <v>10149558</v>
      </c>
      <c r="N114" s="193"/>
      <c r="O114" s="193">
        <v>507.24325835238903</v>
      </c>
      <c r="P114" s="193"/>
      <c r="Q114" s="193"/>
      <c r="R114" s="193">
        <v>64475.521273632468</v>
      </c>
      <c r="S114" s="193">
        <v>120109.09678097146</v>
      </c>
      <c r="T114" s="193"/>
      <c r="U114" s="193"/>
      <c r="V114" s="193"/>
      <c r="W114" s="193">
        <v>25069.035742833206</v>
      </c>
      <c r="X114" s="193"/>
      <c r="Y114" s="360">
        <f t="shared" si="258"/>
        <v>210160.89705578954</v>
      </c>
    </row>
    <row r="115" spans="1:25" x14ac:dyDescent="0.15">
      <c r="A115" s="490" t="s">
        <v>114</v>
      </c>
      <c r="B115" s="334"/>
      <c r="C115" s="334"/>
      <c r="D115" s="334"/>
      <c r="E115" s="334"/>
      <c r="F115" s="193">
        <v>8574739</v>
      </c>
      <c r="G115" s="176">
        <v>1956623</v>
      </c>
      <c r="H115" s="346"/>
      <c r="I115" s="176"/>
      <c r="J115" s="176"/>
      <c r="K115" s="176">
        <v>12931227</v>
      </c>
      <c r="L115" s="176"/>
      <c r="M115" s="497">
        <f t="shared" si="257"/>
        <v>23462589</v>
      </c>
      <c r="N115" s="193"/>
      <c r="O115" s="193"/>
      <c r="P115" s="193"/>
      <c r="Q115" s="193"/>
      <c r="R115" s="193">
        <v>22955.50772260216</v>
      </c>
      <c r="S115" s="193">
        <v>15504.827510497471</v>
      </c>
      <c r="T115" s="193"/>
      <c r="U115" s="193"/>
      <c r="V115" s="193"/>
      <c r="W115" s="193">
        <v>69883.852516837316</v>
      </c>
      <c r="X115" s="193"/>
      <c r="Y115" s="360">
        <f t="shared" si="258"/>
        <v>108344.18774993694</v>
      </c>
    </row>
    <row r="116" spans="1:25" ht="15" x14ac:dyDescent="0.15">
      <c r="A116" s="439" t="s">
        <v>174</v>
      </c>
      <c r="B116" s="334"/>
      <c r="C116" s="334"/>
      <c r="D116" s="334"/>
      <c r="E116" s="334"/>
      <c r="F116" s="193">
        <v>88004</v>
      </c>
      <c r="G116" s="176">
        <v>54112</v>
      </c>
      <c r="H116" s="346"/>
      <c r="I116" s="176"/>
      <c r="J116" s="176">
        <v>1</v>
      </c>
      <c r="K116" s="176"/>
      <c r="L116" s="176">
        <v>179693</v>
      </c>
      <c r="M116" s="497">
        <f t="shared" si="257"/>
        <v>321810</v>
      </c>
      <c r="N116" s="193"/>
      <c r="O116" s="193"/>
      <c r="P116" s="193"/>
      <c r="Q116" s="193">
        <v>2.7471221983432699E-5</v>
      </c>
      <c r="R116" s="193">
        <v>13131.109312031385</v>
      </c>
      <c r="S116" s="193">
        <v>12524.440334093741</v>
      </c>
      <c r="T116" s="193"/>
      <c r="U116" s="193"/>
      <c r="V116" s="193">
        <v>1.11518520861864E-3</v>
      </c>
      <c r="W116" s="193"/>
      <c r="X116" s="193">
        <v>110.19285974092757</v>
      </c>
      <c r="Y116" s="360">
        <f t="shared" si="258"/>
        <v>25765.743648522483</v>
      </c>
    </row>
    <row r="117" spans="1:25" x14ac:dyDescent="0.15">
      <c r="A117" s="490" t="s">
        <v>1217</v>
      </c>
      <c r="B117" s="448">
        <f t="shared" ref="B117:X117" si="259">SUM(B111:B116)</f>
        <v>4997690</v>
      </c>
      <c r="C117" s="448">
        <f t="shared" si="259"/>
        <v>1031162</v>
      </c>
      <c r="D117" s="448">
        <f t="shared" si="259"/>
        <v>390</v>
      </c>
      <c r="E117" s="448">
        <f t="shared" si="259"/>
        <v>913881</v>
      </c>
      <c r="F117" s="448">
        <f t="shared" si="259"/>
        <v>99408567</v>
      </c>
      <c r="G117" s="448">
        <f t="shared" si="259"/>
        <v>35405461</v>
      </c>
      <c r="H117" s="448">
        <f t="shared" si="259"/>
        <v>34096</v>
      </c>
      <c r="I117" s="448">
        <f t="shared" si="259"/>
        <v>788110</v>
      </c>
      <c r="J117" s="448">
        <f t="shared" si="259"/>
        <v>920</v>
      </c>
      <c r="K117" s="448">
        <f t="shared" si="259"/>
        <v>60471204</v>
      </c>
      <c r="L117" s="448">
        <f t="shared" si="259"/>
        <v>255302</v>
      </c>
      <c r="M117" s="448">
        <f t="shared" si="259"/>
        <v>203306783</v>
      </c>
      <c r="N117" s="351">
        <f t="shared" si="259"/>
        <v>47146.8486205925</v>
      </c>
      <c r="O117" s="351">
        <f t="shared" si="259"/>
        <v>841.88109704479257</v>
      </c>
      <c r="P117" s="701">
        <f t="shared" si="259"/>
        <v>7.6452449895441504E-2</v>
      </c>
      <c r="Q117" s="351">
        <f t="shared" si="259"/>
        <v>253.93702214118025</v>
      </c>
      <c r="R117" s="351">
        <f t="shared" si="259"/>
        <v>1128575.2100109502</v>
      </c>
      <c r="S117" s="351">
        <f t="shared" si="259"/>
        <v>672282.2877958616</v>
      </c>
      <c r="T117" s="351">
        <f t="shared" si="259"/>
        <v>675.3756904061878</v>
      </c>
      <c r="U117" s="351">
        <f t="shared" si="259"/>
        <v>4516.1536531923202</v>
      </c>
      <c r="V117" s="351">
        <f t="shared" si="259"/>
        <v>7.4602471571415592</v>
      </c>
      <c r="W117" s="351">
        <f t="shared" si="259"/>
        <v>836307.79209892708</v>
      </c>
      <c r="X117" s="351">
        <f t="shared" si="259"/>
        <v>143.43033409677412</v>
      </c>
      <c r="Y117" s="360">
        <f>SUM(Y111:Y116)</f>
        <v>2690750.453022819</v>
      </c>
    </row>
    <row r="118" spans="1:25" x14ac:dyDescent="0.15">
      <c r="A118" s="78" t="s">
        <v>168</v>
      </c>
      <c r="B118" s="424"/>
      <c r="D118" s="424"/>
      <c r="E118" s="424"/>
      <c r="F118" s="424"/>
      <c r="G118" s="424"/>
      <c r="H118" s="424"/>
      <c r="I118" s="356"/>
      <c r="J118" s="356"/>
      <c r="K118" s="356"/>
      <c r="L118" s="356"/>
      <c r="M118" s="356"/>
      <c r="N118" s="356"/>
      <c r="O118" s="356"/>
    </row>
    <row r="119" spans="1:25" ht="15" x14ac:dyDescent="0.15">
      <c r="A119" s="78" t="s">
        <v>172</v>
      </c>
    </row>
    <row r="120" spans="1:25" ht="15" x14ac:dyDescent="0.15">
      <c r="A120" s="78" t="s">
        <v>175</v>
      </c>
      <c r="G120" s="78" t="s">
        <v>71</v>
      </c>
    </row>
    <row r="121" spans="1:25" x14ac:dyDescent="0.15">
      <c r="A121"/>
    </row>
    <row r="124" spans="1:25" x14ac:dyDescent="0.15">
      <c r="N124" s="78" t="s">
        <v>71</v>
      </c>
    </row>
    <row r="144" spans="1:1" ht="31.5" customHeight="1" x14ac:dyDescent="0.2">
      <c r="A144" s="498" t="s">
        <v>176</v>
      </c>
    </row>
    <row r="145" spans="1:5" ht="31.5" customHeight="1" x14ac:dyDescent="0.15">
      <c r="A145" s="499" t="s">
        <v>1135</v>
      </c>
    </row>
    <row r="146" spans="1:5" ht="42" x14ac:dyDescent="0.15">
      <c r="A146" s="462" t="s">
        <v>151</v>
      </c>
      <c r="B146" s="462" t="s">
        <v>163</v>
      </c>
      <c r="C146" s="500" t="s">
        <v>164</v>
      </c>
      <c r="D146" s="501" t="s">
        <v>165</v>
      </c>
      <c r="E146" s="502" t="s">
        <v>177</v>
      </c>
    </row>
    <row r="147" spans="1:5" x14ac:dyDescent="0.15">
      <c r="A147" s="503" t="s">
        <v>161</v>
      </c>
      <c r="B147" s="357">
        <v>12</v>
      </c>
      <c r="C147" s="357">
        <v>23708</v>
      </c>
      <c r="D147" s="358">
        <v>96.843118801712748</v>
      </c>
      <c r="E147" s="357">
        <v>1647</v>
      </c>
    </row>
    <row r="148" spans="1:5" x14ac:dyDescent="0.15">
      <c r="A148" s="441" t="s">
        <v>639</v>
      </c>
      <c r="B148" s="357">
        <v>10</v>
      </c>
      <c r="C148" s="357">
        <v>1008673</v>
      </c>
      <c r="D148" s="358">
        <v>115.27273903321452</v>
      </c>
      <c r="E148" s="357">
        <v>5462</v>
      </c>
    </row>
    <row r="149" spans="1:5" x14ac:dyDescent="0.15">
      <c r="A149" s="504" t="s">
        <v>727</v>
      </c>
      <c r="B149" s="357"/>
      <c r="C149" s="357"/>
      <c r="D149" s="358"/>
      <c r="E149" s="357"/>
    </row>
    <row r="150" spans="1:5" x14ac:dyDescent="0.15">
      <c r="A150" s="441" t="s">
        <v>140</v>
      </c>
      <c r="B150" s="357">
        <v>0</v>
      </c>
      <c r="C150" s="357">
        <v>0</v>
      </c>
      <c r="D150" s="358">
        <v>0</v>
      </c>
      <c r="E150" s="357">
        <v>0</v>
      </c>
    </row>
    <row r="151" spans="1:5" x14ac:dyDescent="0.15">
      <c r="A151" s="503" t="s">
        <v>143</v>
      </c>
      <c r="B151" s="357">
        <v>9</v>
      </c>
      <c r="C151" s="357">
        <v>339</v>
      </c>
      <c r="D151" s="358">
        <v>1.335565366782246</v>
      </c>
      <c r="E151" s="357">
        <v>646</v>
      </c>
    </row>
    <row r="152" spans="1:5" ht="15" customHeight="1" x14ac:dyDescent="0.15">
      <c r="A152" s="441" t="s">
        <v>714</v>
      </c>
      <c r="B152" s="357">
        <v>174</v>
      </c>
      <c r="C152" s="357">
        <v>26252975</v>
      </c>
      <c r="D152" s="358">
        <v>57022.72349049792</v>
      </c>
      <c r="E152" s="357">
        <v>885060</v>
      </c>
    </row>
    <row r="153" spans="1:5" x14ac:dyDescent="0.15">
      <c r="A153" s="441" t="s">
        <v>715</v>
      </c>
      <c r="B153" s="357">
        <v>136</v>
      </c>
      <c r="C153" s="357">
        <v>4923091</v>
      </c>
      <c r="D153" s="358">
        <v>26763.754859107499</v>
      </c>
      <c r="E153" s="357">
        <v>16523</v>
      </c>
    </row>
    <row r="154" spans="1:5" x14ac:dyDescent="0.15">
      <c r="A154" s="504" t="s">
        <v>141</v>
      </c>
      <c r="B154" s="357">
        <v>0</v>
      </c>
      <c r="C154" s="357">
        <v>0</v>
      </c>
      <c r="D154" s="358">
        <v>0</v>
      </c>
      <c r="E154" s="357">
        <v>0</v>
      </c>
    </row>
    <row r="155" spans="1:5" x14ac:dyDescent="0.15">
      <c r="A155" s="504" t="s">
        <v>144</v>
      </c>
      <c r="B155" s="357">
        <v>0</v>
      </c>
      <c r="C155" s="357">
        <v>0</v>
      </c>
      <c r="D155" s="358">
        <v>0</v>
      </c>
      <c r="E155" s="357">
        <v>0</v>
      </c>
    </row>
    <row r="156" spans="1:5" x14ac:dyDescent="0.15">
      <c r="A156" s="504" t="s">
        <v>730</v>
      </c>
      <c r="B156" s="357">
        <v>0</v>
      </c>
      <c r="C156" s="357">
        <v>0</v>
      </c>
      <c r="D156" s="358">
        <v>0</v>
      </c>
      <c r="E156" s="357">
        <v>0</v>
      </c>
    </row>
    <row r="157" spans="1:5" x14ac:dyDescent="0.15">
      <c r="A157" s="441" t="s">
        <v>640</v>
      </c>
      <c r="B157" s="357">
        <v>105</v>
      </c>
      <c r="C157" s="357">
        <v>35995555</v>
      </c>
      <c r="D157" s="358">
        <v>269001.47142813157</v>
      </c>
      <c r="E157" s="357">
        <v>1538567</v>
      </c>
    </row>
    <row r="158" spans="1:5" x14ac:dyDescent="0.15">
      <c r="A158" s="504" t="s">
        <v>731</v>
      </c>
      <c r="B158" s="357">
        <v>18</v>
      </c>
      <c r="C158" s="357">
        <v>87813</v>
      </c>
      <c r="D158" s="358">
        <v>109.33308391645518</v>
      </c>
      <c r="E158" s="357">
        <v>2134</v>
      </c>
    </row>
    <row r="159" spans="1:5" x14ac:dyDescent="0.15">
      <c r="A159" s="505" t="s">
        <v>55</v>
      </c>
      <c r="B159" s="330">
        <v>464</v>
      </c>
      <c r="C159" s="330">
        <v>68292154</v>
      </c>
      <c r="D159" s="330">
        <v>353110.73428485513</v>
      </c>
      <c r="E159" s="330">
        <v>2450039</v>
      </c>
    </row>
    <row r="160" spans="1:5" x14ac:dyDescent="0.15">
      <c r="A160" s="78" t="s">
        <v>168</v>
      </c>
    </row>
    <row r="163" spans="1:37" ht="27.75" customHeight="1" x14ac:dyDescent="0.15">
      <c r="A163" s="78" t="s">
        <v>172</v>
      </c>
    </row>
    <row r="164" spans="1:37" ht="27.75" customHeight="1" thickBot="1" x14ac:dyDescent="0.2">
      <c r="A164" s="78" t="s">
        <v>178</v>
      </c>
    </row>
    <row r="165" spans="1:37" x14ac:dyDescent="0.15">
      <c r="A165" s="702"/>
      <c r="B165" s="875" t="s">
        <v>159</v>
      </c>
      <c r="C165" s="876"/>
      <c r="D165" s="876"/>
      <c r="E165" s="876"/>
      <c r="F165" s="876"/>
      <c r="G165" s="876"/>
      <c r="H165" s="876"/>
      <c r="I165" s="876"/>
      <c r="J165" s="876"/>
      <c r="K165" s="876"/>
      <c r="L165" s="876"/>
      <c r="M165" s="877"/>
      <c r="N165" s="875" t="s">
        <v>160</v>
      </c>
      <c r="O165" s="876"/>
      <c r="P165" s="876"/>
      <c r="Q165" s="876"/>
      <c r="R165" s="876"/>
      <c r="S165" s="876"/>
      <c r="T165" s="876"/>
      <c r="U165" s="876"/>
      <c r="V165" s="876"/>
      <c r="W165" s="876"/>
      <c r="X165" s="876"/>
      <c r="Y165" s="877"/>
      <c r="Z165" s="866" t="s">
        <v>179</v>
      </c>
      <c r="AA165" s="866"/>
      <c r="AB165" s="866"/>
      <c r="AC165" s="866"/>
      <c r="AD165" s="866"/>
      <c r="AE165" s="866"/>
      <c r="AF165" s="866"/>
      <c r="AG165" s="866"/>
      <c r="AH165" s="866"/>
      <c r="AI165" s="866"/>
      <c r="AJ165" s="866"/>
      <c r="AK165" s="867"/>
    </row>
    <row r="166" spans="1:37" x14ac:dyDescent="0.15">
      <c r="A166" s="703" t="s">
        <v>233</v>
      </c>
      <c r="B166" s="704" t="s">
        <v>161</v>
      </c>
      <c r="C166" s="705" t="s">
        <v>639</v>
      </c>
      <c r="D166" s="705" t="s">
        <v>140</v>
      </c>
      <c r="E166" s="705" t="s">
        <v>143</v>
      </c>
      <c r="F166" s="705" t="s">
        <v>180</v>
      </c>
      <c r="G166" s="705" t="s">
        <v>181</v>
      </c>
      <c r="H166" s="705" t="s">
        <v>141</v>
      </c>
      <c r="I166" s="705" t="s">
        <v>144</v>
      </c>
      <c r="J166" s="706" t="s">
        <v>730</v>
      </c>
      <c r="K166" s="706" t="s">
        <v>640</v>
      </c>
      <c r="L166" s="706" t="s">
        <v>234</v>
      </c>
      <c r="M166" s="707" t="s">
        <v>55</v>
      </c>
      <c r="N166" s="704" t="s">
        <v>161</v>
      </c>
      <c r="O166" s="705" t="s">
        <v>639</v>
      </c>
      <c r="P166" s="705" t="s">
        <v>140</v>
      </c>
      <c r="Q166" s="705" t="s">
        <v>143</v>
      </c>
      <c r="R166" s="705" t="s">
        <v>180</v>
      </c>
      <c r="S166" s="705" t="s">
        <v>181</v>
      </c>
      <c r="T166" s="705" t="s">
        <v>141</v>
      </c>
      <c r="U166" s="705" t="s">
        <v>144</v>
      </c>
      <c r="V166" s="705" t="s">
        <v>730</v>
      </c>
      <c r="W166" s="705" t="s">
        <v>640</v>
      </c>
      <c r="X166" s="705" t="s">
        <v>234</v>
      </c>
      <c r="Y166" s="707" t="s">
        <v>55</v>
      </c>
      <c r="Z166" s="708" t="s">
        <v>161</v>
      </c>
      <c r="AA166" s="705" t="s">
        <v>639</v>
      </c>
      <c r="AB166" s="705" t="s">
        <v>140</v>
      </c>
      <c r="AC166" s="705" t="s">
        <v>143</v>
      </c>
      <c r="AD166" s="706" t="s">
        <v>180</v>
      </c>
      <c r="AE166" s="706" t="s">
        <v>181</v>
      </c>
      <c r="AF166" s="706" t="s">
        <v>141</v>
      </c>
      <c r="AG166" s="706" t="s">
        <v>144</v>
      </c>
      <c r="AH166" s="706" t="s">
        <v>730</v>
      </c>
      <c r="AI166" s="706" t="s">
        <v>640</v>
      </c>
      <c r="AJ166" s="706" t="s">
        <v>234</v>
      </c>
      <c r="AK166" s="709" t="s">
        <v>55</v>
      </c>
    </row>
    <row r="167" spans="1:37" x14ac:dyDescent="0.15">
      <c r="A167" s="710" t="s">
        <v>99</v>
      </c>
      <c r="B167" s="711">
        <v>8118</v>
      </c>
      <c r="C167" s="316">
        <v>128724</v>
      </c>
      <c r="D167" s="357">
        <v>0</v>
      </c>
      <c r="E167" s="316">
        <v>301</v>
      </c>
      <c r="F167" s="316">
        <v>10031297</v>
      </c>
      <c r="G167" s="316">
        <v>168870</v>
      </c>
      <c r="H167" s="357">
        <v>0</v>
      </c>
      <c r="I167" s="357">
        <v>0</v>
      </c>
      <c r="J167" s="357">
        <v>0</v>
      </c>
      <c r="K167" s="316">
        <v>18499744</v>
      </c>
      <c r="L167" s="316">
        <v>1972</v>
      </c>
      <c r="M167" s="712">
        <f t="shared" ref="M167:M173" si="260">SUM(B167:L167)</f>
        <v>28839026</v>
      </c>
      <c r="N167" s="711">
        <v>52.313671463169101</v>
      </c>
      <c r="O167" s="316">
        <v>5.0287215961143303</v>
      </c>
      <c r="P167" s="358">
        <v>0</v>
      </c>
      <c r="Q167" s="316">
        <v>0.72597812023013797</v>
      </c>
      <c r="R167" s="316">
        <v>17654.843988534001</v>
      </c>
      <c r="S167" s="316">
        <v>1309.1329184910201</v>
      </c>
      <c r="T167" s="358">
        <v>0</v>
      </c>
      <c r="U167" s="358">
        <v>0</v>
      </c>
      <c r="V167" s="358">
        <v>0</v>
      </c>
      <c r="W167" s="316">
        <v>136222.94866887009</v>
      </c>
      <c r="X167" s="316">
        <v>43.57259690761564</v>
      </c>
      <c r="Y167" s="713">
        <f t="shared" ref="Y167:Y173" si="261">SUM(N167:X167)</f>
        <v>155288.56654398225</v>
      </c>
      <c r="Z167" s="714">
        <v>507</v>
      </c>
      <c r="AA167" s="316">
        <v>2119</v>
      </c>
      <c r="AB167" s="357">
        <v>0</v>
      </c>
      <c r="AC167" s="316">
        <v>182</v>
      </c>
      <c r="AD167" s="316">
        <v>554852</v>
      </c>
      <c r="AE167" s="316">
        <v>4364</v>
      </c>
      <c r="AF167" s="357">
        <v>0</v>
      </c>
      <c r="AG167" s="357">
        <v>0</v>
      </c>
      <c r="AH167" s="357">
        <v>0</v>
      </c>
      <c r="AI167" s="316">
        <v>1057069</v>
      </c>
      <c r="AJ167" s="316">
        <v>425</v>
      </c>
      <c r="AK167" s="359">
        <f t="shared" ref="AK167:AK173" si="262">SUM(Z167:AJ167)</f>
        <v>1619518</v>
      </c>
    </row>
    <row r="168" spans="1:37" x14ac:dyDescent="0.15">
      <c r="A168" s="710" t="s">
        <v>100</v>
      </c>
      <c r="B168" s="711">
        <v>15527</v>
      </c>
      <c r="C168" s="316">
        <v>411473</v>
      </c>
      <c r="D168" s="357">
        <v>0</v>
      </c>
      <c r="E168" s="316">
        <v>38</v>
      </c>
      <c r="F168" s="316">
        <v>6529684</v>
      </c>
      <c r="G168" s="316">
        <v>267277</v>
      </c>
      <c r="H168" s="357">
        <v>0</v>
      </c>
      <c r="I168" s="357">
        <v>0</v>
      </c>
      <c r="J168" s="357">
        <v>0</v>
      </c>
      <c r="K168" s="316">
        <v>6523267</v>
      </c>
      <c r="L168" s="316">
        <v>78125</v>
      </c>
      <c r="M168" s="712">
        <f t="shared" si="260"/>
        <v>13825391</v>
      </c>
      <c r="N168" s="711">
        <v>19.2529232213273</v>
      </c>
      <c r="O168" s="316">
        <v>20.089084845967498</v>
      </c>
      <c r="P168" s="358">
        <v>0</v>
      </c>
      <c r="Q168" s="316">
        <v>0.56239151582121805</v>
      </c>
      <c r="R168" s="316">
        <v>7046.4911406859701</v>
      </c>
      <c r="S168" s="316">
        <v>1835.77268758695</v>
      </c>
      <c r="T168" s="358">
        <v>0</v>
      </c>
      <c r="U168" s="358">
        <v>0</v>
      </c>
      <c r="V168" s="358">
        <v>0</v>
      </c>
      <c r="W168" s="316">
        <v>17964.014770234851</v>
      </c>
      <c r="X168" s="316">
        <v>54.86207252461454</v>
      </c>
      <c r="Y168" s="713">
        <f t="shared" si="261"/>
        <v>26941.045070615502</v>
      </c>
      <c r="Z168" s="714">
        <v>93</v>
      </c>
      <c r="AA168" s="316">
        <v>519</v>
      </c>
      <c r="AB168" s="357">
        <v>0</v>
      </c>
      <c r="AC168" s="316">
        <v>85</v>
      </c>
      <c r="AD168" s="316">
        <v>127168</v>
      </c>
      <c r="AE168" s="316">
        <v>1329</v>
      </c>
      <c r="AF168" s="357">
        <v>0</v>
      </c>
      <c r="AG168" s="357">
        <v>0</v>
      </c>
      <c r="AH168" s="357">
        <v>0</v>
      </c>
      <c r="AI168" s="316">
        <v>139812</v>
      </c>
      <c r="AJ168" s="316">
        <v>805</v>
      </c>
      <c r="AK168" s="359">
        <f t="shared" si="262"/>
        <v>269811</v>
      </c>
    </row>
    <row r="169" spans="1:37" x14ac:dyDescent="0.15">
      <c r="A169" s="710" t="s">
        <v>101</v>
      </c>
      <c r="B169" s="711"/>
      <c r="C169" s="316">
        <v>4316</v>
      </c>
      <c r="D169" s="357">
        <v>0</v>
      </c>
      <c r="E169" s="316"/>
      <c r="F169" s="316">
        <v>43560</v>
      </c>
      <c r="G169" s="316">
        <v>7</v>
      </c>
      <c r="H169" s="357">
        <v>0</v>
      </c>
      <c r="I169" s="357">
        <v>0</v>
      </c>
      <c r="J169" s="357">
        <v>0</v>
      </c>
      <c r="K169" s="316">
        <v>36340</v>
      </c>
      <c r="L169" s="316"/>
      <c r="M169" s="712">
        <f t="shared" si="260"/>
        <v>84223</v>
      </c>
      <c r="N169" s="711"/>
      <c r="O169" s="316">
        <v>1.11488793138414</v>
      </c>
      <c r="P169" s="358">
        <v>0</v>
      </c>
      <c r="Q169" s="316"/>
      <c r="R169" s="316">
        <v>19.800592442974398</v>
      </c>
      <c r="S169" s="316">
        <v>1.37758031487464E-2</v>
      </c>
      <c r="T169" s="358">
        <v>0</v>
      </c>
      <c r="U169" s="358">
        <v>0</v>
      </c>
      <c r="V169" s="358">
        <v>0</v>
      </c>
      <c r="W169" s="316">
        <v>98.338526131585198</v>
      </c>
      <c r="X169" s="316"/>
      <c r="Y169" s="713">
        <f t="shared" si="261"/>
        <v>119.26778230909248</v>
      </c>
      <c r="Z169" s="714"/>
      <c r="AA169" s="316">
        <v>1</v>
      </c>
      <c r="AB169" s="357">
        <v>0</v>
      </c>
      <c r="AC169" s="316"/>
      <c r="AD169" s="316">
        <v>464</v>
      </c>
      <c r="AE169" s="316">
        <v>6</v>
      </c>
      <c r="AF169" s="357">
        <v>0</v>
      </c>
      <c r="AG169" s="357">
        <v>0</v>
      </c>
      <c r="AH169" s="357">
        <v>0</v>
      </c>
      <c r="AI169" s="316">
        <v>479</v>
      </c>
      <c r="AJ169" s="316"/>
      <c r="AK169" s="359">
        <f t="shared" si="262"/>
        <v>950</v>
      </c>
    </row>
    <row r="170" spans="1:37" x14ac:dyDescent="0.15">
      <c r="A170" s="710" t="s">
        <v>102</v>
      </c>
      <c r="B170" s="711">
        <v>1</v>
      </c>
      <c r="C170" s="316">
        <v>168040</v>
      </c>
      <c r="D170" s="357">
        <v>0</v>
      </c>
      <c r="E170" s="316">
        <v>0</v>
      </c>
      <c r="F170" s="316">
        <v>5178249</v>
      </c>
      <c r="G170" s="316">
        <v>4475561</v>
      </c>
      <c r="H170" s="357">
        <v>0</v>
      </c>
      <c r="I170" s="357">
        <v>0</v>
      </c>
      <c r="J170" s="357">
        <v>0</v>
      </c>
      <c r="K170" s="316">
        <v>5759025</v>
      </c>
      <c r="L170" s="316">
        <v>6978</v>
      </c>
      <c r="M170" s="712">
        <f t="shared" si="260"/>
        <v>15587854</v>
      </c>
      <c r="N170" s="711">
        <v>9.5762165263295104E-2</v>
      </c>
      <c r="O170" s="316">
        <v>87.1227696128189</v>
      </c>
      <c r="P170" s="358">
        <v>0</v>
      </c>
      <c r="Q170" s="316">
        <v>1.6458001919090699E-2</v>
      </c>
      <c r="R170" s="316">
        <v>30119.7292513912</v>
      </c>
      <c r="S170" s="316">
        <v>23614.352529358999</v>
      </c>
      <c r="T170" s="358">
        <v>0</v>
      </c>
      <c r="U170" s="358">
        <v>0</v>
      </c>
      <c r="V170" s="358">
        <v>0</v>
      </c>
      <c r="W170" s="316">
        <v>97782.1941474005</v>
      </c>
      <c r="X170" s="316">
        <v>10.632458996027694</v>
      </c>
      <c r="Y170" s="713">
        <f t="shared" si="261"/>
        <v>151614.14337692672</v>
      </c>
      <c r="Z170" s="714">
        <v>8</v>
      </c>
      <c r="AA170" s="316">
        <v>2</v>
      </c>
      <c r="AB170" s="357">
        <v>0</v>
      </c>
      <c r="AC170" s="316">
        <v>9</v>
      </c>
      <c r="AD170" s="316">
        <v>272</v>
      </c>
      <c r="AE170" s="316">
        <v>15</v>
      </c>
      <c r="AF170" s="357">
        <v>0</v>
      </c>
      <c r="AG170" s="357">
        <v>0</v>
      </c>
      <c r="AH170" s="357">
        <v>0</v>
      </c>
      <c r="AI170" s="316">
        <v>324</v>
      </c>
      <c r="AJ170" s="316">
        <v>14</v>
      </c>
      <c r="AK170" s="359">
        <f t="shared" si="262"/>
        <v>644</v>
      </c>
    </row>
    <row r="171" spans="1:37" x14ac:dyDescent="0.15">
      <c r="A171" s="710" t="s">
        <v>103</v>
      </c>
      <c r="B171" s="711">
        <v>0</v>
      </c>
      <c r="C171" s="316"/>
      <c r="D171" s="357">
        <v>0</v>
      </c>
      <c r="E171" s="316">
        <v>0</v>
      </c>
      <c r="F171" s="316">
        <v>3720</v>
      </c>
      <c r="G171" s="316">
        <v>38</v>
      </c>
      <c r="H171" s="357">
        <v>0</v>
      </c>
      <c r="I171" s="357">
        <v>0</v>
      </c>
      <c r="J171" s="357">
        <v>0</v>
      </c>
      <c r="K171" s="316">
        <v>59697</v>
      </c>
      <c r="L171" s="316">
        <v>12</v>
      </c>
      <c r="M171" s="712">
        <f t="shared" si="260"/>
        <v>63467</v>
      </c>
      <c r="N171" s="711">
        <v>1.9371114671230299E-2</v>
      </c>
      <c r="O171" s="316"/>
      <c r="P171" s="358">
        <v>0</v>
      </c>
      <c r="Q171" s="316">
        <v>5.1754349842667502E-3</v>
      </c>
      <c r="R171" s="316">
        <v>16.3220712356269</v>
      </c>
      <c r="S171" s="316">
        <v>4.5236423611640904E-3</v>
      </c>
      <c r="T171" s="358">
        <v>0</v>
      </c>
      <c r="U171" s="358">
        <v>0</v>
      </c>
      <c r="V171" s="358">
        <v>0</v>
      </c>
      <c r="W171" s="316">
        <v>133.15081309340891</v>
      </c>
      <c r="X171" s="316">
        <v>2.3961067199707001E-5</v>
      </c>
      <c r="Y171" s="713">
        <f t="shared" si="261"/>
        <v>149.50197848211968</v>
      </c>
      <c r="Z171" s="714">
        <v>5</v>
      </c>
      <c r="AA171" s="316"/>
      <c r="AB171" s="357">
        <v>0</v>
      </c>
      <c r="AC171" s="316">
        <v>1</v>
      </c>
      <c r="AD171" s="316">
        <v>153</v>
      </c>
      <c r="AE171" s="316">
        <v>12</v>
      </c>
      <c r="AF171" s="357">
        <v>0</v>
      </c>
      <c r="AG171" s="357">
        <v>0</v>
      </c>
      <c r="AH171" s="357">
        <v>0</v>
      </c>
      <c r="AI171" s="316">
        <v>206</v>
      </c>
      <c r="AJ171" s="316">
        <v>6</v>
      </c>
      <c r="AK171" s="359">
        <f t="shared" si="262"/>
        <v>383</v>
      </c>
    </row>
    <row r="172" spans="1:37" x14ac:dyDescent="0.15">
      <c r="A172" s="710" t="s">
        <v>104</v>
      </c>
      <c r="B172" s="711">
        <v>29</v>
      </c>
      <c r="C172" s="316">
        <v>296120</v>
      </c>
      <c r="D172" s="357">
        <v>0</v>
      </c>
      <c r="E172" s="316">
        <v>0</v>
      </c>
      <c r="F172" s="316">
        <v>4453283</v>
      </c>
      <c r="G172" s="316">
        <v>11318</v>
      </c>
      <c r="H172" s="357">
        <v>0</v>
      </c>
      <c r="I172" s="357">
        <v>0</v>
      </c>
      <c r="J172" s="357">
        <v>0</v>
      </c>
      <c r="K172" s="316">
        <v>5092235</v>
      </c>
      <c r="L172" s="316">
        <v>702</v>
      </c>
      <c r="M172" s="712">
        <f t="shared" si="260"/>
        <v>9853687</v>
      </c>
      <c r="N172" s="711">
        <v>22.970626714639302</v>
      </c>
      <c r="O172" s="316">
        <v>1.91727504692971</v>
      </c>
      <c r="P172" s="358">
        <v>0</v>
      </c>
      <c r="Q172" s="316">
        <v>2.4460819549858501E-2</v>
      </c>
      <c r="R172" s="316">
        <v>2127.0182445617302</v>
      </c>
      <c r="S172" s="316">
        <v>4.4738294193521098</v>
      </c>
      <c r="T172" s="358">
        <v>0</v>
      </c>
      <c r="U172" s="358">
        <v>0</v>
      </c>
      <c r="V172" s="358">
        <v>0</v>
      </c>
      <c r="W172" s="316">
        <v>16594.921888213568</v>
      </c>
      <c r="X172" s="316">
        <v>0.2648509293794622</v>
      </c>
      <c r="Y172" s="713">
        <f t="shared" si="261"/>
        <v>18751.591175705151</v>
      </c>
      <c r="Z172" s="714">
        <v>265</v>
      </c>
      <c r="AA172" s="316">
        <v>78</v>
      </c>
      <c r="AB172" s="357">
        <v>0</v>
      </c>
      <c r="AC172" s="316">
        <v>44</v>
      </c>
      <c r="AD172" s="316">
        <v>172317</v>
      </c>
      <c r="AE172" s="316">
        <v>595</v>
      </c>
      <c r="AF172" s="357">
        <v>0</v>
      </c>
      <c r="AG172" s="357">
        <v>0</v>
      </c>
      <c r="AH172" s="357">
        <v>0</v>
      </c>
      <c r="AI172" s="316">
        <v>326654</v>
      </c>
      <c r="AJ172" s="316">
        <v>200</v>
      </c>
      <c r="AK172" s="359">
        <f t="shared" si="262"/>
        <v>500153</v>
      </c>
    </row>
    <row r="173" spans="1:37" x14ac:dyDescent="0.15">
      <c r="A173" s="710" t="s">
        <v>105</v>
      </c>
      <c r="B173" s="711">
        <v>33</v>
      </c>
      <c r="C173" s="316"/>
      <c r="D173" s="357">
        <v>0</v>
      </c>
      <c r="E173" s="316">
        <v>0</v>
      </c>
      <c r="F173" s="316">
        <v>13182</v>
      </c>
      <c r="G173" s="316">
        <v>20</v>
      </c>
      <c r="H173" s="357">
        <v>0</v>
      </c>
      <c r="I173" s="357">
        <v>0</v>
      </c>
      <c r="J173" s="357">
        <v>0</v>
      </c>
      <c r="K173" s="316">
        <v>25247</v>
      </c>
      <c r="L173" s="316">
        <v>24</v>
      </c>
      <c r="M173" s="712">
        <f t="shared" si="260"/>
        <v>38506</v>
      </c>
      <c r="N173" s="711">
        <v>2.19076412264257</v>
      </c>
      <c r="O173" s="316"/>
      <c r="P173" s="358">
        <v>0</v>
      </c>
      <c r="Q173" s="316">
        <v>1.1014742776751501E-3</v>
      </c>
      <c r="R173" s="316">
        <v>38.518201646394999</v>
      </c>
      <c r="S173" s="316">
        <v>4.5948056504130303E-3</v>
      </c>
      <c r="T173" s="358">
        <v>0</v>
      </c>
      <c r="U173" s="358">
        <v>0</v>
      </c>
      <c r="V173" s="358">
        <v>0</v>
      </c>
      <c r="W173" s="316">
        <v>205.90261418744831</v>
      </c>
      <c r="X173" s="316">
        <v>1.080597750842571E-3</v>
      </c>
      <c r="Y173" s="713">
        <f t="shared" si="261"/>
        <v>246.61835683416481</v>
      </c>
      <c r="Z173" s="714">
        <v>60</v>
      </c>
      <c r="AA173" s="316"/>
      <c r="AB173" s="357">
        <v>0</v>
      </c>
      <c r="AC173" s="316">
        <v>22</v>
      </c>
      <c r="AD173" s="316">
        <v>1418</v>
      </c>
      <c r="AE173" s="316">
        <v>11</v>
      </c>
      <c r="AF173" s="357">
        <v>0</v>
      </c>
      <c r="AG173" s="357">
        <v>0</v>
      </c>
      <c r="AH173" s="357">
        <v>0</v>
      </c>
      <c r="AI173" s="316">
        <v>2656</v>
      </c>
      <c r="AJ173" s="316">
        <v>36</v>
      </c>
      <c r="AK173" s="359">
        <f t="shared" si="262"/>
        <v>4203</v>
      </c>
    </row>
    <row r="174" spans="1:37" ht="14" thickBot="1" x14ac:dyDescent="0.2">
      <c r="A174" s="715" t="s">
        <v>1217</v>
      </c>
      <c r="B174" s="716">
        <f>SUM(B167:B173)</f>
        <v>23708</v>
      </c>
      <c r="C174" s="717">
        <f t="shared" ref="C174:M174" si="263">SUM(C167:C173)</f>
        <v>1008673</v>
      </c>
      <c r="D174" s="717">
        <f t="shared" si="263"/>
        <v>0</v>
      </c>
      <c r="E174" s="717">
        <f t="shared" si="263"/>
        <v>339</v>
      </c>
      <c r="F174" s="717">
        <f t="shared" si="263"/>
        <v>26252975</v>
      </c>
      <c r="G174" s="717">
        <f t="shared" si="263"/>
        <v>4923091</v>
      </c>
      <c r="H174" s="717">
        <f t="shared" si="263"/>
        <v>0</v>
      </c>
      <c r="I174" s="717">
        <f t="shared" si="263"/>
        <v>0</v>
      </c>
      <c r="J174" s="717">
        <f t="shared" si="263"/>
        <v>0</v>
      </c>
      <c r="K174" s="717">
        <f t="shared" si="263"/>
        <v>35995555</v>
      </c>
      <c r="L174" s="717">
        <f t="shared" si="263"/>
        <v>87813</v>
      </c>
      <c r="M174" s="718">
        <f t="shared" si="263"/>
        <v>68292154</v>
      </c>
      <c r="N174" s="719">
        <f>SUM(N167:N173)</f>
        <v>96.843118801712819</v>
      </c>
      <c r="O174" s="720">
        <f t="shared" ref="O174:Y174" si="264">SUM(O167:O173)</f>
        <v>115.27273903321458</v>
      </c>
      <c r="P174" s="720">
        <f t="shared" si="264"/>
        <v>0</v>
      </c>
      <c r="Q174" s="720">
        <f t="shared" si="264"/>
        <v>1.3355653667822471</v>
      </c>
      <c r="R174" s="720">
        <f t="shared" si="264"/>
        <v>57022.723490497905</v>
      </c>
      <c r="S174" s="720">
        <f t="shared" si="264"/>
        <v>26763.754859107481</v>
      </c>
      <c r="T174" s="720">
        <f t="shared" si="264"/>
        <v>0</v>
      </c>
      <c r="U174" s="720">
        <f t="shared" si="264"/>
        <v>0</v>
      </c>
      <c r="V174" s="720">
        <f t="shared" si="264"/>
        <v>0</v>
      </c>
      <c r="W174" s="720">
        <f t="shared" si="264"/>
        <v>269001.47142813145</v>
      </c>
      <c r="X174" s="720">
        <f t="shared" si="264"/>
        <v>109.33308391645538</v>
      </c>
      <c r="Y174" s="721">
        <f t="shared" si="264"/>
        <v>353110.73428485502</v>
      </c>
      <c r="Z174" s="722">
        <f>SUM(Z167:Z173)</f>
        <v>938</v>
      </c>
      <c r="AA174" s="717">
        <f t="shared" ref="AA174:AJ174" si="265">SUM(AA167:AA173)</f>
        <v>2719</v>
      </c>
      <c r="AB174" s="717">
        <f t="shared" si="265"/>
        <v>0</v>
      </c>
      <c r="AC174" s="717">
        <f t="shared" si="265"/>
        <v>343</v>
      </c>
      <c r="AD174" s="717">
        <f t="shared" si="265"/>
        <v>856644</v>
      </c>
      <c r="AE174" s="717">
        <f t="shared" si="265"/>
        <v>6332</v>
      </c>
      <c r="AF174" s="717">
        <f t="shared" si="265"/>
        <v>0</v>
      </c>
      <c r="AG174" s="717">
        <f t="shared" si="265"/>
        <v>0</v>
      </c>
      <c r="AH174" s="717">
        <f t="shared" si="265"/>
        <v>0</v>
      </c>
      <c r="AI174" s="717">
        <f t="shared" si="265"/>
        <v>1527200</v>
      </c>
      <c r="AJ174" s="717">
        <f t="shared" si="265"/>
        <v>1486</v>
      </c>
      <c r="AK174" s="718">
        <f>SUM(AK167:AK173)</f>
        <v>2395662</v>
      </c>
    </row>
    <row r="175" spans="1:37" x14ac:dyDescent="0.15">
      <c r="A175" s="78" t="s">
        <v>168</v>
      </c>
      <c r="B175" s="506"/>
      <c r="C175" s="506"/>
      <c r="D175" s="506"/>
      <c r="E175" s="506"/>
      <c r="F175" s="361"/>
      <c r="G175" s="361"/>
      <c r="H175" s="361"/>
      <c r="I175" s="361"/>
      <c r="J175" s="362"/>
      <c r="K175" s="362"/>
      <c r="L175" s="362"/>
      <c r="M175" s="362"/>
    </row>
    <row r="176" spans="1:37" x14ac:dyDescent="0.15">
      <c r="A176" s="78" t="s">
        <v>182</v>
      </c>
    </row>
    <row r="177" spans="1:1" x14ac:dyDescent="0.15">
      <c r="A177" s="78" t="s">
        <v>183</v>
      </c>
    </row>
    <row r="201" spans="1:9" ht="16" x14ac:dyDescent="0.15">
      <c r="A201" s="78" t="s">
        <v>184</v>
      </c>
      <c r="B201" s="507"/>
      <c r="C201" s="507"/>
      <c r="D201" s="507"/>
      <c r="E201" s="507"/>
    </row>
    <row r="202" spans="1:9" ht="42" x14ac:dyDescent="0.15">
      <c r="A202" s="508" t="s">
        <v>185</v>
      </c>
      <c r="B202" s="501" t="s">
        <v>165</v>
      </c>
      <c r="C202" s="500" t="s">
        <v>164</v>
      </c>
      <c r="D202" s="502" t="s">
        <v>177</v>
      </c>
      <c r="E202" s="502" t="s">
        <v>186</v>
      </c>
      <c r="F202" s="508" t="s">
        <v>185</v>
      </c>
      <c r="G202" s="500" t="s">
        <v>164</v>
      </c>
      <c r="H202" s="501" t="s">
        <v>165</v>
      </c>
      <c r="I202" s="502" t="s">
        <v>177</v>
      </c>
    </row>
    <row r="203" spans="1:9" ht="16" x14ac:dyDescent="0.15">
      <c r="A203" s="509" t="s">
        <v>187</v>
      </c>
      <c r="B203" s="333">
        <v>197589.42990082971</v>
      </c>
      <c r="C203" s="334">
        <v>39416233</v>
      </c>
      <c r="D203" s="334">
        <v>353908</v>
      </c>
      <c r="E203" s="465">
        <v>1</v>
      </c>
      <c r="F203" s="509" t="s">
        <v>187</v>
      </c>
      <c r="G203" s="334">
        <v>39416233</v>
      </c>
      <c r="H203" s="333">
        <v>197589.42990082971</v>
      </c>
      <c r="I203" s="334">
        <v>353908</v>
      </c>
    </row>
    <row r="204" spans="1:9" ht="16" x14ac:dyDescent="0.15">
      <c r="A204" s="509" t="s">
        <v>220</v>
      </c>
      <c r="B204" s="333">
        <v>15597.907763037751</v>
      </c>
      <c r="C204" s="334">
        <v>1917312</v>
      </c>
      <c r="D204" s="334">
        <v>64981</v>
      </c>
      <c r="E204" s="465">
        <v>2</v>
      </c>
      <c r="F204" s="509" t="s">
        <v>702</v>
      </c>
      <c r="G204" s="334">
        <v>2523914</v>
      </c>
      <c r="H204" s="333">
        <v>15324.7117403708</v>
      </c>
      <c r="I204" s="334">
        <v>63989</v>
      </c>
    </row>
    <row r="205" spans="1:9" ht="16" x14ac:dyDescent="0.15">
      <c r="A205" s="509" t="s">
        <v>702</v>
      </c>
      <c r="B205" s="333">
        <v>15324.7117403708</v>
      </c>
      <c r="C205" s="334">
        <v>2523914</v>
      </c>
      <c r="D205" s="334">
        <v>63989</v>
      </c>
      <c r="E205" s="465">
        <v>3</v>
      </c>
      <c r="F205" s="509" t="s">
        <v>191</v>
      </c>
      <c r="G205" s="334">
        <v>1955966</v>
      </c>
      <c r="H205" s="333">
        <v>8759.4064066726696</v>
      </c>
      <c r="I205" s="334">
        <v>28534</v>
      </c>
    </row>
    <row r="206" spans="1:9" ht="16" x14ac:dyDescent="0.15">
      <c r="A206" s="509" t="s">
        <v>1218</v>
      </c>
      <c r="B206" s="333">
        <v>12502.9907285347</v>
      </c>
      <c r="C206" s="334">
        <v>1694195</v>
      </c>
      <c r="D206" s="334">
        <v>23687</v>
      </c>
      <c r="E206" s="465">
        <v>4</v>
      </c>
      <c r="F206" s="509" t="s">
        <v>220</v>
      </c>
      <c r="G206" s="334">
        <v>1917312</v>
      </c>
      <c r="H206" s="333">
        <v>15597.907763037751</v>
      </c>
      <c r="I206" s="334">
        <v>64981</v>
      </c>
    </row>
    <row r="207" spans="1:9" ht="16" x14ac:dyDescent="0.15">
      <c r="A207" s="509" t="s">
        <v>194</v>
      </c>
      <c r="B207" s="333">
        <v>12199.927227014599</v>
      </c>
      <c r="C207" s="334">
        <v>1670199</v>
      </c>
      <c r="D207" s="334">
        <v>39901</v>
      </c>
      <c r="E207" s="465">
        <v>5</v>
      </c>
      <c r="F207" s="509" t="s">
        <v>1218</v>
      </c>
      <c r="G207" s="334">
        <v>1694195</v>
      </c>
      <c r="H207" s="333">
        <v>12502.9907285347</v>
      </c>
      <c r="I207" s="334">
        <v>23687</v>
      </c>
    </row>
    <row r="208" spans="1:9" ht="16" x14ac:dyDescent="0.15">
      <c r="A208" s="509" t="s">
        <v>240</v>
      </c>
      <c r="B208" s="333">
        <v>9635.4964382285198</v>
      </c>
      <c r="C208" s="334">
        <v>1475407</v>
      </c>
      <c r="D208" s="334">
        <v>43794</v>
      </c>
      <c r="E208" s="465">
        <v>6</v>
      </c>
      <c r="F208" s="509" t="s">
        <v>194</v>
      </c>
      <c r="G208" s="334">
        <v>1670199</v>
      </c>
      <c r="H208" s="333">
        <v>12199.927227014599</v>
      </c>
      <c r="I208" s="334">
        <v>39901</v>
      </c>
    </row>
    <row r="209" spans="1:9" ht="16" x14ac:dyDescent="0.15">
      <c r="A209" s="509" t="s">
        <v>193</v>
      </c>
      <c r="B209" s="333">
        <v>9459.2651877515</v>
      </c>
      <c r="C209" s="334">
        <v>1276571</v>
      </c>
      <c r="D209" s="334">
        <v>44432</v>
      </c>
      <c r="E209" s="465">
        <v>7</v>
      </c>
      <c r="F209" s="509" t="s">
        <v>196</v>
      </c>
      <c r="G209" s="334">
        <v>1619344</v>
      </c>
      <c r="H209" s="333">
        <v>6111.4682554704996</v>
      </c>
      <c r="I209" s="334">
        <v>22168</v>
      </c>
    </row>
    <row r="210" spans="1:9" ht="16" x14ac:dyDescent="0.15">
      <c r="A210" s="509" t="s">
        <v>191</v>
      </c>
      <c r="B210" s="333">
        <v>8759.4064066726696</v>
      </c>
      <c r="C210" s="334">
        <v>1955966</v>
      </c>
      <c r="D210" s="334">
        <v>28534</v>
      </c>
      <c r="E210" s="465">
        <v>8</v>
      </c>
      <c r="F210" s="509" t="s">
        <v>238</v>
      </c>
      <c r="G210" s="334">
        <v>1618965</v>
      </c>
      <c r="H210" s="333">
        <v>3989.5549635421398</v>
      </c>
      <c r="I210" s="334">
        <v>18137</v>
      </c>
    </row>
    <row r="211" spans="1:9" ht="16" x14ac:dyDescent="0.15">
      <c r="A211" s="509" t="s">
        <v>221</v>
      </c>
      <c r="B211" s="333">
        <v>7165.3779491772802</v>
      </c>
      <c r="C211" s="334">
        <v>1219747</v>
      </c>
      <c r="D211" s="334">
        <v>52045</v>
      </c>
      <c r="E211" s="465">
        <v>9</v>
      </c>
      <c r="F211" s="509" t="s">
        <v>195</v>
      </c>
      <c r="G211" s="334">
        <v>1509951</v>
      </c>
      <c r="H211" s="333">
        <v>5892.4276784649101</v>
      </c>
      <c r="I211" s="334">
        <v>28066</v>
      </c>
    </row>
    <row r="212" spans="1:9" ht="16" x14ac:dyDescent="0.15">
      <c r="A212" s="509" t="s">
        <v>196</v>
      </c>
      <c r="B212" s="333">
        <v>6111.4682554704996</v>
      </c>
      <c r="C212" s="334">
        <v>1619344</v>
      </c>
      <c r="D212" s="334">
        <v>22168</v>
      </c>
      <c r="E212" s="465">
        <v>10</v>
      </c>
      <c r="F212" s="509" t="s">
        <v>240</v>
      </c>
      <c r="G212" s="334">
        <v>1475407</v>
      </c>
      <c r="H212" s="333">
        <v>9635.4964382285198</v>
      </c>
      <c r="I212" s="334">
        <v>43794</v>
      </c>
    </row>
    <row r="214" spans="1:9" x14ac:dyDescent="0.15">
      <c r="A214" s="78" t="s">
        <v>168</v>
      </c>
    </row>
    <row r="215" spans="1:9" ht="15" customHeight="1" x14ac:dyDescent="0.15"/>
    <row r="216" spans="1:9" ht="15" customHeight="1" x14ac:dyDescent="0.15">
      <c r="A216" s="436"/>
      <c r="B216" s="461"/>
      <c r="C216" s="461"/>
      <c r="D216" s="461"/>
      <c r="E216" s="429"/>
    </row>
    <row r="217" spans="1:9" ht="15" customHeight="1" x14ac:dyDescent="0.15">
      <c r="A217" s="510" t="s">
        <v>197</v>
      </c>
      <c r="B217" s="510"/>
      <c r="C217" s="510"/>
      <c r="D217" s="510"/>
      <c r="E217" s="510"/>
    </row>
    <row r="218" spans="1:9" x14ac:dyDescent="0.15">
      <c r="A218" s="511"/>
      <c r="B218" s="511" t="s">
        <v>251</v>
      </c>
      <c r="C218" s="511" t="s">
        <v>198</v>
      </c>
      <c r="D218" s="511" t="s">
        <v>199</v>
      </c>
      <c r="E218" s="511" t="s">
        <v>200</v>
      </c>
    </row>
    <row r="219" spans="1:9" ht="42" x14ac:dyDescent="0.15">
      <c r="A219" s="512">
        <v>1</v>
      </c>
      <c r="B219" s="511" t="s">
        <v>1124</v>
      </c>
      <c r="C219" s="512" t="s">
        <v>937</v>
      </c>
      <c r="D219" s="363">
        <v>76140.191885943495</v>
      </c>
      <c r="E219" s="364">
        <v>12037534</v>
      </c>
    </row>
    <row r="220" spans="1:9" ht="42" x14ac:dyDescent="0.15">
      <c r="A220" s="512">
        <v>2</v>
      </c>
      <c r="B220" s="511" t="s">
        <v>1121</v>
      </c>
      <c r="C220" s="512" t="s">
        <v>937</v>
      </c>
      <c r="D220" s="363">
        <v>73528.761961190001</v>
      </c>
      <c r="E220" s="364">
        <v>12879886</v>
      </c>
    </row>
    <row r="221" spans="1:9" ht="42" x14ac:dyDescent="0.15">
      <c r="A221" s="512">
        <v>3</v>
      </c>
      <c r="B221" s="511" t="s">
        <v>732</v>
      </c>
      <c r="C221" s="512" t="s">
        <v>934</v>
      </c>
      <c r="D221" s="363">
        <v>18483.1708494946</v>
      </c>
      <c r="E221" s="364">
        <v>16415836</v>
      </c>
    </row>
    <row r="222" spans="1:9" ht="56" x14ac:dyDescent="0.15">
      <c r="A222" s="512">
        <v>4</v>
      </c>
      <c r="B222" s="511" t="s">
        <v>1119</v>
      </c>
      <c r="C222" s="512" t="s">
        <v>1120</v>
      </c>
      <c r="D222" s="363">
        <v>12245.9016209291</v>
      </c>
      <c r="E222" s="364">
        <v>6292</v>
      </c>
    </row>
    <row r="223" spans="1:9" ht="70" x14ac:dyDescent="0.15">
      <c r="A223" s="512">
        <v>5</v>
      </c>
      <c r="B223" s="511" t="s">
        <v>1125</v>
      </c>
      <c r="C223" s="512" t="s">
        <v>1126</v>
      </c>
      <c r="D223" s="363">
        <v>9248.0041791116801</v>
      </c>
      <c r="E223" s="364">
        <v>19075</v>
      </c>
    </row>
    <row r="224" spans="1:9" ht="42" x14ac:dyDescent="0.15">
      <c r="A224" s="512">
        <v>6</v>
      </c>
      <c r="B224" s="511" t="s">
        <v>1131</v>
      </c>
      <c r="C224" s="512" t="s">
        <v>1132</v>
      </c>
      <c r="D224" s="363">
        <v>8950.6153766410407</v>
      </c>
      <c r="E224" s="364">
        <v>1397352</v>
      </c>
    </row>
    <row r="225" spans="1:5" ht="56" x14ac:dyDescent="0.15">
      <c r="A225" s="512">
        <v>7</v>
      </c>
      <c r="B225" s="511" t="s">
        <v>1122</v>
      </c>
      <c r="C225" s="512" t="s">
        <v>1123</v>
      </c>
      <c r="D225" s="363">
        <v>6267.5729090329196</v>
      </c>
      <c r="E225" s="364">
        <v>3158</v>
      </c>
    </row>
    <row r="226" spans="1:5" ht="36.75" customHeight="1" x14ac:dyDescent="0.15">
      <c r="A226" s="512">
        <v>8</v>
      </c>
      <c r="B226" s="511" t="s">
        <v>1219</v>
      </c>
      <c r="C226" s="512" t="s">
        <v>1220</v>
      </c>
      <c r="D226" s="363">
        <v>4078.1440508347</v>
      </c>
      <c r="E226" s="364">
        <v>48355</v>
      </c>
    </row>
    <row r="227" spans="1:5" ht="70" x14ac:dyDescent="0.15">
      <c r="A227" s="512">
        <v>9</v>
      </c>
      <c r="B227" s="511" t="s">
        <v>1127</v>
      </c>
      <c r="C227" s="512" t="s">
        <v>1128</v>
      </c>
      <c r="D227" s="363">
        <v>4036.5080234175498</v>
      </c>
      <c r="E227" s="364">
        <v>50519</v>
      </c>
    </row>
    <row r="228" spans="1:5" ht="70" x14ac:dyDescent="0.15">
      <c r="A228" s="512">
        <v>10</v>
      </c>
      <c r="B228" s="511" t="s">
        <v>1129</v>
      </c>
      <c r="C228" s="512" t="s">
        <v>1130</v>
      </c>
      <c r="D228" s="363">
        <v>3985.0685816928699</v>
      </c>
      <c r="E228" s="364">
        <v>35907</v>
      </c>
    </row>
    <row r="229" spans="1:5" x14ac:dyDescent="0.15">
      <c r="A229" s="430"/>
      <c r="B229" s="430"/>
      <c r="C229" s="430"/>
      <c r="D229" s="430"/>
      <c r="E229" s="513"/>
    </row>
    <row r="230" spans="1:5" x14ac:dyDescent="0.15">
      <c r="A230" s="430"/>
      <c r="B230" s="430"/>
      <c r="C230" s="430"/>
      <c r="D230" s="430"/>
      <c r="E230" s="513"/>
    </row>
    <row r="231" spans="1:5" ht="16" customHeight="1" x14ac:dyDescent="0.15">
      <c r="A231" s="514" t="s">
        <v>201</v>
      </c>
      <c r="B231" s="514"/>
      <c r="C231" s="514"/>
      <c r="D231" s="514"/>
      <c r="E231" s="514"/>
    </row>
    <row r="232" spans="1:5" ht="14" x14ac:dyDescent="0.15">
      <c r="A232" s="447"/>
      <c r="B232" s="447" t="s">
        <v>202</v>
      </c>
      <c r="C232" s="447" t="s">
        <v>198</v>
      </c>
      <c r="D232" s="447" t="s">
        <v>203</v>
      </c>
      <c r="E232" s="515" t="s">
        <v>199</v>
      </c>
    </row>
    <row r="233" spans="1:5" ht="42" x14ac:dyDescent="0.15">
      <c r="A233" s="447">
        <v>1</v>
      </c>
      <c r="B233" s="723" t="s">
        <v>732</v>
      </c>
      <c r="C233" s="447" t="s">
        <v>934</v>
      </c>
      <c r="D233" s="343">
        <v>16415836</v>
      </c>
      <c r="E233" s="365">
        <v>18483.1708494946</v>
      </c>
    </row>
    <row r="234" spans="1:5" ht="42" x14ac:dyDescent="0.15">
      <c r="A234" s="447">
        <v>2</v>
      </c>
      <c r="B234" s="723" t="s">
        <v>1121</v>
      </c>
      <c r="C234" s="447" t="s">
        <v>937</v>
      </c>
      <c r="D234" s="343">
        <v>12879886</v>
      </c>
      <c r="E234" s="365">
        <v>73528.761961190001</v>
      </c>
    </row>
    <row r="235" spans="1:5" ht="42" x14ac:dyDescent="0.15">
      <c r="A235" s="447">
        <v>3</v>
      </c>
      <c r="B235" s="723" t="s">
        <v>1124</v>
      </c>
      <c r="C235" s="447" t="s">
        <v>937</v>
      </c>
      <c r="D235" s="343">
        <v>12037534</v>
      </c>
      <c r="E235" s="365">
        <v>76140.191885943495</v>
      </c>
    </row>
    <row r="236" spans="1:5" ht="42" x14ac:dyDescent="0.15">
      <c r="A236" s="447">
        <v>4</v>
      </c>
      <c r="B236" s="723" t="s">
        <v>733</v>
      </c>
      <c r="C236" s="447" t="s">
        <v>935</v>
      </c>
      <c r="D236" s="343">
        <v>2128335</v>
      </c>
      <c r="E236" s="365">
        <v>1031.1670723929999</v>
      </c>
    </row>
    <row r="237" spans="1:5" ht="42" x14ac:dyDescent="0.15">
      <c r="A237" s="447">
        <v>5</v>
      </c>
      <c r="B237" s="723" t="s">
        <v>1221</v>
      </c>
      <c r="C237" s="447" t="s">
        <v>1134</v>
      </c>
      <c r="D237" s="343">
        <v>1681737</v>
      </c>
      <c r="E237" s="365">
        <v>2620.0116210486699</v>
      </c>
    </row>
    <row r="238" spans="1:5" ht="42" x14ac:dyDescent="0.15">
      <c r="A238" s="447">
        <v>6</v>
      </c>
      <c r="B238" s="723" t="s">
        <v>1133</v>
      </c>
      <c r="C238" s="447" t="s">
        <v>1134</v>
      </c>
      <c r="D238" s="343">
        <v>1589665</v>
      </c>
      <c r="E238" s="365">
        <v>2944.4464297741602</v>
      </c>
    </row>
    <row r="239" spans="1:5" ht="42" x14ac:dyDescent="0.15">
      <c r="A239" s="447">
        <v>7</v>
      </c>
      <c r="B239" s="723" t="s">
        <v>1131</v>
      </c>
      <c r="C239" s="447" t="s">
        <v>1132</v>
      </c>
      <c r="D239" s="343">
        <v>1397352</v>
      </c>
      <c r="E239" s="365">
        <v>8950.6153766410407</v>
      </c>
    </row>
    <row r="240" spans="1:5" ht="42" x14ac:dyDescent="0.15">
      <c r="A240" s="447">
        <v>8</v>
      </c>
      <c r="B240" s="723" t="s">
        <v>792</v>
      </c>
      <c r="C240" s="447" t="s">
        <v>936</v>
      </c>
      <c r="D240" s="343">
        <v>1081002</v>
      </c>
      <c r="E240" s="365">
        <v>1752.6929849441999</v>
      </c>
    </row>
    <row r="241" spans="1:5" ht="98" x14ac:dyDescent="0.15">
      <c r="A241" s="447">
        <v>9</v>
      </c>
      <c r="B241" s="723" t="s">
        <v>1222</v>
      </c>
      <c r="C241" s="447" t="s">
        <v>1223</v>
      </c>
      <c r="D241" s="343">
        <v>795701</v>
      </c>
      <c r="E241" s="365">
        <v>365.87441335432197</v>
      </c>
    </row>
    <row r="242" spans="1:5" ht="42" x14ac:dyDescent="0.15">
      <c r="A242" s="447">
        <v>10</v>
      </c>
      <c r="B242" s="723" t="s">
        <v>1224</v>
      </c>
      <c r="C242" s="447" t="s">
        <v>1132</v>
      </c>
      <c r="D242" s="343">
        <v>613915</v>
      </c>
      <c r="E242" s="365">
        <v>3444.73100988846</v>
      </c>
    </row>
    <row r="245" spans="1:5" x14ac:dyDescent="0.15">
      <c r="A245" s="516" t="s">
        <v>204</v>
      </c>
      <c r="B245" s="436"/>
      <c r="C245" s="429"/>
    </row>
    <row r="246" spans="1:5" ht="13" customHeight="1" x14ac:dyDescent="0.15">
      <c r="A246" s="853" t="s">
        <v>205</v>
      </c>
      <c r="B246" s="853"/>
      <c r="C246" s="853"/>
    </row>
  </sheetData>
  <mergeCells count="10">
    <mergeCell ref="Z165:AK165"/>
    <mergeCell ref="A1:J1"/>
    <mergeCell ref="A34:A35"/>
    <mergeCell ref="A246:C246"/>
    <mergeCell ref="B109:M109"/>
    <mergeCell ref="N109:Y109"/>
    <mergeCell ref="B34:L34"/>
    <mergeCell ref="M34:W34"/>
    <mergeCell ref="B165:M165"/>
    <mergeCell ref="N165:Y165"/>
  </mergeCells>
  <printOptions horizontalCentered="1"/>
  <pageMargins left="0.75" right="0.75" top="1" bottom="1" header="0.5" footer="0.5"/>
  <pageSetup scale="75" orientation="landscape" r:id="rId1"/>
  <headerFooter alignWithMargins="0"/>
  <rowBreaks count="1" manualBreakCount="1">
    <brk id="60"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A12"/>
  <sheetViews>
    <sheetView zoomScaleNormal="100" workbookViewId="0">
      <selection activeCell="A15" sqref="A15"/>
    </sheetView>
  </sheetViews>
  <sheetFormatPr baseColWidth="10" defaultColWidth="11.5" defaultRowHeight="13" x14ac:dyDescent="0.15"/>
  <cols>
    <col min="1" max="1" width="135.5" style="5" customWidth="1"/>
  </cols>
  <sheetData>
    <row r="1" spans="1:1" ht="31" x14ac:dyDescent="0.3">
      <c r="A1" s="4" t="s">
        <v>0</v>
      </c>
    </row>
    <row r="2" spans="1:1" ht="37" customHeight="1" x14ac:dyDescent="0.15"/>
    <row r="3" spans="1:1" ht="207.75" customHeight="1" x14ac:dyDescent="0.15">
      <c r="A3" s="278" t="s">
        <v>1266</v>
      </c>
    </row>
    <row r="4" spans="1:1" x14ac:dyDescent="0.15">
      <c r="A4" s="6"/>
    </row>
    <row r="5" spans="1:1" x14ac:dyDescent="0.15">
      <c r="A5" s="7"/>
    </row>
    <row r="6" spans="1:1" x14ac:dyDescent="0.15">
      <c r="A6" s="6"/>
    </row>
    <row r="7" spans="1:1" x14ac:dyDescent="0.15">
      <c r="A7" s="8"/>
    </row>
    <row r="8" spans="1:1" x14ac:dyDescent="0.15">
      <c r="A8" s="7"/>
    </row>
    <row r="9" spans="1:1" x14ac:dyDescent="0.15">
      <c r="A9" s="6"/>
    </row>
    <row r="10" spans="1:1" x14ac:dyDescent="0.15">
      <c r="A10" s="7"/>
    </row>
    <row r="11" spans="1:1" ht="12" customHeight="1" x14ac:dyDescent="0.15"/>
    <row r="12" spans="1:1" x14ac:dyDescent="0.15">
      <c r="A12" s="7"/>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105F-CCD6-2546-B578-7D3F4E79FEF8}">
  <sheetPr>
    <tabColor theme="0"/>
  </sheetPr>
  <dimension ref="A2:U145"/>
  <sheetViews>
    <sheetView topLeftCell="J23" workbookViewId="0">
      <selection activeCell="Q78" sqref="Q78"/>
    </sheetView>
  </sheetViews>
  <sheetFormatPr baseColWidth="10" defaultRowHeight="13" x14ac:dyDescent="0.15"/>
  <cols>
    <col min="1" max="1" width="10.83203125" style="615"/>
    <col min="14" max="17" width="13.6640625" customWidth="1"/>
    <col min="18" max="18" width="44.83203125" customWidth="1"/>
    <col min="19" max="19" width="13.1640625" customWidth="1"/>
  </cols>
  <sheetData>
    <row r="2" spans="1:20" x14ac:dyDescent="0.15">
      <c r="A2" s="615" t="s">
        <v>952</v>
      </c>
      <c r="R2" t="s">
        <v>887</v>
      </c>
      <c r="S2" t="s">
        <v>870</v>
      </c>
      <c r="T2" t="s">
        <v>871</v>
      </c>
    </row>
    <row r="3" spans="1:20" x14ac:dyDescent="0.15">
      <c r="A3" s="616" t="s">
        <v>884</v>
      </c>
      <c r="B3" s="78" t="s">
        <v>885</v>
      </c>
      <c r="C3" s="78" t="s">
        <v>1162</v>
      </c>
      <c r="D3" s="78" t="s">
        <v>886</v>
      </c>
      <c r="R3">
        <v>2012</v>
      </c>
      <c r="S3">
        <v>39</v>
      </c>
      <c r="T3">
        <v>21</v>
      </c>
    </row>
    <row r="4" spans="1:20" x14ac:dyDescent="0.15">
      <c r="A4" s="617">
        <v>40909</v>
      </c>
      <c r="B4">
        <v>920</v>
      </c>
      <c r="D4">
        <v>920</v>
      </c>
      <c r="R4">
        <v>2013</v>
      </c>
      <c r="S4">
        <v>248</v>
      </c>
      <c r="T4">
        <v>176</v>
      </c>
    </row>
    <row r="5" spans="1:20" x14ac:dyDescent="0.15">
      <c r="A5" s="617">
        <v>40940</v>
      </c>
      <c r="B5">
        <v>9</v>
      </c>
      <c r="D5">
        <f>D4+B5-C5</f>
        <v>929</v>
      </c>
      <c r="R5">
        <v>2014</v>
      </c>
      <c r="S5">
        <v>434</v>
      </c>
      <c r="T5">
        <v>395</v>
      </c>
    </row>
    <row r="6" spans="1:20" x14ac:dyDescent="0.15">
      <c r="A6" s="617">
        <v>40969</v>
      </c>
      <c r="B6">
        <v>6</v>
      </c>
      <c r="D6">
        <f t="shared" ref="D6:D69" si="0">D5+B6-C6</f>
        <v>935</v>
      </c>
      <c r="R6">
        <v>2015</v>
      </c>
      <c r="S6">
        <v>2069</v>
      </c>
      <c r="T6">
        <v>1832</v>
      </c>
    </row>
    <row r="7" spans="1:20" x14ac:dyDescent="0.15">
      <c r="A7" s="617">
        <v>41000</v>
      </c>
      <c r="B7">
        <v>8</v>
      </c>
      <c r="D7">
        <f t="shared" si="0"/>
        <v>943</v>
      </c>
      <c r="R7">
        <v>2016</v>
      </c>
      <c r="S7">
        <v>903</v>
      </c>
      <c r="T7">
        <v>986</v>
      </c>
    </row>
    <row r="8" spans="1:20" x14ac:dyDescent="0.15">
      <c r="A8" s="617">
        <v>41030</v>
      </c>
      <c r="B8">
        <v>7</v>
      </c>
      <c r="D8">
        <f t="shared" si="0"/>
        <v>950</v>
      </c>
      <c r="R8">
        <v>2017</v>
      </c>
      <c r="S8">
        <v>557</v>
      </c>
      <c r="T8">
        <v>549</v>
      </c>
    </row>
    <row r="9" spans="1:20" x14ac:dyDescent="0.15">
      <c r="A9" s="617">
        <v>41061</v>
      </c>
      <c r="B9">
        <v>13</v>
      </c>
      <c r="D9">
        <f t="shared" si="0"/>
        <v>963</v>
      </c>
      <c r="R9">
        <v>2018</v>
      </c>
      <c r="S9">
        <v>1303</v>
      </c>
      <c r="T9">
        <v>1225</v>
      </c>
    </row>
    <row r="10" spans="1:20" x14ac:dyDescent="0.15">
      <c r="A10" s="617">
        <v>41091</v>
      </c>
      <c r="B10">
        <v>41</v>
      </c>
      <c r="D10">
        <f t="shared" si="0"/>
        <v>1004</v>
      </c>
      <c r="R10">
        <v>2019</v>
      </c>
      <c r="S10">
        <v>837</v>
      </c>
      <c r="T10">
        <v>697</v>
      </c>
    </row>
    <row r="11" spans="1:20" x14ac:dyDescent="0.15">
      <c r="A11" s="617">
        <v>41122</v>
      </c>
      <c r="B11">
        <v>1</v>
      </c>
      <c r="D11">
        <f t="shared" si="0"/>
        <v>1005</v>
      </c>
      <c r="R11">
        <v>2020</v>
      </c>
      <c r="S11">
        <v>1492</v>
      </c>
      <c r="T11">
        <v>1017</v>
      </c>
    </row>
    <row r="12" spans="1:20" x14ac:dyDescent="0.15">
      <c r="A12" s="617">
        <v>41153</v>
      </c>
      <c r="B12">
        <v>19</v>
      </c>
      <c r="D12">
        <f t="shared" si="0"/>
        <v>1024</v>
      </c>
      <c r="R12">
        <v>2021</v>
      </c>
      <c r="S12">
        <v>1353</v>
      </c>
      <c r="T12">
        <v>1067</v>
      </c>
    </row>
    <row r="13" spans="1:20" x14ac:dyDescent="0.15">
      <c r="A13" s="617">
        <v>41183</v>
      </c>
      <c r="B13">
        <v>6</v>
      </c>
      <c r="D13">
        <f t="shared" si="0"/>
        <v>1030</v>
      </c>
      <c r="R13">
        <v>2022</v>
      </c>
      <c r="S13">
        <v>1114</v>
      </c>
      <c r="T13">
        <v>847</v>
      </c>
    </row>
    <row r="14" spans="1:20" x14ac:dyDescent="0.15">
      <c r="A14" s="617">
        <v>41214</v>
      </c>
      <c r="B14">
        <v>37</v>
      </c>
      <c r="D14">
        <f t="shared" si="0"/>
        <v>1067</v>
      </c>
      <c r="R14">
        <v>2023</v>
      </c>
      <c r="S14">
        <v>1405</v>
      </c>
      <c r="T14">
        <v>989</v>
      </c>
    </row>
    <row r="15" spans="1:20" x14ac:dyDescent="0.15">
      <c r="A15" s="617">
        <v>41244</v>
      </c>
      <c r="B15">
        <v>3</v>
      </c>
      <c r="D15">
        <f t="shared" si="0"/>
        <v>1070</v>
      </c>
    </row>
    <row r="16" spans="1:20" x14ac:dyDescent="0.15">
      <c r="A16" s="617">
        <v>41275</v>
      </c>
      <c r="B16">
        <v>12</v>
      </c>
      <c r="D16">
        <f t="shared" si="0"/>
        <v>1082</v>
      </c>
      <c r="Q16" t="s">
        <v>158</v>
      </c>
    </row>
    <row r="17" spans="1:19" ht="37" customHeight="1" x14ac:dyDescent="0.15">
      <c r="A17" s="617">
        <v>41306</v>
      </c>
      <c r="B17">
        <v>4</v>
      </c>
      <c r="D17">
        <f t="shared" si="0"/>
        <v>1086</v>
      </c>
    </row>
    <row r="18" spans="1:19" x14ac:dyDescent="0.15">
      <c r="A18" s="617">
        <v>41334</v>
      </c>
      <c r="B18">
        <v>33</v>
      </c>
      <c r="C18">
        <v>5</v>
      </c>
      <c r="D18">
        <f t="shared" si="0"/>
        <v>1114</v>
      </c>
      <c r="R18" t="s">
        <v>871</v>
      </c>
      <c r="S18" t="s">
        <v>870</v>
      </c>
    </row>
    <row r="19" spans="1:19" x14ac:dyDescent="0.15">
      <c r="A19" s="617">
        <v>41365</v>
      </c>
      <c r="B19">
        <v>62</v>
      </c>
      <c r="D19">
        <f t="shared" si="0"/>
        <v>1176</v>
      </c>
      <c r="Q19" s="3">
        <v>44835</v>
      </c>
      <c r="R19">
        <v>127</v>
      </c>
      <c r="S19">
        <v>125</v>
      </c>
    </row>
    <row r="20" spans="1:19" x14ac:dyDescent="0.15">
      <c r="A20" s="617">
        <v>41395</v>
      </c>
      <c r="B20">
        <v>7</v>
      </c>
      <c r="D20">
        <f t="shared" si="0"/>
        <v>1183</v>
      </c>
      <c r="Q20" s="3">
        <v>44866</v>
      </c>
      <c r="R20">
        <v>113</v>
      </c>
      <c r="S20">
        <v>118</v>
      </c>
    </row>
    <row r="21" spans="1:19" x14ac:dyDescent="0.15">
      <c r="A21" s="617">
        <v>41426</v>
      </c>
      <c r="B21">
        <v>41</v>
      </c>
      <c r="C21">
        <v>3</v>
      </c>
      <c r="D21">
        <f t="shared" si="0"/>
        <v>1221</v>
      </c>
      <c r="Q21" s="3">
        <v>44896</v>
      </c>
      <c r="R21">
        <v>63</v>
      </c>
      <c r="S21">
        <v>65</v>
      </c>
    </row>
    <row r="22" spans="1:19" x14ac:dyDescent="0.15">
      <c r="A22" s="617">
        <v>41456</v>
      </c>
      <c r="B22">
        <v>35</v>
      </c>
      <c r="D22">
        <f t="shared" si="0"/>
        <v>1256</v>
      </c>
      <c r="Q22" s="3">
        <v>44927</v>
      </c>
      <c r="R22">
        <v>44</v>
      </c>
      <c r="S22">
        <v>135</v>
      </c>
    </row>
    <row r="23" spans="1:19" x14ac:dyDescent="0.15">
      <c r="A23" s="617">
        <v>41487</v>
      </c>
      <c r="B23">
        <v>58</v>
      </c>
      <c r="D23">
        <f t="shared" si="0"/>
        <v>1314</v>
      </c>
      <c r="Q23" s="3">
        <v>44958</v>
      </c>
      <c r="R23">
        <v>46</v>
      </c>
      <c r="S23">
        <v>61</v>
      </c>
    </row>
    <row r="24" spans="1:19" x14ac:dyDescent="0.15">
      <c r="A24" s="617">
        <v>41518</v>
      </c>
      <c r="B24">
        <v>15</v>
      </c>
      <c r="D24">
        <f t="shared" si="0"/>
        <v>1329</v>
      </c>
      <c r="Q24" s="3">
        <v>44986</v>
      </c>
      <c r="R24">
        <v>64</v>
      </c>
      <c r="S24">
        <v>79</v>
      </c>
    </row>
    <row r="25" spans="1:19" x14ac:dyDescent="0.15">
      <c r="A25" s="617">
        <v>41548</v>
      </c>
      <c r="B25">
        <v>34</v>
      </c>
      <c r="D25">
        <f t="shared" si="0"/>
        <v>1363</v>
      </c>
      <c r="Q25" s="3">
        <v>45017</v>
      </c>
      <c r="R25">
        <v>66</v>
      </c>
      <c r="S25">
        <v>75</v>
      </c>
    </row>
    <row r="26" spans="1:19" x14ac:dyDescent="0.15">
      <c r="A26" s="617">
        <v>41579</v>
      </c>
      <c r="B26">
        <v>16</v>
      </c>
      <c r="D26">
        <f t="shared" si="0"/>
        <v>1379</v>
      </c>
      <c r="Q26" s="3">
        <v>45047</v>
      </c>
      <c r="R26">
        <v>89</v>
      </c>
      <c r="S26">
        <v>68</v>
      </c>
    </row>
    <row r="27" spans="1:19" x14ac:dyDescent="0.15">
      <c r="A27" s="617">
        <v>41609</v>
      </c>
      <c r="B27">
        <v>25</v>
      </c>
      <c r="C27">
        <v>1</v>
      </c>
      <c r="D27">
        <f t="shared" si="0"/>
        <v>1403</v>
      </c>
      <c r="Q27" s="3">
        <v>45078</v>
      </c>
      <c r="R27">
        <v>92</v>
      </c>
      <c r="S27">
        <v>83</v>
      </c>
    </row>
    <row r="28" spans="1:19" x14ac:dyDescent="0.15">
      <c r="A28" s="617">
        <v>41640</v>
      </c>
      <c r="B28">
        <v>5</v>
      </c>
      <c r="D28">
        <f t="shared" si="0"/>
        <v>1408</v>
      </c>
      <c r="Q28" s="3">
        <v>45108</v>
      </c>
      <c r="R28">
        <v>64</v>
      </c>
      <c r="S28">
        <v>134</v>
      </c>
    </row>
    <row r="29" spans="1:19" x14ac:dyDescent="0.15">
      <c r="A29" s="617">
        <v>41671</v>
      </c>
      <c r="B29">
        <v>15</v>
      </c>
      <c r="D29">
        <f t="shared" si="0"/>
        <v>1423</v>
      </c>
      <c r="Q29" s="3">
        <v>45139</v>
      </c>
      <c r="R29">
        <v>138</v>
      </c>
      <c r="S29">
        <v>75</v>
      </c>
    </row>
    <row r="30" spans="1:19" x14ac:dyDescent="0.15">
      <c r="A30" s="617">
        <v>41699</v>
      </c>
      <c r="B30">
        <v>48</v>
      </c>
      <c r="C30">
        <v>2</v>
      </c>
      <c r="D30">
        <f t="shared" si="0"/>
        <v>1469</v>
      </c>
      <c r="Q30" s="3">
        <v>45170</v>
      </c>
      <c r="R30">
        <v>83</v>
      </c>
      <c r="S30">
        <v>69</v>
      </c>
    </row>
    <row r="31" spans="1:19" x14ac:dyDescent="0.15">
      <c r="A31" s="617">
        <v>41730</v>
      </c>
      <c r="B31">
        <v>129</v>
      </c>
      <c r="C31">
        <v>15</v>
      </c>
      <c r="D31">
        <f t="shared" si="0"/>
        <v>1583</v>
      </c>
      <c r="R31">
        <f>SUM(R19:R30)</f>
        <v>989</v>
      </c>
      <c r="S31">
        <f>SUM(S19:S30)</f>
        <v>1087</v>
      </c>
    </row>
    <row r="32" spans="1:19" x14ac:dyDescent="0.15">
      <c r="A32" s="617">
        <v>41760</v>
      </c>
      <c r="B32">
        <v>119</v>
      </c>
      <c r="D32">
        <f t="shared" si="0"/>
        <v>1702</v>
      </c>
    </row>
    <row r="33" spans="1:21" x14ac:dyDescent="0.15">
      <c r="A33" s="617">
        <v>41791</v>
      </c>
      <c r="B33">
        <v>8</v>
      </c>
      <c r="D33">
        <f t="shared" si="0"/>
        <v>1710</v>
      </c>
    </row>
    <row r="34" spans="1:21" x14ac:dyDescent="0.15">
      <c r="A34" s="617">
        <v>41821</v>
      </c>
      <c r="B34">
        <v>63</v>
      </c>
      <c r="D34">
        <f t="shared" si="0"/>
        <v>1773</v>
      </c>
    </row>
    <row r="35" spans="1:21" x14ac:dyDescent="0.15">
      <c r="A35" s="617">
        <v>41852</v>
      </c>
      <c r="B35">
        <v>103</v>
      </c>
      <c r="D35">
        <f t="shared" si="0"/>
        <v>1876</v>
      </c>
    </row>
    <row r="36" spans="1:21" x14ac:dyDescent="0.15">
      <c r="A36" s="617">
        <v>41883</v>
      </c>
      <c r="B36">
        <v>59</v>
      </c>
      <c r="D36">
        <f t="shared" si="0"/>
        <v>1935</v>
      </c>
    </row>
    <row r="37" spans="1:21" x14ac:dyDescent="0.15">
      <c r="A37" s="617">
        <v>41913</v>
      </c>
      <c r="B37">
        <v>403</v>
      </c>
      <c r="D37">
        <f t="shared" si="0"/>
        <v>2338</v>
      </c>
    </row>
    <row r="38" spans="1:21" x14ac:dyDescent="0.15">
      <c r="A38" s="617">
        <v>41944</v>
      </c>
      <c r="B38">
        <v>80</v>
      </c>
      <c r="D38">
        <f t="shared" si="0"/>
        <v>2418</v>
      </c>
    </row>
    <row r="39" spans="1:21" x14ac:dyDescent="0.15">
      <c r="A39" s="617">
        <v>41974</v>
      </c>
      <c r="B39">
        <v>70</v>
      </c>
      <c r="D39">
        <f t="shared" si="0"/>
        <v>2488</v>
      </c>
    </row>
    <row r="40" spans="1:21" ht="14" thickBot="1" x14ac:dyDescent="0.2">
      <c r="A40" s="617">
        <v>42005</v>
      </c>
      <c r="B40">
        <v>63</v>
      </c>
      <c r="D40">
        <f t="shared" si="0"/>
        <v>2551</v>
      </c>
    </row>
    <row r="41" spans="1:21" ht="105" x14ac:dyDescent="0.15">
      <c r="A41" s="617">
        <v>42036</v>
      </c>
      <c r="B41">
        <v>33</v>
      </c>
      <c r="D41">
        <f t="shared" si="0"/>
        <v>2584</v>
      </c>
      <c r="R41" s="310" t="s">
        <v>41</v>
      </c>
      <c r="S41" s="311" t="s">
        <v>872</v>
      </c>
      <c r="T41" s="311" t="s">
        <v>873</v>
      </c>
      <c r="U41" s="312" t="s">
        <v>874</v>
      </c>
    </row>
    <row r="42" spans="1:21" x14ac:dyDescent="0.15">
      <c r="A42" s="617">
        <v>42064</v>
      </c>
      <c r="B42">
        <v>520</v>
      </c>
      <c r="D42">
        <f t="shared" si="0"/>
        <v>3104</v>
      </c>
      <c r="R42" t="s">
        <v>44</v>
      </c>
      <c r="S42">
        <v>1732</v>
      </c>
      <c r="T42">
        <v>40</v>
      </c>
      <c r="U42">
        <f>SUM(S42:T42)</f>
        <v>1772</v>
      </c>
    </row>
    <row r="43" spans="1:21" x14ac:dyDescent="0.15">
      <c r="A43" s="617">
        <v>42095</v>
      </c>
      <c r="B43">
        <v>48</v>
      </c>
      <c r="D43">
        <f t="shared" si="0"/>
        <v>3152</v>
      </c>
      <c r="R43" t="s">
        <v>1279</v>
      </c>
      <c r="S43">
        <v>33</v>
      </c>
      <c r="T43">
        <v>4</v>
      </c>
      <c r="U43">
        <f t="shared" ref="U43:U64" si="1">SUM(S43:T43)</f>
        <v>37</v>
      </c>
    </row>
    <row r="44" spans="1:21" x14ac:dyDescent="0.15">
      <c r="A44" s="617">
        <v>42125</v>
      </c>
      <c r="B44">
        <v>308</v>
      </c>
      <c r="D44">
        <f t="shared" si="0"/>
        <v>3460</v>
      </c>
      <c r="R44" t="s">
        <v>974</v>
      </c>
      <c r="S44">
        <v>137</v>
      </c>
      <c r="U44">
        <f t="shared" si="1"/>
        <v>137</v>
      </c>
    </row>
    <row r="45" spans="1:21" x14ac:dyDescent="0.15">
      <c r="A45" s="617">
        <v>42156</v>
      </c>
      <c r="B45">
        <v>189</v>
      </c>
      <c r="D45">
        <f t="shared" si="0"/>
        <v>3649</v>
      </c>
      <c r="R45" t="s">
        <v>1160</v>
      </c>
      <c r="S45">
        <v>45</v>
      </c>
      <c r="T45">
        <v>17</v>
      </c>
      <c r="U45">
        <f t="shared" si="1"/>
        <v>62</v>
      </c>
    </row>
    <row r="46" spans="1:21" x14ac:dyDescent="0.15">
      <c r="A46" s="617">
        <v>42186</v>
      </c>
      <c r="B46">
        <v>155</v>
      </c>
      <c r="D46">
        <f t="shared" si="0"/>
        <v>3804</v>
      </c>
      <c r="R46" t="s">
        <v>1247</v>
      </c>
      <c r="S46">
        <v>11</v>
      </c>
      <c r="T46">
        <v>17</v>
      </c>
      <c r="U46">
        <f t="shared" si="1"/>
        <v>28</v>
      </c>
    </row>
    <row r="47" spans="1:21" x14ac:dyDescent="0.15">
      <c r="A47" s="617">
        <v>42217</v>
      </c>
      <c r="B47">
        <v>29</v>
      </c>
      <c r="D47">
        <f t="shared" si="0"/>
        <v>3833</v>
      </c>
      <c r="R47" t="s">
        <v>973</v>
      </c>
      <c r="S47">
        <v>12</v>
      </c>
      <c r="U47">
        <f t="shared" si="1"/>
        <v>12</v>
      </c>
    </row>
    <row r="48" spans="1:21" x14ac:dyDescent="0.15">
      <c r="A48" s="617">
        <v>42248</v>
      </c>
      <c r="B48">
        <v>207</v>
      </c>
      <c r="D48">
        <f t="shared" si="0"/>
        <v>4040</v>
      </c>
      <c r="R48" t="s">
        <v>47</v>
      </c>
      <c r="S48">
        <v>1777</v>
      </c>
      <c r="T48">
        <v>539</v>
      </c>
      <c r="U48">
        <f t="shared" si="1"/>
        <v>2316</v>
      </c>
    </row>
    <row r="49" spans="1:21" x14ac:dyDescent="0.15">
      <c r="A49" s="617">
        <v>42278</v>
      </c>
      <c r="B49">
        <v>33</v>
      </c>
      <c r="D49">
        <f t="shared" si="0"/>
        <v>4073</v>
      </c>
      <c r="R49" t="s">
        <v>1280</v>
      </c>
      <c r="S49">
        <v>699</v>
      </c>
      <c r="U49">
        <f t="shared" si="1"/>
        <v>699</v>
      </c>
    </row>
    <row r="50" spans="1:21" x14ac:dyDescent="0.15">
      <c r="A50" s="617">
        <v>42309</v>
      </c>
      <c r="B50">
        <v>25</v>
      </c>
      <c r="D50">
        <f t="shared" si="0"/>
        <v>4098</v>
      </c>
      <c r="R50" t="s">
        <v>1281</v>
      </c>
      <c r="S50">
        <v>215</v>
      </c>
      <c r="U50">
        <f t="shared" si="1"/>
        <v>215</v>
      </c>
    </row>
    <row r="51" spans="1:21" x14ac:dyDescent="0.15">
      <c r="A51" s="617">
        <v>42339</v>
      </c>
      <c r="B51">
        <v>49</v>
      </c>
      <c r="D51">
        <f t="shared" si="0"/>
        <v>4147</v>
      </c>
      <c r="R51" t="s">
        <v>876</v>
      </c>
      <c r="S51">
        <v>22</v>
      </c>
      <c r="T51">
        <v>1</v>
      </c>
      <c r="U51">
        <f t="shared" si="1"/>
        <v>23</v>
      </c>
    </row>
    <row r="52" spans="1:21" x14ac:dyDescent="0.15">
      <c r="A52" s="617">
        <v>42370</v>
      </c>
      <c r="B52">
        <v>4</v>
      </c>
      <c r="D52">
        <f t="shared" si="0"/>
        <v>4151</v>
      </c>
      <c r="R52" t="s">
        <v>877</v>
      </c>
      <c r="S52">
        <v>7</v>
      </c>
      <c r="U52">
        <f t="shared" si="1"/>
        <v>7</v>
      </c>
    </row>
    <row r="53" spans="1:21" x14ac:dyDescent="0.15">
      <c r="A53" s="617">
        <v>42401</v>
      </c>
      <c r="B53">
        <v>79</v>
      </c>
      <c r="D53">
        <f t="shared" si="0"/>
        <v>4230</v>
      </c>
      <c r="R53" t="s">
        <v>878</v>
      </c>
      <c r="S53">
        <v>304</v>
      </c>
      <c r="U53">
        <f t="shared" si="1"/>
        <v>304</v>
      </c>
    </row>
    <row r="54" spans="1:21" x14ac:dyDescent="0.15">
      <c r="A54" s="617">
        <v>42430</v>
      </c>
      <c r="B54">
        <v>215</v>
      </c>
      <c r="D54">
        <f t="shared" si="0"/>
        <v>4445</v>
      </c>
      <c r="R54" t="s">
        <v>85</v>
      </c>
      <c r="S54">
        <v>720</v>
      </c>
      <c r="T54">
        <v>246</v>
      </c>
      <c r="U54">
        <f t="shared" si="1"/>
        <v>966</v>
      </c>
    </row>
    <row r="55" spans="1:21" x14ac:dyDescent="0.15">
      <c r="A55" s="617">
        <v>42461</v>
      </c>
      <c r="B55">
        <v>42</v>
      </c>
      <c r="D55">
        <f t="shared" si="0"/>
        <v>4487</v>
      </c>
      <c r="R55" t="s">
        <v>879</v>
      </c>
      <c r="S55">
        <v>5</v>
      </c>
      <c r="U55">
        <f t="shared" si="1"/>
        <v>5</v>
      </c>
    </row>
    <row r="56" spans="1:21" x14ac:dyDescent="0.15">
      <c r="A56" s="617">
        <v>42491</v>
      </c>
      <c r="B56">
        <v>121</v>
      </c>
      <c r="D56">
        <f t="shared" si="0"/>
        <v>4608</v>
      </c>
      <c r="R56" t="s">
        <v>1246</v>
      </c>
      <c r="S56">
        <v>1</v>
      </c>
      <c r="U56">
        <f t="shared" si="1"/>
        <v>1</v>
      </c>
    </row>
    <row r="57" spans="1:21" x14ac:dyDescent="0.15">
      <c r="A57" s="617">
        <v>42522</v>
      </c>
      <c r="B57">
        <v>54</v>
      </c>
      <c r="D57">
        <f t="shared" si="0"/>
        <v>4662</v>
      </c>
      <c r="R57" t="s">
        <v>880</v>
      </c>
      <c r="S57">
        <v>1279</v>
      </c>
      <c r="T57">
        <v>59</v>
      </c>
      <c r="U57">
        <f t="shared" si="1"/>
        <v>1338</v>
      </c>
    </row>
    <row r="58" spans="1:21" x14ac:dyDescent="0.15">
      <c r="A58" s="617">
        <v>42552</v>
      </c>
      <c r="B58">
        <v>68</v>
      </c>
      <c r="D58">
        <f t="shared" si="0"/>
        <v>4730</v>
      </c>
      <c r="R58" t="s">
        <v>588</v>
      </c>
      <c r="S58">
        <v>847</v>
      </c>
      <c r="T58">
        <v>37</v>
      </c>
      <c r="U58">
        <f t="shared" si="1"/>
        <v>884</v>
      </c>
    </row>
    <row r="59" spans="1:21" x14ac:dyDescent="0.15">
      <c r="A59" s="617">
        <v>42583</v>
      </c>
      <c r="B59">
        <v>272</v>
      </c>
      <c r="D59">
        <f t="shared" si="0"/>
        <v>5002</v>
      </c>
      <c r="R59" t="s">
        <v>976</v>
      </c>
      <c r="S59">
        <v>1987</v>
      </c>
      <c r="U59">
        <f t="shared" si="1"/>
        <v>1987</v>
      </c>
    </row>
    <row r="60" spans="1:21" x14ac:dyDescent="0.15">
      <c r="A60" s="617">
        <v>42614</v>
      </c>
      <c r="B60">
        <v>24</v>
      </c>
      <c r="D60">
        <f t="shared" si="0"/>
        <v>5026</v>
      </c>
      <c r="R60" t="s">
        <v>881</v>
      </c>
      <c r="S60">
        <v>7</v>
      </c>
      <c r="U60">
        <f t="shared" si="1"/>
        <v>7</v>
      </c>
    </row>
    <row r="61" spans="1:21" x14ac:dyDescent="0.15">
      <c r="A61" s="617">
        <v>42644</v>
      </c>
      <c r="B61">
        <v>23</v>
      </c>
      <c r="D61">
        <f t="shared" si="0"/>
        <v>5049</v>
      </c>
      <c r="R61" t="s">
        <v>82</v>
      </c>
      <c r="S61">
        <v>1434</v>
      </c>
      <c r="T61">
        <v>128</v>
      </c>
      <c r="U61">
        <f t="shared" si="1"/>
        <v>1562</v>
      </c>
    </row>
    <row r="62" spans="1:21" x14ac:dyDescent="0.15">
      <c r="A62" s="617">
        <v>42675</v>
      </c>
      <c r="B62">
        <v>67</v>
      </c>
      <c r="D62">
        <f t="shared" si="0"/>
        <v>5116</v>
      </c>
      <c r="R62" t="s">
        <v>882</v>
      </c>
      <c r="S62">
        <v>187</v>
      </c>
      <c r="U62">
        <f t="shared" si="1"/>
        <v>187</v>
      </c>
    </row>
    <row r="63" spans="1:21" x14ac:dyDescent="0.15">
      <c r="A63" s="617">
        <v>42705</v>
      </c>
      <c r="B63">
        <v>18</v>
      </c>
      <c r="D63">
        <f t="shared" si="0"/>
        <v>5134</v>
      </c>
      <c r="R63" t="s">
        <v>54</v>
      </c>
      <c r="S63">
        <v>378</v>
      </c>
      <c r="U63">
        <f t="shared" si="1"/>
        <v>378</v>
      </c>
    </row>
    <row r="64" spans="1:21" x14ac:dyDescent="0.15">
      <c r="A64" s="617">
        <v>42736</v>
      </c>
      <c r="B64">
        <v>23</v>
      </c>
      <c r="D64">
        <f t="shared" si="0"/>
        <v>5157</v>
      </c>
      <c r="R64" t="s">
        <v>883</v>
      </c>
      <c r="S64">
        <v>7</v>
      </c>
      <c r="U64">
        <f t="shared" si="1"/>
        <v>7</v>
      </c>
    </row>
    <row r="65" spans="1:21" x14ac:dyDescent="0.15">
      <c r="A65" s="617">
        <v>42767</v>
      </c>
      <c r="B65">
        <v>37</v>
      </c>
      <c r="D65">
        <f t="shared" si="0"/>
        <v>5194</v>
      </c>
      <c r="S65">
        <f>SUM(S42:S64)</f>
        <v>11846</v>
      </c>
      <c r="T65">
        <f>SUM(T42:T64)</f>
        <v>1088</v>
      </c>
      <c r="U65">
        <f>SUM(U42:U64)</f>
        <v>12934</v>
      </c>
    </row>
    <row r="66" spans="1:21" x14ac:dyDescent="0.15">
      <c r="A66" s="617">
        <v>42795</v>
      </c>
      <c r="B66">
        <v>76</v>
      </c>
      <c r="D66">
        <f t="shared" si="0"/>
        <v>5270</v>
      </c>
      <c r="Q66" t="s">
        <v>44</v>
      </c>
      <c r="R66" s="82" t="s">
        <v>964</v>
      </c>
    </row>
    <row r="67" spans="1:21" x14ac:dyDescent="0.15">
      <c r="A67" s="617">
        <v>42826</v>
      </c>
      <c r="B67">
        <v>24</v>
      </c>
      <c r="D67">
        <f t="shared" si="0"/>
        <v>5294</v>
      </c>
      <c r="Q67" t="s">
        <v>1279</v>
      </c>
      <c r="R67" s="82" t="s">
        <v>955</v>
      </c>
    </row>
    <row r="68" spans="1:21" x14ac:dyDescent="0.15">
      <c r="A68" s="617">
        <v>42856</v>
      </c>
      <c r="B68">
        <v>165</v>
      </c>
      <c r="D68">
        <f t="shared" si="0"/>
        <v>5459</v>
      </c>
      <c r="Q68" t="s">
        <v>974</v>
      </c>
      <c r="R68" s="82" t="s">
        <v>1161</v>
      </c>
    </row>
    <row r="69" spans="1:21" x14ac:dyDescent="0.15">
      <c r="A69" s="617">
        <v>42887</v>
      </c>
      <c r="B69">
        <v>22</v>
      </c>
      <c r="D69">
        <f t="shared" si="0"/>
        <v>5481</v>
      </c>
      <c r="Q69" t="s">
        <v>1160</v>
      </c>
      <c r="R69" s="82" t="s">
        <v>956</v>
      </c>
    </row>
    <row r="70" spans="1:21" x14ac:dyDescent="0.15">
      <c r="A70" s="617">
        <v>42917</v>
      </c>
      <c r="B70">
        <v>62</v>
      </c>
      <c r="D70">
        <f t="shared" ref="D70:D133" si="2">D69+B70-C70</f>
        <v>5543</v>
      </c>
      <c r="Q70" t="s">
        <v>975</v>
      </c>
      <c r="R70" s="82" t="s">
        <v>957</v>
      </c>
    </row>
    <row r="71" spans="1:21" x14ac:dyDescent="0.15">
      <c r="A71" s="617">
        <v>42948</v>
      </c>
      <c r="B71">
        <v>68</v>
      </c>
      <c r="D71">
        <f t="shared" si="2"/>
        <v>5611</v>
      </c>
      <c r="Q71" t="s">
        <v>973</v>
      </c>
      <c r="R71" s="82" t="s">
        <v>953</v>
      </c>
    </row>
    <row r="72" spans="1:21" x14ac:dyDescent="0.15">
      <c r="A72" s="617">
        <v>42979</v>
      </c>
      <c r="B72">
        <v>58</v>
      </c>
      <c r="D72">
        <f t="shared" si="2"/>
        <v>5669</v>
      </c>
      <c r="Q72" t="s">
        <v>47</v>
      </c>
      <c r="R72" s="82" t="s">
        <v>960</v>
      </c>
    </row>
    <row r="73" spans="1:21" x14ac:dyDescent="0.15">
      <c r="A73" s="617">
        <v>43009</v>
      </c>
      <c r="B73">
        <v>93</v>
      </c>
      <c r="D73">
        <f t="shared" si="2"/>
        <v>5762</v>
      </c>
      <c r="Q73" t="s">
        <v>1280</v>
      </c>
      <c r="R73" s="82" t="s">
        <v>959</v>
      </c>
    </row>
    <row r="74" spans="1:21" x14ac:dyDescent="0.15">
      <c r="A74" s="617">
        <v>43040</v>
      </c>
      <c r="B74">
        <v>146</v>
      </c>
      <c r="D74">
        <f t="shared" si="2"/>
        <v>5908</v>
      </c>
      <c r="Q74" t="s">
        <v>790</v>
      </c>
      <c r="R74" s="82" t="s">
        <v>965</v>
      </c>
    </row>
    <row r="75" spans="1:21" x14ac:dyDescent="0.15">
      <c r="A75" s="617">
        <v>43070</v>
      </c>
      <c r="B75">
        <v>274</v>
      </c>
      <c r="D75">
        <f t="shared" si="2"/>
        <v>6182</v>
      </c>
      <c r="Q75" t="s">
        <v>876</v>
      </c>
      <c r="R75" s="82" t="s">
        <v>961</v>
      </c>
    </row>
    <row r="76" spans="1:21" x14ac:dyDescent="0.15">
      <c r="A76" s="617">
        <v>43101</v>
      </c>
      <c r="B76">
        <v>65</v>
      </c>
      <c r="D76">
        <f t="shared" si="2"/>
        <v>6247</v>
      </c>
      <c r="Q76" t="s">
        <v>877</v>
      </c>
      <c r="R76" s="82" t="s">
        <v>963</v>
      </c>
    </row>
    <row r="77" spans="1:21" x14ac:dyDescent="0.15">
      <c r="A77" s="617">
        <v>43132</v>
      </c>
      <c r="B77">
        <v>143</v>
      </c>
      <c r="D77">
        <f t="shared" si="2"/>
        <v>6390</v>
      </c>
      <c r="Q77" t="s">
        <v>878</v>
      </c>
      <c r="R77" s="82" t="s">
        <v>962</v>
      </c>
    </row>
    <row r="78" spans="1:21" x14ac:dyDescent="0.15">
      <c r="A78" s="617">
        <v>43160</v>
      </c>
      <c r="B78">
        <v>85</v>
      </c>
      <c r="D78">
        <f t="shared" si="2"/>
        <v>6475</v>
      </c>
      <c r="Q78" t="s">
        <v>85</v>
      </c>
      <c r="R78" s="82" t="s">
        <v>958</v>
      </c>
    </row>
    <row r="79" spans="1:21" x14ac:dyDescent="0.15">
      <c r="A79" s="617">
        <v>43191</v>
      </c>
      <c r="B79">
        <v>97</v>
      </c>
      <c r="D79">
        <f t="shared" si="2"/>
        <v>6572</v>
      </c>
      <c r="Q79" t="s">
        <v>879</v>
      </c>
      <c r="R79" s="82" t="s">
        <v>954</v>
      </c>
    </row>
    <row r="80" spans="1:21" x14ac:dyDescent="0.15">
      <c r="A80" s="617">
        <v>43221</v>
      </c>
      <c r="B80">
        <v>45</v>
      </c>
      <c r="D80">
        <f t="shared" si="2"/>
        <v>6617</v>
      </c>
      <c r="Q80" t="s">
        <v>880</v>
      </c>
      <c r="R80" s="82" t="s">
        <v>966</v>
      </c>
    </row>
    <row r="81" spans="1:18" x14ac:dyDescent="0.15">
      <c r="A81" s="617">
        <v>43252</v>
      </c>
      <c r="B81">
        <v>251</v>
      </c>
      <c r="D81">
        <f t="shared" si="2"/>
        <v>6868</v>
      </c>
      <c r="Q81" t="s">
        <v>588</v>
      </c>
      <c r="R81" s="82" t="s">
        <v>967</v>
      </c>
    </row>
    <row r="82" spans="1:18" x14ac:dyDescent="0.15">
      <c r="A82" s="617">
        <v>43282</v>
      </c>
      <c r="B82">
        <v>59</v>
      </c>
      <c r="D82">
        <f t="shared" si="2"/>
        <v>6927</v>
      </c>
      <c r="Q82" t="s">
        <v>976</v>
      </c>
      <c r="R82" s="82" t="s">
        <v>972</v>
      </c>
    </row>
    <row r="83" spans="1:18" x14ac:dyDescent="0.15">
      <c r="A83" s="617">
        <v>43313</v>
      </c>
      <c r="B83">
        <v>50</v>
      </c>
      <c r="D83">
        <f t="shared" si="2"/>
        <v>6977</v>
      </c>
      <c r="Q83" t="s">
        <v>881</v>
      </c>
      <c r="R83" s="82" t="s">
        <v>968</v>
      </c>
    </row>
    <row r="84" spans="1:18" x14ac:dyDescent="0.15">
      <c r="A84" s="617">
        <v>43344</v>
      </c>
      <c r="B84">
        <v>86</v>
      </c>
      <c r="D84">
        <f t="shared" si="2"/>
        <v>7063</v>
      </c>
      <c r="Q84" t="s">
        <v>82</v>
      </c>
      <c r="R84" s="82" t="s">
        <v>969</v>
      </c>
    </row>
    <row r="85" spans="1:18" x14ac:dyDescent="0.15">
      <c r="A85" s="617">
        <v>43374</v>
      </c>
      <c r="B85">
        <v>70</v>
      </c>
      <c r="D85">
        <f t="shared" si="2"/>
        <v>7133</v>
      </c>
      <c r="Q85" t="s">
        <v>882</v>
      </c>
      <c r="R85" s="82" t="s">
        <v>970</v>
      </c>
    </row>
    <row r="86" spans="1:18" x14ac:dyDescent="0.15">
      <c r="A86" s="617">
        <v>43405</v>
      </c>
      <c r="B86">
        <v>42</v>
      </c>
      <c r="D86">
        <f t="shared" si="2"/>
        <v>7175</v>
      </c>
      <c r="Q86" t="s">
        <v>54</v>
      </c>
      <c r="R86" s="82" t="s">
        <v>54</v>
      </c>
    </row>
    <row r="87" spans="1:18" x14ac:dyDescent="0.15">
      <c r="A87" s="617">
        <v>43435</v>
      </c>
      <c r="B87">
        <v>99</v>
      </c>
      <c r="D87">
        <f t="shared" si="2"/>
        <v>7274</v>
      </c>
      <c r="Q87" t="s">
        <v>883</v>
      </c>
      <c r="R87" s="82" t="s">
        <v>971</v>
      </c>
    </row>
    <row r="88" spans="1:18" x14ac:dyDescent="0.15">
      <c r="A88" s="617">
        <v>43466</v>
      </c>
      <c r="B88">
        <v>58</v>
      </c>
      <c r="D88">
        <f t="shared" si="2"/>
        <v>7332</v>
      </c>
    </row>
    <row r="89" spans="1:18" x14ac:dyDescent="0.15">
      <c r="A89" s="617">
        <v>43497</v>
      </c>
      <c r="B89">
        <v>89</v>
      </c>
      <c r="D89">
        <f t="shared" si="2"/>
        <v>7421</v>
      </c>
    </row>
    <row r="90" spans="1:18" x14ac:dyDescent="0.15">
      <c r="A90" s="617">
        <v>43525</v>
      </c>
      <c r="B90">
        <v>52</v>
      </c>
      <c r="D90">
        <f t="shared" si="2"/>
        <v>7473</v>
      </c>
    </row>
    <row r="91" spans="1:18" x14ac:dyDescent="0.15">
      <c r="A91" s="617">
        <v>43556</v>
      </c>
      <c r="B91">
        <v>31</v>
      </c>
      <c r="D91">
        <f t="shared" si="2"/>
        <v>7504</v>
      </c>
    </row>
    <row r="92" spans="1:18" x14ac:dyDescent="0.15">
      <c r="A92" s="617">
        <v>43586</v>
      </c>
      <c r="B92">
        <v>60</v>
      </c>
      <c r="D92">
        <f t="shared" si="2"/>
        <v>7564</v>
      </c>
    </row>
    <row r="93" spans="1:18" x14ac:dyDescent="0.15">
      <c r="A93" s="617">
        <v>43617</v>
      </c>
      <c r="B93">
        <v>135</v>
      </c>
      <c r="D93">
        <f t="shared" si="2"/>
        <v>7699</v>
      </c>
    </row>
    <row r="94" spans="1:18" x14ac:dyDescent="0.15">
      <c r="A94" s="617">
        <v>43647</v>
      </c>
      <c r="B94">
        <v>73</v>
      </c>
      <c r="D94">
        <f t="shared" si="2"/>
        <v>7772</v>
      </c>
    </row>
    <row r="95" spans="1:18" x14ac:dyDescent="0.15">
      <c r="A95" s="617">
        <v>43678</v>
      </c>
      <c r="B95">
        <v>135</v>
      </c>
      <c r="D95">
        <f t="shared" si="2"/>
        <v>7907</v>
      </c>
    </row>
    <row r="96" spans="1:18" x14ac:dyDescent="0.15">
      <c r="A96" s="617">
        <v>43709</v>
      </c>
      <c r="B96">
        <v>62</v>
      </c>
      <c r="D96">
        <f t="shared" si="2"/>
        <v>7969</v>
      </c>
    </row>
    <row r="97" spans="1:4" x14ac:dyDescent="0.15">
      <c r="A97" s="617">
        <v>43739</v>
      </c>
      <c r="B97">
        <v>83</v>
      </c>
      <c r="D97">
        <f t="shared" si="2"/>
        <v>8052</v>
      </c>
    </row>
    <row r="98" spans="1:4" x14ac:dyDescent="0.15">
      <c r="A98" s="617">
        <v>43770</v>
      </c>
      <c r="B98">
        <v>74</v>
      </c>
      <c r="D98">
        <f t="shared" si="2"/>
        <v>8126</v>
      </c>
    </row>
    <row r="99" spans="1:4" x14ac:dyDescent="0.15">
      <c r="A99" s="617">
        <v>43800</v>
      </c>
      <c r="B99">
        <v>45</v>
      </c>
      <c r="D99">
        <f t="shared" si="2"/>
        <v>8171</v>
      </c>
    </row>
    <row r="100" spans="1:4" x14ac:dyDescent="0.15">
      <c r="A100" s="617">
        <v>43831</v>
      </c>
      <c r="B100">
        <v>159</v>
      </c>
      <c r="D100">
        <f t="shared" si="2"/>
        <v>8330</v>
      </c>
    </row>
    <row r="101" spans="1:4" x14ac:dyDescent="0.15">
      <c r="A101" s="617">
        <v>43862</v>
      </c>
      <c r="B101">
        <v>80</v>
      </c>
      <c r="D101">
        <f t="shared" si="2"/>
        <v>8410</v>
      </c>
    </row>
    <row r="102" spans="1:4" x14ac:dyDescent="0.15">
      <c r="A102" s="617">
        <v>43891</v>
      </c>
      <c r="B102">
        <v>42</v>
      </c>
      <c r="D102">
        <f t="shared" si="2"/>
        <v>8452</v>
      </c>
    </row>
    <row r="103" spans="1:4" x14ac:dyDescent="0.15">
      <c r="A103" s="617">
        <v>43922</v>
      </c>
      <c r="B103">
        <v>509</v>
      </c>
      <c r="D103">
        <f t="shared" si="2"/>
        <v>8961</v>
      </c>
    </row>
    <row r="104" spans="1:4" x14ac:dyDescent="0.15">
      <c r="A104" s="617">
        <v>43952</v>
      </c>
      <c r="B104">
        <v>80</v>
      </c>
      <c r="D104">
        <f t="shared" si="2"/>
        <v>9041</v>
      </c>
    </row>
    <row r="105" spans="1:4" x14ac:dyDescent="0.15">
      <c r="A105" s="617">
        <v>43983</v>
      </c>
      <c r="B105">
        <v>244</v>
      </c>
      <c r="D105">
        <f t="shared" si="2"/>
        <v>9285</v>
      </c>
    </row>
    <row r="106" spans="1:4" x14ac:dyDescent="0.15">
      <c r="A106" s="617">
        <v>44013</v>
      </c>
      <c r="B106">
        <v>56</v>
      </c>
      <c r="D106">
        <f t="shared" si="2"/>
        <v>9341</v>
      </c>
    </row>
    <row r="107" spans="1:4" x14ac:dyDescent="0.15">
      <c r="A107" s="617">
        <v>44044</v>
      </c>
      <c r="B107">
        <v>37</v>
      </c>
      <c r="D107">
        <f t="shared" si="2"/>
        <v>9378</v>
      </c>
    </row>
    <row r="108" spans="1:4" x14ac:dyDescent="0.15">
      <c r="A108" s="617">
        <v>44075</v>
      </c>
      <c r="B108">
        <v>103</v>
      </c>
      <c r="D108">
        <f t="shared" si="2"/>
        <v>9481</v>
      </c>
    </row>
    <row r="109" spans="1:4" x14ac:dyDescent="0.15">
      <c r="A109" s="617">
        <v>44105</v>
      </c>
      <c r="B109">
        <v>136</v>
      </c>
      <c r="D109">
        <f t="shared" si="2"/>
        <v>9617</v>
      </c>
    </row>
    <row r="110" spans="1:4" x14ac:dyDescent="0.15">
      <c r="A110" s="617">
        <v>44136</v>
      </c>
      <c r="B110">
        <v>103</v>
      </c>
      <c r="D110">
        <f t="shared" si="2"/>
        <v>9720</v>
      </c>
    </row>
    <row r="111" spans="1:4" x14ac:dyDescent="0.15">
      <c r="A111" s="617">
        <v>44166</v>
      </c>
      <c r="B111">
        <v>126</v>
      </c>
      <c r="D111">
        <f t="shared" si="2"/>
        <v>9846</v>
      </c>
    </row>
    <row r="112" spans="1:4" x14ac:dyDescent="0.15">
      <c r="A112" s="617">
        <v>44197</v>
      </c>
      <c r="B112">
        <v>30</v>
      </c>
      <c r="D112">
        <f t="shared" si="2"/>
        <v>9876</v>
      </c>
    </row>
    <row r="113" spans="1:4" x14ac:dyDescent="0.15">
      <c r="A113" s="617">
        <v>44228</v>
      </c>
      <c r="B113">
        <v>129</v>
      </c>
      <c r="D113">
        <f t="shared" si="2"/>
        <v>10005</v>
      </c>
    </row>
    <row r="114" spans="1:4" x14ac:dyDescent="0.15">
      <c r="A114" s="617">
        <v>44256</v>
      </c>
      <c r="B114">
        <v>90</v>
      </c>
      <c r="D114">
        <f t="shared" si="2"/>
        <v>10095</v>
      </c>
    </row>
    <row r="115" spans="1:4" x14ac:dyDescent="0.15">
      <c r="A115" s="617">
        <v>44287</v>
      </c>
      <c r="B115">
        <v>60</v>
      </c>
      <c r="D115">
        <f t="shared" si="2"/>
        <v>10155</v>
      </c>
    </row>
    <row r="116" spans="1:4" x14ac:dyDescent="0.15">
      <c r="A116" s="617">
        <v>44317</v>
      </c>
      <c r="B116">
        <v>102</v>
      </c>
      <c r="D116">
        <f t="shared" si="2"/>
        <v>10257</v>
      </c>
    </row>
    <row r="117" spans="1:4" x14ac:dyDescent="0.15">
      <c r="A117" s="617">
        <v>44348</v>
      </c>
      <c r="B117">
        <v>94</v>
      </c>
      <c r="D117">
        <f t="shared" si="2"/>
        <v>10351</v>
      </c>
    </row>
    <row r="118" spans="1:4" x14ac:dyDescent="0.15">
      <c r="A118" s="617">
        <v>44378</v>
      </c>
      <c r="B118">
        <v>45</v>
      </c>
      <c r="D118">
        <f t="shared" si="2"/>
        <v>10396</v>
      </c>
    </row>
    <row r="119" spans="1:4" x14ac:dyDescent="0.15">
      <c r="A119" s="617">
        <v>44409</v>
      </c>
      <c r="B119">
        <v>81</v>
      </c>
      <c r="D119">
        <f t="shared" si="2"/>
        <v>10477</v>
      </c>
    </row>
    <row r="120" spans="1:4" x14ac:dyDescent="0.15">
      <c r="A120" s="617">
        <v>44440</v>
      </c>
      <c r="B120">
        <v>123</v>
      </c>
      <c r="D120">
        <f t="shared" si="2"/>
        <v>10600</v>
      </c>
    </row>
    <row r="121" spans="1:4" x14ac:dyDescent="0.15">
      <c r="A121" s="618">
        <v>44470</v>
      </c>
      <c r="B121">
        <v>52</v>
      </c>
      <c r="D121">
        <f t="shared" si="2"/>
        <v>10652</v>
      </c>
    </row>
    <row r="122" spans="1:4" x14ac:dyDescent="0.15">
      <c r="A122" s="618">
        <v>44501</v>
      </c>
      <c r="B122">
        <v>139</v>
      </c>
      <c r="D122">
        <f t="shared" si="2"/>
        <v>10791</v>
      </c>
    </row>
    <row r="123" spans="1:4" x14ac:dyDescent="0.15">
      <c r="A123" s="618">
        <v>44531</v>
      </c>
      <c r="B123">
        <v>49</v>
      </c>
      <c r="C123">
        <v>1</v>
      </c>
      <c r="D123">
        <f t="shared" si="2"/>
        <v>10839</v>
      </c>
    </row>
    <row r="124" spans="1:4" x14ac:dyDescent="0.15">
      <c r="A124" s="618">
        <v>44562</v>
      </c>
      <c r="B124">
        <v>88</v>
      </c>
      <c r="D124">
        <f t="shared" si="2"/>
        <v>10927</v>
      </c>
    </row>
    <row r="125" spans="1:4" x14ac:dyDescent="0.15">
      <c r="A125" s="618">
        <v>44593</v>
      </c>
      <c r="B125">
        <v>114</v>
      </c>
      <c r="D125">
        <f t="shared" si="2"/>
        <v>11041</v>
      </c>
    </row>
    <row r="126" spans="1:4" x14ac:dyDescent="0.15">
      <c r="A126" s="618">
        <v>44621</v>
      </c>
      <c r="B126">
        <v>94</v>
      </c>
      <c r="D126">
        <f t="shared" si="2"/>
        <v>11135</v>
      </c>
    </row>
    <row r="127" spans="1:4" x14ac:dyDescent="0.15">
      <c r="A127" s="618">
        <v>44652</v>
      </c>
      <c r="B127">
        <v>108</v>
      </c>
      <c r="D127">
        <f t="shared" si="2"/>
        <v>11243</v>
      </c>
    </row>
    <row r="128" spans="1:4" x14ac:dyDescent="0.15">
      <c r="A128" s="618">
        <v>44682</v>
      </c>
      <c r="B128">
        <v>239</v>
      </c>
      <c r="D128">
        <f t="shared" si="2"/>
        <v>11482</v>
      </c>
    </row>
    <row r="129" spans="1:11" x14ac:dyDescent="0.15">
      <c r="A129" s="618">
        <v>44713</v>
      </c>
      <c r="B129">
        <v>53</v>
      </c>
      <c r="D129">
        <f t="shared" si="2"/>
        <v>11535</v>
      </c>
    </row>
    <row r="130" spans="1:11" x14ac:dyDescent="0.15">
      <c r="A130" s="618">
        <v>44743</v>
      </c>
      <c r="B130">
        <v>113</v>
      </c>
      <c r="D130">
        <f t="shared" si="2"/>
        <v>11648</v>
      </c>
    </row>
    <row r="131" spans="1:11" x14ac:dyDescent="0.15">
      <c r="A131" s="618">
        <v>44774</v>
      </c>
      <c r="B131">
        <v>73</v>
      </c>
      <c r="D131">
        <f t="shared" si="2"/>
        <v>11721</v>
      </c>
    </row>
    <row r="132" spans="1:11" x14ac:dyDescent="0.15">
      <c r="A132" s="618">
        <v>44805</v>
      </c>
      <c r="B132">
        <v>196</v>
      </c>
      <c r="D132">
        <f t="shared" si="2"/>
        <v>11917</v>
      </c>
    </row>
    <row r="133" spans="1:11" x14ac:dyDescent="0.15">
      <c r="A133" s="773">
        <v>44835</v>
      </c>
      <c r="B133">
        <v>105</v>
      </c>
      <c r="C133">
        <v>4</v>
      </c>
      <c r="D133">
        <f t="shared" si="2"/>
        <v>12018</v>
      </c>
      <c r="G133" s="3">
        <v>44835</v>
      </c>
      <c r="H133">
        <v>20</v>
      </c>
      <c r="K133">
        <f>E133+H133</f>
        <v>20</v>
      </c>
    </row>
    <row r="134" spans="1:11" x14ac:dyDescent="0.15">
      <c r="A134" s="773">
        <v>44866</v>
      </c>
      <c r="B134">
        <v>104</v>
      </c>
      <c r="C134">
        <v>16</v>
      </c>
      <c r="D134">
        <f t="shared" ref="D134:D144" si="3">D133+B134-C134</f>
        <v>12106</v>
      </c>
      <c r="E134">
        <v>3</v>
      </c>
      <c r="G134" s="3">
        <v>44866</v>
      </c>
      <c r="H134">
        <v>11</v>
      </c>
      <c r="K134">
        <f t="shared" ref="K134:K144" si="4">E134+H134</f>
        <v>14</v>
      </c>
    </row>
    <row r="135" spans="1:11" x14ac:dyDescent="0.15">
      <c r="A135" s="773">
        <v>44896</v>
      </c>
      <c r="B135">
        <v>60</v>
      </c>
      <c r="D135">
        <f t="shared" si="3"/>
        <v>12166</v>
      </c>
      <c r="E135">
        <v>1</v>
      </c>
      <c r="G135" s="3">
        <v>44896</v>
      </c>
      <c r="H135">
        <v>4</v>
      </c>
      <c r="K135">
        <f t="shared" si="4"/>
        <v>5</v>
      </c>
    </row>
    <row r="136" spans="1:11" x14ac:dyDescent="0.15">
      <c r="A136" s="773">
        <v>44927</v>
      </c>
      <c r="B136">
        <v>123</v>
      </c>
      <c r="C136">
        <v>2</v>
      </c>
      <c r="D136">
        <f t="shared" si="3"/>
        <v>12287</v>
      </c>
      <c r="E136">
        <v>3</v>
      </c>
      <c r="G136" s="3">
        <v>44927</v>
      </c>
      <c r="H136">
        <v>9</v>
      </c>
      <c r="K136">
        <f t="shared" si="4"/>
        <v>12</v>
      </c>
    </row>
    <row r="137" spans="1:11" x14ac:dyDescent="0.15">
      <c r="A137" s="773">
        <v>44958</v>
      </c>
      <c r="B137">
        <v>50</v>
      </c>
      <c r="C137">
        <v>1</v>
      </c>
      <c r="D137">
        <f t="shared" si="3"/>
        <v>12336</v>
      </c>
      <c r="G137" s="3">
        <v>44958</v>
      </c>
      <c r="H137">
        <v>11</v>
      </c>
      <c r="K137">
        <f t="shared" si="4"/>
        <v>11</v>
      </c>
    </row>
    <row r="138" spans="1:11" x14ac:dyDescent="0.15">
      <c r="A138" s="773">
        <v>44986</v>
      </c>
      <c r="B138">
        <v>74</v>
      </c>
      <c r="C138">
        <v>4</v>
      </c>
      <c r="D138">
        <f t="shared" si="3"/>
        <v>12406</v>
      </c>
      <c r="G138" s="3">
        <v>44986</v>
      </c>
      <c r="H138">
        <v>5</v>
      </c>
      <c r="K138">
        <f t="shared" si="4"/>
        <v>5</v>
      </c>
    </row>
    <row r="139" spans="1:11" x14ac:dyDescent="0.15">
      <c r="A139" s="773">
        <v>45017</v>
      </c>
      <c r="B139">
        <v>69</v>
      </c>
      <c r="C139">
        <v>1</v>
      </c>
      <c r="D139">
        <f t="shared" si="3"/>
        <v>12474</v>
      </c>
      <c r="E139">
        <v>2</v>
      </c>
      <c r="G139" s="3">
        <v>45017</v>
      </c>
      <c r="H139">
        <v>4</v>
      </c>
      <c r="K139">
        <f t="shared" si="4"/>
        <v>6</v>
      </c>
    </row>
    <row r="140" spans="1:11" x14ac:dyDescent="0.15">
      <c r="A140" s="773">
        <v>45047</v>
      </c>
      <c r="B140">
        <v>42</v>
      </c>
      <c r="C140">
        <v>1</v>
      </c>
      <c r="D140">
        <f t="shared" si="3"/>
        <v>12515</v>
      </c>
      <c r="G140" s="3">
        <v>45047</v>
      </c>
      <c r="H140">
        <v>26</v>
      </c>
      <c r="K140">
        <f t="shared" si="4"/>
        <v>26</v>
      </c>
    </row>
    <row r="141" spans="1:11" x14ac:dyDescent="0.15">
      <c r="A141" s="773">
        <v>45078</v>
      </c>
      <c r="B141">
        <v>72</v>
      </c>
      <c r="C141">
        <v>1</v>
      </c>
      <c r="D141">
        <f t="shared" si="3"/>
        <v>12586</v>
      </c>
      <c r="E141">
        <v>1</v>
      </c>
      <c r="G141" s="3">
        <v>45078</v>
      </c>
      <c r="H141">
        <v>10</v>
      </c>
      <c r="K141">
        <f t="shared" si="4"/>
        <v>11</v>
      </c>
    </row>
    <row r="142" spans="1:11" x14ac:dyDescent="0.15">
      <c r="A142" s="773">
        <v>45108</v>
      </c>
      <c r="B142">
        <v>96</v>
      </c>
      <c r="D142">
        <f t="shared" si="3"/>
        <v>12682</v>
      </c>
      <c r="E142">
        <v>1</v>
      </c>
      <c r="G142" s="3">
        <v>45108</v>
      </c>
      <c r="H142">
        <v>37</v>
      </c>
      <c r="K142">
        <f t="shared" si="4"/>
        <v>38</v>
      </c>
    </row>
    <row r="143" spans="1:11" x14ac:dyDescent="0.15">
      <c r="A143" s="773">
        <v>45139</v>
      </c>
      <c r="B143">
        <v>71</v>
      </c>
      <c r="D143">
        <f t="shared" si="3"/>
        <v>12753</v>
      </c>
      <c r="G143" s="3">
        <v>45139</v>
      </c>
      <c r="H143">
        <v>4</v>
      </c>
      <c r="K143">
        <f t="shared" si="4"/>
        <v>4</v>
      </c>
    </row>
    <row r="144" spans="1:11" x14ac:dyDescent="0.15">
      <c r="A144" s="773">
        <v>45170</v>
      </c>
      <c r="B144">
        <v>54</v>
      </c>
      <c r="C144">
        <v>17</v>
      </c>
      <c r="D144">
        <f t="shared" si="3"/>
        <v>12790</v>
      </c>
      <c r="E144">
        <v>10</v>
      </c>
      <c r="F144">
        <f>SUM(E134:E144)</f>
        <v>21</v>
      </c>
      <c r="G144" s="3">
        <v>45170</v>
      </c>
      <c r="H144">
        <v>5</v>
      </c>
      <c r="I144">
        <f>D144+F144+H145</f>
        <v>12957</v>
      </c>
      <c r="J144">
        <f>U65-I144</f>
        <v>-23</v>
      </c>
      <c r="K144">
        <f t="shared" si="4"/>
        <v>15</v>
      </c>
    </row>
    <row r="145" spans="3:8" x14ac:dyDescent="0.15">
      <c r="C145">
        <f>SUM(C133:C144)</f>
        <v>47</v>
      </c>
      <c r="H145">
        <f>SUM(H133:H144)</f>
        <v>146</v>
      </c>
    </row>
  </sheetData>
  <sortState xmlns:xlrd2="http://schemas.microsoft.com/office/spreadsheetml/2017/richdata2" ref="AG15:AI26">
    <sortCondition ref="AG15:AG26"/>
  </sortState>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0"/>
  </sheetPr>
  <dimension ref="A1:T32"/>
  <sheetViews>
    <sheetView topLeftCell="A4" zoomScale="97" zoomScaleNormal="97" workbookViewId="0">
      <selection activeCell="I28" sqref="I28"/>
    </sheetView>
  </sheetViews>
  <sheetFormatPr baseColWidth="10" defaultColWidth="8.83203125" defaultRowHeight="13" x14ac:dyDescent="0.15"/>
  <cols>
    <col min="1" max="1" width="25.83203125" style="96" customWidth="1"/>
    <col min="2" max="2" width="13.5" style="96" customWidth="1"/>
    <col min="3" max="3" width="15.6640625" style="96" customWidth="1"/>
    <col min="4" max="4" width="15.83203125" style="96" customWidth="1"/>
    <col min="5" max="5" width="17.1640625" style="96" customWidth="1"/>
    <col min="6" max="6" width="15.6640625" style="96" customWidth="1"/>
    <col min="7" max="7" width="24.1640625" style="96" bestFit="1" customWidth="1"/>
    <col min="8" max="8" width="13" customWidth="1"/>
    <col min="9" max="9" width="16" customWidth="1"/>
    <col min="12" max="12" width="11.5" bestFit="1" customWidth="1"/>
  </cols>
  <sheetData>
    <row r="1" spans="1:13" ht="53" customHeight="1" x14ac:dyDescent="0.15">
      <c r="A1" s="822" t="s">
        <v>888</v>
      </c>
      <c r="B1" s="836"/>
      <c r="C1" s="836"/>
      <c r="D1" s="836"/>
      <c r="E1" s="836"/>
      <c r="F1" s="836"/>
      <c r="G1" s="836"/>
    </row>
    <row r="2" spans="1:13" s="10" customFormat="1" ht="12.75" customHeight="1" x14ac:dyDescent="0.15">
      <c r="A2" s="822"/>
      <c r="B2" s="822"/>
      <c r="C2" s="822"/>
      <c r="D2" s="822"/>
      <c r="E2" s="822"/>
      <c r="F2" s="822"/>
      <c r="G2" s="822"/>
      <c r="H2" s="86"/>
      <c r="I2"/>
    </row>
    <row r="3" spans="1:13" s="10" customFormat="1" ht="29.25" customHeight="1" x14ac:dyDescent="0.15">
      <c r="A3" s="822" t="s">
        <v>851</v>
      </c>
      <c r="B3" s="822"/>
      <c r="C3" s="822"/>
      <c r="D3" s="822"/>
      <c r="E3" s="822"/>
      <c r="F3" s="822"/>
      <c r="G3" s="822"/>
      <c r="H3"/>
      <c r="I3"/>
    </row>
    <row r="4" spans="1:13" s="10" customFormat="1" ht="18" customHeight="1" x14ac:dyDescent="0.15">
      <c r="A4" s="822"/>
      <c r="B4" s="822"/>
      <c r="C4" s="822"/>
      <c r="D4" s="822"/>
      <c r="E4" s="822"/>
      <c r="F4" s="822"/>
      <c r="G4" s="822"/>
      <c r="H4"/>
      <c r="I4"/>
    </row>
    <row r="5" spans="1:13" s="10" customFormat="1" ht="18" customHeight="1" x14ac:dyDescent="0.15">
      <c r="A5" s="86"/>
      <c r="B5" s="86"/>
      <c r="C5" s="86"/>
      <c r="D5" s="86"/>
      <c r="E5" s="86"/>
      <c r="F5" s="86"/>
      <c r="G5" s="86"/>
      <c r="H5"/>
      <c r="I5"/>
    </row>
    <row r="6" spans="1:13" x14ac:dyDescent="0.15">
      <c r="A6" s="836" t="s">
        <v>1179</v>
      </c>
      <c r="B6" s="836"/>
      <c r="C6" s="836"/>
      <c r="D6" s="836"/>
      <c r="E6" s="836"/>
      <c r="F6" s="836"/>
      <c r="G6" s="836"/>
    </row>
    <row r="7" spans="1:13" ht="13" customHeight="1" x14ac:dyDescent="0.15">
      <c r="A7" s="878"/>
      <c r="B7" s="878"/>
      <c r="C7" s="878"/>
      <c r="D7" s="878"/>
      <c r="E7" s="878"/>
      <c r="F7" s="878"/>
      <c r="G7" s="878"/>
    </row>
    <row r="8" spans="1:13" x14ac:dyDescent="0.15">
      <c r="A8" s="86"/>
      <c r="B8"/>
      <c r="C8"/>
      <c r="D8"/>
      <c r="E8" s="86"/>
      <c r="F8" s="86"/>
      <c r="G8" s="86"/>
    </row>
    <row r="9" spans="1:13" s="85" customFormat="1" ht="60" customHeight="1" x14ac:dyDescent="0.15">
      <c r="A9" s="233" t="s">
        <v>41</v>
      </c>
      <c r="B9" s="233" t="s">
        <v>245</v>
      </c>
      <c r="C9" s="233" t="s">
        <v>803</v>
      </c>
      <c r="D9" s="233" t="s">
        <v>246</v>
      </c>
      <c r="E9" s="233" t="s">
        <v>247</v>
      </c>
      <c r="F9" s="233" t="s">
        <v>248</v>
      </c>
      <c r="H9"/>
      <c r="I9"/>
      <c r="J9"/>
      <c r="K9"/>
      <c r="L9"/>
      <c r="M9"/>
    </row>
    <row r="10" spans="1:13" ht="17" x14ac:dyDescent="0.2">
      <c r="A10" s="254" t="s">
        <v>44</v>
      </c>
      <c r="B10" s="255">
        <v>4783</v>
      </c>
      <c r="C10" s="255">
        <v>110977</v>
      </c>
      <c r="D10" s="256">
        <f>B10</f>
        <v>4783</v>
      </c>
      <c r="E10" s="257" t="s">
        <v>849</v>
      </c>
      <c r="F10" s="257" t="s">
        <v>849</v>
      </c>
      <c r="G10"/>
    </row>
    <row r="11" spans="1:13" ht="17" x14ac:dyDescent="0.2">
      <c r="A11" s="254" t="s">
        <v>1279</v>
      </c>
      <c r="B11" s="255">
        <v>700552</v>
      </c>
      <c r="C11" s="255">
        <v>297138</v>
      </c>
      <c r="D11" s="256">
        <f t="shared" ref="D11:D22" si="0">B11</f>
        <v>700552</v>
      </c>
      <c r="E11" s="257" t="s">
        <v>849</v>
      </c>
      <c r="F11" s="257" t="s">
        <v>849</v>
      </c>
      <c r="G11" s="849" t="s">
        <v>850</v>
      </c>
      <c r="H11" s="836"/>
      <c r="I11" s="836"/>
    </row>
    <row r="12" spans="1:13" ht="17" x14ac:dyDescent="0.2">
      <c r="A12" s="254" t="s">
        <v>46</v>
      </c>
      <c r="B12" s="255">
        <v>193348</v>
      </c>
      <c r="C12" s="255">
        <v>72585</v>
      </c>
      <c r="D12" s="256">
        <f t="shared" si="0"/>
        <v>193348</v>
      </c>
      <c r="E12" s="257" t="s">
        <v>849</v>
      </c>
      <c r="F12" s="257" t="s">
        <v>849</v>
      </c>
      <c r="G12" s="849"/>
      <c r="H12" s="836"/>
      <c r="I12" s="836"/>
    </row>
    <row r="13" spans="1:13" ht="16" x14ac:dyDescent="0.2">
      <c r="A13" s="254" t="s">
        <v>1149</v>
      </c>
      <c r="B13" s="255">
        <v>96</v>
      </c>
      <c r="C13" s="255"/>
      <c r="D13" s="256"/>
      <c r="E13" s="257"/>
      <c r="F13" s="257"/>
      <c r="G13" s="849"/>
      <c r="H13" s="836"/>
      <c r="I13" s="836"/>
    </row>
    <row r="14" spans="1:13" ht="17" x14ac:dyDescent="0.2">
      <c r="A14" s="254" t="s">
        <v>207</v>
      </c>
      <c r="B14" s="255">
        <v>153090</v>
      </c>
      <c r="C14" s="255">
        <v>172801</v>
      </c>
      <c r="D14" s="256">
        <f t="shared" si="0"/>
        <v>153090</v>
      </c>
      <c r="E14" s="257" t="s">
        <v>849</v>
      </c>
      <c r="F14" s="257" t="s">
        <v>849</v>
      </c>
      <c r="G14"/>
    </row>
    <row r="15" spans="1:13" ht="17" x14ac:dyDescent="0.2">
      <c r="A15" s="254" t="s">
        <v>1280</v>
      </c>
      <c r="B15" s="255">
        <v>1515</v>
      </c>
      <c r="C15" s="255">
        <v>16447</v>
      </c>
      <c r="D15" s="256">
        <f t="shared" si="0"/>
        <v>1515</v>
      </c>
      <c r="E15" s="257" t="s">
        <v>849</v>
      </c>
      <c r="F15" s="257" t="s">
        <v>849</v>
      </c>
      <c r="G15"/>
    </row>
    <row r="16" spans="1:13" ht="17" x14ac:dyDescent="0.2">
      <c r="A16" s="254" t="s">
        <v>85</v>
      </c>
      <c r="B16" s="255">
        <v>239149</v>
      </c>
      <c r="C16" s="255">
        <v>88722</v>
      </c>
      <c r="D16" s="256">
        <f t="shared" si="0"/>
        <v>239149</v>
      </c>
      <c r="E16" s="257" t="s">
        <v>849</v>
      </c>
      <c r="F16" s="257" t="s">
        <v>849</v>
      </c>
      <c r="G16"/>
    </row>
    <row r="17" spans="1:20" ht="17" x14ac:dyDescent="0.2">
      <c r="A17" s="254" t="s">
        <v>790</v>
      </c>
      <c r="B17" s="255">
        <v>39131</v>
      </c>
      <c r="C17" s="255">
        <v>89458</v>
      </c>
      <c r="D17" s="256">
        <f t="shared" si="0"/>
        <v>39131</v>
      </c>
      <c r="E17" s="257" t="s">
        <v>849</v>
      </c>
      <c r="F17" s="257" t="s">
        <v>849</v>
      </c>
      <c r="G17"/>
    </row>
    <row r="18" spans="1:20" ht="17" x14ac:dyDescent="0.2">
      <c r="A18" s="254" t="s">
        <v>880</v>
      </c>
      <c r="B18" s="255">
        <v>26507</v>
      </c>
      <c r="C18" s="255">
        <v>244236</v>
      </c>
      <c r="D18" s="256">
        <f t="shared" si="0"/>
        <v>26507</v>
      </c>
      <c r="E18" s="257" t="s">
        <v>849</v>
      </c>
      <c r="F18" s="257" t="s">
        <v>849</v>
      </c>
      <c r="G18"/>
    </row>
    <row r="19" spans="1:20" ht="17" x14ac:dyDescent="0.2">
      <c r="A19" s="254" t="s">
        <v>588</v>
      </c>
      <c r="B19" s="255">
        <v>161651</v>
      </c>
      <c r="C19" s="255">
        <v>73391</v>
      </c>
      <c r="D19" s="256">
        <f t="shared" si="0"/>
        <v>161651</v>
      </c>
      <c r="E19" s="257" t="s">
        <v>849</v>
      </c>
      <c r="F19" s="257" t="s">
        <v>849</v>
      </c>
      <c r="G19"/>
    </row>
    <row r="20" spans="1:20" ht="17" x14ac:dyDescent="0.2">
      <c r="A20" s="254" t="s">
        <v>976</v>
      </c>
      <c r="B20" s="255">
        <v>34099</v>
      </c>
      <c r="C20" s="255">
        <v>54035</v>
      </c>
      <c r="D20" s="256">
        <f t="shared" si="0"/>
        <v>34099</v>
      </c>
      <c r="E20" s="257" t="s">
        <v>849</v>
      </c>
      <c r="F20" s="257" t="s">
        <v>849</v>
      </c>
      <c r="G20"/>
    </row>
    <row r="21" spans="1:20" ht="17" x14ac:dyDescent="0.2">
      <c r="A21" s="254" t="s">
        <v>82</v>
      </c>
      <c r="B21" s="255">
        <v>21510</v>
      </c>
      <c r="C21" s="255">
        <v>33480</v>
      </c>
      <c r="D21" s="256">
        <f t="shared" si="0"/>
        <v>21510</v>
      </c>
      <c r="E21" s="257" t="s">
        <v>849</v>
      </c>
      <c r="F21" s="257" t="s">
        <v>849</v>
      </c>
      <c r="G21"/>
    </row>
    <row r="22" spans="1:20" ht="17" x14ac:dyDescent="0.2">
      <c r="A22" s="254" t="s">
        <v>54</v>
      </c>
      <c r="B22" s="255">
        <v>87944</v>
      </c>
      <c r="C22" s="255">
        <v>99247</v>
      </c>
      <c r="D22" s="256">
        <f t="shared" si="0"/>
        <v>87944</v>
      </c>
      <c r="E22" s="257" t="s">
        <v>849</v>
      </c>
      <c r="F22" s="257" t="s">
        <v>849</v>
      </c>
      <c r="G22"/>
    </row>
    <row r="23" spans="1:20" ht="17" x14ac:dyDescent="0.2">
      <c r="A23" s="254" t="s">
        <v>232</v>
      </c>
      <c r="B23" s="255"/>
      <c r="C23" s="255">
        <v>482929</v>
      </c>
      <c r="D23" s="256"/>
      <c r="E23" s="257" t="s">
        <v>849</v>
      </c>
      <c r="F23" s="257" t="s">
        <v>849</v>
      </c>
      <c r="G23"/>
    </row>
    <row r="24" spans="1:20" ht="17" x14ac:dyDescent="0.2">
      <c r="A24" s="254" t="s">
        <v>249</v>
      </c>
      <c r="B24" s="255">
        <v>4508</v>
      </c>
      <c r="C24" s="255">
        <v>1516462</v>
      </c>
      <c r="D24" s="255">
        <f>B24</f>
        <v>4508</v>
      </c>
      <c r="E24" s="257" t="s">
        <v>849</v>
      </c>
      <c r="F24" s="257" t="s">
        <v>849</v>
      </c>
      <c r="G24"/>
    </row>
    <row r="25" spans="1:20" ht="17" x14ac:dyDescent="0.15">
      <c r="A25" s="249" t="s">
        <v>55</v>
      </c>
      <c r="B25" s="258">
        <f>SUM(B10:B24)</f>
        <v>1667883</v>
      </c>
      <c r="C25" s="258">
        <f>SUM(C10:C24)</f>
        <v>3351908</v>
      </c>
      <c r="D25" s="258">
        <f>SUM(D10:D24)</f>
        <v>1667787</v>
      </c>
      <c r="E25" s="257" t="s">
        <v>849</v>
      </c>
      <c r="F25" s="257" t="s">
        <v>849</v>
      </c>
      <c r="G25"/>
    </row>
    <row r="26" spans="1:20" x14ac:dyDescent="0.15">
      <c r="A26"/>
      <c r="B26"/>
      <c r="C26"/>
      <c r="D26"/>
      <c r="E26"/>
      <c r="F26"/>
    </row>
    <row r="27" spans="1:20" x14ac:dyDescent="0.15">
      <c r="A27" s="95"/>
      <c r="B27" s="88"/>
      <c r="E27" s="88"/>
      <c r="G27"/>
    </row>
    <row r="28" spans="1:20" s="9" customFormat="1" ht="51" x14ac:dyDescent="0.15">
      <c r="A28" s="97"/>
      <c r="B28" s="98"/>
      <c r="C28" s="98"/>
      <c r="D28" s="251" t="s">
        <v>250</v>
      </c>
      <c r="E28" s="243">
        <f>C25+D25</f>
        <v>5019695</v>
      </c>
      <c r="F28"/>
      <c r="G28" s="96"/>
      <c r="H28"/>
      <c r="I28"/>
      <c r="J28"/>
      <c r="K28"/>
      <c r="L28"/>
      <c r="M28"/>
      <c r="N28"/>
      <c r="O28"/>
      <c r="P28"/>
      <c r="Q28"/>
      <c r="R28"/>
      <c r="S28"/>
      <c r="T28"/>
    </row>
    <row r="29" spans="1:20" ht="16" x14ac:dyDescent="0.15">
      <c r="A29" s="95"/>
      <c r="D29" s="259"/>
      <c r="E29"/>
      <c r="F29"/>
    </row>
    <row r="32" spans="1:20" x14ac:dyDescent="0.15">
      <c r="D32"/>
    </row>
  </sheetData>
  <mergeCells count="7">
    <mergeCell ref="G11:I13"/>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0FA-B18E-6C4B-BC93-22B941FDF17B}">
  <sheetPr>
    <tabColor theme="0"/>
  </sheetPr>
  <dimension ref="A1:W31"/>
  <sheetViews>
    <sheetView zoomScaleNormal="100" workbookViewId="0">
      <selection activeCell="A5" sqref="A5:E30"/>
    </sheetView>
  </sheetViews>
  <sheetFormatPr baseColWidth="10" defaultColWidth="11.5" defaultRowHeight="13" x14ac:dyDescent="0.15"/>
  <cols>
    <col min="1" max="1" width="5.83203125" style="212" customWidth="1"/>
    <col min="2" max="2" width="36.33203125" style="212" customWidth="1"/>
    <col min="3" max="3" width="63.1640625" style="212" customWidth="1"/>
    <col min="4" max="4" width="14.33203125" style="615" bestFit="1" customWidth="1"/>
    <col min="5" max="5" width="13.1640625" style="626" bestFit="1" customWidth="1"/>
    <col min="6" max="6" width="13.6640625" bestFit="1" customWidth="1"/>
    <col min="7" max="7" width="3.5" bestFit="1" customWidth="1"/>
    <col min="8" max="8" width="25.6640625" bestFit="1" customWidth="1"/>
    <col min="9" max="9" width="38.33203125" customWidth="1"/>
    <col min="10" max="10" width="14.33203125" style="212" bestFit="1" customWidth="1"/>
    <col min="11" max="11" width="13.1640625" style="212" bestFit="1" customWidth="1"/>
    <col min="12" max="16384" width="11.5" style="212"/>
  </cols>
  <sheetData>
    <row r="1" spans="1:11" x14ac:dyDescent="0.15">
      <c r="B1" s="212" t="s">
        <v>1253</v>
      </c>
    </row>
    <row r="2" spans="1:11" x14ac:dyDescent="0.15">
      <c r="B2" s="627" t="s">
        <v>204</v>
      </c>
      <c r="D2" s="626"/>
    </row>
    <row r="3" spans="1:11" ht="13" customHeight="1" x14ac:dyDescent="0.15">
      <c r="B3" s="836" t="s">
        <v>205</v>
      </c>
      <c r="C3" s="822"/>
      <c r="D3" s="822"/>
    </row>
    <row r="4" spans="1:11" x14ac:dyDescent="0.15">
      <c r="B4" s="96"/>
      <c r="C4" s="86"/>
      <c r="D4" s="628"/>
      <c r="H4" t="s">
        <v>1300</v>
      </c>
    </row>
    <row r="5" spans="1:11" s="12" customFormat="1" ht="16" x14ac:dyDescent="0.15">
      <c r="A5" s="879" t="s">
        <v>647</v>
      </c>
      <c r="B5" s="879"/>
      <c r="C5" s="879"/>
      <c r="D5" s="879"/>
      <c r="E5" s="879"/>
      <c r="F5"/>
      <c r="G5" s="567"/>
      <c r="H5" s="250" t="s">
        <v>202</v>
      </c>
      <c r="I5" s="250" t="s">
        <v>440</v>
      </c>
      <c r="J5" s="250" t="s">
        <v>59</v>
      </c>
      <c r="K5" s="250" t="s">
        <v>200</v>
      </c>
    </row>
    <row r="6" spans="1:11" s="12" customFormat="1" ht="17" x14ac:dyDescent="0.15">
      <c r="A6" s="567"/>
      <c r="B6" s="264" t="s">
        <v>202</v>
      </c>
      <c r="C6" s="264" t="s">
        <v>440</v>
      </c>
      <c r="D6" s="250" t="s">
        <v>59</v>
      </c>
      <c r="E6" s="250" t="s">
        <v>200</v>
      </c>
      <c r="F6"/>
      <c r="G6" s="249">
        <v>1</v>
      </c>
      <c r="H6" s="629" t="s">
        <v>734</v>
      </c>
      <c r="I6" s="629" t="s">
        <v>764</v>
      </c>
      <c r="J6" s="630">
        <v>42447026.035503909</v>
      </c>
      <c r="K6" s="631">
        <v>11481037</v>
      </c>
    </row>
    <row r="7" spans="1:11" s="12" customFormat="1" ht="16" x14ac:dyDescent="0.15">
      <c r="A7" s="249">
        <v>1</v>
      </c>
      <c r="B7" s="629" t="s">
        <v>734</v>
      </c>
      <c r="C7" s="629" t="s">
        <v>764</v>
      </c>
      <c r="D7" s="630">
        <v>42619568.495683298</v>
      </c>
      <c r="E7" s="631">
        <v>11577671</v>
      </c>
      <c r="F7"/>
      <c r="G7" s="249">
        <v>2</v>
      </c>
      <c r="H7" s="629" t="s">
        <v>735</v>
      </c>
      <c r="I7" s="629" t="s">
        <v>766</v>
      </c>
      <c r="J7" s="630">
        <v>14523862.494474266</v>
      </c>
      <c r="K7" s="631">
        <v>3739988</v>
      </c>
    </row>
    <row r="8" spans="1:11" s="12" customFormat="1" ht="16" x14ac:dyDescent="0.15">
      <c r="A8" s="249">
        <v>2</v>
      </c>
      <c r="B8" s="629" t="s">
        <v>735</v>
      </c>
      <c r="C8" s="629" t="s">
        <v>766</v>
      </c>
      <c r="D8" s="630">
        <v>14563715.1709367</v>
      </c>
      <c r="E8" s="631">
        <v>3745999</v>
      </c>
      <c r="F8"/>
      <c r="G8" s="249">
        <v>3</v>
      </c>
      <c r="H8" s="632" t="s">
        <v>840</v>
      </c>
      <c r="I8" s="632" t="s">
        <v>783</v>
      </c>
      <c r="J8" s="630">
        <v>4233341.4642258137</v>
      </c>
      <c r="K8" s="631">
        <v>4735045</v>
      </c>
    </row>
    <row r="9" spans="1:11" s="12" customFormat="1" ht="16" x14ac:dyDescent="0.15">
      <c r="A9" s="249">
        <v>3</v>
      </c>
      <c r="B9" s="629" t="s">
        <v>840</v>
      </c>
      <c r="C9" s="629" t="s">
        <v>783</v>
      </c>
      <c r="D9" s="630">
        <v>4253491.4780117497</v>
      </c>
      <c r="E9" s="631">
        <v>4750551</v>
      </c>
      <c r="F9"/>
      <c r="G9" s="249">
        <v>4</v>
      </c>
      <c r="H9" s="632" t="s">
        <v>1141</v>
      </c>
      <c r="I9" s="632" t="s">
        <v>1142</v>
      </c>
      <c r="J9" s="630">
        <v>2153793.137505508</v>
      </c>
      <c r="K9" s="631">
        <v>164373894</v>
      </c>
    </row>
    <row r="10" spans="1:11" s="12" customFormat="1" ht="28" customHeight="1" x14ac:dyDescent="0.15">
      <c r="A10" s="249">
        <v>4</v>
      </c>
      <c r="B10" s="629" t="s">
        <v>1141</v>
      </c>
      <c r="C10" s="629" t="s">
        <v>1142</v>
      </c>
      <c r="D10" s="630">
        <v>2175334.4035502798</v>
      </c>
      <c r="E10" s="631">
        <v>165495116</v>
      </c>
      <c r="F10"/>
      <c r="G10" s="249">
        <v>5</v>
      </c>
      <c r="H10" s="629" t="s">
        <v>1143</v>
      </c>
      <c r="I10" s="629" t="s">
        <v>1144</v>
      </c>
      <c r="J10" s="630">
        <v>1668598.0152059838</v>
      </c>
      <c r="K10" s="631">
        <v>153931055</v>
      </c>
    </row>
    <row r="11" spans="1:11" s="12" customFormat="1" ht="28" x14ac:dyDescent="0.15">
      <c r="A11" s="249">
        <v>5</v>
      </c>
      <c r="B11" s="629" t="s">
        <v>1143</v>
      </c>
      <c r="C11" s="629" t="s">
        <v>1144</v>
      </c>
      <c r="D11" s="630">
        <v>1682082.0280160999</v>
      </c>
      <c r="E11" s="631">
        <v>154237623</v>
      </c>
      <c r="F11"/>
      <c r="G11" s="249">
        <v>6</v>
      </c>
      <c r="H11" s="629" t="s">
        <v>843</v>
      </c>
      <c r="I11" s="629" t="s">
        <v>844</v>
      </c>
      <c r="J11" s="630">
        <v>1529424.3681053999</v>
      </c>
      <c r="K11" s="631">
        <v>1727355</v>
      </c>
    </row>
    <row r="12" spans="1:11" s="12" customFormat="1" ht="20" customHeight="1" x14ac:dyDescent="0.15">
      <c r="A12" s="249">
        <v>6</v>
      </c>
      <c r="B12" s="629" t="s">
        <v>843</v>
      </c>
      <c r="C12" s="629" t="s">
        <v>844</v>
      </c>
      <c r="D12" s="630">
        <v>1530428.93884978</v>
      </c>
      <c r="E12" s="631">
        <v>1727738</v>
      </c>
      <c r="F12"/>
      <c r="G12" s="249">
        <v>7</v>
      </c>
      <c r="H12" s="629" t="s">
        <v>736</v>
      </c>
      <c r="I12" s="629" t="s">
        <v>737</v>
      </c>
      <c r="J12" s="630">
        <v>1479575.6060630062</v>
      </c>
      <c r="K12" s="631">
        <v>2176277</v>
      </c>
    </row>
    <row r="13" spans="1:11" s="12" customFormat="1" ht="30" customHeight="1" x14ac:dyDescent="0.15">
      <c r="A13" s="249">
        <v>7</v>
      </c>
      <c r="B13" s="629" t="s">
        <v>736</v>
      </c>
      <c r="C13" s="629" t="s">
        <v>737</v>
      </c>
      <c r="D13" s="630">
        <v>1479702.0610421801</v>
      </c>
      <c r="E13" s="631">
        <v>2176463</v>
      </c>
      <c r="F13"/>
      <c r="G13" s="249">
        <v>8</v>
      </c>
      <c r="H13" s="629" t="s">
        <v>1251</v>
      </c>
      <c r="I13" s="629" t="s">
        <v>1252</v>
      </c>
      <c r="J13" s="630">
        <v>1305845.6911944153</v>
      </c>
      <c r="K13" s="631">
        <v>4104226</v>
      </c>
    </row>
    <row r="14" spans="1:11" s="12" customFormat="1" ht="28" x14ac:dyDescent="0.15">
      <c r="A14" s="249">
        <v>8</v>
      </c>
      <c r="B14" s="629" t="s">
        <v>1251</v>
      </c>
      <c r="C14" s="629" t="s">
        <v>1252</v>
      </c>
      <c r="D14" s="630">
        <v>1307720.3743046999</v>
      </c>
      <c r="E14" s="631">
        <v>4113519</v>
      </c>
      <c r="F14"/>
      <c r="G14" s="249">
        <v>9</v>
      </c>
      <c r="H14" s="629" t="s">
        <v>261</v>
      </c>
      <c r="I14" s="629" t="s">
        <v>262</v>
      </c>
      <c r="J14" s="630">
        <v>1129448.5834589864</v>
      </c>
      <c r="K14" s="631">
        <v>13360152</v>
      </c>
    </row>
    <row r="15" spans="1:11" s="12" customFormat="1" ht="18" customHeight="1" x14ac:dyDescent="0.15">
      <c r="A15" s="249">
        <v>9</v>
      </c>
      <c r="B15" s="629" t="s">
        <v>261</v>
      </c>
      <c r="C15" s="629" t="s">
        <v>262</v>
      </c>
      <c r="D15" s="630">
        <v>1131142.4514572299</v>
      </c>
      <c r="E15" s="631">
        <v>13392243</v>
      </c>
      <c r="F15"/>
      <c r="G15" s="249">
        <v>10</v>
      </c>
      <c r="H15" s="629" t="s">
        <v>253</v>
      </c>
      <c r="I15" s="629" t="s">
        <v>932</v>
      </c>
      <c r="J15" s="630">
        <v>1123487.2044600749</v>
      </c>
      <c r="K15" s="631">
        <v>9362379</v>
      </c>
    </row>
    <row r="16" spans="1:11" s="12" customFormat="1" ht="16" x14ac:dyDescent="0.15">
      <c r="A16" s="249">
        <v>10</v>
      </c>
      <c r="B16" s="629" t="s">
        <v>253</v>
      </c>
      <c r="C16" s="629" t="s">
        <v>932</v>
      </c>
      <c r="D16" s="630">
        <v>1126245.8671031201</v>
      </c>
      <c r="E16" s="631">
        <v>9392844</v>
      </c>
      <c r="F16"/>
      <c r="G16" s="96"/>
      <c r="H16" s="96"/>
      <c r="I16" s="96"/>
      <c r="J16" s="633"/>
      <c r="K16" s="634"/>
    </row>
    <row r="17" spans="1:23" x14ac:dyDescent="0.15">
      <c r="A17" s="96"/>
      <c r="B17" s="96"/>
      <c r="C17" s="96"/>
      <c r="D17" s="633"/>
      <c r="E17" s="634"/>
      <c r="G17" s="96"/>
      <c r="H17" s="96"/>
      <c r="I17" s="96"/>
      <c r="J17" s="633"/>
      <c r="K17" s="634"/>
    </row>
    <row r="18" spans="1:23" ht="16" customHeight="1" x14ac:dyDescent="0.15">
      <c r="A18" s="96"/>
      <c r="B18" s="96"/>
      <c r="C18" s="96"/>
      <c r="D18" s="633"/>
      <c r="E18" s="634"/>
      <c r="G18" s="96"/>
      <c r="H18" s="96"/>
      <c r="I18" s="96"/>
      <c r="J18" s="633"/>
      <c r="K18" s="634"/>
    </row>
    <row r="19" spans="1:23" ht="16" customHeight="1" x14ac:dyDescent="0.15">
      <c r="A19" s="880" t="s">
        <v>273</v>
      </c>
      <c r="B19" s="881"/>
      <c r="C19" s="881"/>
      <c r="D19" s="881"/>
      <c r="E19" s="882"/>
      <c r="G19" s="880" t="s">
        <v>273</v>
      </c>
      <c r="H19" s="881"/>
      <c r="I19" s="881"/>
      <c r="J19" s="881"/>
      <c r="K19" s="882"/>
    </row>
    <row r="20" spans="1:23" s="12" customFormat="1" ht="21" customHeight="1" x14ac:dyDescent="0.15">
      <c r="A20" s="570"/>
      <c r="B20" s="788" t="s">
        <v>202</v>
      </c>
      <c r="C20" s="788" t="s">
        <v>198</v>
      </c>
      <c r="D20" s="635" t="s">
        <v>203</v>
      </c>
      <c r="E20" s="631" t="s">
        <v>199</v>
      </c>
      <c r="F20"/>
      <c r="G20" s="570"/>
      <c r="H20" s="571" t="s">
        <v>202</v>
      </c>
      <c r="I20" s="571" t="s">
        <v>198</v>
      </c>
      <c r="J20" s="635" t="s">
        <v>203</v>
      </c>
      <c r="K20" s="631" t="s">
        <v>199</v>
      </c>
      <c r="L20" s="212"/>
      <c r="M20" s="212"/>
      <c r="N20" s="212"/>
      <c r="O20" s="212"/>
      <c r="P20" s="212"/>
      <c r="Q20" s="212"/>
      <c r="R20" s="212"/>
      <c r="S20" s="212"/>
      <c r="T20" s="212"/>
      <c r="U20" s="212"/>
      <c r="V20" s="212"/>
      <c r="W20" s="212"/>
    </row>
    <row r="21" spans="1:23" s="12" customFormat="1" ht="21" customHeight="1" x14ac:dyDescent="0.15">
      <c r="A21" s="573">
        <v>1</v>
      </c>
      <c r="B21" s="789" t="s">
        <v>1289</v>
      </c>
      <c r="C21" s="637" t="s">
        <v>1295</v>
      </c>
      <c r="D21" s="631">
        <v>248026916</v>
      </c>
      <c r="E21" s="630">
        <v>141418.90518287499</v>
      </c>
      <c r="F21"/>
      <c r="G21" s="573">
        <v>1</v>
      </c>
      <c r="H21" s="636" t="s">
        <v>1141</v>
      </c>
      <c r="I21" s="637" t="s">
        <v>1142</v>
      </c>
      <c r="J21" s="631">
        <v>164373894</v>
      </c>
      <c r="K21" s="630">
        <v>2153793.137505508</v>
      </c>
      <c r="L21" s="212"/>
      <c r="M21" s="212"/>
      <c r="N21" s="212"/>
      <c r="O21" s="212"/>
      <c r="P21" s="212"/>
      <c r="Q21" s="212"/>
      <c r="R21" s="212"/>
      <c r="S21" s="212"/>
      <c r="T21" s="212"/>
      <c r="U21" s="212"/>
      <c r="V21" s="212"/>
      <c r="W21" s="212"/>
    </row>
    <row r="22" spans="1:23" s="12" customFormat="1" ht="20" customHeight="1" x14ac:dyDescent="0.15">
      <c r="A22" s="573">
        <v>2</v>
      </c>
      <c r="B22" s="789" t="s">
        <v>1290</v>
      </c>
      <c r="C22" s="637" t="s">
        <v>1296</v>
      </c>
      <c r="D22" s="631">
        <v>235672597</v>
      </c>
      <c r="E22" s="630">
        <v>26606.711424251</v>
      </c>
      <c r="F22"/>
      <c r="G22" s="573">
        <v>2</v>
      </c>
      <c r="H22" s="636" t="s">
        <v>1143</v>
      </c>
      <c r="I22" s="637" t="s">
        <v>1144</v>
      </c>
      <c r="J22" s="631">
        <v>153931055</v>
      </c>
      <c r="K22" s="630">
        <v>1668598.0152059838</v>
      </c>
      <c r="L22" s="212"/>
      <c r="M22" s="212"/>
      <c r="N22" s="212"/>
      <c r="O22" s="212"/>
      <c r="P22" s="212"/>
      <c r="Q22" s="212"/>
      <c r="R22" s="212"/>
      <c r="S22" s="212"/>
      <c r="T22" s="212"/>
      <c r="U22" s="212"/>
      <c r="V22" s="212"/>
      <c r="W22" s="212"/>
    </row>
    <row r="23" spans="1:23" s="12" customFormat="1" ht="34" customHeight="1" x14ac:dyDescent="0.15">
      <c r="A23" s="573">
        <v>3</v>
      </c>
      <c r="B23" s="789" t="s">
        <v>1141</v>
      </c>
      <c r="C23" s="637" t="s">
        <v>1142</v>
      </c>
      <c r="D23" s="631">
        <v>165495116</v>
      </c>
      <c r="E23" s="630">
        <v>2175334.4035502798</v>
      </c>
      <c r="F23"/>
      <c r="G23" s="573">
        <v>3</v>
      </c>
      <c r="H23" s="636" t="s">
        <v>786</v>
      </c>
      <c r="I23" s="637" t="s">
        <v>1254</v>
      </c>
      <c r="J23" s="631">
        <v>110216500</v>
      </c>
      <c r="K23" s="630">
        <v>320201.24954031489</v>
      </c>
      <c r="L23" s="212"/>
      <c r="M23" s="212"/>
      <c r="N23" s="212"/>
      <c r="O23" s="212"/>
      <c r="P23" s="212"/>
      <c r="Q23" s="212"/>
      <c r="R23" s="212"/>
      <c r="S23" s="212"/>
      <c r="T23" s="212"/>
      <c r="U23" s="212"/>
      <c r="V23" s="212"/>
      <c r="W23" s="212"/>
    </row>
    <row r="24" spans="1:23" s="12" customFormat="1" ht="20" customHeight="1" x14ac:dyDescent="0.15">
      <c r="A24" s="573">
        <v>4</v>
      </c>
      <c r="B24" s="789" t="s">
        <v>1143</v>
      </c>
      <c r="C24" s="637" t="s">
        <v>1144</v>
      </c>
      <c r="D24" s="631">
        <v>154237623</v>
      </c>
      <c r="E24" s="630">
        <v>1682082.0280160999</v>
      </c>
      <c r="F24"/>
      <c r="G24" s="573">
        <v>4</v>
      </c>
      <c r="H24" s="636" t="s">
        <v>1147</v>
      </c>
      <c r="I24" s="637" t="s">
        <v>1148</v>
      </c>
      <c r="J24" s="631">
        <v>103414202</v>
      </c>
      <c r="K24" s="630">
        <v>18909.68045148065</v>
      </c>
      <c r="L24" s="212"/>
      <c r="M24" s="212"/>
      <c r="N24" s="212"/>
      <c r="O24" s="212"/>
      <c r="P24" s="212"/>
      <c r="Q24" s="212"/>
      <c r="R24" s="212"/>
      <c r="S24" s="212"/>
      <c r="T24" s="212"/>
      <c r="U24" s="212"/>
      <c r="V24" s="212"/>
      <c r="W24" s="212"/>
    </row>
    <row r="25" spans="1:23" s="12" customFormat="1" ht="21" customHeight="1" x14ac:dyDescent="0.15">
      <c r="A25" s="573">
        <v>5</v>
      </c>
      <c r="B25" s="789" t="s">
        <v>1147</v>
      </c>
      <c r="C25" s="637" t="s">
        <v>1148</v>
      </c>
      <c r="D25" s="631">
        <v>103414202</v>
      </c>
      <c r="E25" s="630">
        <v>18909.680451480599</v>
      </c>
      <c r="F25"/>
      <c r="G25" s="573">
        <v>5</v>
      </c>
      <c r="H25" s="636" t="s">
        <v>1145</v>
      </c>
      <c r="I25" s="637" t="s">
        <v>1146</v>
      </c>
      <c r="J25" s="631">
        <v>89314076</v>
      </c>
      <c r="K25" s="630">
        <v>80829.060566084358</v>
      </c>
      <c r="L25" s="212"/>
      <c r="M25" s="212"/>
      <c r="N25" s="212"/>
      <c r="O25" s="212"/>
      <c r="P25" s="212"/>
      <c r="Q25" s="212"/>
      <c r="R25" s="212"/>
      <c r="S25" s="212"/>
      <c r="T25" s="212"/>
      <c r="U25" s="212"/>
      <c r="V25" s="212"/>
      <c r="W25" s="212"/>
    </row>
    <row r="26" spans="1:23" s="12" customFormat="1" ht="17" x14ac:dyDescent="0.15">
      <c r="A26" s="573">
        <v>6</v>
      </c>
      <c r="B26" s="789" t="s">
        <v>786</v>
      </c>
      <c r="C26" s="637" t="s">
        <v>787</v>
      </c>
      <c r="D26" s="631">
        <v>97000974</v>
      </c>
      <c r="E26" s="630">
        <v>156612.164722249</v>
      </c>
      <c r="F26"/>
      <c r="G26" s="573">
        <v>6</v>
      </c>
      <c r="H26" s="636" t="s">
        <v>277</v>
      </c>
      <c r="I26" s="637" t="s">
        <v>278</v>
      </c>
      <c r="J26" s="631">
        <v>57400985</v>
      </c>
      <c r="K26" s="630">
        <v>102094.76090362006</v>
      </c>
      <c r="L26" s="212"/>
      <c r="M26" s="212"/>
      <c r="N26" s="212"/>
      <c r="O26" s="212"/>
      <c r="P26" s="212"/>
      <c r="Q26" s="212"/>
      <c r="R26" s="212"/>
      <c r="S26" s="212"/>
      <c r="T26" s="212"/>
      <c r="U26" s="212"/>
      <c r="V26" s="212"/>
      <c r="W26" s="212"/>
    </row>
    <row r="27" spans="1:23" s="12" customFormat="1" ht="25" customHeight="1" x14ac:dyDescent="0.15">
      <c r="A27" s="573">
        <v>7</v>
      </c>
      <c r="B27" s="789" t="s">
        <v>1291</v>
      </c>
      <c r="C27" s="637" t="s">
        <v>1297</v>
      </c>
      <c r="D27" s="631">
        <v>94815142</v>
      </c>
      <c r="E27" s="630">
        <v>2074.5899560283801</v>
      </c>
      <c r="F27"/>
      <c r="G27" s="573">
        <v>7</v>
      </c>
      <c r="H27" s="636" t="s">
        <v>1139</v>
      </c>
      <c r="I27" s="637" t="s">
        <v>1140</v>
      </c>
      <c r="J27" s="631">
        <v>56131611</v>
      </c>
      <c r="K27" s="630">
        <v>427615.07851179037</v>
      </c>
      <c r="L27" s="212"/>
      <c r="M27" s="212"/>
      <c r="N27" s="212"/>
      <c r="O27" s="212"/>
      <c r="P27" s="212"/>
      <c r="Q27" s="212"/>
      <c r="R27" s="212"/>
      <c r="S27" s="212"/>
      <c r="T27" s="212"/>
      <c r="U27" s="212"/>
      <c r="V27" s="212"/>
      <c r="W27" s="212"/>
    </row>
    <row r="28" spans="1:23" s="12" customFormat="1" ht="19" customHeight="1" x14ac:dyDescent="0.15">
      <c r="A28" s="573">
        <v>8</v>
      </c>
      <c r="B28" s="789" t="s">
        <v>1145</v>
      </c>
      <c r="C28" s="637" t="s">
        <v>1146</v>
      </c>
      <c r="D28" s="631">
        <v>89314076</v>
      </c>
      <c r="E28" s="630">
        <v>80829.060566084401</v>
      </c>
      <c r="F28"/>
      <c r="G28" s="573">
        <v>8</v>
      </c>
      <c r="H28" s="636" t="s">
        <v>940</v>
      </c>
      <c r="I28" s="637" t="s">
        <v>941</v>
      </c>
      <c r="J28" s="631">
        <v>52691404</v>
      </c>
      <c r="K28" s="630">
        <v>209313.81999965355</v>
      </c>
      <c r="L28" s="212"/>
      <c r="M28" s="212"/>
      <c r="N28" s="212"/>
      <c r="O28" s="212"/>
      <c r="P28" s="212"/>
      <c r="Q28" s="212"/>
      <c r="R28" s="212"/>
      <c r="S28" s="212"/>
      <c r="T28" s="212"/>
      <c r="U28" s="212"/>
      <c r="V28" s="212"/>
      <c r="W28" s="212"/>
    </row>
    <row r="29" spans="1:23" s="12" customFormat="1" ht="20" customHeight="1" x14ac:dyDescent="0.15">
      <c r="A29" s="573">
        <v>9</v>
      </c>
      <c r="B29" s="789" t="s">
        <v>1292</v>
      </c>
      <c r="C29" s="637" t="s">
        <v>1298</v>
      </c>
      <c r="D29" s="631">
        <v>77701455</v>
      </c>
      <c r="E29" s="630">
        <v>1131.6557171996601</v>
      </c>
      <c r="F29"/>
      <c r="G29" s="573">
        <v>9</v>
      </c>
      <c r="H29" s="636" t="s">
        <v>1255</v>
      </c>
      <c r="I29" s="637" t="s">
        <v>1256</v>
      </c>
      <c r="J29" s="631">
        <v>42542839</v>
      </c>
      <c r="K29" s="630">
        <v>486509.09951400955</v>
      </c>
      <c r="L29" s="212"/>
      <c r="M29" s="212"/>
      <c r="N29" s="212"/>
      <c r="O29" s="212"/>
      <c r="P29" s="212"/>
      <c r="Q29" s="212"/>
      <c r="R29" s="212"/>
      <c r="S29" s="212"/>
      <c r="T29" s="212"/>
      <c r="U29" s="212"/>
      <c r="V29" s="212"/>
      <c r="W29" s="212"/>
    </row>
    <row r="30" spans="1:23" s="12" customFormat="1" ht="19" customHeight="1" x14ac:dyDescent="0.15">
      <c r="A30" s="573">
        <v>10</v>
      </c>
      <c r="B30" s="789" t="s">
        <v>277</v>
      </c>
      <c r="C30" s="637" t="s">
        <v>278</v>
      </c>
      <c r="D30" s="631">
        <v>57684368</v>
      </c>
      <c r="E30" s="630">
        <v>102722.939491716</v>
      </c>
      <c r="F30"/>
      <c r="G30" s="573">
        <v>10</v>
      </c>
      <c r="H30" s="636" t="s">
        <v>279</v>
      </c>
      <c r="I30" s="637" t="s">
        <v>280</v>
      </c>
      <c r="J30" s="631">
        <v>37820136</v>
      </c>
      <c r="K30" s="630">
        <v>36791.188320589215</v>
      </c>
      <c r="L30" s="212"/>
      <c r="M30" s="212"/>
      <c r="N30" s="212"/>
      <c r="O30" s="212"/>
      <c r="P30" s="212"/>
      <c r="Q30" s="212"/>
      <c r="R30" s="212"/>
      <c r="S30" s="212"/>
      <c r="T30" s="212"/>
      <c r="U30" s="212"/>
      <c r="V30" s="212"/>
      <c r="W30" s="212"/>
    </row>
    <row r="31" spans="1:23" s="12" customFormat="1" x14ac:dyDescent="0.15">
      <c r="A31" s="638"/>
      <c r="B31" s="212"/>
      <c r="C31" s="86"/>
      <c r="D31" s="634"/>
      <c r="E31" s="639"/>
      <c r="F31"/>
      <c r="G31"/>
      <c r="H31"/>
      <c r="I31"/>
      <c r="J31" s="212"/>
      <c r="K31" s="212"/>
      <c r="L31" s="212"/>
      <c r="M31" s="212"/>
      <c r="N31" s="212"/>
      <c r="O31" s="212"/>
      <c r="P31" s="212"/>
      <c r="Q31" s="212"/>
      <c r="R31" s="212"/>
      <c r="S31" s="212"/>
      <c r="T31" s="212"/>
      <c r="U31" s="212"/>
      <c r="V31" s="212"/>
      <c r="W31" s="212"/>
    </row>
  </sheetData>
  <mergeCells count="4">
    <mergeCell ref="B3:D3"/>
    <mergeCell ref="A5:E5"/>
    <mergeCell ref="A19:E19"/>
    <mergeCell ref="G19:K19"/>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DB7B-C52B-AB42-A22D-FDDAE3E45E59}">
  <sheetPr>
    <tabColor theme="0"/>
  </sheetPr>
  <dimension ref="A2:AD57"/>
  <sheetViews>
    <sheetView workbookViewId="0">
      <selection activeCell="O45" sqref="O45"/>
    </sheetView>
  </sheetViews>
  <sheetFormatPr baseColWidth="10" defaultRowHeight="13" x14ac:dyDescent="0.15"/>
  <cols>
    <col min="1" max="1" width="10.83203125" style="85"/>
    <col min="2" max="2" width="17.6640625" customWidth="1"/>
    <col min="3" max="7" width="22" bestFit="1" customWidth="1"/>
    <col min="8" max="8" width="14" customWidth="1"/>
    <col min="9" max="14" width="22" bestFit="1" customWidth="1"/>
    <col min="18" max="18" width="8.83203125" customWidth="1"/>
    <col min="19" max="19" width="10.1640625" customWidth="1"/>
  </cols>
  <sheetData>
    <row r="2" spans="1:30" x14ac:dyDescent="0.15">
      <c r="B2" t="s">
        <v>1089</v>
      </c>
    </row>
    <row r="9" spans="1:30" s="371" customFormat="1" ht="16" x14ac:dyDescent="0.15">
      <c r="A9" s="576" t="s">
        <v>41</v>
      </c>
      <c r="B9" s="577" t="s">
        <v>1084</v>
      </c>
      <c r="C9" s="578">
        <v>44835</v>
      </c>
      <c r="D9" s="578">
        <v>44866</v>
      </c>
      <c r="E9" s="578">
        <v>44896</v>
      </c>
      <c r="F9" s="578">
        <v>44927</v>
      </c>
      <c r="G9" s="578">
        <v>44958</v>
      </c>
      <c r="H9" s="578">
        <v>44986</v>
      </c>
      <c r="I9" s="578">
        <v>45017</v>
      </c>
      <c r="J9" s="578">
        <v>45047</v>
      </c>
      <c r="K9" s="578">
        <v>45078</v>
      </c>
      <c r="L9" s="578">
        <v>45108</v>
      </c>
      <c r="M9" s="578">
        <v>45139</v>
      </c>
      <c r="N9" s="578">
        <v>45170</v>
      </c>
      <c r="R9"/>
      <c r="S9"/>
      <c r="T9"/>
      <c r="U9"/>
      <c r="V9"/>
      <c r="W9"/>
      <c r="X9"/>
      <c r="Y9"/>
      <c r="Z9"/>
      <c r="AA9"/>
      <c r="AB9"/>
      <c r="AC9"/>
      <c r="AD9"/>
    </row>
    <row r="10" spans="1:30" ht="16" x14ac:dyDescent="0.2">
      <c r="A10" s="579" t="s">
        <v>44</v>
      </c>
      <c r="B10" s="580" t="s">
        <v>1085</v>
      </c>
      <c r="C10" s="581">
        <v>0</v>
      </c>
      <c r="D10" s="581">
        <v>0</v>
      </c>
      <c r="E10" s="581">
        <v>0</v>
      </c>
      <c r="F10" s="581">
        <v>0</v>
      </c>
      <c r="G10" s="581">
        <v>1</v>
      </c>
      <c r="H10" s="581">
        <v>4</v>
      </c>
      <c r="I10" s="581">
        <v>0</v>
      </c>
      <c r="J10" s="581">
        <v>1</v>
      </c>
      <c r="K10" s="581">
        <v>0</v>
      </c>
      <c r="L10" s="581">
        <v>2</v>
      </c>
      <c r="M10" s="581">
        <v>3</v>
      </c>
      <c r="N10" s="582">
        <v>6</v>
      </c>
    </row>
    <row r="11" spans="1:30" s="83" customFormat="1" ht="16" x14ac:dyDescent="0.2">
      <c r="A11" s="579" t="s">
        <v>45</v>
      </c>
      <c r="B11" s="580" t="s">
        <v>1085</v>
      </c>
      <c r="C11" s="581">
        <v>9812</v>
      </c>
      <c r="D11" s="581">
        <v>8847</v>
      </c>
      <c r="E11" s="581">
        <v>7036</v>
      </c>
      <c r="F11" s="581">
        <v>6365</v>
      </c>
      <c r="G11" s="581">
        <v>7201</v>
      </c>
      <c r="H11" s="581">
        <v>8501</v>
      </c>
      <c r="I11" s="581">
        <v>6799</v>
      </c>
      <c r="J11" s="581">
        <v>7097</v>
      </c>
      <c r="K11" s="581">
        <v>6502</v>
      </c>
      <c r="L11" s="581">
        <v>5786</v>
      </c>
      <c r="M11" s="581">
        <v>5765</v>
      </c>
      <c r="N11" s="582">
        <v>6026</v>
      </c>
      <c r="O11"/>
      <c r="P11"/>
      <c r="R11"/>
      <c r="S11"/>
      <c r="T11"/>
      <c r="U11"/>
      <c r="V11"/>
      <c r="W11"/>
      <c r="X11"/>
      <c r="Y11"/>
      <c r="Z11"/>
      <c r="AA11"/>
      <c r="AB11"/>
      <c r="AC11"/>
      <c r="AD11"/>
    </row>
    <row r="12" spans="1:30" s="83" customFormat="1" ht="16" x14ac:dyDescent="0.2">
      <c r="A12" s="579" t="s">
        <v>1149</v>
      </c>
      <c r="B12" s="580" t="s">
        <v>1085</v>
      </c>
      <c r="C12" s="581">
        <v>0</v>
      </c>
      <c r="D12" s="581">
        <v>0</v>
      </c>
      <c r="E12" s="581">
        <v>0</v>
      </c>
      <c r="F12" s="581">
        <v>0</v>
      </c>
      <c r="G12" s="581">
        <v>0</v>
      </c>
      <c r="H12" s="581">
        <v>0</v>
      </c>
      <c r="I12" s="581">
        <v>0</v>
      </c>
      <c r="J12" s="581">
        <v>0</v>
      </c>
      <c r="K12" s="581">
        <v>0</v>
      </c>
      <c r="L12" s="581">
        <v>0</v>
      </c>
      <c r="M12" s="581">
        <v>3</v>
      </c>
      <c r="N12" s="583">
        <v>7</v>
      </c>
      <c r="O12"/>
      <c r="P12"/>
      <c r="R12"/>
      <c r="S12"/>
      <c r="T12"/>
      <c r="U12"/>
      <c r="V12"/>
      <c r="W12"/>
      <c r="X12"/>
      <c r="Y12"/>
      <c r="Z12"/>
      <c r="AA12"/>
      <c r="AB12"/>
      <c r="AC12"/>
      <c r="AD12"/>
    </row>
    <row r="13" spans="1:30" s="83" customFormat="1" ht="16" x14ac:dyDescent="0.2">
      <c r="A13" s="579" t="s">
        <v>207</v>
      </c>
      <c r="B13" s="580" t="s">
        <v>1085</v>
      </c>
      <c r="C13" s="584">
        <v>1035</v>
      </c>
      <c r="D13" s="585">
        <v>1019</v>
      </c>
      <c r="E13" s="585">
        <v>928</v>
      </c>
      <c r="F13" s="585">
        <v>919</v>
      </c>
      <c r="G13" s="585">
        <v>1320</v>
      </c>
      <c r="H13" s="585">
        <v>1913</v>
      </c>
      <c r="I13" s="585">
        <v>1878</v>
      </c>
      <c r="J13" s="585">
        <v>1823</v>
      </c>
      <c r="K13" s="585">
        <v>1726</v>
      </c>
      <c r="L13" s="585">
        <v>1709</v>
      </c>
      <c r="M13" s="585">
        <v>1636</v>
      </c>
      <c r="N13" s="586">
        <v>1899</v>
      </c>
      <c r="O13"/>
      <c r="P13"/>
      <c r="R13"/>
      <c r="S13"/>
      <c r="T13"/>
      <c r="U13"/>
      <c r="V13"/>
      <c r="W13"/>
      <c r="X13"/>
      <c r="Y13"/>
      <c r="Z13"/>
      <c r="AA13"/>
      <c r="AB13"/>
      <c r="AC13"/>
      <c r="AD13"/>
    </row>
    <row r="14" spans="1:30" s="83" customFormat="1" ht="16" x14ac:dyDescent="0.2">
      <c r="A14" s="579" t="s">
        <v>48</v>
      </c>
      <c r="B14" s="580" t="s">
        <v>1085</v>
      </c>
      <c r="C14" s="584">
        <v>172</v>
      </c>
      <c r="D14" s="584">
        <v>150</v>
      </c>
      <c r="E14" s="584">
        <v>96</v>
      </c>
      <c r="F14" s="584">
        <v>108</v>
      </c>
      <c r="G14" s="584">
        <v>141</v>
      </c>
      <c r="H14" s="584">
        <v>158</v>
      </c>
      <c r="I14" s="584">
        <v>137</v>
      </c>
      <c r="J14" s="584">
        <v>150</v>
      </c>
      <c r="K14" s="584">
        <v>127</v>
      </c>
      <c r="L14" s="584">
        <v>134</v>
      </c>
      <c r="M14" s="584">
        <v>158</v>
      </c>
      <c r="N14" s="582">
        <v>147</v>
      </c>
      <c r="O14"/>
      <c r="P14"/>
      <c r="R14"/>
      <c r="S14"/>
      <c r="T14"/>
      <c r="U14"/>
      <c r="V14"/>
      <c r="W14"/>
      <c r="X14"/>
      <c r="Y14"/>
      <c r="Z14"/>
      <c r="AA14"/>
      <c r="AB14"/>
      <c r="AC14"/>
      <c r="AD14"/>
    </row>
    <row r="15" spans="1:30" s="83" customFormat="1" ht="16" x14ac:dyDescent="0.2">
      <c r="A15" s="579" t="s">
        <v>875</v>
      </c>
      <c r="B15" s="580" t="s">
        <v>1085</v>
      </c>
      <c r="C15" s="581">
        <v>1</v>
      </c>
      <c r="D15" s="581">
        <v>4</v>
      </c>
      <c r="E15" s="581">
        <v>3</v>
      </c>
      <c r="F15" s="581">
        <v>2</v>
      </c>
      <c r="G15" s="581">
        <v>7</v>
      </c>
      <c r="H15" s="581">
        <v>7</v>
      </c>
      <c r="I15" s="581">
        <v>4</v>
      </c>
      <c r="J15" s="581">
        <v>5</v>
      </c>
      <c r="K15" s="581">
        <v>6</v>
      </c>
      <c r="L15" s="581">
        <v>10</v>
      </c>
      <c r="M15" s="581">
        <v>9</v>
      </c>
      <c r="N15" s="582">
        <v>11</v>
      </c>
      <c r="O15"/>
      <c r="P15"/>
    </row>
    <row r="16" spans="1:30" s="83" customFormat="1" ht="16" x14ac:dyDescent="0.2">
      <c r="A16" s="579" t="s">
        <v>85</v>
      </c>
      <c r="B16" s="580" t="s">
        <v>1085</v>
      </c>
      <c r="C16" s="585">
        <v>3238</v>
      </c>
      <c r="D16" s="585">
        <v>3562</v>
      </c>
      <c r="E16" s="585">
        <v>2926</v>
      </c>
      <c r="F16" s="585">
        <v>2642</v>
      </c>
      <c r="G16" s="585">
        <v>3234</v>
      </c>
      <c r="H16" s="585">
        <v>4096</v>
      </c>
      <c r="I16" s="585">
        <v>3948</v>
      </c>
      <c r="J16" s="585">
        <v>4187</v>
      </c>
      <c r="K16" s="585">
        <v>3910</v>
      </c>
      <c r="L16" s="585">
        <v>3628</v>
      </c>
      <c r="M16" s="585">
        <v>3734</v>
      </c>
      <c r="N16" s="586">
        <v>3778</v>
      </c>
      <c r="O16"/>
      <c r="P16"/>
    </row>
    <row r="17" spans="1:16" s="83" customFormat="1" ht="16" x14ac:dyDescent="0.2">
      <c r="A17" s="579" t="s">
        <v>51</v>
      </c>
      <c r="B17" s="580" t="s">
        <v>1085</v>
      </c>
      <c r="C17" s="585">
        <v>84</v>
      </c>
      <c r="D17" s="585">
        <v>103</v>
      </c>
      <c r="E17" s="585">
        <v>88</v>
      </c>
      <c r="F17" s="585">
        <v>83</v>
      </c>
      <c r="G17" s="585">
        <v>111</v>
      </c>
      <c r="H17" s="585">
        <v>162</v>
      </c>
      <c r="I17" s="585">
        <v>129</v>
      </c>
      <c r="J17" s="585">
        <v>128</v>
      </c>
      <c r="K17" s="585">
        <v>125</v>
      </c>
      <c r="L17" s="585">
        <v>132</v>
      </c>
      <c r="M17" s="585">
        <v>120</v>
      </c>
      <c r="N17" s="586">
        <v>149</v>
      </c>
      <c r="O17"/>
      <c r="P17"/>
    </row>
    <row r="18" spans="1:16" s="83" customFormat="1" ht="16" x14ac:dyDescent="0.2">
      <c r="A18" s="579" t="s">
        <v>633</v>
      </c>
      <c r="B18" s="580" t="s">
        <v>1085</v>
      </c>
      <c r="C18" s="585">
        <v>0</v>
      </c>
      <c r="D18" s="585">
        <v>0</v>
      </c>
      <c r="E18" s="585">
        <v>0</v>
      </c>
      <c r="F18" s="585">
        <v>0</v>
      </c>
      <c r="G18" s="585">
        <v>0</v>
      </c>
      <c r="H18" s="585">
        <v>0</v>
      </c>
      <c r="I18" s="585">
        <v>0</v>
      </c>
      <c r="J18" s="585">
        <v>0</v>
      </c>
      <c r="K18" s="585">
        <v>0</v>
      </c>
      <c r="L18" s="585">
        <v>0</v>
      </c>
      <c r="M18" s="585">
        <v>0</v>
      </c>
      <c r="N18" s="586">
        <v>0</v>
      </c>
      <c r="O18"/>
      <c r="P18"/>
    </row>
    <row r="19" spans="1:16" ht="16" x14ac:dyDescent="0.2">
      <c r="A19" s="579" t="s">
        <v>52</v>
      </c>
      <c r="B19" s="580" t="s">
        <v>1085</v>
      </c>
      <c r="C19" s="584">
        <v>207</v>
      </c>
      <c r="D19" s="584">
        <v>226</v>
      </c>
      <c r="E19" s="584">
        <v>178</v>
      </c>
      <c r="F19" s="584">
        <v>150</v>
      </c>
      <c r="G19" s="584">
        <v>222</v>
      </c>
      <c r="H19" s="585">
        <v>227</v>
      </c>
      <c r="I19" s="585">
        <v>222</v>
      </c>
      <c r="J19" s="585">
        <v>237</v>
      </c>
      <c r="K19" s="585">
        <v>264</v>
      </c>
      <c r="L19" s="585">
        <v>254</v>
      </c>
      <c r="M19" s="585">
        <v>196</v>
      </c>
      <c r="N19" s="586">
        <v>84</v>
      </c>
    </row>
    <row r="20" spans="1:16" s="373" customFormat="1" ht="16" x14ac:dyDescent="0.2">
      <c r="A20" s="579" t="s">
        <v>1150</v>
      </c>
      <c r="B20" s="580" t="s">
        <v>1085</v>
      </c>
      <c r="C20" s="585">
        <v>984</v>
      </c>
      <c r="D20" s="585">
        <v>1132</v>
      </c>
      <c r="E20" s="585">
        <v>867</v>
      </c>
      <c r="F20" s="585">
        <v>851</v>
      </c>
      <c r="G20" s="585">
        <v>960</v>
      </c>
      <c r="H20" s="585">
        <v>1420</v>
      </c>
      <c r="I20" s="585">
        <v>1621</v>
      </c>
      <c r="J20" s="585">
        <v>1997</v>
      </c>
      <c r="K20" s="585">
        <v>1718</v>
      </c>
      <c r="L20" s="585">
        <v>1567</v>
      </c>
      <c r="M20" s="585">
        <v>1597</v>
      </c>
      <c r="N20" s="586">
        <v>1756</v>
      </c>
      <c r="O20" s="372"/>
      <c r="P20" s="372"/>
    </row>
    <row r="21" spans="1:16" s="373" customFormat="1" ht="16" x14ac:dyDescent="0.2">
      <c r="A21" s="576" t="s">
        <v>55</v>
      </c>
      <c r="B21" s="596" t="s">
        <v>1085</v>
      </c>
      <c r="C21" s="776">
        <f>SUM(C10:C20)</f>
        <v>15533</v>
      </c>
      <c r="D21" s="776">
        <f t="shared" ref="D21:N21" si="0">SUM(D10:D20)</f>
        <v>15043</v>
      </c>
      <c r="E21" s="776">
        <f t="shared" si="0"/>
        <v>12122</v>
      </c>
      <c r="F21" s="776">
        <f t="shared" si="0"/>
        <v>11120</v>
      </c>
      <c r="G21" s="776">
        <f t="shared" si="0"/>
        <v>13197</v>
      </c>
      <c r="H21" s="776">
        <f t="shared" si="0"/>
        <v>16488</v>
      </c>
      <c r="I21" s="776">
        <f t="shared" si="0"/>
        <v>14738</v>
      </c>
      <c r="J21" s="776">
        <f t="shared" si="0"/>
        <v>15625</v>
      </c>
      <c r="K21" s="776">
        <f t="shared" si="0"/>
        <v>14378</v>
      </c>
      <c r="L21" s="776">
        <f t="shared" si="0"/>
        <v>13222</v>
      </c>
      <c r="M21" s="776">
        <f t="shared" si="0"/>
        <v>13221</v>
      </c>
      <c r="N21" s="776">
        <f t="shared" si="0"/>
        <v>13863</v>
      </c>
      <c r="O21" s="372"/>
      <c r="P21" s="372"/>
    </row>
    <row r="22" spans="1:16" s="83" customFormat="1" ht="16" x14ac:dyDescent="0.2">
      <c r="A22" s="579" t="s">
        <v>44</v>
      </c>
      <c r="B22" s="580" t="s">
        <v>1086</v>
      </c>
      <c r="C22" s="584">
        <v>0</v>
      </c>
      <c r="D22" s="584">
        <v>0</v>
      </c>
      <c r="E22" s="584">
        <v>0</v>
      </c>
      <c r="F22" s="584">
        <v>0</v>
      </c>
      <c r="G22">
        <v>425</v>
      </c>
      <c r="H22">
        <v>2148542176</v>
      </c>
      <c r="I22" s="584">
        <v>0</v>
      </c>
      <c r="J22">
        <v>117859983</v>
      </c>
      <c r="K22" s="584">
        <v>0</v>
      </c>
      <c r="L22">
        <v>266029271</v>
      </c>
      <c r="M22">
        <v>6465793849</v>
      </c>
      <c r="N22">
        <v>5124048497044</v>
      </c>
      <c r="O22"/>
      <c r="P22"/>
    </row>
    <row r="23" spans="1:16" s="83" customFormat="1" ht="16" x14ac:dyDescent="0.2">
      <c r="A23" s="579" t="s">
        <v>45</v>
      </c>
      <c r="B23" s="580" t="s">
        <v>1086</v>
      </c>
      <c r="C23">
        <v>5752426838048530</v>
      </c>
      <c r="D23">
        <v>4364135625792300</v>
      </c>
      <c r="E23">
        <v>3530735184908110</v>
      </c>
      <c r="F23">
        <v>3333320969348560</v>
      </c>
      <c r="G23">
        <v>3382971164607320</v>
      </c>
      <c r="H23">
        <v>4341274937769650</v>
      </c>
      <c r="I23">
        <v>4621807249712440</v>
      </c>
      <c r="J23">
        <v>4128488036358120</v>
      </c>
      <c r="K23">
        <v>8129919745251280</v>
      </c>
      <c r="L23">
        <v>4478432935412000</v>
      </c>
      <c r="M23">
        <v>6207415540398710</v>
      </c>
      <c r="N23">
        <v>4245957407730030</v>
      </c>
      <c r="O23"/>
      <c r="P23"/>
    </row>
    <row r="24" spans="1:16" s="83" customFormat="1" ht="16" x14ac:dyDescent="0.2">
      <c r="A24" s="579" t="s">
        <v>1149</v>
      </c>
      <c r="B24" s="580" t="s">
        <v>1086</v>
      </c>
      <c r="C24" s="593">
        <v>0</v>
      </c>
      <c r="D24" s="593">
        <v>0</v>
      </c>
      <c r="E24" s="593">
        <v>0</v>
      </c>
      <c r="F24" s="593">
        <v>0</v>
      </c>
      <c r="G24" s="594">
        <v>0</v>
      </c>
      <c r="H24" s="594">
        <v>0</v>
      </c>
      <c r="I24" s="594">
        <v>0</v>
      </c>
      <c r="J24" s="594">
        <v>0</v>
      </c>
      <c r="K24" s="594">
        <v>0</v>
      </c>
      <c r="L24" s="594">
        <v>0</v>
      </c>
      <c r="M24">
        <v>1393215291</v>
      </c>
      <c r="N24">
        <v>10642014586</v>
      </c>
      <c r="O24"/>
      <c r="P24"/>
    </row>
    <row r="25" spans="1:16" s="83" customFormat="1" ht="16" x14ac:dyDescent="0.2">
      <c r="A25" s="579" t="s">
        <v>207</v>
      </c>
      <c r="B25" s="580" t="s">
        <v>1086</v>
      </c>
      <c r="C25">
        <v>352557252053112</v>
      </c>
      <c r="D25">
        <v>322524952154694</v>
      </c>
      <c r="E25">
        <v>302752018756526</v>
      </c>
      <c r="F25">
        <v>241210460976333</v>
      </c>
      <c r="G25">
        <v>278293219678925</v>
      </c>
      <c r="H25">
        <v>398585299562845</v>
      </c>
      <c r="I25">
        <v>364482172026168</v>
      </c>
      <c r="J25">
        <v>389894908420964</v>
      </c>
      <c r="K25">
        <v>528270658829886</v>
      </c>
      <c r="L25">
        <v>454515310391677</v>
      </c>
      <c r="M25">
        <v>420009586117226</v>
      </c>
      <c r="N25">
        <v>527280574646194</v>
      </c>
      <c r="O25"/>
      <c r="P25"/>
    </row>
    <row r="26" spans="1:16" s="83" customFormat="1" ht="16" x14ac:dyDescent="0.2">
      <c r="A26" s="579" t="s">
        <v>48</v>
      </c>
      <c r="B26" s="580" t="s">
        <v>1086</v>
      </c>
      <c r="C26">
        <v>2921998281662</v>
      </c>
      <c r="D26">
        <v>1788151728517</v>
      </c>
      <c r="E26">
        <v>704470139624</v>
      </c>
      <c r="F26">
        <v>2120828222400</v>
      </c>
      <c r="G26">
        <v>1499348648808</v>
      </c>
      <c r="H26">
        <v>1074524281333</v>
      </c>
      <c r="I26">
        <v>1556135086793</v>
      </c>
      <c r="J26">
        <v>1290099656320</v>
      </c>
      <c r="K26">
        <v>1349181288472</v>
      </c>
      <c r="L26">
        <v>1754575490701</v>
      </c>
      <c r="M26">
        <v>379770624673</v>
      </c>
      <c r="N26">
        <v>4823937402865</v>
      </c>
      <c r="O26"/>
      <c r="P26"/>
    </row>
    <row r="27" spans="1:16" ht="16" x14ac:dyDescent="0.2">
      <c r="A27" s="579" t="s">
        <v>875</v>
      </c>
      <c r="B27" s="580" t="s">
        <v>1086</v>
      </c>
      <c r="C27">
        <v>363823981</v>
      </c>
      <c r="D27">
        <v>793220578394</v>
      </c>
      <c r="E27">
        <v>1657355351699</v>
      </c>
      <c r="F27">
        <v>1457444740564</v>
      </c>
      <c r="G27">
        <v>2948038728266</v>
      </c>
      <c r="H27">
        <v>1085695294099</v>
      </c>
      <c r="I27">
        <v>693679100312</v>
      </c>
      <c r="J27">
        <v>216203210882</v>
      </c>
      <c r="K27">
        <v>4169406318297</v>
      </c>
      <c r="L27">
        <v>1685846255144</v>
      </c>
      <c r="M27">
        <v>1271443878149220</v>
      </c>
      <c r="N27">
        <v>343590820840837</v>
      </c>
    </row>
    <row r="28" spans="1:16" s="592" customFormat="1" ht="16" x14ac:dyDescent="0.2">
      <c r="A28" s="579" t="s">
        <v>85</v>
      </c>
      <c r="B28" s="580" t="s">
        <v>1086</v>
      </c>
      <c r="C28">
        <v>393843301494115</v>
      </c>
      <c r="D28">
        <v>443595405874840</v>
      </c>
      <c r="E28">
        <v>390498787702733</v>
      </c>
      <c r="F28">
        <v>251811479247569</v>
      </c>
      <c r="G28">
        <v>575212160636163</v>
      </c>
      <c r="H28">
        <v>1196946621920610</v>
      </c>
      <c r="I28">
        <v>744424644905689</v>
      </c>
      <c r="J28">
        <v>825446718237136</v>
      </c>
      <c r="K28">
        <v>1175293593354590</v>
      </c>
      <c r="L28">
        <v>1061615072812550</v>
      </c>
      <c r="M28">
        <v>1304009063152970</v>
      </c>
      <c r="N28">
        <v>1474968191174060</v>
      </c>
      <c r="O28" s="591"/>
    </row>
    <row r="29" spans="1:16" s="595" customFormat="1" ht="16" x14ac:dyDescent="0.2">
      <c r="A29" s="579" t="s">
        <v>51</v>
      </c>
      <c r="B29" s="580" t="s">
        <v>1086</v>
      </c>
      <c r="C29">
        <v>35175872848465</v>
      </c>
      <c r="D29">
        <v>184607677011847</v>
      </c>
      <c r="E29">
        <v>79770002149140</v>
      </c>
      <c r="F29">
        <v>116017278981671</v>
      </c>
      <c r="G29">
        <v>34621308174720</v>
      </c>
      <c r="H29">
        <v>505419237423109</v>
      </c>
      <c r="I29">
        <v>276627130447370</v>
      </c>
      <c r="J29">
        <v>702965075385637</v>
      </c>
      <c r="K29">
        <v>717511825365810</v>
      </c>
      <c r="L29">
        <v>846650222173158</v>
      </c>
      <c r="M29">
        <v>1638493091982180</v>
      </c>
      <c r="N29">
        <v>4591660667090780</v>
      </c>
      <c r="O29" s="585"/>
    </row>
    <row r="30" spans="1:16" s="595" customFormat="1" ht="16" x14ac:dyDescent="0.2">
      <c r="A30" s="579" t="s">
        <v>633</v>
      </c>
      <c r="B30" s="580" t="s">
        <v>1086</v>
      </c>
      <c r="C30" s="585">
        <v>0</v>
      </c>
      <c r="D30" s="585">
        <v>0</v>
      </c>
      <c r="E30" s="585">
        <v>0</v>
      </c>
      <c r="F30" s="585">
        <v>0</v>
      </c>
      <c r="G30" s="585">
        <v>0</v>
      </c>
      <c r="H30" s="585">
        <v>0</v>
      </c>
      <c r="I30" s="585">
        <v>0</v>
      </c>
      <c r="J30" s="585">
        <v>0</v>
      </c>
      <c r="K30" s="585">
        <v>0</v>
      </c>
      <c r="L30" s="585">
        <v>0</v>
      </c>
      <c r="M30" s="585">
        <v>0</v>
      </c>
      <c r="N30" s="586">
        <v>0</v>
      </c>
      <c r="O30" s="585"/>
    </row>
    <row r="31" spans="1:16" s="595" customFormat="1" ht="16" x14ac:dyDescent="0.2">
      <c r="A31" s="579" t="s">
        <v>52</v>
      </c>
      <c r="B31" s="580" t="s">
        <v>1086</v>
      </c>
      <c r="C31">
        <v>56362670970224</v>
      </c>
      <c r="D31">
        <v>59915206770972</v>
      </c>
      <c r="E31">
        <v>42561971234807</v>
      </c>
      <c r="F31">
        <v>26920970600913</v>
      </c>
      <c r="G31">
        <v>33740454163533</v>
      </c>
      <c r="H31">
        <v>18450182536588</v>
      </c>
      <c r="I31">
        <v>15081807296498</v>
      </c>
      <c r="J31">
        <v>29330885234114</v>
      </c>
      <c r="K31">
        <v>25581973417599</v>
      </c>
      <c r="L31">
        <v>49846086297321</v>
      </c>
      <c r="M31">
        <v>9957343398380</v>
      </c>
      <c r="N31">
        <v>2065432417295</v>
      </c>
      <c r="O31" s="585"/>
    </row>
    <row r="32" spans="1:16" s="595" customFormat="1" ht="16" x14ac:dyDescent="0.2">
      <c r="A32" s="579" t="s">
        <v>1150</v>
      </c>
      <c r="B32" s="580" t="s">
        <v>1086</v>
      </c>
      <c r="C32">
        <v>96564063369393</v>
      </c>
      <c r="D32">
        <v>109780647498640</v>
      </c>
      <c r="E32">
        <v>183107559751497</v>
      </c>
      <c r="F32">
        <v>144248586809077</v>
      </c>
      <c r="G32">
        <v>150671678734714</v>
      </c>
      <c r="H32">
        <v>380388991348109</v>
      </c>
      <c r="I32">
        <v>214335339860069</v>
      </c>
      <c r="J32">
        <v>300525367682137</v>
      </c>
      <c r="K32">
        <v>370128413685638</v>
      </c>
      <c r="L32">
        <v>337931793622909</v>
      </c>
      <c r="M32">
        <v>335982641414715</v>
      </c>
      <c r="N32">
        <v>475265251898016</v>
      </c>
      <c r="O32" s="585"/>
    </row>
    <row r="33" spans="1:15" s="595" customFormat="1" ht="16" x14ac:dyDescent="0.2">
      <c r="A33" s="576" t="s">
        <v>55</v>
      </c>
      <c r="B33" s="596" t="s">
        <v>1086</v>
      </c>
      <c r="C33" s="597">
        <f>SUM(C22:C32)</f>
        <v>6689852360889482</v>
      </c>
      <c r="D33" s="597">
        <f t="shared" ref="D33:N33" si="1">SUM(D22:D32)</f>
        <v>5487140887410204</v>
      </c>
      <c r="E33" s="597">
        <f t="shared" si="1"/>
        <v>4531787349994136</v>
      </c>
      <c r="F33" s="597">
        <f t="shared" si="1"/>
        <v>4117108018927087</v>
      </c>
      <c r="G33" s="597">
        <f t="shared" si="1"/>
        <v>4459957373372874</v>
      </c>
      <c r="H33" s="597">
        <f t="shared" si="1"/>
        <v>6843227638678519</v>
      </c>
      <c r="I33" s="597">
        <f t="shared" si="1"/>
        <v>6239008158435339</v>
      </c>
      <c r="J33" s="597">
        <f t="shared" si="1"/>
        <v>6378157412045293</v>
      </c>
      <c r="K33" s="597">
        <f t="shared" si="1"/>
        <v>1.095222479751157E+16</v>
      </c>
      <c r="L33" s="597">
        <f t="shared" si="1"/>
        <v>7232432108484731</v>
      </c>
      <c r="M33" s="597">
        <f t="shared" si="1"/>
        <v>1.1187698774247216E+16</v>
      </c>
      <c r="N33" s="597">
        <f t="shared" si="1"/>
        <v>1.1670746973711708E+16</v>
      </c>
      <c r="O33" s="585"/>
    </row>
    <row r="34" spans="1:15" s="595" customFormat="1" ht="16" x14ac:dyDescent="0.2">
      <c r="A34" s="579" t="s">
        <v>44</v>
      </c>
      <c r="B34" s="587" t="s">
        <v>1087</v>
      </c>
      <c r="C34" s="590">
        <f t="shared" ref="C34:N44" si="2">C22/(1024^4)</f>
        <v>0</v>
      </c>
      <c r="D34" s="590">
        <f t="shared" si="2"/>
        <v>0</v>
      </c>
      <c r="E34" s="590">
        <f t="shared" si="2"/>
        <v>0</v>
      </c>
      <c r="F34" s="590">
        <f t="shared" si="2"/>
        <v>0</v>
      </c>
      <c r="G34" s="590">
        <f t="shared" si="2"/>
        <v>3.865352482534945E-10</v>
      </c>
      <c r="H34" s="590">
        <f t="shared" si="2"/>
        <v>1.9540877256076783E-3</v>
      </c>
      <c r="I34" s="590">
        <f t="shared" si="2"/>
        <v>0</v>
      </c>
      <c r="J34" s="590">
        <f t="shared" si="2"/>
        <v>1.0719303008954739E-4</v>
      </c>
      <c r="K34" s="590">
        <f t="shared" si="2"/>
        <v>0</v>
      </c>
      <c r="L34" s="590">
        <f t="shared" si="2"/>
        <v>2.4195221249101451E-4</v>
      </c>
      <c r="M34" s="590">
        <f t="shared" si="2"/>
        <v>5.8806052484214888E-3</v>
      </c>
      <c r="N34" s="590">
        <f t="shared" si="2"/>
        <v>4.6602949596890539</v>
      </c>
      <c r="O34" s="585"/>
    </row>
    <row r="35" spans="1:15" s="595" customFormat="1" ht="16" x14ac:dyDescent="0.2">
      <c r="A35" s="579" t="s">
        <v>45</v>
      </c>
      <c r="B35" s="587" t="s">
        <v>1087</v>
      </c>
      <c r="C35" s="588">
        <f t="shared" si="2"/>
        <v>5231.8017315415364</v>
      </c>
      <c r="D35" s="589">
        <f t="shared" si="2"/>
        <v>3969.1582294765794</v>
      </c>
      <c r="E35" s="589">
        <f t="shared" si="2"/>
        <v>3211.1849440371861</v>
      </c>
      <c r="F35" s="589">
        <f t="shared" si="2"/>
        <v>3031.6377609311166</v>
      </c>
      <c r="G35" s="589">
        <f t="shared" si="2"/>
        <v>3076.7943504609502</v>
      </c>
      <c r="H35" s="589">
        <f t="shared" si="2"/>
        <v>3948.3665548410954</v>
      </c>
      <c r="I35" s="589">
        <f t="shared" si="2"/>
        <v>4203.5092062291733</v>
      </c>
      <c r="J35" s="589">
        <f t="shared" si="2"/>
        <v>3754.8379954006305</v>
      </c>
      <c r="K35" s="589">
        <f t="shared" si="2"/>
        <v>7394.1189341451536</v>
      </c>
      <c r="L35" s="589">
        <f t="shared" si="2"/>
        <v>4073.1110270025965</v>
      </c>
      <c r="M35" s="589">
        <f t="shared" si="2"/>
        <v>5645.6115456955649</v>
      </c>
      <c r="N35" s="590">
        <f t="shared" si="2"/>
        <v>3861.6757662839791</v>
      </c>
      <c r="O35" s="585"/>
    </row>
    <row r="36" spans="1:15" s="595" customFormat="1" ht="16" x14ac:dyDescent="0.2">
      <c r="A36" s="579" t="s">
        <v>1149</v>
      </c>
      <c r="B36" s="587" t="s">
        <v>1087</v>
      </c>
      <c r="C36" s="588">
        <f t="shared" si="2"/>
        <v>0</v>
      </c>
      <c r="D36" s="589">
        <f t="shared" si="2"/>
        <v>0</v>
      </c>
      <c r="E36" s="589">
        <f t="shared" si="2"/>
        <v>0</v>
      </c>
      <c r="F36" s="589">
        <f t="shared" si="2"/>
        <v>0</v>
      </c>
      <c r="G36" s="589">
        <f t="shared" si="2"/>
        <v>0</v>
      </c>
      <c r="H36" s="589">
        <f t="shared" si="2"/>
        <v>0</v>
      </c>
      <c r="I36" s="589">
        <f t="shared" si="2"/>
        <v>0</v>
      </c>
      <c r="J36" s="589">
        <f t="shared" si="2"/>
        <v>0</v>
      </c>
      <c r="K36" s="589">
        <f t="shared" si="2"/>
        <v>0</v>
      </c>
      <c r="L36" s="589">
        <f t="shared" si="2"/>
        <v>0</v>
      </c>
      <c r="M36" s="589">
        <f t="shared" si="2"/>
        <v>1.2671219255935284E-3</v>
      </c>
      <c r="N36" s="590">
        <f t="shared" si="2"/>
        <v>9.6788558821572224E-3</v>
      </c>
      <c r="O36" s="585"/>
    </row>
    <row r="37" spans="1:15" s="585" customFormat="1" ht="16" x14ac:dyDescent="0.2">
      <c r="A37" s="579" t="s">
        <v>207</v>
      </c>
      <c r="B37" s="587" t="s">
        <v>1087</v>
      </c>
      <c r="C37" s="588">
        <f t="shared" si="2"/>
        <v>320.64895281392819</v>
      </c>
      <c r="D37" s="589">
        <f t="shared" si="2"/>
        <v>293.33473517426137</v>
      </c>
      <c r="E37" s="589">
        <f t="shared" si="2"/>
        <v>275.35135701011859</v>
      </c>
      <c r="F37" s="589">
        <f t="shared" si="2"/>
        <v>219.37963627018053</v>
      </c>
      <c r="G37" s="589">
        <f t="shared" si="2"/>
        <v>253.1062088373119</v>
      </c>
      <c r="H37" s="589">
        <f t="shared" si="2"/>
        <v>362.51121815698298</v>
      </c>
      <c r="I37" s="589">
        <f t="shared" si="2"/>
        <v>331.49460434848879</v>
      </c>
      <c r="J37" s="589">
        <f t="shared" si="2"/>
        <v>354.60735345710782</v>
      </c>
      <c r="K37" s="589">
        <f t="shared" si="2"/>
        <v>480.45936530787549</v>
      </c>
      <c r="L37" s="589">
        <f t="shared" si="2"/>
        <v>413.37926667590818</v>
      </c>
      <c r="M37" s="589">
        <f t="shared" si="2"/>
        <v>381.99649326745748</v>
      </c>
      <c r="N37" s="590">
        <f t="shared" si="2"/>
        <v>479.55888898849844</v>
      </c>
    </row>
    <row r="38" spans="1:15" ht="16" x14ac:dyDescent="0.2">
      <c r="A38" s="579" t="s">
        <v>48</v>
      </c>
      <c r="B38" s="587" t="s">
        <v>1087</v>
      </c>
      <c r="C38" s="588">
        <f t="shared" si="2"/>
        <v>2.6575419557611895</v>
      </c>
      <c r="D38" s="589">
        <f t="shared" si="2"/>
        <v>1.6263145230523151</v>
      </c>
      <c r="E38" s="589">
        <f t="shared" si="2"/>
        <v>0.640711859545263</v>
      </c>
      <c r="F38" s="589">
        <f t="shared" si="2"/>
        <v>1.9288820316432975</v>
      </c>
      <c r="G38" s="589">
        <f t="shared" si="2"/>
        <v>1.3636496522012749</v>
      </c>
      <c r="H38" s="589">
        <f t="shared" si="2"/>
        <v>0.97727414079872688</v>
      </c>
      <c r="I38" s="589">
        <f t="shared" si="2"/>
        <v>1.4152966166811893</v>
      </c>
      <c r="J38" s="589">
        <f t="shared" si="2"/>
        <v>1.1733388021821156</v>
      </c>
      <c r="K38" s="589">
        <f t="shared" si="2"/>
        <v>1.2270732335964567</v>
      </c>
      <c r="L38" s="589">
        <f t="shared" si="2"/>
        <v>1.5957771126531952</v>
      </c>
      <c r="M38" s="589">
        <f t="shared" si="2"/>
        <v>0.3453993710290888</v>
      </c>
      <c r="N38" s="590">
        <f t="shared" si="2"/>
        <v>4.3873455095899772</v>
      </c>
    </row>
    <row r="39" spans="1:15" ht="16" x14ac:dyDescent="0.2">
      <c r="A39" s="579" t="s">
        <v>875</v>
      </c>
      <c r="B39" s="587" t="s">
        <v>1087</v>
      </c>
      <c r="C39" s="588">
        <f t="shared" si="2"/>
        <v>3.3089598309743451E-4</v>
      </c>
      <c r="D39" s="589">
        <f t="shared" si="2"/>
        <v>0.72142991338660067</v>
      </c>
      <c r="E39" s="589">
        <f t="shared" si="2"/>
        <v>1.5073559113252486</v>
      </c>
      <c r="F39" s="589">
        <f t="shared" si="2"/>
        <v>1.3255382696697779</v>
      </c>
      <c r="G39" s="589">
        <f t="shared" si="2"/>
        <v>2.6812256039793283</v>
      </c>
      <c r="H39" s="589">
        <f t="shared" si="2"/>
        <v>0.98743411772284162</v>
      </c>
      <c r="I39" s="589">
        <f t="shared" si="2"/>
        <v>0.63089746646437561</v>
      </c>
      <c r="J39" s="589">
        <f t="shared" si="2"/>
        <v>0.1966356748034741</v>
      </c>
      <c r="K39" s="589">
        <f t="shared" si="2"/>
        <v>3.7920529560296927</v>
      </c>
      <c r="L39" s="589">
        <f t="shared" si="2"/>
        <v>1.5332682370572002</v>
      </c>
      <c r="M39" s="589">
        <f t="shared" si="2"/>
        <v>1156.3714707783402</v>
      </c>
      <c r="N39" s="590">
        <f t="shared" si="2"/>
        <v>312.49403113255266</v>
      </c>
    </row>
    <row r="40" spans="1:15" ht="16" x14ac:dyDescent="0.2">
      <c r="A40" s="579" t="s">
        <v>85</v>
      </c>
      <c r="B40" s="587" t="s">
        <v>1087</v>
      </c>
      <c r="C40" s="588">
        <f t="shared" si="2"/>
        <v>358.19839603765558</v>
      </c>
      <c r="D40" s="589">
        <f t="shared" si="2"/>
        <v>403.44767137397866</v>
      </c>
      <c r="E40" s="589">
        <f t="shared" si="2"/>
        <v>355.15657846438717</v>
      </c>
      <c r="F40" s="589">
        <f t="shared" si="2"/>
        <v>229.02120622126768</v>
      </c>
      <c r="G40" s="589">
        <f t="shared" si="2"/>
        <v>523.15241249394876</v>
      </c>
      <c r="H40" s="589">
        <f t="shared" si="2"/>
        <v>1088.6166109417991</v>
      </c>
      <c r="I40" s="589">
        <f t="shared" si="2"/>
        <v>677.05027041091762</v>
      </c>
      <c r="J40" s="589">
        <f t="shared" si="2"/>
        <v>750.73941683252633</v>
      </c>
      <c r="K40" s="589">
        <f t="shared" si="2"/>
        <v>1068.923296183666</v>
      </c>
      <c r="L40" s="589">
        <f t="shared" si="2"/>
        <v>965.53328404529566</v>
      </c>
      <c r="M40" s="589">
        <f t="shared" si="2"/>
        <v>1185.989334001506</v>
      </c>
      <c r="N40" s="590">
        <f t="shared" si="2"/>
        <v>1341.4757551564071</v>
      </c>
    </row>
    <row r="41" spans="1:15" ht="16" x14ac:dyDescent="0.2">
      <c r="A41" s="579" t="s">
        <v>51</v>
      </c>
      <c r="B41" s="587" t="s">
        <v>1087</v>
      </c>
      <c r="C41" s="588">
        <f t="shared" si="2"/>
        <v>31.992269985917119</v>
      </c>
      <c r="D41" s="589">
        <f t="shared" si="2"/>
        <v>167.89970414888285</v>
      </c>
      <c r="E41" s="589">
        <f t="shared" si="2"/>
        <v>72.550394315057929</v>
      </c>
      <c r="F41" s="589">
        <f t="shared" si="2"/>
        <v>105.51710054794148</v>
      </c>
      <c r="G41" s="589">
        <f t="shared" si="2"/>
        <v>31.487896353355609</v>
      </c>
      <c r="H41" s="589">
        <f t="shared" si="2"/>
        <v>459.67611861043133</v>
      </c>
      <c r="I41" s="589">
        <f t="shared" si="2"/>
        <v>251.59090950853169</v>
      </c>
      <c r="J41" s="589">
        <f t="shared" si="2"/>
        <v>639.34301159464394</v>
      </c>
      <c r="K41" s="589">
        <f t="shared" si="2"/>
        <v>652.57320362962673</v>
      </c>
      <c r="L41" s="589">
        <f t="shared" si="2"/>
        <v>770.02389132135977</v>
      </c>
      <c r="M41" s="589">
        <f t="shared" si="2"/>
        <v>1490.2007860493359</v>
      </c>
      <c r="N41" s="590">
        <f t="shared" si="2"/>
        <v>4176.0910490582137</v>
      </c>
    </row>
    <row r="42" spans="1:15" ht="16" x14ac:dyDescent="0.2">
      <c r="A42" s="579" t="s">
        <v>633</v>
      </c>
      <c r="B42" s="587" t="s">
        <v>1087</v>
      </c>
      <c r="C42" s="588">
        <f t="shared" si="2"/>
        <v>0</v>
      </c>
      <c r="D42" s="588">
        <f t="shared" si="2"/>
        <v>0</v>
      </c>
      <c r="E42" s="588">
        <f t="shared" si="2"/>
        <v>0</v>
      </c>
      <c r="F42" s="588">
        <f t="shared" si="2"/>
        <v>0</v>
      </c>
      <c r="G42" s="588">
        <f t="shared" si="2"/>
        <v>0</v>
      </c>
      <c r="H42" s="588">
        <f t="shared" si="2"/>
        <v>0</v>
      </c>
      <c r="I42" s="588">
        <f t="shared" si="2"/>
        <v>0</v>
      </c>
      <c r="J42" s="588">
        <f t="shared" si="2"/>
        <v>0</v>
      </c>
      <c r="K42" s="588">
        <f t="shared" si="2"/>
        <v>0</v>
      </c>
      <c r="L42" s="588">
        <f t="shared" si="2"/>
        <v>0</v>
      </c>
      <c r="M42" s="588">
        <f t="shared" si="2"/>
        <v>0</v>
      </c>
      <c r="N42" s="588">
        <f t="shared" si="2"/>
        <v>0</v>
      </c>
    </row>
    <row r="43" spans="1:15" ht="16" x14ac:dyDescent="0.2">
      <c r="A43" s="579" t="s">
        <v>52</v>
      </c>
      <c r="B43" s="587" t="s">
        <v>1087</v>
      </c>
      <c r="C43" s="588">
        <f t="shared" si="2"/>
        <v>51.261550625189557</v>
      </c>
      <c r="D43" s="589">
        <f t="shared" si="2"/>
        <v>54.49256311382851</v>
      </c>
      <c r="E43" s="589">
        <f t="shared" si="2"/>
        <v>38.709887335068743</v>
      </c>
      <c r="F43" s="589">
        <f t="shared" si="2"/>
        <v>24.484480128115138</v>
      </c>
      <c r="G43" s="589">
        <f t="shared" si="2"/>
        <v>30.686764297145601</v>
      </c>
      <c r="H43" s="589">
        <f t="shared" si="2"/>
        <v>16.780343263770192</v>
      </c>
      <c r="I43" s="589">
        <f t="shared" si="2"/>
        <v>13.716823829325222</v>
      </c>
      <c r="J43" s="589">
        <f t="shared" si="2"/>
        <v>26.676284718736497</v>
      </c>
      <c r="K43" s="589">
        <f t="shared" si="2"/>
        <v>23.26666928420218</v>
      </c>
      <c r="L43" s="589">
        <f t="shared" si="2"/>
        <v>45.334751391529608</v>
      </c>
      <c r="M43" s="589">
        <f t="shared" si="2"/>
        <v>9.0561510645602539</v>
      </c>
      <c r="N43" s="590">
        <f t="shared" si="2"/>
        <v>1.8784998403998543</v>
      </c>
    </row>
    <row r="44" spans="1:15" ht="16" x14ac:dyDescent="0.2">
      <c r="A44" s="579" t="s">
        <v>1150</v>
      </c>
      <c r="B44" s="587" t="s">
        <v>1087</v>
      </c>
      <c r="C44" s="588">
        <f t="shared" si="2"/>
        <v>87.82450401612823</v>
      </c>
      <c r="D44" s="589">
        <f t="shared" si="2"/>
        <v>99.844917257214547</v>
      </c>
      <c r="E44" s="589">
        <f t="shared" si="2"/>
        <v>166.5353554485564</v>
      </c>
      <c r="F44" s="589">
        <f t="shared" si="2"/>
        <v>131.19332544108784</v>
      </c>
      <c r="G44" s="589">
        <f t="shared" si="2"/>
        <v>137.03509351645516</v>
      </c>
      <c r="H44" s="589">
        <f t="shared" si="2"/>
        <v>345.96177224385337</v>
      </c>
      <c r="I44" s="589">
        <f t="shared" si="2"/>
        <v>194.93685600543267</v>
      </c>
      <c r="J44" s="589">
        <f t="shared" si="2"/>
        <v>273.3262296552648</v>
      </c>
      <c r="K44" s="589">
        <f t="shared" si="2"/>
        <v>336.62983122270634</v>
      </c>
      <c r="L44" s="589">
        <f t="shared" si="2"/>
        <v>307.34717586065835</v>
      </c>
      <c r="M44" s="589">
        <f t="shared" si="2"/>
        <v>305.57443225435691</v>
      </c>
      <c r="N44" s="590">
        <f t="shared" si="2"/>
        <v>432.25122853802168</v>
      </c>
    </row>
    <row r="45" spans="1:15" ht="16" x14ac:dyDescent="0.2">
      <c r="A45" s="576" t="s">
        <v>55</v>
      </c>
      <c r="B45" s="777" t="s">
        <v>1087</v>
      </c>
      <c r="C45" s="778">
        <f>SUM(C34:C44)</f>
        <v>6084.3852778720993</v>
      </c>
      <c r="D45" s="778">
        <f t="shared" ref="D45:N45" si="3">SUM(D34:D44)</f>
        <v>4990.5255649811843</v>
      </c>
      <c r="E45" s="778">
        <f t="shared" si="3"/>
        <v>4121.6365843812455</v>
      </c>
      <c r="F45" s="778">
        <f t="shared" si="3"/>
        <v>3744.4879298410224</v>
      </c>
      <c r="G45" s="778">
        <f t="shared" si="3"/>
        <v>4056.3076012157344</v>
      </c>
      <c r="H45" s="778">
        <f t="shared" si="3"/>
        <v>6223.8792804041796</v>
      </c>
      <c r="I45" s="778">
        <f t="shared" si="3"/>
        <v>5674.3448644150149</v>
      </c>
      <c r="J45" s="778">
        <f t="shared" si="3"/>
        <v>5800.9003733289255</v>
      </c>
      <c r="K45" s="778">
        <f t="shared" si="3"/>
        <v>9960.9904259628547</v>
      </c>
      <c r="L45" s="778">
        <f t="shared" si="3"/>
        <v>6577.858683599271</v>
      </c>
      <c r="M45" s="778">
        <f t="shared" si="3"/>
        <v>10175.152760209327</v>
      </c>
      <c r="N45" s="778">
        <f t="shared" si="3"/>
        <v>10614.482538323235</v>
      </c>
    </row>
    <row r="46" spans="1:15" ht="16" x14ac:dyDescent="0.2">
      <c r="A46" s="579" t="s">
        <v>44</v>
      </c>
      <c r="B46" s="580" t="s">
        <v>1088</v>
      </c>
      <c r="C46" s="648">
        <v>1E-3</v>
      </c>
      <c r="D46" s="648">
        <v>1E-3</v>
      </c>
      <c r="E46" s="648">
        <v>1E-3</v>
      </c>
      <c r="F46" s="648">
        <v>2E-3</v>
      </c>
      <c r="G46" s="648">
        <v>2E-3</v>
      </c>
      <c r="H46" s="648">
        <v>0.10199999999999999</v>
      </c>
      <c r="I46" s="648">
        <v>0.42899999999999999</v>
      </c>
      <c r="J46" s="648">
        <v>0.40400000000000003</v>
      </c>
      <c r="K46" s="648">
        <v>0.42499999999999999</v>
      </c>
      <c r="L46" s="648">
        <v>0.45300000000000001</v>
      </c>
      <c r="M46" s="648">
        <v>2.4460000000000002</v>
      </c>
      <c r="N46" s="648">
        <v>9.8840000000000003</v>
      </c>
    </row>
    <row r="47" spans="1:15" ht="16" x14ac:dyDescent="0.2">
      <c r="A47" s="579" t="s">
        <v>45</v>
      </c>
      <c r="B47" s="580" t="s">
        <v>1088</v>
      </c>
      <c r="C47" s="648">
        <v>15224.684999999999</v>
      </c>
      <c r="D47" s="648">
        <v>15373.086000000001</v>
      </c>
      <c r="E47" s="648">
        <v>15416.716</v>
      </c>
      <c r="F47" s="648">
        <v>15581.890000000001</v>
      </c>
      <c r="G47" s="648">
        <v>15802.366</v>
      </c>
      <c r="H47" s="648">
        <v>16092.886</v>
      </c>
      <c r="I47" s="648">
        <v>16353.753000000001</v>
      </c>
      <c r="J47" s="648">
        <v>16583.884999999998</v>
      </c>
      <c r="K47" s="648">
        <v>16825.225999999999</v>
      </c>
      <c r="L47" s="648">
        <v>17032.492000000002</v>
      </c>
      <c r="M47" s="648">
        <v>17228.717000000001</v>
      </c>
      <c r="N47" s="648">
        <v>17463.557000000001</v>
      </c>
    </row>
    <row r="48" spans="1:15" ht="16" x14ac:dyDescent="0.2">
      <c r="A48" s="579" t="s">
        <v>1149</v>
      </c>
      <c r="B48" s="580" t="s">
        <v>1088</v>
      </c>
      <c r="C48" s="648">
        <v>836.94200000000001</v>
      </c>
      <c r="D48" s="648">
        <v>836.94299999999998</v>
      </c>
      <c r="E48" s="648">
        <v>838.62</v>
      </c>
      <c r="F48" s="648">
        <v>842.94799999999998</v>
      </c>
      <c r="G48" s="648">
        <v>842.90499999999997</v>
      </c>
      <c r="H48" s="648">
        <v>842.90499999999997</v>
      </c>
      <c r="I48" s="648">
        <v>886.25099999999998</v>
      </c>
      <c r="J48" s="648">
        <v>1479.2950000000001</v>
      </c>
      <c r="K48" s="648">
        <v>2208.3049999999998</v>
      </c>
      <c r="L48" s="648">
        <v>3020.9180000000001</v>
      </c>
      <c r="M48" s="648">
        <v>4274.6189999999997</v>
      </c>
      <c r="N48" s="648">
        <v>5346.0439999999999</v>
      </c>
    </row>
    <row r="49" spans="1:14" ht="16" x14ac:dyDescent="0.2">
      <c r="A49" s="579" t="s">
        <v>207</v>
      </c>
      <c r="B49" s="580" t="s">
        <v>1088</v>
      </c>
      <c r="C49" s="648">
        <v>830.18299999999999</v>
      </c>
      <c r="D49" s="648">
        <v>840.28700000000003</v>
      </c>
      <c r="E49" s="648">
        <v>865.57799999999997</v>
      </c>
      <c r="F49" s="648">
        <v>878.42600000000004</v>
      </c>
      <c r="G49" s="648">
        <v>922.58100000000002</v>
      </c>
      <c r="H49" s="648">
        <v>1111.1099999999999</v>
      </c>
      <c r="I49" s="648">
        <v>1301.4880000000001</v>
      </c>
      <c r="J49" s="648">
        <v>1427.942</v>
      </c>
      <c r="K49" s="648">
        <v>1616.808</v>
      </c>
      <c r="L49" s="648">
        <v>1739.26</v>
      </c>
      <c r="M49" s="648">
        <v>1834.6679999999999</v>
      </c>
      <c r="N49" s="648">
        <v>1944.271</v>
      </c>
    </row>
    <row r="50" spans="1:14" ht="16" x14ac:dyDescent="0.2">
      <c r="A50" s="579" t="s">
        <v>48</v>
      </c>
      <c r="B50" s="580" t="s">
        <v>1088</v>
      </c>
      <c r="C50" s="648">
        <v>136.59899999999999</v>
      </c>
      <c r="D50" s="648">
        <v>142.428</v>
      </c>
      <c r="E50" s="648">
        <v>184.52500000000001</v>
      </c>
      <c r="F50" s="648">
        <v>244.62200000000001</v>
      </c>
      <c r="G50" s="648">
        <v>292.56900000000002</v>
      </c>
      <c r="H50" s="648">
        <v>333.464</v>
      </c>
      <c r="I50" s="648">
        <v>454.82900000000001</v>
      </c>
      <c r="J50" s="648">
        <v>621.01</v>
      </c>
      <c r="K50" s="648">
        <v>607.822</v>
      </c>
      <c r="L50" s="648">
        <v>510.69</v>
      </c>
      <c r="M50" s="648">
        <v>488.78699999999998</v>
      </c>
      <c r="N50" s="648">
        <v>485.72399999999999</v>
      </c>
    </row>
    <row r="51" spans="1:14" ht="16" x14ac:dyDescent="0.2">
      <c r="A51" s="579" t="s">
        <v>875</v>
      </c>
      <c r="B51" s="580" t="s">
        <v>1088</v>
      </c>
      <c r="C51" s="648">
        <v>1450.1</v>
      </c>
      <c r="D51" s="648">
        <v>1573.4780000000001</v>
      </c>
      <c r="E51" s="648">
        <v>1661.991</v>
      </c>
      <c r="F51" s="648">
        <v>1672.2170000000001</v>
      </c>
      <c r="G51" s="648">
        <v>1696.9849999999999</v>
      </c>
      <c r="H51" s="648">
        <v>2156.5540000000001</v>
      </c>
      <c r="I51" s="648">
        <v>3051.3539999999998</v>
      </c>
      <c r="J51" s="648">
        <v>3711.1309999999999</v>
      </c>
      <c r="K51" s="648">
        <v>3917.451</v>
      </c>
      <c r="L51" s="648">
        <v>4284.8410000000003</v>
      </c>
      <c r="M51" s="648">
        <v>4919.5129999999999</v>
      </c>
      <c r="N51" s="648">
        <v>5707.48</v>
      </c>
    </row>
    <row r="52" spans="1:14" ht="16" x14ac:dyDescent="0.2">
      <c r="A52" s="579" t="s">
        <v>85</v>
      </c>
      <c r="B52" s="580" t="s">
        <v>1088</v>
      </c>
      <c r="C52" s="648">
        <v>6259.6210000000001</v>
      </c>
      <c r="D52" s="648">
        <v>6681.85</v>
      </c>
      <c r="E52" s="648">
        <v>7010.9859999999999</v>
      </c>
      <c r="F52" s="648">
        <v>7361.7629999999999</v>
      </c>
      <c r="G52" s="648">
        <v>7669.44</v>
      </c>
      <c r="H52" s="648">
        <v>7921.1629999999996</v>
      </c>
      <c r="I52" s="648">
        <v>5652.9030000000002</v>
      </c>
      <c r="J52" s="648">
        <v>6532.3829999999998</v>
      </c>
      <c r="K52" s="648">
        <v>7516.241</v>
      </c>
      <c r="L52" s="648">
        <v>7749.6379999999999</v>
      </c>
      <c r="M52" s="648">
        <v>7988.0540000000001</v>
      </c>
      <c r="N52" s="648">
        <v>7958.5929999999998</v>
      </c>
    </row>
    <row r="53" spans="1:14" ht="16" x14ac:dyDescent="0.2">
      <c r="A53" s="579" t="s">
        <v>51</v>
      </c>
      <c r="B53" s="580" t="s">
        <v>1088</v>
      </c>
      <c r="C53" s="648">
        <v>871.86599999999999</v>
      </c>
      <c r="D53" s="648">
        <v>874.13099999999997</v>
      </c>
      <c r="E53" s="648">
        <v>964.76199999999994</v>
      </c>
      <c r="F53" s="648">
        <v>1075.8130000000001</v>
      </c>
      <c r="G53" s="648">
        <v>1171.83</v>
      </c>
      <c r="H53" s="648">
        <v>1135.548</v>
      </c>
      <c r="I53" s="648">
        <v>1190.931</v>
      </c>
      <c r="J53" s="648">
        <v>1339.3969999999999</v>
      </c>
      <c r="K53" s="648">
        <v>1454.7049999999999</v>
      </c>
      <c r="L53" s="648">
        <v>1380.8880000000001</v>
      </c>
      <c r="M53" s="648">
        <v>1391.329</v>
      </c>
      <c r="N53" s="648">
        <v>1418.3159999999998</v>
      </c>
    </row>
    <row r="54" spans="1:14" ht="16" x14ac:dyDescent="0.2">
      <c r="A54" s="579" t="s">
        <v>633</v>
      </c>
      <c r="B54" s="580" t="s">
        <v>1088</v>
      </c>
      <c r="C54" s="648">
        <v>0</v>
      </c>
      <c r="D54" s="648">
        <v>0</v>
      </c>
      <c r="E54" s="648">
        <v>0</v>
      </c>
      <c r="F54" s="648">
        <v>0</v>
      </c>
      <c r="G54" s="648">
        <v>0</v>
      </c>
      <c r="H54" s="648">
        <v>0</v>
      </c>
      <c r="I54" s="648">
        <v>0</v>
      </c>
      <c r="J54" s="648">
        <v>0</v>
      </c>
      <c r="K54" s="648">
        <v>0</v>
      </c>
      <c r="L54" s="648">
        <v>0</v>
      </c>
      <c r="M54" s="648">
        <v>0</v>
      </c>
      <c r="N54" s="648">
        <v>0</v>
      </c>
    </row>
    <row r="55" spans="1:14" ht="16" x14ac:dyDescent="0.2">
      <c r="A55" s="579" t="s">
        <v>52</v>
      </c>
      <c r="B55" s="580" t="s">
        <v>1088</v>
      </c>
      <c r="C55" s="648">
        <v>213.42</v>
      </c>
      <c r="D55" s="648">
        <v>243.209</v>
      </c>
      <c r="E55" s="648">
        <v>274.00299999999999</v>
      </c>
      <c r="F55" s="648">
        <v>274.14800000000002</v>
      </c>
      <c r="G55" s="648">
        <v>275.14800000000002</v>
      </c>
      <c r="H55" s="648">
        <v>277.61599999999999</v>
      </c>
      <c r="I55" s="648">
        <v>314.21600000000001</v>
      </c>
      <c r="J55" s="648">
        <v>492.137</v>
      </c>
      <c r="K55" s="648">
        <v>539.32500000000005</v>
      </c>
      <c r="L55" s="648">
        <v>591.64700000000005</v>
      </c>
      <c r="M55" s="648">
        <v>595.36</v>
      </c>
      <c r="N55" s="648">
        <v>836.84099999999989</v>
      </c>
    </row>
    <row r="56" spans="1:14" ht="16" x14ac:dyDescent="0.2">
      <c r="A56" s="579" t="s">
        <v>1150</v>
      </c>
      <c r="B56" s="580" t="s">
        <v>1088</v>
      </c>
      <c r="C56" s="648">
        <v>1412.1420000000001</v>
      </c>
      <c r="D56" s="648">
        <v>1514.5989999999999</v>
      </c>
      <c r="E56" s="648">
        <v>1595.9369999999999</v>
      </c>
      <c r="F56" s="648">
        <v>1624.44</v>
      </c>
      <c r="G56" s="648">
        <v>1672.873</v>
      </c>
      <c r="H56" s="648">
        <v>1748.0640000000001</v>
      </c>
      <c r="I56" s="648">
        <v>1968.6130000000001</v>
      </c>
      <c r="J56" s="648">
        <v>2211.1509999999998</v>
      </c>
      <c r="K56" s="648">
        <v>2498.8980000000001</v>
      </c>
      <c r="L56" s="648">
        <v>2885.5540000000001</v>
      </c>
      <c r="M56" s="648">
        <v>3116.828</v>
      </c>
      <c r="N56" s="648">
        <v>3401.3890000000001</v>
      </c>
    </row>
    <row r="57" spans="1:14" ht="16" x14ac:dyDescent="0.2">
      <c r="A57" s="576" t="s">
        <v>55</v>
      </c>
      <c r="B57" s="596" t="s">
        <v>1088</v>
      </c>
      <c r="C57" s="778">
        <f>SUM(C46:C56)</f>
        <v>27235.558999999994</v>
      </c>
      <c r="D57" s="778">
        <f t="shared" ref="D57:N57" si="4">SUM(D46:D56)</f>
        <v>28080.011999999995</v>
      </c>
      <c r="E57" s="778">
        <f t="shared" si="4"/>
        <v>28813.119000000006</v>
      </c>
      <c r="F57" s="778">
        <f t="shared" si="4"/>
        <v>29556.268999999997</v>
      </c>
      <c r="G57" s="778">
        <f t="shared" si="4"/>
        <v>30346.699000000001</v>
      </c>
      <c r="H57" s="778">
        <f t="shared" si="4"/>
        <v>31619.411999999997</v>
      </c>
      <c r="I57" s="778">
        <f t="shared" si="4"/>
        <v>31174.767000000007</v>
      </c>
      <c r="J57" s="778">
        <f t="shared" si="4"/>
        <v>34398.734999999993</v>
      </c>
      <c r="K57" s="778">
        <f t="shared" si="4"/>
        <v>37185.205999999998</v>
      </c>
      <c r="L57" s="778">
        <f t="shared" si="4"/>
        <v>39196.380999999994</v>
      </c>
      <c r="M57" s="778">
        <f t="shared" si="4"/>
        <v>41840.321000000004</v>
      </c>
      <c r="N57" s="778">
        <f t="shared" si="4"/>
        <v>44572.099000000002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0"/>
  </sheetPr>
  <dimension ref="A1:N88"/>
  <sheetViews>
    <sheetView zoomScaleNormal="100" workbookViewId="0">
      <selection activeCell="AA56" sqref="AA56"/>
    </sheetView>
  </sheetViews>
  <sheetFormatPr baseColWidth="10" defaultColWidth="8.83203125" defaultRowHeight="13" x14ac:dyDescent="0.15"/>
  <cols>
    <col min="1" max="2" width="13.5" customWidth="1"/>
    <col min="3" max="3" width="13.5" style="83" customWidth="1"/>
    <col min="4" max="14" width="13.5" customWidth="1"/>
  </cols>
  <sheetData>
    <row r="1" spans="1:14" ht="83.25" customHeight="1" x14ac:dyDescent="0.15">
      <c r="A1" s="834" t="s">
        <v>1275</v>
      </c>
      <c r="B1" s="834"/>
      <c r="C1" s="834"/>
      <c r="D1" s="834"/>
      <c r="E1" s="834"/>
      <c r="F1" s="834"/>
      <c r="G1" s="834"/>
      <c r="H1" s="834"/>
      <c r="I1" s="834"/>
      <c r="J1" s="834"/>
      <c r="K1" s="834"/>
      <c r="L1" s="834"/>
      <c r="M1" s="12"/>
      <c r="N1" s="12"/>
    </row>
    <row r="2" spans="1:14" x14ac:dyDescent="0.15">
      <c r="A2" s="102"/>
      <c r="B2" s="83"/>
      <c r="C2" s="103"/>
      <c r="D2" s="10"/>
      <c r="E2" s="10"/>
    </row>
    <row r="3" spans="1:14" x14ac:dyDescent="0.15">
      <c r="A3" s="102"/>
      <c r="B3" s="83"/>
      <c r="C3" s="103"/>
      <c r="D3" s="104"/>
    </row>
    <row r="4" spans="1:14" x14ac:dyDescent="0.15">
      <c r="A4" s="90" t="s">
        <v>69</v>
      </c>
      <c r="B4" s="90"/>
      <c r="C4" s="103"/>
      <c r="D4" s="104"/>
    </row>
    <row r="5" spans="1:14" ht="34" x14ac:dyDescent="0.2">
      <c r="A5" s="243" t="s">
        <v>303</v>
      </c>
      <c r="B5" s="260" t="s">
        <v>304</v>
      </c>
      <c r="C5" s="260" t="s">
        <v>713</v>
      </c>
      <c r="D5" s="104"/>
    </row>
    <row r="6" spans="1:14" ht="16" x14ac:dyDescent="0.2">
      <c r="A6" s="261">
        <v>2000</v>
      </c>
      <c r="B6" s="252">
        <f t="shared" ref="B6:B14" si="0">L36/1024</f>
        <v>0.51354472568511966</v>
      </c>
      <c r="C6" s="252">
        <v>0.51354472568511966</v>
      </c>
      <c r="D6" s="104"/>
    </row>
    <row r="7" spans="1:14" ht="16" x14ac:dyDescent="0.2">
      <c r="A7" s="261">
        <v>2001</v>
      </c>
      <c r="B7" s="252">
        <f t="shared" si="0"/>
        <v>0.99195496114434811</v>
      </c>
      <c r="C7" s="252">
        <v>0.99195496114434811</v>
      </c>
    </row>
    <row r="8" spans="1:14" ht="16" x14ac:dyDescent="0.2">
      <c r="A8" s="261">
        <v>2002</v>
      </c>
      <c r="B8" s="252">
        <f t="shared" si="0"/>
        <v>1.922691838783438</v>
      </c>
      <c r="C8" s="252">
        <v>1.922691838783438</v>
      </c>
    </row>
    <row r="9" spans="1:14" ht="16" x14ac:dyDescent="0.2">
      <c r="A9" s="261">
        <v>2003</v>
      </c>
      <c r="B9" s="252">
        <f t="shared" si="0"/>
        <v>3.5503806954214361</v>
      </c>
      <c r="C9" s="252">
        <v>3.5503806954214361</v>
      </c>
    </row>
    <row r="10" spans="1:14" ht="16" x14ac:dyDescent="0.2">
      <c r="A10" s="261">
        <v>2004</v>
      </c>
      <c r="B10" s="252">
        <f t="shared" si="0"/>
        <v>3.935546875</v>
      </c>
      <c r="C10" s="252">
        <v>3.935546875</v>
      </c>
    </row>
    <row r="11" spans="1:14" ht="16" x14ac:dyDescent="0.2">
      <c r="A11" s="261">
        <v>2005</v>
      </c>
      <c r="B11" s="252">
        <f t="shared" si="0"/>
        <v>4.063515625</v>
      </c>
      <c r="C11" s="252">
        <v>4.063515625</v>
      </c>
    </row>
    <row r="12" spans="1:14" ht="16" x14ac:dyDescent="0.2">
      <c r="A12" s="261">
        <v>2006</v>
      </c>
      <c r="B12" s="252">
        <f t="shared" si="0"/>
        <v>4.6174499885111002</v>
      </c>
      <c r="C12" s="252">
        <v>4.6174499885111002</v>
      </c>
    </row>
    <row r="13" spans="1:14" ht="16" x14ac:dyDescent="0.2">
      <c r="A13" s="261">
        <v>2007</v>
      </c>
      <c r="B13" s="252">
        <f t="shared" si="0"/>
        <v>4.9068538051850199</v>
      </c>
      <c r="C13" s="252">
        <v>4.9068538051850199</v>
      </c>
      <c r="K13" s="9"/>
    </row>
    <row r="14" spans="1:14" ht="16" x14ac:dyDescent="0.2">
      <c r="A14" s="261">
        <v>2008</v>
      </c>
      <c r="B14" s="252">
        <f t="shared" si="0"/>
        <v>4.2940056858062743</v>
      </c>
      <c r="C14" s="252">
        <v>4.2940056858062743</v>
      </c>
    </row>
    <row r="15" spans="1:14" ht="16" x14ac:dyDescent="0.2">
      <c r="A15" s="261">
        <v>2009</v>
      </c>
      <c r="B15" s="252">
        <f>L46/1024</f>
        <v>4.2035996093749999</v>
      </c>
      <c r="C15" s="252">
        <v>4.2035996093749999</v>
      </c>
    </row>
    <row r="16" spans="1:14" ht="16" x14ac:dyDescent="0.2">
      <c r="A16" s="261">
        <v>2010</v>
      </c>
      <c r="B16" s="252">
        <f>L47/1024</f>
        <v>4.5042429416315555</v>
      </c>
      <c r="C16" s="252">
        <v>4.5042429416315555</v>
      </c>
    </row>
    <row r="17" spans="1:11" ht="16" x14ac:dyDescent="0.2">
      <c r="A17" s="261">
        <v>2011</v>
      </c>
      <c r="B17" s="252">
        <f>L48/1024</f>
        <v>5.7626225452423085</v>
      </c>
      <c r="C17" s="252">
        <v>5.7626225452423085</v>
      </c>
    </row>
    <row r="18" spans="1:11" ht="16" x14ac:dyDescent="0.2">
      <c r="A18" s="261">
        <v>2012</v>
      </c>
      <c r="B18" s="252">
        <f>L49/1024</f>
        <v>7.3970605468750001</v>
      </c>
      <c r="C18" s="252">
        <v>7.3970605468750001</v>
      </c>
    </row>
    <row r="19" spans="1:11" ht="16" x14ac:dyDescent="0.2">
      <c r="A19" s="261">
        <v>2013</v>
      </c>
      <c r="B19" s="252">
        <f t="shared" ref="B19:B25" si="1">B51/1024</f>
        <v>9.7649243259429941</v>
      </c>
      <c r="C19" s="252">
        <v>9.7649243259429941</v>
      </c>
    </row>
    <row r="20" spans="1:11" ht="16" x14ac:dyDescent="0.2">
      <c r="A20" s="261">
        <v>2014</v>
      </c>
      <c r="B20" s="252">
        <f t="shared" si="1"/>
        <v>9.1162402343750006</v>
      </c>
      <c r="C20" s="252">
        <v>9.1162402343750006</v>
      </c>
    </row>
    <row r="21" spans="1:11" ht="16" x14ac:dyDescent="0.2">
      <c r="A21" s="261">
        <v>2015</v>
      </c>
      <c r="B21" s="252">
        <f t="shared" si="1"/>
        <v>14.632691383361818</v>
      </c>
      <c r="C21" s="252">
        <v>14.632695312499999</v>
      </c>
    </row>
    <row r="22" spans="1:11" ht="16" x14ac:dyDescent="0.2">
      <c r="A22" s="261">
        <v>2016</v>
      </c>
      <c r="B22" s="252">
        <f t="shared" si="1"/>
        <v>17.503115234374999</v>
      </c>
      <c r="C22" s="252">
        <v>17.503115234374999</v>
      </c>
    </row>
    <row r="23" spans="1:11" ht="16" x14ac:dyDescent="0.2">
      <c r="A23" s="261">
        <v>2017</v>
      </c>
      <c r="B23" s="252">
        <f t="shared" si="1"/>
        <v>23.806344676585869</v>
      </c>
      <c r="C23" s="252">
        <f t="shared" ref="C23:C29" si="2">B23</f>
        <v>23.806344676585869</v>
      </c>
    </row>
    <row r="24" spans="1:11" ht="16" x14ac:dyDescent="0.2">
      <c r="A24" s="261">
        <v>2018</v>
      </c>
      <c r="B24" s="252">
        <f t="shared" si="1"/>
        <v>27.365493290096673</v>
      </c>
      <c r="C24" s="252">
        <f t="shared" si="2"/>
        <v>27.365493290096673</v>
      </c>
    </row>
    <row r="25" spans="1:11" ht="16" x14ac:dyDescent="0.2">
      <c r="A25" s="261">
        <v>2019</v>
      </c>
      <c r="B25" s="252">
        <f t="shared" si="1"/>
        <v>33.595650262832635</v>
      </c>
      <c r="C25" s="252">
        <f t="shared" si="2"/>
        <v>33.595650262832635</v>
      </c>
    </row>
    <row r="26" spans="1:11" ht="16" x14ac:dyDescent="0.2">
      <c r="A26" s="261">
        <v>2020</v>
      </c>
      <c r="B26" s="252">
        <f>B58/1024</f>
        <v>41.860490875244139</v>
      </c>
      <c r="C26" s="252">
        <f t="shared" si="2"/>
        <v>41.860490875244139</v>
      </c>
    </row>
    <row r="27" spans="1:11" ht="16" x14ac:dyDescent="0.2">
      <c r="A27" s="261">
        <v>2021</v>
      </c>
      <c r="B27" s="252">
        <f>B59/1024</f>
        <v>59.237639341354374</v>
      </c>
      <c r="C27" s="252">
        <f t="shared" si="2"/>
        <v>59.237639341354374</v>
      </c>
    </row>
    <row r="28" spans="1:11" ht="16" x14ac:dyDescent="0.2">
      <c r="A28" s="261">
        <v>2022</v>
      </c>
      <c r="B28" s="252">
        <f>B60/1024</f>
        <v>71.539023482580561</v>
      </c>
      <c r="C28" s="252">
        <f t="shared" ref="C28" si="3">B28</f>
        <v>71.539023482580561</v>
      </c>
    </row>
    <row r="29" spans="1:11" ht="16" x14ac:dyDescent="0.2">
      <c r="A29" s="261">
        <v>2023</v>
      </c>
      <c r="B29" s="252">
        <f>B61/1024</f>
        <v>102.49167855602505</v>
      </c>
      <c r="C29" s="252">
        <f t="shared" si="2"/>
        <v>102.49167855602505</v>
      </c>
    </row>
    <row r="32" spans="1:11" x14ac:dyDescent="0.15">
      <c r="D32" s="90"/>
      <c r="E32" s="90"/>
      <c r="F32" s="90"/>
      <c r="G32" s="90"/>
      <c r="H32" s="90"/>
      <c r="I32" s="90"/>
      <c r="J32" s="90"/>
      <c r="K32" s="90"/>
    </row>
    <row r="33" spans="1:12" ht="12.75" customHeight="1" x14ac:dyDescent="0.15">
      <c r="A33" s="90" t="s">
        <v>320</v>
      </c>
      <c r="D33" s="884" t="s">
        <v>322</v>
      </c>
      <c r="E33" s="885"/>
      <c r="F33" s="886"/>
      <c r="G33" s="90"/>
      <c r="H33" s="887" t="s">
        <v>323</v>
      </c>
      <c r="I33" s="888"/>
      <c r="J33" s="889"/>
      <c r="L33" s="106" t="s">
        <v>324</v>
      </c>
    </row>
    <row r="34" spans="1:12" ht="14" x14ac:dyDescent="0.15">
      <c r="A34" s="90" t="s">
        <v>321</v>
      </c>
      <c r="B34" s="90"/>
      <c r="C34" s="90"/>
      <c r="D34" s="109" t="s">
        <v>55</v>
      </c>
      <c r="E34" s="110" t="s">
        <v>327</v>
      </c>
      <c r="F34" s="111" t="s">
        <v>328</v>
      </c>
      <c r="G34" s="90"/>
      <c r="H34" s="112" t="s">
        <v>55</v>
      </c>
      <c r="I34" s="110" t="s">
        <v>329</v>
      </c>
      <c r="J34" s="113" t="s">
        <v>330</v>
      </c>
      <c r="L34" s="114" t="s">
        <v>331</v>
      </c>
    </row>
    <row r="35" spans="1:12" x14ac:dyDescent="0.15">
      <c r="A35" s="90"/>
      <c r="B35" s="90"/>
      <c r="C35" s="90"/>
      <c r="D35" s="116">
        <v>308.96113601562496</v>
      </c>
      <c r="E35" s="117">
        <v>41.79</v>
      </c>
      <c r="F35" s="118">
        <f>D35-E35</f>
        <v>267.17113601562494</v>
      </c>
      <c r="G35" s="90"/>
      <c r="H35" s="119"/>
      <c r="I35" s="120"/>
      <c r="J35" s="121"/>
      <c r="L35" s="122">
        <f>D35</f>
        <v>308.96113601562496</v>
      </c>
    </row>
    <row r="36" spans="1:12" ht="42" x14ac:dyDescent="0.15">
      <c r="A36" s="90"/>
      <c r="B36" s="107" t="s">
        <v>325</v>
      </c>
      <c r="C36" s="108" t="s">
        <v>326</v>
      </c>
      <c r="D36" s="116">
        <v>525.86979910156253</v>
      </c>
      <c r="E36" s="117">
        <f>(62.23-10.34)+(146.87-27.58)+(29.94-1.84)+(5.22-4.08)+41.79</f>
        <v>242.20999999999998</v>
      </c>
      <c r="F36" s="118">
        <f>D36-E36</f>
        <v>283.65979910156256</v>
      </c>
      <c r="G36" s="90"/>
      <c r="H36" s="119"/>
      <c r="I36" s="120"/>
      <c r="J36" s="121"/>
      <c r="L36" s="122">
        <f>D36</f>
        <v>525.86979910156253</v>
      </c>
    </row>
    <row r="37" spans="1:12" x14ac:dyDescent="0.15">
      <c r="A37" s="115" t="s">
        <v>332</v>
      </c>
      <c r="B37" s="90"/>
      <c r="C37" s="90"/>
      <c r="D37" s="116">
        <v>1015.7618802118125</v>
      </c>
      <c r="E37" s="117">
        <f>(218.93-10.34)+(332.42-27.58)+(84.58-27.58)+(10.29-4.08)+66.98</f>
        <v>643.62000000000012</v>
      </c>
      <c r="F37" s="118">
        <f>D37-E37</f>
        <v>372.14188021181235</v>
      </c>
      <c r="G37" s="90"/>
      <c r="H37" s="119"/>
      <c r="I37" s="120"/>
      <c r="J37" s="121"/>
      <c r="L37" s="122">
        <f>D37</f>
        <v>1015.7618802118125</v>
      </c>
    </row>
    <row r="38" spans="1:12" x14ac:dyDescent="0.15">
      <c r="A38" s="115" t="s">
        <v>305</v>
      </c>
      <c r="B38" s="90"/>
      <c r="C38" s="123">
        <v>201.18</v>
      </c>
      <c r="D38" s="116">
        <f>D37+953.074562702428</f>
        <v>1968.8364429142405</v>
      </c>
      <c r="E38" s="124">
        <f>E37+929.203831968576</f>
        <v>1572.8238319685761</v>
      </c>
      <c r="F38" s="118">
        <f>D38-E38</f>
        <v>396.01261094566439</v>
      </c>
      <c r="G38" s="90"/>
      <c r="H38" s="119"/>
      <c r="I38" s="120"/>
      <c r="J38" s="121"/>
      <c r="L38" s="122">
        <f>D38</f>
        <v>1968.8364429142405</v>
      </c>
    </row>
    <row r="39" spans="1:12" x14ac:dyDescent="0.15">
      <c r="A39" s="115" t="s">
        <v>306</v>
      </c>
      <c r="B39" s="90"/>
      <c r="C39" s="123">
        <v>633.10227999999995</v>
      </c>
      <c r="D39" s="125">
        <f>D38+1666.75338919731</f>
        <v>3635.5898321115505</v>
      </c>
      <c r="E39" s="126">
        <f>E38+1624.67378795572</f>
        <v>3197.497619924296</v>
      </c>
      <c r="F39" s="127">
        <f>D39-E39</f>
        <v>438.09221218725452</v>
      </c>
      <c r="G39" s="90"/>
      <c r="H39" s="119"/>
      <c r="I39" s="120"/>
      <c r="J39" s="121"/>
      <c r="L39" s="122">
        <f>D39</f>
        <v>3635.5898321115505</v>
      </c>
    </row>
    <row r="40" spans="1:12" x14ac:dyDescent="0.15">
      <c r="A40" s="115" t="s">
        <v>307</v>
      </c>
      <c r="B40" s="90"/>
      <c r="C40" s="123">
        <v>1597.2237</v>
      </c>
      <c r="D40" s="90"/>
      <c r="E40" s="90"/>
      <c r="F40" s="90"/>
      <c r="G40" s="90"/>
      <c r="H40" s="116">
        <f>I40+J40</f>
        <v>4030</v>
      </c>
      <c r="I40" s="128">
        <f>3.25*1024</f>
        <v>3328</v>
      </c>
      <c r="J40" s="129">
        <v>702</v>
      </c>
      <c r="L40" s="122">
        <f>H40</f>
        <v>4030</v>
      </c>
    </row>
    <row r="41" spans="1:12" x14ac:dyDescent="0.15">
      <c r="A41" s="115" t="s">
        <v>308</v>
      </c>
      <c r="B41" s="90"/>
      <c r="C41" s="123">
        <v>2723.4639999999999</v>
      </c>
      <c r="D41" s="90"/>
      <c r="E41" s="90"/>
      <c r="F41" s="90"/>
      <c r="G41" s="90"/>
      <c r="H41" s="116">
        <f>I41+J41</f>
        <v>4161.04</v>
      </c>
      <c r="I41" s="124">
        <f>3.21*1024</f>
        <v>3287.04</v>
      </c>
      <c r="J41" s="118">
        <v>874</v>
      </c>
      <c r="L41" s="122">
        <f>H41</f>
        <v>4161.04</v>
      </c>
    </row>
    <row r="42" spans="1:12" x14ac:dyDescent="0.15">
      <c r="A42" s="115" t="s">
        <v>309</v>
      </c>
      <c r="B42" s="90"/>
      <c r="C42" s="123">
        <v>3332.069</v>
      </c>
      <c r="D42" s="90"/>
      <c r="E42" s="90"/>
      <c r="F42" s="90"/>
      <c r="G42" s="90"/>
      <c r="H42" s="116">
        <f>I42+J42</f>
        <v>4728.2687882353666</v>
      </c>
      <c r="I42" s="124">
        <f>3.6730643342181*1024</f>
        <v>3761.2178782393344</v>
      </c>
      <c r="J42" s="118">
        <f>0.944385654293*1024</f>
        <v>967.05090999603203</v>
      </c>
      <c r="L42" s="122">
        <f>H42</f>
        <v>4728.2687882353666</v>
      </c>
    </row>
    <row r="43" spans="1:12" x14ac:dyDescent="0.15">
      <c r="A43" s="115" t="s">
        <v>310</v>
      </c>
      <c r="B43" s="90"/>
      <c r="C43" s="123">
        <v>3518.7299999999996</v>
      </c>
      <c r="D43" s="90" t="s">
        <v>333</v>
      </c>
      <c r="E43" s="90"/>
      <c r="F43" s="90"/>
      <c r="G43" s="90"/>
      <c r="H43" s="125">
        <f>4.90685380518502*1024</f>
        <v>5024.6182965094604</v>
      </c>
      <c r="I43" s="126"/>
      <c r="J43" s="127"/>
      <c r="L43" s="122">
        <f>H43</f>
        <v>5024.6182965094604</v>
      </c>
    </row>
    <row r="44" spans="1:12" x14ac:dyDescent="0.15">
      <c r="A44" s="115" t="s">
        <v>311</v>
      </c>
      <c r="B44" s="90"/>
      <c r="C44" s="123">
        <v>3861.2900000000004</v>
      </c>
      <c r="D44" s="90"/>
      <c r="E44" s="90"/>
      <c r="F44" s="90"/>
      <c r="G44" s="90"/>
      <c r="H44" s="90"/>
      <c r="I44" s="90"/>
      <c r="J44" s="90"/>
      <c r="L44" s="122">
        <f>B46+650</f>
        <v>4397.0618222656249</v>
      </c>
    </row>
    <row r="45" spans="1:12" x14ac:dyDescent="0.15">
      <c r="A45" s="115" t="s">
        <v>312</v>
      </c>
      <c r="B45" s="90"/>
      <c r="C45" s="123">
        <v>3022.85</v>
      </c>
      <c r="D45" s="90"/>
      <c r="E45" s="90"/>
      <c r="F45" s="90"/>
      <c r="G45" s="90"/>
      <c r="H45" s="90"/>
      <c r="I45" s="90"/>
      <c r="J45" s="90"/>
      <c r="L45" s="122">
        <v>3747.06</v>
      </c>
    </row>
    <row r="46" spans="1:12" x14ac:dyDescent="0.15">
      <c r="A46" s="115" t="s">
        <v>313</v>
      </c>
      <c r="B46" s="130">
        <v>3747.0618222656253</v>
      </c>
      <c r="C46" s="90" t="s">
        <v>334</v>
      </c>
      <c r="D46" s="90"/>
      <c r="E46" s="90"/>
      <c r="F46" s="90"/>
      <c r="G46" s="90"/>
      <c r="H46" s="90"/>
      <c r="I46" s="90"/>
      <c r="J46" s="90"/>
      <c r="L46" s="122">
        <f t="shared" ref="L46:L53" si="4">B47</f>
        <v>4304.4859999999999</v>
      </c>
    </row>
    <row r="47" spans="1:12" x14ac:dyDescent="0.15">
      <c r="A47" s="115" t="s">
        <v>314</v>
      </c>
      <c r="B47" s="130">
        <v>4304.4859999999999</v>
      </c>
      <c r="C47" s="90"/>
      <c r="D47" s="90"/>
      <c r="E47" s="90"/>
      <c r="F47" s="90"/>
      <c r="G47" s="90"/>
      <c r="H47" s="90"/>
      <c r="I47" s="90"/>
      <c r="J47" s="90"/>
      <c r="L47" s="122">
        <f t="shared" si="4"/>
        <v>4612.3447722307128</v>
      </c>
    </row>
    <row r="48" spans="1:12" x14ac:dyDescent="0.15">
      <c r="A48" s="115" t="s">
        <v>315</v>
      </c>
      <c r="B48" s="130">
        <v>4612.3447722307128</v>
      </c>
      <c r="C48" s="90"/>
      <c r="D48" s="90"/>
      <c r="E48" s="90"/>
      <c r="F48" s="90"/>
      <c r="G48" s="90"/>
      <c r="H48" s="90"/>
      <c r="I48" s="90"/>
      <c r="J48" s="90"/>
      <c r="L48" s="122">
        <f t="shared" si="4"/>
        <v>5900.925486328124</v>
      </c>
    </row>
    <row r="49" spans="1:13" x14ac:dyDescent="0.15">
      <c r="A49" s="115" t="s">
        <v>316</v>
      </c>
      <c r="B49" s="130">
        <v>5900.925486328124</v>
      </c>
      <c r="C49" s="90"/>
      <c r="D49" s="90"/>
      <c r="E49" s="90"/>
      <c r="F49" s="90"/>
      <c r="G49" s="90"/>
      <c r="H49" s="90"/>
      <c r="I49" s="90"/>
      <c r="J49" s="90"/>
      <c r="L49" s="122">
        <f t="shared" si="4"/>
        <v>7574.59</v>
      </c>
    </row>
    <row r="50" spans="1:13" x14ac:dyDescent="0.15">
      <c r="A50" s="115" t="s">
        <v>317</v>
      </c>
      <c r="B50" s="130">
        <v>7574.59</v>
      </c>
      <c r="C50" s="90"/>
      <c r="D50" s="90"/>
      <c r="E50" s="90"/>
      <c r="F50" s="90"/>
      <c r="G50" s="90"/>
      <c r="H50" s="90"/>
      <c r="I50" s="90"/>
      <c r="J50" s="90"/>
      <c r="L50" s="122">
        <f t="shared" si="4"/>
        <v>9999.2825097656259</v>
      </c>
    </row>
    <row r="51" spans="1:13" ht="14" x14ac:dyDescent="0.15">
      <c r="A51" s="115" t="s">
        <v>318</v>
      </c>
      <c r="B51" s="130">
        <v>9999.2825097656259</v>
      </c>
      <c r="C51" s="90"/>
      <c r="D51" s="133"/>
      <c r="E51" s="133"/>
      <c r="F51" s="133"/>
      <c r="G51" s="133"/>
      <c r="H51" s="133"/>
      <c r="I51" s="133"/>
      <c r="J51" s="133"/>
      <c r="K51" s="133"/>
      <c r="L51" s="122">
        <f t="shared" si="4"/>
        <v>9335.0300000000007</v>
      </c>
    </row>
    <row r="52" spans="1:13" ht="14" x14ac:dyDescent="0.15">
      <c r="A52" s="115" t="s">
        <v>319</v>
      </c>
      <c r="B52" s="130">
        <v>9335.0300000000007</v>
      </c>
      <c r="C52" s="90"/>
      <c r="D52" s="133"/>
      <c r="E52" s="133"/>
      <c r="F52" s="133"/>
      <c r="G52" s="133"/>
      <c r="H52" s="133"/>
      <c r="I52" s="133"/>
      <c r="J52" s="133"/>
      <c r="K52" s="133"/>
      <c r="L52" s="122">
        <f t="shared" si="4"/>
        <v>14983.875976562502</v>
      </c>
    </row>
    <row r="53" spans="1:13" ht="14" x14ac:dyDescent="0.15">
      <c r="A53" s="132" t="s">
        <v>237</v>
      </c>
      <c r="B53" s="130">
        <v>14983.875976562502</v>
      </c>
      <c r="C53"/>
      <c r="D53" s="133"/>
      <c r="E53" s="133"/>
      <c r="F53" s="133"/>
      <c r="G53" s="133"/>
      <c r="H53" s="133"/>
      <c r="I53" s="133"/>
      <c r="J53" s="133"/>
      <c r="K53" s="133"/>
      <c r="L53" s="122">
        <f t="shared" si="4"/>
        <v>17923.189999999999</v>
      </c>
    </row>
    <row r="54" spans="1:13" ht="14" x14ac:dyDescent="0.15">
      <c r="A54" s="132" t="s">
        <v>630</v>
      </c>
      <c r="B54" s="130">
        <v>17923.189999999999</v>
      </c>
      <c r="C54"/>
      <c r="D54" s="133"/>
      <c r="E54" s="133"/>
      <c r="F54" s="133"/>
      <c r="G54" s="133"/>
      <c r="H54" s="133"/>
      <c r="I54" s="133"/>
      <c r="J54" s="133"/>
      <c r="K54" s="133"/>
      <c r="L54" s="122">
        <f>B55</f>
        <v>24377.69694882393</v>
      </c>
    </row>
    <row r="55" spans="1:13" ht="14" x14ac:dyDescent="0.15">
      <c r="A55" s="132" t="s">
        <v>685</v>
      </c>
      <c r="B55" s="130">
        <v>24377.69694882393</v>
      </c>
      <c r="C55"/>
      <c r="D55" s="133"/>
      <c r="E55" s="133"/>
      <c r="F55" s="133"/>
      <c r="G55" s="133"/>
      <c r="H55" s="133"/>
      <c r="I55" s="133"/>
      <c r="J55" s="133"/>
      <c r="K55" s="133"/>
      <c r="L55" s="122">
        <f>B56</f>
        <v>28022.265129058993</v>
      </c>
    </row>
    <row r="56" spans="1:13" ht="14" x14ac:dyDescent="0.15">
      <c r="A56" s="132" t="s">
        <v>723</v>
      </c>
      <c r="B56" s="130">
        <v>28022.265129058993</v>
      </c>
      <c r="C56"/>
      <c r="D56" s="133"/>
      <c r="E56" s="133"/>
      <c r="F56" s="133"/>
      <c r="G56" s="133"/>
      <c r="H56" s="133"/>
      <c r="I56" s="133"/>
      <c r="J56" s="133"/>
      <c r="K56" s="133"/>
      <c r="L56" s="122">
        <f>B57</f>
        <v>34401.945869140618</v>
      </c>
    </row>
    <row r="57" spans="1:13" ht="14" x14ac:dyDescent="0.15">
      <c r="A57" s="132" t="s">
        <v>763</v>
      </c>
      <c r="B57" s="130">
        <v>34401.945869140618</v>
      </c>
      <c r="C57"/>
      <c r="D57" s="133"/>
      <c r="E57" s="133"/>
      <c r="F57" s="133"/>
      <c r="G57" s="133"/>
      <c r="H57" s="133"/>
      <c r="I57" s="133"/>
      <c r="J57" s="133"/>
      <c r="K57" s="133"/>
      <c r="L57" s="122">
        <f>B58</f>
        <v>42865.142656249998</v>
      </c>
    </row>
    <row r="58" spans="1:13" ht="14" x14ac:dyDescent="0.15">
      <c r="A58" s="132" t="s">
        <v>806</v>
      </c>
      <c r="B58" s="130">
        <v>42865.142656249998</v>
      </c>
      <c r="C58"/>
      <c r="D58" s="133"/>
      <c r="E58" s="133"/>
      <c r="F58" s="133"/>
      <c r="G58" s="133"/>
      <c r="H58" s="133"/>
      <c r="I58" s="133"/>
      <c r="J58" s="133"/>
      <c r="K58" s="133"/>
      <c r="L58" s="122">
        <v>60659.342685546879</v>
      </c>
    </row>
    <row r="59" spans="1:13" ht="14" x14ac:dyDescent="0.15">
      <c r="A59" s="132" t="s">
        <v>946</v>
      </c>
      <c r="B59" s="130">
        <v>60659.342685546879</v>
      </c>
      <c r="C59"/>
      <c r="D59" s="133"/>
      <c r="E59" s="133"/>
      <c r="F59" s="133"/>
      <c r="G59" s="133"/>
      <c r="H59" s="133"/>
      <c r="I59" s="133"/>
      <c r="J59" s="133"/>
      <c r="K59" s="133"/>
      <c r="L59" s="131">
        <v>77165.94</v>
      </c>
    </row>
    <row r="60" spans="1:13" ht="14" x14ac:dyDescent="0.15">
      <c r="A60" s="132" t="s">
        <v>1151</v>
      </c>
      <c r="B60" s="130">
        <v>73255.960046162494</v>
      </c>
      <c r="C60"/>
      <c r="D60" s="133"/>
      <c r="E60" s="133"/>
      <c r="F60" s="133"/>
      <c r="G60" s="133"/>
      <c r="H60" s="133"/>
      <c r="I60" s="133"/>
      <c r="J60" s="133"/>
      <c r="K60" s="133"/>
      <c r="L60" s="124"/>
    </row>
    <row r="61" spans="1:13" ht="14" x14ac:dyDescent="0.15">
      <c r="A61" s="132" t="s">
        <v>1164</v>
      </c>
      <c r="B61" s="130">
        <v>104951.47884136965</v>
      </c>
      <c r="C61"/>
    </row>
    <row r="62" spans="1:13" ht="20" x14ac:dyDescent="0.2">
      <c r="A62" s="134" t="s">
        <v>335</v>
      </c>
      <c r="B62" s="368" t="s">
        <v>336</v>
      </c>
      <c r="C62" s="133"/>
    </row>
    <row r="63" spans="1:13" s="10" customFormat="1" x14ac:dyDescent="0.15">
      <c r="A63"/>
      <c r="B63"/>
      <c r="C63"/>
      <c r="D63" s="470"/>
      <c r="E63"/>
      <c r="F63"/>
      <c r="G63"/>
      <c r="H63"/>
      <c r="I63"/>
      <c r="J63"/>
      <c r="K63" s="137"/>
      <c r="L63"/>
      <c r="M63" s="137"/>
    </row>
    <row r="64" spans="1:13" ht="13" customHeight="1" x14ac:dyDescent="0.15">
      <c r="A64" s="90" t="s">
        <v>337</v>
      </c>
      <c r="D64" s="472"/>
      <c r="E64" s="890" t="s">
        <v>341</v>
      </c>
      <c r="F64" s="890"/>
      <c r="G64" s="890"/>
      <c r="H64" s="890"/>
      <c r="I64" s="890"/>
      <c r="J64" s="890"/>
      <c r="K64" s="140"/>
      <c r="L64" s="137"/>
      <c r="M64" s="140"/>
    </row>
    <row r="65" spans="1:13" ht="13" customHeight="1" x14ac:dyDescent="0.15">
      <c r="A65" s="135" t="s">
        <v>338</v>
      </c>
      <c r="B65" s="136" t="s">
        <v>339</v>
      </c>
      <c r="C65" s="469" t="s">
        <v>340</v>
      </c>
      <c r="D65" s="472"/>
      <c r="E65" s="883" t="s">
        <v>344</v>
      </c>
      <c r="F65" s="883"/>
      <c r="G65" s="883"/>
      <c r="H65" s="883"/>
      <c r="I65" s="883"/>
      <c r="J65" s="883"/>
      <c r="K65" s="140"/>
      <c r="L65" s="140"/>
      <c r="M65" s="140"/>
    </row>
    <row r="66" spans="1:13" ht="52" x14ac:dyDescent="0.15">
      <c r="A66" s="138" t="s">
        <v>342</v>
      </c>
      <c r="B66" s="139">
        <v>0.51354472568511966</v>
      </c>
      <c r="C66" s="471" t="s">
        <v>343</v>
      </c>
      <c r="D66" s="472"/>
      <c r="E66" s="883" t="s">
        <v>344</v>
      </c>
      <c r="F66" s="883"/>
      <c r="G66" s="883"/>
      <c r="H66" s="883"/>
      <c r="I66" s="883"/>
      <c r="J66" s="883"/>
      <c r="K66" s="140"/>
      <c r="L66" s="140"/>
      <c r="M66" s="140"/>
    </row>
    <row r="67" spans="1:13" ht="52" x14ac:dyDescent="0.15">
      <c r="A67" s="138" t="s">
        <v>345</v>
      </c>
      <c r="B67" s="139">
        <v>0.99195496114434811</v>
      </c>
      <c r="C67" s="471" t="s">
        <v>343</v>
      </c>
      <c r="D67" s="472"/>
      <c r="E67" s="883" t="s">
        <v>347</v>
      </c>
      <c r="F67" s="883"/>
      <c r="G67" s="883"/>
      <c r="H67" s="883"/>
      <c r="I67" s="883"/>
      <c r="J67" s="883"/>
      <c r="K67" s="140"/>
      <c r="L67" s="140"/>
      <c r="M67" s="140"/>
    </row>
    <row r="68" spans="1:13" ht="52" x14ac:dyDescent="0.15">
      <c r="A68" s="138" t="s">
        <v>346</v>
      </c>
      <c r="B68" s="139">
        <v>1.922691838783438</v>
      </c>
      <c r="C68" s="471" t="s">
        <v>343</v>
      </c>
      <c r="D68" s="472"/>
      <c r="E68" s="883" t="s">
        <v>349</v>
      </c>
      <c r="F68" s="883"/>
      <c r="G68" s="883"/>
      <c r="H68" s="883"/>
      <c r="I68" s="883"/>
      <c r="J68" s="883"/>
      <c r="K68" s="141"/>
      <c r="L68" s="140"/>
      <c r="M68" s="141"/>
    </row>
    <row r="69" spans="1:13" ht="52" x14ac:dyDescent="0.15">
      <c r="A69" s="138" t="s">
        <v>348</v>
      </c>
      <c r="B69" s="139">
        <v>3.5503806954214361</v>
      </c>
      <c r="C69" s="471" t="s">
        <v>343</v>
      </c>
      <c r="D69" s="472"/>
      <c r="E69" s="883" t="s">
        <v>352</v>
      </c>
      <c r="F69" s="883"/>
      <c r="G69" s="883"/>
      <c r="H69" s="883"/>
      <c r="I69" s="883"/>
      <c r="J69" s="883"/>
      <c r="K69" s="141"/>
      <c r="L69" s="141"/>
      <c r="M69" s="141"/>
    </row>
    <row r="70" spans="1:13" ht="52.5" customHeight="1" x14ac:dyDescent="0.15">
      <c r="A70" s="138" t="s">
        <v>350</v>
      </c>
      <c r="B70" s="139">
        <v>3.935546875</v>
      </c>
      <c r="C70" s="471" t="s">
        <v>351</v>
      </c>
      <c r="D70" s="468"/>
      <c r="E70" s="883" t="s">
        <v>355</v>
      </c>
      <c r="F70" s="883"/>
      <c r="G70" s="883"/>
      <c r="H70" s="883"/>
      <c r="I70" s="883"/>
      <c r="J70" s="883"/>
      <c r="K70" s="141"/>
      <c r="L70" s="141"/>
      <c r="M70" s="141"/>
    </row>
    <row r="71" spans="1:13" ht="26" x14ac:dyDescent="0.15">
      <c r="A71" s="138" t="s">
        <v>353</v>
      </c>
      <c r="B71" s="139">
        <v>4.063515625</v>
      </c>
      <c r="C71" s="471" t="s">
        <v>354</v>
      </c>
      <c r="D71" s="468"/>
      <c r="E71" s="883" t="s">
        <v>358</v>
      </c>
      <c r="F71" s="883"/>
      <c r="G71" s="883"/>
      <c r="H71" s="883"/>
      <c r="I71" s="883"/>
      <c r="J71" s="883"/>
      <c r="K71" s="140"/>
      <c r="L71" s="141"/>
      <c r="M71" s="140"/>
    </row>
    <row r="72" spans="1:13" x14ac:dyDescent="0.15">
      <c r="A72" s="138" t="s">
        <v>356</v>
      </c>
      <c r="B72" s="139">
        <v>4.6174499885111002</v>
      </c>
      <c r="C72" s="467" t="s">
        <v>357</v>
      </c>
      <c r="D72" s="468"/>
      <c r="E72" s="891" t="s">
        <v>361</v>
      </c>
      <c r="F72" s="891"/>
      <c r="G72" s="891"/>
      <c r="H72" s="891"/>
      <c r="I72" s="891"/>
      <c r="J72" s="891"/>
      <c r="K72" s="140"/>
      <c r="L72" s="140"/>
      <c r="M72" s="140"/>
    </row>
    <row r="73" spans="1:13" x14ac:dyDescent="0.15">
      <c r="A73" s="138" t="s">
        <v>359</v>
      </c>
      <c r="B73" s="139">
        <v>4.9068538051850199</v>
      </c>
      <c r="C73" s="467" t="s">
        <v>360</v>
      </c>
      <c r="D73" s="468"/>
      <c r="E73" s="883" t="s">
        <v>364</v>
      </c>
      <c r="F73" s="883"/>
      <c r="G73" s="883"/>
      <c r="H73" s="883"/>
      <c r="I73" s="883"/>
      <c r="J73" s="883"/>
      <c r="K73" s="140"/>
      <c r="L73" s="140"/>
      <c r="M73" s="140"/>
    </row>
    <row r="74" spans="1:13" x14ac:dyDescent="0.15">
      <c r="A74" s="138" t="s">
        <v>362</v>
      </c>
      <c r="B74" s="139">
        <v>4.2940056858062743</v>
      </c>
      <c r="C74" s="467" t="s">
        <v>363</v>
      </c>
      <c r="D74" s="468"/>
      <c r="E74" s="883" t="s">
        <v>367</v>
      </c>
      <c r="F74" s="883"/>
      <c r="G74" s="883"/>
      <c r="H74" s="883"/>
      <c r="I74" s="883"/>
      <c r="J74" s="883"/>
      <c r="K74" s="140"/>
      <c r="L74" s="140"/>
      <c r="M74" s="140"/>
    </row>
    <row r="75" spans="1:13" x14ac:dyDescent="0.15">
      <c r="A75" s="138" t="s">
        <v>365</v>
      </c>
      <c r="B75" s="139">
        <v>4.2035996093749999</v>
      </c>
      <c r="C75" s="467" t="s">
        <v>366</v>
      </c>
      <c r="D75" s="468"/>
      <c r="E75" s="883" t="s">
        <v>370</v>
      </c>
      <c r="F75" s="883"/>
      <c r="G75" s="883"/>
      <c r="H75" s="883"/>
      <c r="I75" s="883"/>
      <c r="J75" s="883"/>
      <c r="K75" s="140"/>
      <c r="L75" s="140"/>
      <c r="M75" s="140"/>
    </row>
    <row r="76" spans="1:13" x14ac:dyDescent="0.15">
      <c r="A76" s="138" t="s">
        <v>368</v>
      </c>
      <c r="B76" s="139">
        <v>4.5042429416315555</v>
      </c>
      <c r="C76" s="467" t="s">
        <v>369</v>
      </c>
      <c r="D76" s="468"/>
      <c r="E76" s="883" t="s">
        <v>373</v>
      </c>
      <c r="F76" s="883"/>
      <c r="G76" s="883"/>
      <c r="H76" s="883"/>
      <c r="I76" s="883"/>
      <c r="J76" s="883"/>
      <c r="K76" s="140"/>
      <c r="L76" s="140"/>
      <c r="M76" s="140"/>
    </row>
    <row r="77" spans="1:13" x14ac:dyDescent="0.15">
      <c r="A77" s="138" t="s">
        <v>371</v>
      </c>
      <c r="B77" s="139">
        <v>5.7626225452423085</v>
      </c>
      <c r="C77" s="467" t="s">
        <v>372</v>
      </c>
      <c r="D77" s="468"/>
      <c r="E77" s="883" t="s">
        <v>376</v>
      </c>
      <c r="F77" s="883"/>
      <c r="G77" s="883"/>
      <c r="H77" s="883"/>
      <c r="I77" s="883"/>
      <c r="J77" s="883"/>
      <c r="K77" s="140"/>
      <c r="L77" s="140"/>
      <c r="M77" s="140"/>
    </row>
    <row r="78" spans="1:13" ht="29.25" customHeight="1" x14ac:dyDescent="0.15">
      <c r="A78" s="138" t="s">
        <v>374</v>
      </c>
      <c r="B78" s="139">
        <v>7.3970605468750001</v>
      </c>
      <c r="C78" s="467" t="s">
        <v>375</v>
      </c>
      <c r="D78" s="468"/>
      <c r="E78" s="883" t="s">
        <v>379</v>
      </c>
      <c r="F78" s="883"/>
      <c r="G78" s="883"/>
      <c r="H78" s="883"/>
      <c r="I78" s="883"/>
      <c r="J78" s="883"/>
      <c r="L78" s="140"/>
    </row>
    <row r="79" spans="1:13" ht="26.25" customHeight="1" x14ac:dyDescent="0.15">
      <c r="A79" s="138" t="s">
        <v>377</v>
      </c>
      <c r="B79" s="139">
        <f t="shared" ref="B79:B85" si="5">B19</f>
        <v>9.7649243259429941</v>
      </c>
      <c r="C79" s="467" t="s">
        <v>378</v>
      </c>
      <c r="D79" s="468"/>
      <c r="E79" s="883" t="s">
        <v>382</v>
      </c>
      <c r="F79" s="883"/>
      <c r="G79" s="883"/>
      <c r="H79" s="883"/>
      <c r="I79" s="883"/>
      <c r="J79" s="883"/>
    </row>
    <row r="80" spans="1:13" x14ac:dyDescent="0.15">
      <c r="A80" s="138" t="s">
        <v>380</v>
      </c>
      <c r="B80" s="139">
        <f t="shared" si="5"/>
        <v>9.1162402343750006</v>
      </c>
      <c r="C80" s="467" t="s">
        <v>381</v>
      </c>
      <c r="D80" s="468"/>
      <c r="E80" s="883" t="s">
        <v>384</v>
      </c>
      <c r="F80" s="883"/>
      <c r="G80" s="883"/>
      <c r="H80" s="883"/>
      <c r="I80" s="883"/>
      <c r="J80" s="883"/>
    </row>
    <row r="81" spans="1:10" x14ac:dyDescent="0.15">
      <c r="A81" s="138" t="s">
        <v>242</v>
      </c>
      <c r="B81" s="139">
        <f t="shared" si="5"/>
        <v>14.632691383361818</v>
      </c>
      <c r="C81" s="467" t="s">
        <v>383</v>
      </c>
      <c r="D81" s="468"/>
      <c r="E81" s="883" t="s">
        <v>634</v>
      </c>
      <c r="F81" s="883"/>
      <c r="G81" s="883"/>
      <c r="H81" s="883"/>
      <c r="I81" s="883"/>
      <c r="J81" s="883"/>
    </row>
    <row r="82" spans="1:10" x14ac:dyDescent="0.15">
      <c r="A82" s="194" t="s">
        <v>631</v>
      </c>
      <c r="B82" s="139">
        <f t="shared" si="5"/>
        <v>17.503115234374999</v>
      </c>
      <c r="C82" s="467" t="s">
        <v>635</v>
      </c>
      <c r="D82" s="468"/>
      <c r="E82" s="883" t="s">
        <v>701</v>
      </c>
      <c r="F82" s="883"/>
      <c r="G82" s="883"/>
      <c r="H82" s="883"/>
      <c r="I82" s="883"/>
      <c r="J82" s="883"/>
    </row>
    <row r="83" spans="1:10" x14ac:dyDescent="0.15">
      <c r="A83" s="200" t="s">
        <v>697</v>
      </c>
      <c r="B83" s="139">
        <f t="shared" si="5"/>
        <v>23.806344676585869</v>
      </c>
      <c r="C83" s="467" t="s">
        <v>700</v>
      </c>
      <c r="D83" s="468"/>
      <c r="E83" s="883" t="s">
        <v>726</v>
      </c>
      <c r="F83" s="883"/>
      <c r="G83" s="883"/>
      <c r="H83" s="883"/>
      <c r="I83" s="883"/>
      <c r="J83" s="883"/>
    </row>
    <row r="84" spans="1:10" x14ac:dyDescent="0.15">
      <c r="A84" s="205" t="s">
        <v>724</v>
      </c>
      <c r="B84" s="139">
        <f t="shared" si="5"/>
        <v>27.365493290096673</v>
      </c>
      <c r="C84" s="467" t="s">
        <v>725</v>
      </c>
      <c r="D84" s="468"/>
      <c r="E84" s="883" t="s">
        <v>772</v>
      </c>
      <c r="F84" s="883"/>
      <c r="G84" s="883"/>
      <c r="H84" s="883"/>
      <c r="I84" s="883"/>
      <c r="J84" s="883"/>
    </row>
    <row r="85" spans="1:10" x14ac:dyDescent="0.15">
      <c r="A85" s="205" t="s">
        <v>770</v>
      </c>
      <c r="B85" s="139">
        <f t="shared" si="5"/>
        <v>33.595650262832635</v>
      </c>
      <c r="C85" s="467" t="s">
        <v>771</v>
      </c>
      <c r="D85" s="468"/>
      <c r="E85" s="883" t="s">
        <v>807</v>
      </c>
      <c r="F85" s="883"/>
      <c r="G85" s="883"/>
      <c r="H85" s="883"/>
      <c r="I85" s="883"/>
      <c r="J85" s="883"/>
    </row>
    <row r="86" spans="1:10" x14ac:dyDescent="0.15">
      <c r="A86" s="205" t="s">
        <v>805</v>
      </c>
      <c r="B86" s="139">
        <f>B26</f>
        <v>41.860490875244139</v>
      </c>
      <c r="C86" s="467" t="s">
        <v>1249</v>
      </c>
      <c r="E86" s="883" t="s">
        <v>948</v>
      </c>
      <c r="F86" s="883"/>
      <c r="G86" s="883"/>
      <c r="H86" s="883"/>
      <c r="I86" s="883"/>
      <c r="J86" s="883"/>
    </row>
    <row r="87" spans="1:10" x14ac:dyDescent="0.15">
      <c r="A87" s="205" t="s">
        <v>947</v>
      </c>
      <c r="B87" s="139">
        <f>B28</f>
        <v>71.539023482580561</v>
      </c>
      <c r="C87" s="467" t="s">
        <v>1250</v>
      </c>
    </row>
    <row r="88" spans="1:10" x14ac:dyDescent="0.15">
      <c r="A88" s="205" t="s">
        <v>1156</v>
      </c>
      <c r="B88" s="139">
        <f>B29</f>
        <v>102.49167855602505</v>
      </c>
      <c r="C88" s="467" t="s">
        <v>1248</v>
      </c>
    </row>
  </sheetData>
  <mergeCells count="26">
    <mergeCell ref="E82:J82"/>
    <mergeCell ref="E81:J81"/>
    <mergeCell ref="E78:J78"/>
    <mergeCell ref="E79:J79"/>
    <mergeCell ref="E80:J80"/>
    <mergeCell ref="E76:J76"/>
    <mergeCell ref="E77:J77"/>
    <mergeCell ref="E72:J72"/>
    <mergeCell ref="E73:J73"/>
    <mergeCell ref="E74:J74"/>
    <mergeCell ref="E85:J85"/>
    <mergeCell ref="E86:J86"/>
    <mergeCell ref="E84:J84"/>
    <mergeCell ref="A1:L1"/>
    <mergeCell ref="D33:F33"/>
    <mergeCell ref="H33:J33"/>
    <mergeCell ref="E64:J64"/>
    <mergeCell ref="E83:J83"/>
    <mergeCell ref="E65:J65"/>
    <mergeCell ref="E66:J66"/>
    <mergeCell ref="E67:J67"/>
    <mergeCell ref="E68:J68"/>
    <mergeCell ref="E69:J69"/>
    <mergeCell ref="E70:J70"/>
    <mergeCell ref="E71:J71"/>
    <mergeCell ref="E75:J75"/>
  </mergeCells>
  <printOptions horizontalCentered="1"/>
  <pageMargins left="0.75" right="0.75" top="1" bottom="1" header="0.5" footer="0.5"/>
  <pageSetup scale="7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0"/>
  </sheetPr>
  <dimension ref="A1:AJ125"/>
  <sheetViews>
    <sheetView showZeros="0" zoomScaleNormal="100" workbookViewId="0">
      <selection activeCell="A58" sqref="A58:P83"/>
    </sheetView>
  </sheetViews>
  <sheetFormatPr baseColWidth="10" defaultColWidth="8.83203125" defaultRowHeight="13" x14ac:dyDescent="0.15"/>
  <cols>
    <col min="1" max="1" width="16.83203125" customWidth="1"/>
    <col min="2" max="2" width="10.5" customWidth="1"/>
    <col min="3" max="3" width="14" style="83" customWidth="1"/>
    <col min="4" max="4" width="15.83203125" customWidth="1"/>
    <col min="5" max="5" width="10.33203125" customWidth="1"/>
    <col min="6" max="6" width="14.6640625" customWidth="1"/>
    <col min="7" max="8" width="10.6640625" customWidth="1"/>
    <col min="9" max="9" width="9.83203125" customWidth="1"/>
    <col min="10" max="11" width="11" customWidth="1"/>
    <col min="12" max="13" width="10.1640625" customWidth="1"/>
    <col min="14" max="14" width="10" customWidth="1"/>
    <col min="15" max="15" width="10.33203125" customWidth="1"/>
    <col min="16" max="16" width="16.33203125" customWidth="1"/>
    <col min="17" max="25" width="13.5" customWidth="1"/>
    <col min="26" max="26" width="11.33203125" customWidth="1"/>
    <col min="27" max="28" width="13.6640625" bestFit="1" customWidth="1"/>
    <col min="29" max="29" width="12.5" customWidth="1"/>
    <col min="30" max="30" width="13.6640625" bestFit="1" customWidth="1"/>
    <col min="31" max="31" width="14" customWidth="1"/>
    <col min="32" max="32" width="12.6640625" bestFit="1" customWidth="1"/>
    <col min="33" max="33" width="16.33203125" bestFit="1" customWidth="1"/>
    <col min="34" max="34" width="16.1640625" customWidth="1"/>
    <col min="35" max="35" width="10.1640625" bestFit="1" customWidth="1"/>
    <col min="36" max="36" width="13.6640625" bestFit="1" customWidth="1"/>
  </cols>
  <sheetData>
    <row r="1" spans="1:17" ht="81.75" customHeight="1" x14ac:dyDescent="0.15">
      <c r="A1" s="836" t="s">
        <v>1262</v>
      </c>
      <c r="B1" s="822"/>
      <c r="C1" s="822"/>
      <c r="D1" s="822"/>
      <c r="E1" s="822"/>
      <c r="F1" s="822"/>
      <c r="G1" s="822"/>
      <c r="H1" s="822"/>
      <c r="I1" s="822"/>
      <c r="J1" s="822"/>
      <c r="K1" s="822"/>
      <c r="L1" s="822"/>
      <c r="M1" s="822"/>
      <c r="N1" s="822"/>
      <c r="O1" s="822"/>
      <c r="P1" s="93"/>
      <c r="Q1" s="93"/>
    </row>
    <row r="2" spans="1:17" x14ac:dyDescent="0.15">
      <c r="A2" s="91"/>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3" ht="14.25" customHeight="1" x14ac:dyDescent="0.15"/>
    <row r="18" spans="1:3" ht="14.25" customHeight="1" x14ac:dyDescent="0.15"/>
    <row r="19" spans="1:3" ht="14.25" customHeight="1" x14ac:dyDescent="0.15"/>
    <row r="20" spans="1:3" ht="14.25" customHeight="1" x14ac:dyDescent="0.15"/>
    <row r="21" spans="1:3" ht="14.25" customHeight="1" x14ac:dyDescent="0.15"/>
    <row r="22" spans="1:3" ht="14.25" customHeight="1" x14ac:dyDescent="0.15"/>
    <row r="23" spans="1:3" ht="14.25" customHeight="1" x14ac:dyDescent="0.15"/>
    <row r="24" spans="1:3" ht="14.25" customHeight="1" x14ac:dyDescent="0.15"/>
    <row r="25" spans="1:3" x14ac:dyDescent="0.15">
      <c r="B25" s="142"/>
    </row>
    <row r="26" spans="1:3" x14ac:dyDescent="0.15">
      <c r="A26" t="s">
        <v>69</v>
      </c>
      <c r="C26"/>
    </row>
    <row r="27" spans="1:3" ht="49" customHeight="1" x14ac:dyDescent="0.15">
      <c r="A27" s="249" t="s">
        <v>385</v>
      </c>
      <c r="B27" s="264" t="s">
        <v>386</v>
      </c>
      <c r="C27" s="264" t="s">
        <v>387</v>
      </c>
    </row>
    <row r="28" spans="1:3" ht="16" x14ac:dyDescent="0.15">
      <c r="A28" s="250" t="s">
        <v>305</v>
      </c>
      <c r="B28" s="265">
        <f t="shared" ref="B28:B44" si="0">O59</f>
        <v>5.5238179999999995</v>
      </c>
      <c r="C28" s="265">
        <v>0</v>
      </c>
    </row>
    <row r="29" spans="1:3" ht="16" x14ac:dyDescent="0.15">
      <c r="A29" s="250" t="s">
        <v>306</v>
      </c>
      <c r="B29" s="265">
        <f t="shared" si="0"/>
        <v>8.4937329999999989</v>
      </c>
      <c r="C29" s="265"/>
    </row>
    <row r="30" spans="1:3" ht="16" x14ac:dyDescent="0.15">
      <c r="A30" s="250" t="s">
        <v>307</v>
      </c>
      <c r="B30" s="265">
        <f t="shared" si="0"/>
        <v>19.305638999999999</v>
      </c>
      <c r="C30" s="265"/>
    </row>
    <row r="31" spans="1:3" ht="16" x14ac:dyDescent="0.15">
      <c r="A31" s="250" t="s">
        <v>308</v>
      </c>
      <c r="B31" s="265">
        <f t="shared" si="0"/>
        <v>35.211089000000001</v>
      </c>
      <c r="C31" s="265"/>
    </row>
    <row r="32" spans="1:3" ht="16" x14ac:dyDescent="0.15">
      <c r="A32" s="250" t="s">
        <v>309</v>
      </c>
      <c r="B32" s="265">
        <f t="shared" si="0"/>
        <v>47.027518000000008</v>
      </c>
      <c r="C32" s="265"/>
    </row>
    <row r="33" spans="1:3" ht="16" x14ac:dyDescent="0.15">
      <c r="A33" s="250" t="s">
        <v>310</v>
      </c>
      <c r="B33" s="265">
        <f t="shared" si="0"/>
        <v>68.058941000000019</v>
      </c>
      <c r="C33" s="265"/>
    </row>
    <row r="34" spans="1:3" ht="16" x14ac:dyDescent="0.15">
      <c r="A34" s="250" t="s">
        <v>311</v>
      </c>
      <c r="B34" s="265">
        <f t="shared" si="0"/>
        <v>90.638565</v>
      </c>
      <c r="C34" s="265"/>
    </row>
    <row r="35" spans="1:3" ht="16" x14ac:dyDescent="0.15">
      <c r="A35" s="250" t="s">
        <v>312</v>
      </c>
      <c r="B35" s="265">
        <f t="shared" si="0"/>
        <v>127.53830099999999</v>
      </c>
      <c r="C35" s="265"/>
    </row>
    <row r="36" spans="1:3" ht="16" x14ac:dyDescent="0.15">
      <c r="A36" s="250" t="s">
        <v>313</v>
      </c>
      <c r="B36" s="265">
        <f t="shared" si="0"/>
        <v>155.66119599999999</v>
      </c>
      <c r="C36" s="265"/>
    </row>
    <row r="37" spans="1:3" ht="16" x14ac:dyDescent="0.15">
      <c r="A37" s="250" t="s">
        <v>314</v>
      </c>
      <c r="B37" s="265">
        <f t="shared" si="0"/>
        <v>254.66382900000002</v>
      </c>
      <c r="C37" s="265"/>
    </row>
    <row r="38" spans="1:3" ht="16" x14ac:dyDescent="0.15">
      <c r="A38" s="250" t="s">
        <v>315</v>
      </c>
      <c r="B38" s="265">
        <f t="shared" si="0"/>
        <v>412.799733</v>
      </c>
      <c r="C38" s="265">
        <f t="shared" ref="C38:C51" si="1">P69</f>
        <v>17.264521999999999</v>
      </c>
    </row>
    <row r="39" spans="1:3" ht="12" customHeight="1" x14ac:dyDescent="0.15">
      <c r="A39" s="264" t="s">
        <v>316</v>
      </c>
      <c r="B39" s="265">
        <f t="shared" si="0"/>
        <v>501.38018900000003</v>
      </c>
      <c r="C39" s="265">
        <f t="shared" si="1"/>
        <v>22.105111999999998</v>
      </c>
    </row>
    <row r="40" spans="1:3" ht="12" customHeight="1" x14ac:dyDescent="0.15">
      <c r="A40" s="264" t="s">
        <v>317</v>
      </c>
      <c r="B40" s="265">
        <f t="shared" si="0"/>
        <v>570.28234899999995</v>
      </c>
      <c r="C40" s="265">
        <f t="shared" si="1"/>
        <v>65.958472999999998</v>
      </c>
    </row>
    <row r="41" spans="1:3" ht="12" customHeight="1" x14ac:dyDescent="0.15">
      <c r="A41" s="264" t="s">
        <v>318</v>
      </c>
      <c r="B41" s="265">
        <f t="shared" si="0"/>
        <v>749.40014000000008</v>
      </c>
      <c r="C41" s="265">
        <f t="shared" si="1"/>
        <v>89.748705000000001</v>
      </c>
    </row>
    <row r="42" spans="1:3" ht="12" customHeight="1" x14ac:dyDescent="0.15">
      <c r="A42" s="264" t="s">
        <v>319</v>
      </c>
      <c r="B42" s="265">
        <f t="shared" si="0"/>
        <v>958.30613900000003</v>
      </c>
      <c r="C42" s="265">
        <f t="shared" si="1"/>
        <v>69.865531000000004</v>
      </c>
    </row>
    <row r="43" spans="1:3" ht="12.75" customHeight="1" x14ac:dyDescent="0.15">
      <c r="A43" s="264" t="s">
        <v>237</v>
      </c>
      <c r="B43" s="265">
        <f t="shared" si="0"/>
        <v>1350.863392</v>
      </c>
      <c r="C43" s="265">
        <f t="shared" si="1"/>
        <v>72.539675000000003</v>
      </c>
    </row>
    <row r="44" spans="1:3" ht="17" x14ac:dyDescent="0.15">
      <c r="A44" s="264" t="s">
        <v>630</v>
      </c>
      <c r="B44" s="265">
        <f t="shared" si="0"/>
        <v>1436.5475020000001</v>
      </c>
      <c r="C44" s="265">
        <f t="shared" si="1"/>
        <v>76.334549999999993</v>
      </c>
    </row>
    <row r="45" spans="1:3" ht="17" x14ac:dyDescent="0.15">
      <c r="A45" s="264" t="s">
        <v>685</v>
      </c>
      <c r="B45" s="265">
        <f t="shared" ref="B45:B49" si="2">O76</f>
        <v>1270.4862740000001</v>
      </c>
      <c r="C45" s="265">
        <f t="shared" si="1"/>
        <v>123.179919</v>
      </c>
    </row>
    <row r="46" spans="1:3" ht="17" x14ac:dyDescent="0.15">
      <c r="A46" s="264" t="s">
        <v>723</v>
      </c>
      <c r="B46" s="265">
        <f t="shared" si="2"/>
        <v>1477.0640560000002</v>
      </c>
      <c r="C46" s="265">
        <f t="shared" si="1"/>
        <v>134.37852100000001</v>
      </c>
    </row>
    <row r="47" spans="1:3" ht="17" x14ac:dyDescent="0.15">
      <c r="A47" s="264" t="s">
        <v>763</v>
      </c>
      <c r="B47" s="265">
        <f t="shared" si="2"/>
        <v>1821.5846549999999</v>
      </c>
      <c r="C47" s="265">
        <f t="shared" si="1"/>
        <v>90.093599999999995</v>
      </c>
    </row>
    <row r="48" spans="1:3" ht="17" x14ac:dyDescent="0.15">
      <c r="A48" s="264" t="s">
        <v>806</v>
      </c>
      <c r="B48" s="265">
        <f t="shared" si="2"/>
        <v>1793.332085</v>
      </c>
      <c r="C48" s="265">
        <f t="shared" si="1"/>
        <v>90.903999999999996</v>
      </c>
    </row>
    <row r="49" spans="1:23" ht="17" x14ac:dyDescent="0.15">
      <c r="A49" s="264" t="s">
        <v>946</v>
      </c>
      <c r="B49" s="265">
        <f t="shared" si="2"/>
        <v>1858.7448300000001</v>
      </c>
      <c r="C49" s="265">
        <f t="shared" si="1"/>
        <v>125.124</v>
      </c>
    </row>
    <row r="50" spans="1:23" ht="17" x14ac:dyDescent="0.15">
      <c r="A50" s="264" t="s">
        <v>1151</v>
      </c>
      <c r="B50" s="265">
        <f>O81</f>
        <v>2854.5473590000001</v>
      </c>
      <c r="C50" s="265">
        <f t="shared" si="1"/>
        <v>149.03</v>
      </c>
      <c r="D50" s="34">
        <f>SUM(B50:C50)</f>
        <v>3003.5773590000003</v>
      </c>
    </row>
    <row r="51" spans="1:23" ht="17" x14ac:dyDescent="0.15">
      <c r="A51" s="264" t="s">
        <v>1164</v>
      </c>
      <c r="B51" s="265">
        <f>O82</f>
        <v>3301.575699</v>
      </c>
      <c r="C51" s="265">
        <f t="shared" si="1"/>
        <v>203.31</v>
      </c>
      <c r="D51" s="34">
        <f>SUM(B51:C51)</f>
        <v>3504.8856989999999</v>
      </c>
    </row>
    <row r="52" spans="1:23" ht="30" customHeight="1" x14ac:dyDescent="0.15">
      <c r="A52" s="264" t="s">
        <v>98</v>
      </c>
      <c r="B52" s="265">
        <f>SUM(B28:B51)</f>
        <v>21169.037031</v>
      </c>
      <c r="C52" s="265">
        <f>SUM(C28:C51)</f>
        <v>1329.8366080000001</v>
      </c>
    </row>
    <row r="53" spans="1:23" x14ac:dyDescent="0.15">
      <c r="A53" s="5"/>
      <c r="B53" s="34"/>
      <c r="C53"/>
    </row>
    <row r="54" spans="1:23" x14ac:dyDescent="0.15">
      <c r="A54" s="105"/>
    </row>
    <row r="55" spans="1:23" x14ac:dyDescent="0.15">
      <c r="A55" s="105"/>
    </row>
    <row r="56" spans="1:23" s="9" customFormat="1" x14ac:dyDescent="0.15">
      <c r="A56"/>
      <c r="B56"/>
      <c r="C56" s="83"/>
      <c r="D56"/>
      <c r="E56"/>
      <c r="F56"/>
      <c r="G56"/>
      <c r="H56"/>
      <c r="I56"/>
      <c r="J56"/>
      <c r="K56"/>
      <c r="L56"/>
      <c r="M56"/>
      <c r="N56"/>
      <c r="O56"/>
      <c r="P56"/>
      <c r="Q56"/>
      <c r="R56"/>
      <c r="S56"/>
      <c r="T56"/>
      <c r="U56"/>
      <c r="V56"/>
      <c r="W56"/>
    </row>
    <row r="57" spans="1:23" x14ac:dyDescent="0.15">
      <c r="A57" t="s">
        <v>57</v>
      </c>
      <c r="C57"/>
      <c r="P57" s="9"/>
      <c r="Q57" s="9"/>
      <c r="R57" s="9"/>
      <c r="S57" s="9"/>
      <c r="T57" s="9"/>
      <c r="U57" s="9"/>
      <c r="V57" s="9"/>
      <c r="W57" s="9"/>
    </row>
    <row r="58" spans="1:23" ht="51" x14ac:dyDescent="0.15">
      <c r="A58" s="264" t="s">
        <v>388</v>
      </c>
      <c r="B58" s="233" t="s">
        <v>44</v>
      </c>
      <c r="C58" s="233" t="s">
        <v>1279</v>
      </c>
      <c r="D58" s="233" t="s">
        <v>46</v>
      </c>
      <c r="E58" s="233" t="s">
        <v>1149</v>
      </c>
      <c r="F58" s="233" t="s">
        <v>47</v>
      </c>
      <c r="G58" s="233" t="s">
        <v>1280</v>
      </c>
      <c r="H58" s="233" t="s">
        <v>85</v>
      </c>
      <c r="I58" s="233" t="s">
        <v>790</v>
      </c>
      <c r="J58" s="233" t="s">
        <v>880</v>
      </c>
      <c r="K58" s="233" t="s">
        <v>593</v>
      </c>
      <c r="L58" s="233" t="s">
        <v>976</v>
      </c>
      <c r="M58" s="233" t="s">
        <v>82</v>
      </c>
      <c r="N58" s="233" t="s">
        <v>54</v>
      </c>
      <c r="O58" s="233" t="s">
        <v>86</v>
      </c>
      <c r="P58" s="233" t="s">
        <v>241</v>
      </c>
    </row>
    <row r="59" spans="1:23" ht="16" x14ac:dyDescent="0.2">
      <c r="A59" s="247" t="s">
        <v>305</v>
      </c>
      <c r="B59" s="262">
        <f t="shared" ref="B59:B78" si="3">(N88+O88+P88+Q88)/1000000</f>
        <v>0.22028700000000001</v>
      </c>
      <c r="C59" s="262">
        <f t="shared" ref="C59:C78" si="4">(B88+C88)/1000000</f>
        <v>1.03E-4</v>
      </c>
      <c r="D59" s="262">
        <f t="shared" ref="D59:D78" si="5">D88/1000000</f>
        <v>0</v>
      </c>
      <c r="E59" s="262"/>
      <c r="F59" s="262">
        <f>(F88+G88+H88+I88+J88)/1000000</f>
        <v>2.3352249999999999</v>
      </c>
      <c r="G59" s="262">
        <f t="shared" ref="G59:G78" si="6">(K88+L88)/1000000</f>
        <v>0.97013799999999994</v>
      </c>
      <c r="H59" s="262">
        <f t="shared" ref="H59:H78" si="7">(R88+S88+T88+U88+V88+W88)/1000000</f>
        <v>0.61549900000000002</v>
      </c>
      <c r="I59" s="262">
        <f t="shared" ref="I59:I78" si="8">X88/1000000</f>
        <v>0</v>
      </c>
      <c r="J59" s="262">
        <f t="shared" ref="J59:J78" si="9">(Y88+Z88+AA88+AB88+AC88)/1000000</f>
        <v>0.12768199999999999</v>
      </c>
      <c r="K59" s="262">
        <f t="shared" ref="K59:K78" si="10">AD88/1000000</f>
        <v>0</v>
      </c>
      <c r="L59" s="262">
        <f t="shared" ref="L59:L78" si="11">(AE88+AF88)/1000000</f>
        <v>1.2243E-2</v>
      </c>
      <c r="M59" s="262">
        <f t="shared" ref="M59:M78" si="12">(AG88+AH88)/1000000</f>
        <v>1.0544709999999999</v>
      </c>
      <c r="N59" s="262">
        <f t="shared" ref="N59:N78" si="13">AI88/1000000</f>
        <v>0.18817</v>
      </c>
      <c r="O59" s="262">
        <f t="shared" ref="O59:O82" si="14">SUM(B59:N59)</f>
        <v>5.5238179999999995</v>
      </c>
      <c r="P59" s="262"/>
      <c r="T59" s="5"/>
      <c r="U59" s="5"/>
    </row>
    <row r="60" spans="1:23" ht="16" x14ac:dyDescent="0.2">
      <c r="A60" s="247" t="s">
        <v>306</v>
      </c>
      <c r="B60" s="262">
        <f t="shared" si="3"/>
        <v>0.96677800000000003</v>
      </c>
      <c r="C60" s="262">
        <f t="shared" si="4"/>
        <v>2.1289999999999998E-3</v>
      </c>
      <c r="D60" s="262">
        <f t="shared" si="5"/>
        <v>0</v>
      </c>
      <c r="E60" s="262"/>
      <c r="F60" s="262">
        <f t="shared" ref="F60:F80" si="15">(F89+G89+H89+I89+J89)/1000000</f>
        <v>2.635491</v>
      </c>
      <c r="G60" s="262">
        <f t="shared" si="6"/>
        <v>1.0332300000000001</v>
      </c>
      <c r="H60" s="262">
        <f t="shared" si="7"/>
        <v>1.2371300000000001</v>
      </c>
      <c r="I60" s="262">
        <f t="shared" si="8"/>
        <v>0</v>
      </c>
      <c r="J60" s="262">
        <f t="shared" si="9"/>
        <v>0.24507000000000001</v>
      </c>
      <c r="K60" s="262">
        <f t="shared" si="10"/>
        <v>0</v>
      </c>
      <c r="L60" s="262">
        <f t="shared" si="11"/>
        <v>3.3465000000000002E-2</v>
      </c>
      <c r="M60" s="262">
        <f t="shared" si="12"/>
        <v>2.0839759999999998</v>
      </c>
      <c r="N60" s="262">
        <f t="shared" si="13"/>
        <v>0.25646400000000003</v>
      </c>
      <c r="O60" s="262">
        <f t="shared" si="14"/>
        <v>8.4937329999999989</v>
      </c>
      <c r="P60" s="262"/>
      <c r="T60" s="83"/>
      <c r="U60" s="145"/>
    </row>
    <row r="61" spans="1:23" ht="16" x14ac:dyDescent="0.2">
      <c r="A61" s="247" t="s">
        <v>307</v>
      </c>
      <c r="B61" s="262">
        <f t="shared" si="3"/>
        <v>3.681108</v>
      </c>
      <c r="C61" s="262">
        <f t="shared" si="4"/>
        <v>2.9940000000000001E-3</v>
      </c>
      <c r="D61" s="262">
        <f t="shared" si="5"/>
        <v>0</v>
      </c>
      <c r="E61" s="262"/>
      <c r="F61" s="262">
        <f t="shared" si="15"/>
        <v>5.2764949999999997</v>
      </c>
      <c r="G61" s="262">
        <f t="shared" si="6"/>
        <v>1.4161619999999999</v>
      </c>
      <c r="H61" s="262">
        <f t="shared" si="7"/>
        <v>4.6335160000000002</v>
      </c>
      <c r="I61" s="262">
        <f t="shared" si="8"/>
        <v>0</v>
      </c>
      <c r="J61" s="262">
        <f t="shared" si="9"/>
        <v>0.39949600000000002</v>
      </c>
      <c r="K61" s="262">
        <f t="shared" si="10"/>
        <v>0</v>
      </c>
      <c r="L61" s="262">
        <f t="shared" si="11"/>
        <v>8.5666999999999993E-2</v>
      </c>
      <c r="M61" s="262">
        <f t="shared" si="12"/>
        <v>3.5478139999999998</v>
      </c>
      <c r="N61" s="262">
        <f t="shared" si="13"/>
        <v>0.26238699999999998</v>
      </c>
      <c r="O61" s="262">
        <f t="shared" si="14"/>
        <v>19.305638999999999</v>
      </c>
      <c r="P61" s="262"/>
      <c r="T61" s="83"/>
      <c r="U61" s="145"/>
    </row>
    <row r="62" spans="1:23" ht="16" x14ac:dyDescent="0.2">
      <c r="A62" s="247" t="s">
        <v>308</v>
      </c>
      <c r="B62" s="262">
        <f t="shared" si="3"/>
        <v>4.15219</v>
      </c>
      <c r="C62" s="262">
        <f t="shared" si="4"/>
        <v>2.7172000000000002E-2</v>
      </c>
      <c r="D62" s="262">
        <f t="shared" si="5"/>
        <v>0</v>
      </c>
      <c r="E62" s="262"/>
      <c r="F62" s="262">
        <f t="shared" si="15"/>
        <v>10.918177</v>
      </c>
      <c r="G62" s="262">
        <f t="shared" si="6"/>
        <v>4.6828409999999998</v>
      </c>
      <c r="H62" s="262">
        <f t="shared" si="7"/>
        <v>3.7176749999999998</v>
      </c>
      <c r="I62" s="262">
        <f t="shared" si="8"/>
        <v>0</v>
      </c>
      <c r="J62" s="262">
        <f t="shared" si="9"/>
        <v>0.85816700000000001</v>
      </c>
      <c r="K62" s="262">
        <f t="shared" si="10"/>
        <v>0</v>
      </c>
      <c r="L62" s="262">
        <f t="shared" si="11"/>
        <v>0.10846600000000001</v>
      </c>
      <c r="M62" s="262">
        <f t="shared" si="12"/>
        <v>10.448394</v>
      </c>
      <c r="N62" s="262">
        <f t="shared" si="13"/>
        <v>0.29800700000000002</v>
      </c>
      <c r="O62" s="262">
        <f t="shared" si="14"/>
        <v>35.211089000000001</v>
      </c>
      <c r="P62" s="262"/>
      <c r="T62" s="83"/>
      <c r="U62" s="145"/>
    </row>
    <row r="63" spans="1:23" ht="16" x14ac:dyDescent="0.2">
      <c r="A63" s="247" t="s">
        <v>309</v>
      </c>
      <c r="B63" s="262">
        <f t="shared" si="3"/>
        <v>6.7723560000000003</v>
      </c>
      <c r="C63" s="262">
        <f t="shared" si="4"/>
        <v>6.191E-2</v>
      </c>
      <c r="D63" s="262">
        <f t="shared" si="5"/>
        <v>0</v>
      </c>
      <c r="E63" s="262"/>
      <c r="F63" s="262">
        <f t="shared" si="15"/>
        <v>15.665039</v>
      </c>
      <c r="G63" s="262">
        <f t="shared" si="6"/>
        <v>3.396452</v>
      </c>
      <c r="H63" s="262">
        <f t="shared" si="7"/>
        <v>8.9044319999999999</v>
      </c>
      <c r="I63" s="262">
        <f t="shared" si="8"/>
        <v>0</v>
      </c>
      <c r="J63" s="262">
        <f t="shared" si="9"/>
        <v>0.959229</v>
      </c>
      <c r="K63" s="262">
        <f t="shared" si="10"/>
        <v>0.29478399999999999</v>
      </c>
      <c r="L63" s="262">
        <f t="shared" si="11"/>
        <v>0.419958</v>
      </c>
      <c r="M63" s="262">
        <f t="shared" si="12"/>
        <v>10.301456</v>
      </c>
      <c r="N63" s="262">
        <f t="shared" si="13"/>
        <v>0.25190200000000001</v>
      </c>
      <c r="O63" s="262">
        <f t="shared" si="14"/>
        <v>47.027518000000008</v>
      </c>
      <c r="P63" s="262"/>
      <c r="T63" s="83"/>
      <c r="U63" s="145"/>
    </row>
    <row r="64" spans="1:23" ht="16" x14ac:dyDescent="0.2">
      <c r="A64" s="247" t="s">
        <v>310</v>
      </c>
      <c r="B64" s="262">
        <f t="shared" si="3"/>
        <v>5.6970169999999998</v>
      </c>
      <c r="C64" s="262">
        <f t="shared" si="4"/>
        <v>5.7355999999999997E-2</v>
      </c>
      <c r="D64" s="262">
        <f t="shared" si="5"/>
        <v>0</v>
      </c>
      <c r="E64" s="262"/>
      <c r="F64" s="262">
        <f t="shared" si="15"/>
        <v>26.553149999999999</v>
      </c>
      <c r="G64" s="262">
        <f t="shared" si="6"/>
        <v>3.5840399999999999</v>
      </c>
      <c r="H64" s="262">
        <f t="shared" si="7"/>
        <v>15.084555</v>
      </c>
      <c r="I64" s="262">
        <f t="shared" si="8"/>
        <v>0</v>
      </c>
      <c r="J64" s="262">
        <f t="shared" si="9"/>
        <v>1.798149</v>
      </c>
      <c r="K64" s="262">
        <f t="shared" si="10"/>
        <v>1.705891</v>
      </c>
      <c r="L64" s="262">
        <f t="shared" si="11"/>
        <v>0.487377</v>
      </c>
      <c r="M64" s="262">
        <f t="shared" si="12"/>
        <v>12.834851</v>
      </c>
      <c r="N64" s="262">
        <f t="shared" si="13"/>
        <v>0.25655499999999998</v>
      </c>
      <c r="O64" s="262">
        <f t="shared" si="14"/>
        <v>68.058941000000019</v>
      </c>
      <c r="P64" s="262"/>
      <c r="T64" s="83"/>
      <c r="U64" s="145"/>
    </row>
    <row r="65" spans="1:28" ht="16" x14ac:dyDescent="0.2">
      <c r="A65" s="247" t="s">
        <v>311</v>
      </c>
      <c r="B65" s="262">
        <f t="shared" si="3"/>
        <v>7.7782669999999996</v>
      </c>
      <c r="C65" s="262">
        <f t="shared" si="4"/>
        <v>3.5497000000000001E-2</v>
      </c>
      <c r="D65" s="262">
        <f t="shared" si="5"/>
        <v>0</v>
      </c>
      <c r="E65" s="262"/>
      <c r="F65" s="262">
        <f t="shared" si="15"/>
        <v>41.413795</v>
      </c>
      <c r="G65" s="262">
        <f t="shared" si="6"/>
        <v>4.0528529999999998</v>
      </c>
      <c r="H65" s="262">
        <f t="shared" si="7"/>
        <v>11.929658999999999</v>
      </c>
      <c r="I65" s="262">
        <f t="shared" si="8"/>
        <v>1.668191</v>
      </c>
      <c r="J65" s="262">
        <f t="shared" si="9"/>
        <v>4.6873430000000003</v>
      </c>
      <c r="K65" s="262">
        <f t="shared" si="10"/>
        <v>4.9097</v>
      </c>
      <c r="L65" s="262">
        <f t="shared" si="11"/>
        <v>0.36133100000000001</v>
      </c>
      <c r="M65" s="262">
        <f t="shared" si="12"/>
        <v>13.483575999999999</v>
      </c>
      <c r="N65" s="262">
        <f t="shared" si="13"/>
        <v>0.318353</v>
      </c>
      <c r="O65" s="262">
        <f t="shared" si="14"/>
        <v>90.638565</v>
      </c>
      <c r="P65" s="262"/>
      <c r="T65" s="83"/>
      <c r="U65" s="146"/>
    </row>
    <row r="66" spans="1:28" ht="16" x14ac:dyDescent="0.2">
      <c r="A66" s="247" t="s">
        <v>312</v>
      </c>
      <c r="B66" s="262">
        <f t="shared" si="3"/>
        <v>7.324192</v>
      </c>
      <c r="C66" s="262">
        <f t="shared" si="4"/>
        <v>4.8910000000000002E-2</v>
      </c>
      <c r="D66" s="262">
        <f t="shared" si="5"/>
        <v>0</v>
      </c>
      <c r="E66" s="262"/>
      <c r="F66" s="262">
        <f t="shared" si="15"/>
        <v>30.983453000000001</v>
      </c>
      <c r="G66" s="262">
        <f t="shared" si="6"/>
        <v>9.2883189999999995</v>
      </c>
      <c r="H66" s="262">
        <f t="shared" si="7"/>
        <v>24.321784000000001</v>
      </c>
      <c r="I66" s="262">
        <f t="shared" si="8"/>
        <v>33.357463000000003</v>
      </c>
      <c r="J66" s="262">
        <f t="shared" si="9"/>
        <v>8.1320409999999992</v>
      </c>
      <c r="K66" s="262">
        <f t="shared" si="10"/>
        <v>7.0392739999999998</v>
      </c>
      <c r="L66" s="262">
        <f t="shared" si="11"/>
        <v>1.215012</v>
      </c>
      <c r="M66" s="262">
        <f t="shared" si="12"/>
        <v>5.7133310000000002</v>
      </c>
      <c r="N66" s="262">
        <f t="shared" si="13"/>
        <v>0.114522</v>
      </c>
      <c r="O66" s="262">
        <f t="shared" si="14"/>
        <v>127.53830099999999</v>
      </c>
      <c r="P66" s="262"/>
      <c r="U66" s="146"/>
    </row>
    <row r="67" spans="1:28" ht="16" x14ac:dyDescent="0.2">
      <c r="A67" s="247" t="s">
        <v>313</v>
      </c>
      <c r="B67" s="262">
        <f t="shared" si="3"/>
        <v>3.5718839999999998</v>
      </c>
      <c r="C67" s="262">
        <f t="shared" si="4"/>
        <v>0.30386999999999997</v>
      </c>
      <c r="D67" s="262">
        <f t="shared" si="5"/>
        <v>0</v>
      </c>
      <c r="E67" s="262"/>
      <c r="F67" s="262">
        <f t="shared" si="15"/>
        <v>38.747579999999999</v>
      </c>
      <c r="G67" s="262">
        <f t="shared" si="6"/>
        <v>10.177527</v>
      </c>
      <c r="H67" s="262">
        <f t="shared" si="7"/>
        <v>16.757476</v>
      </c>
      <c r="I67" s="262">
        <f t="shared" si="8"/>
        <v>47.736139999999999</v>
      </c>
      <c r="J67" s="262">
        <f t="shared" si="9"/>
        <v>10.732725</v>
      </c>
      <c r="K67" s="262">
        <f t="shared" si="10"/>
        <v>10.672893999999999</v>
      </c>
      <c r="L67" s="262">
        <f t="shared" si="11"/>
        <v>0.39932299999999998</v>
      </c>
      <c r="M67" s="262">
        <f t="shared" si="12"/>
        <v>16.487646000000002</v>
      </c>
      <c r="N67" s="262">
        <f t="shared" si="13"/>
        <v>7.4131000000000002E-2</v>
      </c>
      <c r="O67" s="262">
        <f t="shared" si="14"/>
        <v>155.66119599999999</v>
      </c>
      <c r="P67" s="262"/>
      <c r="U67" s="146"/>
    </row>
    <row r="68" spans="1:28" ht="16" x14ac:dyDescent="0.2">
      <c r="A68" s="247" t="s">
        <v>314</v>
      </c>
      <c r="B68" s="262">
        <f t="shared" si="3"/>
        <v>5.1073000000000004</v>
      </c>
      <c r="C68" s="262">
        <f t="shared" si="4"/>
        <v>0.47285700000000003</v>
      </c>
      <c r="D68" s="262">
        <f t="shared" si="5"/>
        <v>37.058059999999998</v>
      </c>
      <c r="E68" s="262"/>
      <c r="F68" s="262">
        <f t="shared" si="15"/>
        <v>54.500664</v>
      </c>
      <c r="G68" s="262">
        <f t="shared" si="6"/>
        <v>5.6774750000000003</v>
      </c>
      <c r="H68" s="262">
        <f t="shared" si="7"/>
        <v>38.827043000000003</v>
      </c>
      <c r="I68" s="262">
        <f t="shared" si="8"/>
        <v>47.205446000000002</v>
      </c>
      <c r="J68" s="262">
        <f t="shared" si="9"/>
        <v>17.247733</v>
      </c>
      <c r="K68" s="262">
        <f t="shared" si="10"/>
        <v>8.655132</v>
      </c>
      <c r="L68" s="262">
        <f t="shared" si="11"/>
        <v>7.6994199999999999</v>
      </c>
      <c r="M68" s="262">
        <f t="shared" si="12"/>
        <v>31.722079000000001</v>
      </c>
      <c r="N68" s="262">
        <f t="shared" si="13"/>
        <v>0.49062</v>
      </c>
      <c r="O68" s="262">
        <f t="shared" si="14"/>
        <v>254.66382900000002</v>
      </c>
      <c r="P68" s="262"/>
      <c r="T68" s="83"/>
      <c r="U68" s="146"/>
    </row>
    <row r="69" spans="1:28" ht="16" x14ac:dyDescent="0.2">
      <c r="A69" s="247" t="s">
        <v>315</v>
      </c>
      <c r="B69" s="262">
        <f t="shared" si="3"/>
        <v>4.4062020000000004</v>
      </c>
      <c r="C69" s="262">
        <f t="shared" si="4"/>
        <v>0.101671</v>
      </c>
      <c r="D69" s="262">
        <f t="shared" si="5"/>
        <v>52.599871</v>
      </c>
      <c r="E69" s="262"/>
      <c r="F69" s="262">
        <f t="shared" si="15"/>
        <v>84.223157999999998</v>
      </c>
      <c r="G69" s="262">
        <f t="shared" si="6"/>
        <v>0.65940500000000002</v>
      </c>
      <c r="H69" s="262">
        <f t="shared" si="7"/>
        <v>51.945273</v>
      </c>
      <c r="I69" s="262">
        <f t="shared" si="8"/>
        <v>79.756398000000004</v>
      </c>
      <c r="J69" s="262">
        <f t="shared" si="9"/>
        <v>22.897912999999999</v>
      </c>
      <c r="K69" s="262">
        <f t="shared" si="10"/>
        <v>12.42596</v>
      </c>
      <c r="L69" s="262">
        <f t="shared" si="11"/>
        <v>49.882874999999999</v>
      </c>
      <c r="M69" s="262">
        <f t="shared" si="12"/>
        <v>50.334622000000003</v>
      </c>
      <c r="N69" s="262">
        <f t="shared" si="13"/>
        <v>3.5663849999999999</v>
      </c>
      <c r="O69" s="262">
        <f t="shared" si="14"/>
        <v>412.799733</v>
      </c>
      <c r="P69" s="262">
        <v>17.264521999999999</v>
      </c>
      <c r="T69" s="83"/>
      <c r="U69" s="146"/>
    </row>
    <row r="70" spans="1:28" ht="17" x14ac:dyDescent="0.2">
      <c r="A70" s="263" t="s">
        <v>316</v>
      </c>
      <c r="B70" s="262">
        <f t="shared" si="3"/>
        <v>5.042249</v>
      </c>
      <c r="C70" s="262">
        <f t="shared" si="4"/>
        <v>0.36860900000000002</v>
      </c>
      <c r="D70" s="262">
        <f t="shared" si="5"/>
        <v>112.330657</v>
      </c>
      <c r="E70" s="262"/>
      <c r="F70" s="262">
        <f t="shared" si="15"/>
        <v>133.841386</v>
      </c>
      <c r="G70" s="262">
        <f t="shared" si="6"/>
        <v>0.72013300000000002</v>
      </c>
      <c r="H70" s="262">
        <f t="shared" si="7"/>
        <v>63.965963000000002</v>
      </c>
      <c r="I70" s="262">
        <f t="shared" si="8"/>
        <v>98.766036999999997</v>
      </c>
      <c r="J70" s="262">
        <f t="shared" si="9"/>
        <v>20.180631999999999</v>
      </c>
      <c r="K70" s="262">
        <f t="shared" si="10"/>
        <v>20.538207</v>
      </c>
      <c r="L70" s="262">
        <f t="shared" si="11"/>
        <v>3.194725</v>
      </c>
      <c r="M70" s="262">
        <f t="shared" si="12"/>
        <v>38.272939999999998</v>
      </c>
      <c r="N70" s="262">
        <f t="shared" si="13"/>
        <v>4.1586509999999999</v>
      </c>
      <c r="O70" s="262">
        <f t="shared" si="14"/>
        <v>501.38018900000003</v>
      </c>
      <c r="P70" s="262">
        <v>22.105111999999998</v>
      </c>
      <c r="T70" s="83"/>
      <c r="U70" s="146"/>
    </row>
    <row r="71" spans="1:28" ht="17" x14ac:dyDescent="0.2">
      <c r="A71" s="263" t="s">
        <v>317</v>
      </c>
      <c r="B71" s="262">
        <f t="shared" si="3"/>
        <v>10.626249</v>
      </c>
      <c r="C71" s="262">
        <f t="shared" si="4"/>
        <v>0.846248</v>
      </c>
      <c r="D71" s="262">
        <f t="shared" si="5"/>
        <v>120.025964</v>
      </c>
      <c r="E71" s="262"/>
      <c r="F71" s="262">
        <f t="shared" si="15"/>
        <v>168.67674700000001</v>
      </c>
      <c r="G71" s="262">
        <f t="shared" si="6"/>
        <v>0.79108500000000004</v>
      </c>
      <c r="H71" s="262">
        <f t="shared" si="7"/>
        <v>70.588599000000002</v>
      </c>
      <c r="I71" s="262">
        <f t="shared" si="8"/>
        <v>95.246110000000002</v>
      </c>
      <c r="J71" s="262">
        <f t="shared" si="9"/>
        <v>24.339347</v>
      </c>
      <c r="K71" s="262">
        <f t="shared" si="10"/>
        <v>16.768246000000001</v>
      </c>
      <c r="L71" s="262">
        <f t="shared" si="11"/>
        <v>6.7061929999999998</v>
      </c>
      <c r="M71" s="262">
        <f t="shared" si="12"/>
        <v>54.068233999999997</v>
      </c>
      <c r="N71" s="262">
        <f t="shared" si="13"/>
        <v>1.5993269999999999</v>
      </c>
      <c r="O71" s="262">
        <f t="shared" si="14"/>
        <v>570.28234899999995</v>
      </c>
      <c r="P71" s="262">
        <v>65.958472999999998</v>
      </c>
      <c r="T71" s="83"/>
      <c r="U71" s="146"/>
    </row>
    <row r="72" spans="1:28" s="9" customFormat="1" ht="17" x14ac:dyDescent="0.2">
      <c r="A72" s="263" t="s">
        <v>318</v>
      </c>
      <c r="B72" s="262">
        <f t="shared" si="3"/>
        <v>10.212370999999999</v>
      </c>
      <c r="C72" s="262">
        <f t="shared" si="4"/>
        <v>0.67360799999999998</v>
      </c>
      <c r="D72" s="262">
        <f t="shared" si="5"/>
        <v>120.930572</v>
      </c>
      <c r="E72" s="262"/>
      <c r="F72" s="262">
        <f t="shared" si="15"/>
        <v>209.906859</v>
      </c>
      <c r="G72" s="262">
        <f t="shared" si="6"/>
        <v>4.4349480000000003</v>
      </c>
      <c r="H72" s="262">
        <f t="shared" si="7"/>
        <v>111.743424</v>
      </c>
      <c r="I72" s="262">
        <f t="shared" si="8"/>
        <v>135.28649799999999</v>
      </c>
      <c r="J72" s="262">
        <f t="shared" si="9"/>
        <v>38.223084999999998</v>
      </c>
      <c r="K72" s="262">
        <f t="shared" si="10"/>
        <v>18.293759999999999</v>
      </c>
      <c r="L72" s="262">
        <f t="shared" si="11"/>
        <v>5.756697</v>
      </c>
      <c r="M72" s="262">
        <f t="shared" si="12"/>
        <v>89.251096000000004</v>
      </c>
      <c r="N72" s="262">
        <f t="shared" si="13"/>
        <v>4.6872220000000002</v>
      </c>
      <c r="O72" s="262">
        <f t="shared" si="14"/>
        <v>749.40014000000008</v>
      </c>
      <c r="P72" s="262">
        <v>89.748705000000001</v>
      </c>
      <c r="Q72" s="34"/>
      <c r="R72"/>
      <c r="S72"/>
      <c r="T72" s="83"/>
      <c r="U72" s="146"/>
      <c r="V72"/>
      <c r="W72"/>
      <c r="X72"/>
      <c r="Y72"/>
      <c r="Z72"/>
      <c r="AA72"/>
      <c r="AB72"/>
    </row>
    <row r="73" spans="1:28" ht="17" x14ac:dyDescent="0.2">
      <c r="A73" s="263" t="s">
        <v>319</v>
      </c>
      <c r="B73" s="262">
        <f t="shared" si="3"/>
        <v>15.472293000000001</v>
      </c>
      <c r="C73" s="262">
        <f t="shared" si="4"/>
        <v>1.1101460000000001</v>
      </c>
      <c r="D73" s="262">
        <f t="shared" si="5"/>
        <v>144.29374799999999</v>
      </c>
      <c r="E73" s="262"/>
      <c r="F73" s="262">
        <f t="shared" si="15"/>
        <v>283.25595800000002</v>
      </c>
      <c r="G73" s="262">
        <f t="shared" si="6"/>
        <v>4.4983519999999997</v>
      </c>
      <c r="H73" s="262">
        <f t="shared" si="7"/>
        <v>127.080485</v>
      </c>
      <c r="I73" s="262">
        <f t="shared" si="8"/>
        <v>196.13767899999999</v>
      </c>
      <c r="J73" s="262">
        <f t="shared" si="9"/>
        <v>67.730322000000001</v>
      </c>
      <c r="K73" s="262">
        <f t="shared" si="10"/>
        <v>27.464272000000001</v>
      </c>
      <c r="L73" s="262">
        <f t="shared" si="11"/>
        <v>13.607626</v>
      </c>
      <c r="M73" s="262">
        <f t="shared" si="12"/>
        <v>71.263045000000005</v>
      </c>
      <c r="N73" s="262">
        <f t="shared" si="13"/>
        <v>6.3922129999999999</v>
      </c>
      <c r="O73" s="262">
        <f t="shared" si="14"/>
        <v>958.30613900000003</v>
      </c>
      <c r="P73" s="262">
        <v>69.865531000000004</v>
      </c>
    </row>
    <row r="74" spans="1:28" ht="17" x14ac:dyDescent="0.2">
      <c r="A74" s="263" t="s">
        <v>237</v>
      </c>
      <c r="B74" s="262">
        <f t="shared" si="3"/>
        <v>15.943277</v>
      </c>
      <c r="C74" s="262">
        <f t="shared" si="4"/>
        <v>2.0008599999999999</v>
      </c>
      <c r="D74" s="262">
        <f t="shared" si="5"/>
        <v>172.03639100000001</v>
      </c>
      <c r="E74" s="262"/>
      <c r="F74" s="262">
        <f t="shared" si="15"/>
        <v>405.060654</v>
      </c>
      <c r="G74" s="262">
        <f t="shared" si="6"/>
        <v>6.3843249999999996</v>
      </c>
      <c r="H74" s="262">
        <f t="shared" si="7"/>
        <v>163.27644599999999</v>
      </c>
      <c r="I74" s="262">
        <f t="shared" si="8"/>
        <v>360.64454699999999</v>
      </c>
      <c r="J74" s="262">
        <f t="shared" si="9"/>
        <v>70.647366000000005</v>
      </c>
      <c r="K74" s="262">
        <f t="shared" si="10"/>
        <v>56.956518000000003</v>
      </c>
      <c r="L74" s="262">
        <f t="shared" si="11"/>
        <v>13.084823</v>
      </c>
      <c r="M74" s="262">
        <f t="shared" si="12"/>
        <v>77.176446999999996</v>
      </c>
      <c r="N74" s="262">
        <f t="shared" si="13"/>
        <v>7.6517379999999999</v>
      </c>
      <c r="O74" s="262">
        <f t="shared" si="14"/>
        <v>1350.863392</v>
      </c>
      <c r="P74" s="262">
        <v>72.539675000000003</v>
      </c>
    </row>
    <row r="75" spans="1:28" ht="17" x14ac:dyDescent="0.2">
      <c r="A75" s="263" t="s">
        <v>630</v>
      </c>
      <c r="B75" s="262">
        <f t="shared" si="3"/>
        <v>18.483861999999998</v>
      </c>
      <c r="C75" s="262">
        <f t="shared" si="4"/>
        <v>5.1804249999999996</v>
      </c>
      <c r="D75" s="262">
        <f t="shared" si="5"/>
        <v>316.508622</v>
      </c>
      <c r="E75" s="262"/>
      <c r="F75" s="262">
        <f t="shared" si="15"/>
        <v>409.16399200000001</v>
      </c>
      <c r="G75" s="262">
        <f t="shared" si="6"/>
        <v>3.9329890000000001</v>
      </c>
      <c r="H75" s="262">
        <f t="shared" si="7"/>
        <v>174.59097600000001</v>
      </c>
      <c r="I75" s="262">
        <f t="shared" si="8"/>
        <v>230.71311800000001</v>
      </c>
      <c r="J75" s="262">
        <f t="shared" si="9"/>
        <v>82.185432000000006</v>
      </c>
      <c r="K75" s="262">
        <f t="shared" si="10"/>
        <v>65.432243</v>
      </c>
      <c r="L75" s="262">
        <f t="shared" si="11"/>
        <v>31.550469</v>
      </c>
      <c r="M75" s="262">
        <f t="shared" si="12"/>
        <v>93.017982000000003</v>
      </c>
      <c r="N75" s="262">
        <f t="shared" si="13"/>
        <v>5.7873919999999996</v>
      </c>
      <c r="O75" s="262">
        <f t="shared" si="14"/>
        <v>1436.5475020000001</v>
      </c>
      <c r="P75" s="262">
        <v>76.334549999999993</v>
      </c>
      <c r="S75" s="83"/>
      <c r="T75" s="146"/>
    </row>
    <row r="76" spans="1:28" ht="17" x14ac:dyDescent="0.2">
      <c r="A76" s="263" t="s">
        <v>685</v>
      </c>
      <c r="B76" s="262">
        <f t="shared" si="3"/>
        <v>31.037472000000001</v>
      </c>
      <c r="C76" s="262">
        <f t="shared" si="4"/>
        <v>6.6679250000000003</v>
      </c>
      <c r="D76" s="262">
        <f t="shared" si="5"/>
        <v>384.034918</v>
      </c>
      <c r="E76" s="262"/>
      <c r="F76" s="262">
        <f t="shared" si="15"/>
        <v>257.50330300000002</v>
      </c>
      <c r="G76" s="262">
        <f t="shared" si="6"/>
        <v>6.8701800000000004</v>
      </c>
      <c r="H76" s="262">
        <f t="shared" si="7"/>
        <v>208.186137</v>
      </c>
      <c r="I76" s="262">
        <f t="shared" si="8"/>
        <v>107.761906</v>
      </c>
      <c r="J76" s="262">
        <f t="shared" si="9"/>
        <v>102.272879</v>
      </c>
      <c r="K76" s="262">
        <f t="shared" si="10"/>
        <v>47.917738</v>
      </c>
      <c r="L76" s="262">
        <f t="shared" si="11"/>
        <v>26.890238</v>
      </c>
      <c r="M76" s="262">
        <f t="shared" si="12"/>
        <v>87.788122999999999</v>
      </c>
      <c r="N76" s="262">
        <f t="shared" si="13"/>
        <v>3.5554549999999998</v>
      </c>
      <c r="O76" s="262">
        <f t="shared" si="14"/>
        <v>1270.4862740000001</v>
      </c>
      <c r="P76" s="262">
        <v>123.179919</v>
      </c>
      <c r="S76" s="83"/>
      <c r="T76" s="146"/>
    </row>
    <row r="77" spans="1:28" ht="17" x14ac:dyDescent="0.2">
      <c r="A77" s="263" t="s">
        <v>723</v>
      </c>
      <c r="B77" s="262">
        <f t="shared" si="3"/>
        <v>26.575334999999999</v>
      </c>
      <c r="C77" s="262">
        <f t="shared" si="4"/>
        <v>11.235903</v>
      </c>
      <c r="D77" s="262">
        <f t="shared" si="5"/>
        <v>348.31492200000002</v>
      </c>
      <c r="E77" s="262"/>
      <c r="F77" s="262">
        <f t="shared" si="15"/>
        <v>297.73108400000001</v>
      </c>
      <c r="G77" s="262">
        <f t="shared" si="6"/>
        <v>7.1144410000000002</v>
      </c>
      <c r="H77" s="262">
        <f t="shared" si="7"/>
        <v>249.38378800000001</v>
      </c>
      <c r="I77" s="262">
        <f t="shared" si="8"/>
        <v>239.952279</v>
      </c>
      <c r="J77" s="262">
        <f t="shared" si="9"/>
        <v>157.13142500000001</v>
      </c>
      <c r="K77" s="262">
        <f t="shared" si="10"/>
        <v>55.382038000000001</v>
      </c>
      <c r="L77" s="262">
        <f t="shared" si="11"/>
        <v>34.901304000000003</v>
      </c>
      <c r="M77" s="262">
        <f t="shared" si="12"/>
        <v>48.444204999999997</v>
      </c>
      <c r="N77" s="262">
        <f t="shared" si="13"/>
        <v>0.89733200000000002</v>
      </c>
      <c r="O77" s="262">
        <f t="shared" si="14"/>
        <v>1477.0640560000002</v>
      </c>
      <c r="P77" s="262">
        <v>134.37852100000001</v>
      </c>
      <c r="S77" s="83"/>
      <c r="T77" s="146"/>
    </row>
    <row r="78" spans="1:28" ht="17" x14ac:dyDescent="0.2">
      <c r="A78" s="263" t="s">
        <v>763</v>
      </c>
      <c r="B78" s="262">
        <f t="shared" si="3"/>
        <v>36.577519000000002</v>
      </c>
      <c r="C78" s="262">
        <f t="shared" si="4"/>
        <v>31.991156</v>
      </c>
      <c r="D78" s="262">
        <f t="shared" si="5"/>
        <v>390.72035199999999</v>
      </c>
      <c r="E78" s="262"/>
      <c r="F78" s="262">
        <f t="shared" si="15"/>
        <v>408.14651099999998</v>
      </c>
      <c r="G78" s="262">
        <f t="shared" si="6"/>
        <v>76.927700999999999</v>
      </c>
      <c r="H78" s="262">
        <f t="shared" si="7"/>
        <v>276.07118400000002</v>
      </c>
      <c r="I78" s="262">
        <f t="shared" si="8"/>
        <v>371.42471999999998</v>
      </c>
      <c r="J78" s="262">
        <f t="shared" si="9"/>
        <v>68.86139</v>
      </c>
      <c r="K78" s="262">
        <f t="shared" si="10"/>
        <v>38.363185000000001</v>
      </c>
      <c r="L78" s="262">
        <f t="shared" si="11"/>
        <v>52.227103999999997</v>
      </c>
      <c r="M78" s="262">
        <f t="shared" si="12"/>
        <v>68.885910999999993</v>
      </c>
      <c r="N78" s="262">
        <f t="shared" si="13"/>
        <v>1.3879220000000001</v>
      </c>
      <c r="O78" s="262">
        <f t="shared" si="14"/>
        <v>1821.5846549999999</v>
      </c>
      <c r="P78" s="262">
        <v>90.093599999999995</v>
      </c>
      <c r="S78" s="83"/>
      <c r="T78" s="146"/>
    </row>
    <row r="79" spans="1:28" ht="17" x14ac:dyDescent="0.2">
      <c r="A79" s="263" t="s">
        <v>806</v>
      </c>
      <c r="B79" s="262">
        <f>(N108+O108+P108+Q108)/1000000</f>
        <v>22.938811000000001</v>
      </c>
      <c r="C79" s="262">
        <f>(B108+C108)/1000000</f>
        <v>39.777545000000003</v>
      </c>
      <c r="D79" s="262">
        <f>D108/1000000</f>
        <v>373.78777500000001</v>
      </c>
      <c r="E79" s="262"/>
      <c r="F79" s="262">
        <f t="shared" si="15"/>
        <v>428.93781000000001</v>
      </c>
      <c r="G79" s="262">
        <f>(K108+L108)/1000000</f>
        <v>8.3393149999999991</v>
      </c>
      <c r="H79" s="262">
        <f>(R108+S108+T108+U108+V108+W108)/1000000</f>
        <v>233.80064300000001</v>
      </c>
      <c r="I79" s="262">
        <f>X108/1000000</f>
        <v>455.37547699999999</v>
      </c>
      <c r="J79" s="262">
        <f>(Y108+Z108+AA108+AB108+AC108)/1000000</f>
        <v>81.462450000000004</v>
      </c>
      <c r="K79" s="262">
        <f>AD108/1000000</f>
        <v>56.457979000000002</v>
      </c>
      <c r="L79" s="262">
        <f>(AE108+AF108)/1000000</f>
        <v>31.767077</v>
      </c>
      <c r="M79" s="262">
        <f>(AG108+AH108)/1000000</f>
        <v>59.364289999999997</v>
      </c>
      <c r="N79" s="262">
        <f>AI108/1000000</f>
        <v>1.322913</v>
      </c>
      <c r="O79" s="262">
        <f t="shared" si="14"/>
        <v>1793.332085</v>
      </c>
      <c r="P79" s="262">
        <v>90.903999999999996</v>
      </c>
      <c r="S79" s="83"/>
      <c r="T79" s="146"/>
    </row>
    <row r="80" spans="1:28" ht="17" x14ac:dyDescent="0.2">
      <c r="A80" s="263" t="s">
        <v>946</v>
      </c>
      <c r="B80" s="262">
        <f>(N109+O109+P109+Q109)/1000000</f>
        <v>24.043609</v>
      </c>
      <c r="C80" s="262">
        <f>(B109+C109)/1000000</f>
        <v>34.563133000000001</v>
      </c>
      <c r="D80" s="262">
        <f>D109/1000000</f>
        <v>247.00965500000001</v>
      </c>
      <c r="E80" s="262"/>
      <c r="F80" s="262">
        <f t="shared" si="15"/>
        <v>479.78938099999999</v>
      </c>
      <c r="G80" s="262">
        <f>(K109+L109)/1000000</f>
        <v>13.966144</v>
      </c>
      <c r="H80" s="262">
        <f>(R109+S109+T109+U109+V109+W109)/1000000</f>
        <v>252.374606</v>
      </c>
      <c r="I80" s="262">
        <f>X109/1000000</f>
        <v>536.58246099999997</v>
      </c>
      <c r="J80" s="262">
        <f>(Y109+Z109+AA109+AB109+AC109)/1000000</f>
        <v>64.506292000000002</v>
      </c>
      <c r="K80" s="262">
        <f>AD109/1000000</f>
        <v>50.985855000000001</v>
      </c>
      <c r="L80" s="262">
        <f>(AE109+AF109)/1000000</f>
        <v>68.714117999999999</v>
      </c>
      <c r="M80" s="262">
        <f>(AG109+AH109)/1000000</f>
        <v>84.941469999999995</v>
      </c>
      <c r="N80" s="262">
        <f>AI109/1000000</f>
        <v>1.268106</v>
      </c>
      <c r="O80" s="262">
        <f t="shared" si="14"/>
        <v>1858.7448300000001</v>
      </c>
      <c r="P80" s="262">
        <v>125.124</v>
      </c>
      <c r="S80" s="83"/>
      <c r="T80" s="146"/>
    </row>
    <row r="81" spans="1:36" ht="17" x14ac:dyDescent="0.2">
      <c r="A81" s="263" t="s">
        <v>1151</v>
      </c>
      <c r="B81" s="262">
        <f>(N110+O110+P110+Q110)/1000000</f>
        <v>24.136044999999999</v>
      </c>
      <c r="C81" s="262">
        <f>(B110+C110)/1000000</f>
        <v>51.888854000000002</v>
      </c>
      <c r="D81" s="262">
        <f>D110/1000000</f>
        <v>265.18032399999998</v>
      </c>
      <c r="E81" s="262"/>
      <c r="F81" s="262">
        <f>(F110+G110+H110+I110+J110)/1000000</f>
        <v>539.96653300000003</v>
      </c>
      <c r="G81" s="262">
        <f>(K110+L110)/1000000</f>
        <v>10.362462000000001</v>
      </c>
      <c r="H81" s="262">
        <f>(R110+S110+T110+U110+V110+W110)/1000000</f>
        <v>512.76510099999996</v>
      </c>
      <c r="I81" s="262">
        <f>X110/1000000</f>
        <v>677.69295699999998</v>
      </c>
      <c r="J81" s="262">
        <f>(Y110+Z110+AA110+AB110+AC110)/1000000</f>
        <v>87.339473999999996</v>
      </c>
      <c r="K81" s="262">
        <f>AD110/1000000</f>
        <v>70.861675000000005</v>
      </c>
      <c r="L81" s="262">
        <f>(AE110+AF110)/1000000</f>
        <v>102.537036</v>
      </c>
      <c r="M81" s="262">
        <f>(AG110+AH110)/1000000</f>
        <v>510.76768600000003</v>
      </c>
      <c r="N81" s="262">
        <f>AI110/1000000</f>
        <v>1.049212</v>
      </c>
      <c r="O81" s="262">
        <f t="shared" si="14"/>
        <v>2854.5473590000001</v>
      </c>
      <c r="P81" s="262">
        <v>149.03</v>
      </c>
      <c r="S81" s="83"/>
      <c r="T81" s="146"/>
    </row>
    <row r="82" spans="1:36" ht="17" x14ac:dyDescent="0.2">
      <c r="A82" s="263" t="s">
        <v>1164</v>
      </c>
      <c r="B82" s="262">
        <f>(N111+O111+P111+Q111)/1000000</f>
        <v>27.930698</v>
      </c>
      <c r="C82" s="262">
        <f>(B111+C111)/1000000</f>
        <v>48.061692999999998</v>
      </c>
      <c r="D82" s="262">
        <f>D111/1000000</f>
        <v>1096.2471009999999</v>
      </c>
      <c r="E82" s="262">
        <f>E111/1000000</f>
        <v>1.0814000000000001E-2</v>
      </c>
      <c r="F82" s="262">
        <f>(F111+G111+H111+I111+J111)/1000000</f>
        <v>553.56933500000002</v>
      </c>
      <c r="G82" s="262">
        <f>(K111+L111)/1000000</f>
        <v>4.4294929999999999</v>
      </c>
      <c r="H82" s="262">
        <f>(R111+S111+T111+U111+V111+W111)/1000000</f>
        <v>613.62384999999995</v>
      </c>
      <c r="I82" s="262">
        <f>(M111+X111)/1000000</f>
        <v>401.48317900000001</v>
      </c>
      <c r="J82" s="262">
        <f>(Y111+Z111+AA111+AB111+AC111)/1000000</f>
        <v>130.018663</v>
      </c>
      <c r="K82" s="262">
        <f>AD111/1000000</f>
        <v>69.771438000000003</v>
      </c>
      <c r="L82" s="262">
        <f>(AE111+AF111)/1000000</f>
        <v>73.071164999999993</v>
      </c>
      <c r="M82" s="262">
        <f>(AG111+AH111)/1000000</f>
        <v>282.31865800000003</v>
      </c>
      <c r="N82" s="262">
        <f>AI111/1000000</f>
        <v>1.039612</v>
      </c>
      <c r="O82" s="262">
        <f t="shared" si="14"/>
        <v>3301.575699</v>
      </c>
      <c r="P82" s="262">
        <v>203.31</v>
      </c>
      <c r="S82" s="83"/>
      <c r="T82" s="146"/>
    </row>
    <row r="83" spans="1:36" s="9" customFormat="1" ht="34" x14ac:dyDescent="0.15">
      <c r="A83" s="233" t="s">
        <v>98</v>
      </c>
      <c r="B83" s="229">
        <f t="shared" ref="B83:P83" si="16">SUM(B59:B82)</f>
        <v>318.69737100000003</v>
      </c>
      <c r="C83" s="229">
        <f t="shared" si="16"/>
        <v>235.48057399999999</v>
      </c>
      <c r="D83" s="229">
        <f t="shared" si="16"/>
        <v>4181.0789319999994</v>
      </c>
      <c r="E83" s="229">
        <f t="shared" si="16"/>
        <v>1.0814000000000001E-2</v>
      </c>
      <c r="F83" s="229">
        <f t="shared" si="16"/>
        <v>4888.8017799999998</v>
      </c>
      <c r="G83" s="229">
        <f t="shared" si="16"/>
        <v>193.71000999999998</v>
      </c>
      <c r="H83" s="229">
        <f t="shared" si="16"/>
        <v>3235.4252439999996</v>
      </c>
      <c r="I83" s="229">
        <f t="shared" si="16"/>
        <v>4116.7906059999996</v>
      </c>
      <c r="J83" s="229">
        <f t="shared" si="16"/>
        <v>1062.9843050000002</v>
      </c>
      <c r="K83" s="229">
        <f t="shared" si="16"/>
        <v>640.89678900000013</v>
      </c>
      <c r="L83" s="229">
        <f t="shared" si="16"/>
        <v>524.71371199999999</v>
      </c>
      <c r="M83" s="229">
        <f t="shared" si="16"/>
        <v>1723.5723029999999</v>
      </c>
      <c r="N83" s="229">
        <f t="shared" si="16"/>
        <v>46.874591000000002</v>
      </c>
      <c r="O83" s="229">
        <f t="shared" si="16"/>
        <v>21169.037031</v>
      </c>
      <c r="P83" s="229">
        <f t="shared" si="16"/>
        <v>1329.8366080000001</v>
      </c>
      <c r="Q83"/>
      <c r="R83"/>
      <c r="S83" s="83"/>
      <c r="T83" s="146"/>
      <c r="U83"/>
      <c r="V83"/>
      <c r="W83"/>
      <c r="X83"/>
      <c r="Y83"/>
      <c r="Z83"/>
      <c r="AA83"/>
      <c r="AB83"/>
    </row>
    <row r="84" spans="1:36" x14ac:dyDescent="0.15">
      <c r="A84" s="105" t="s">
        <v>1287</v>
      </c>
      <c r="S84" s="83"/>
      <c r="T84" s="146"/>
      <c r="AA84" s="9"/>
      <c r="AB84" s="9"/>
    </row>
    <row r="86" spans="1:36" x14ac:dyDescent="0.15">
      <c r="A86" t="s">
        <v>62</v>
      </c>
      <c r="C86"/>
    </row>
    <row r="87" spans="1:36" ht="28" x14ac:dyDescent="0.15">
      <c r="A87" s="16" t="s">
        <v>389</v>
      </c>
      <c r="B87" s="67" t="s">
        <v>45</v>
      </c>
      <c r="C87" s="21" t="s">
        <v>901</v>
      </c>
      <c r="D87" s="67" t="s">
        <v>46</v>
      </c>
      <c r="E87" s="67" t="s">
        <v>1149</v>
      </c>
      <c r="F87" s="67" t="s">
        <v>47</v>
      </c>
      <c r="G87" s="67" t="s">
        <v>390</v>
      </c>
      <c r="H87" s="67" t="s">
        <v>391</v>
      </c>
      <c r="I87" s="67" t="s">
        <v>902</v>
      </c>
      <c r="J87" s="67" t="s">
        <v>1152</v>
      </c>
      <c r="K87" s="67" t="s">
        <v>48</v>
      </c>
      <c r="L87" s="21" t="s">
        <v>858</v>
      </c>
      <c r="M87" s="396" t="s">
        <v>1177</v>
      </c>
      <c r="N87" s="21" t="s">
        <v>87</v>
      </c>
      <c r="O87" s="67" t="s">
        <v>88</v>
      </c>
      <c r="P87" s="67" t="s">
        <v>89</v>
      </c>
      <c r="Q87" s="67" t="s">
        <v>212</v>
      </c>
      <c r="R87" s="21" t="s">
        <v>49</v>
      </c>
      <c r="S87" s="67" t="s">
        <v>90</v>
      </c>
      <c r="T87" s="21" t="s">
        <v>91</v>
      </c>
      <c r="U87" s="67" t="s">
        <v>392</v>
      </c>
      <c r="V87" s="67" t="s">
        <v>393</v>
      </c>
      <c r="W87" s="67" t="s">
        <v>859</v>
      </c>
      <c r="X87" s="21" t="s">
        <v>50</v>
      </c>
      <c r="Y87" s="67" t="s">
        <v>51</v>
      </c>
      <c r="Z87" s="67" t="s">
        <v>394</v>
      </c>
      <c r="AA87" s="67" t="s">
        <v>804</v>
      </c>
      <c r="AB87" s="67" t="s">
        <v>78</v>
      </c>
      <c r="AC87" s="67" t="s">
        <v>903</v>
      </c>
      <c r="AD87" s="176" t="s">
        <v>588</v>
      </c>
      <c r="AE87" s="176" t="s">
        <v>52</v>
      </c>
      <c r="AF87" s="176" t="s">
        <v>904</v>
      </c>
      <c r="AG87" s="176" t="s">
        <v>82</v>
      </c>
      <c r="AH87" s="176" t="s">
        <v>905</v>
      </c>
      <c r="AI87" s="176" t="s">
        <v>54</v>
      </c>
      <c r="AJ87" s="176" t="s">
        <v>55</v>
      </c>
    </row>
    <row r="88" spans="1:36" x14ac:dyDescent="0.15">
      <c r="A88" s="38" t="s">
        <v>305</v>
      </c>
      <c r="B88" s="37">
        <v>103</v>
      </c>
      <c r="C88" s="37"/>
      <c r="D88" s="37">
        <v>0</v>
      </c>
      <c r="E88" s="37"/>
      <c r="F88" s="37">
        <v>0</v>
      </c>
      <c r="G88" s="37">
        <v>293928</v>
      </c>
      <c r="H88" s="37">
        <v>2041297</v>
      </c>
      <c r="I88" s="37"/>
      <c r="J88" s="37"/>
      <c r="K88" s="37">
        <v>970138</v>
      </c>
      <c r="L88" s="37"/>
      <c r="M88" s="37"/>
      <c r="N88" s="37"/>
      <c r="O88" s="37">
        <v>219844</v>
      </c>
      <c r="P88" s="37">
        <v>443</v>
      </c>
      <c r="Q88" s="37"/>
      <c r="R88" s="37">
        <v>303331</v>
      </c>
      <c r="S88" s="37"/>
      <c r="T88" s="37"/>
      <c r="U88" s="37"/>
      <c r="V88" s="37">
        <v>312168</v>
      </c>
      <c r="W88" s="37"/>
      <c r="X88" s="37"/>
      <c r="Y88" s="37">
        <v>20800</v>
      </c>
      <c r="Z88" s="37"/>
      <c r="AA88" s="37"/>
      <c r="AB88" s="37">
        <v>106882</v>
      </c>
      <c r="AC88" s="37"/>
      <c r="AD88" s="176"/>
      <c r="AE88" s="176">
        <v>12243</v>
      </c>
      <c r="AF88" s="176"/>
      <c r="AG88" s="176">
        <v>1054471</v>
      </c>
      <c r="AH88" s="176"/>
      <c r="AI88" s="176">
        <v>188170</v>
      </c>
      <c r="AJ88" s="176">
        <v>5523818</v>
      </c>
    </row>
    <row r="89" spans="1:36" x14ac:dyDescent="0.15">
      <c r="A89" s="38" t="s">
        <v>306</v>
      </c>
      <c r="B89" s="37">
        <v>2129</v>
      </c>
      <c r="C89" s="37"/>
      <c r="D89" s="37">
        <v>0</v>
      </c>
      <c r="E89" s="37"/>
      <c r="F89" s="37">
        <v>0</v>
      </c>
      <c r="G89" s="37">
        <v>969360</v>
      </c>
      <c r="H89" s="37">
        <v>1666131</v>
      </c>
      <c r="I89" s="37"/>
      <c r="J89" s="37"/>
      <c r="K89" s="37">
        <v>1033230</v>
      </c>
      <c r="L89" s="37"/>
      <c r="M89" s="37"/>
      <c r="N89" s="37"/>
      <c r="O89" s="37">
        <v>966778</v>
      </c>
      <c r="P89" s="37">
        <v>0</v>
      </c>
      <c r="Q89" s="37"/>
      <c r="R89" s="37">
        <v>737930</v>
      </c>
      <c r="S89" s="37"/>
      <c r="T89" s="37"/>
      <c r="U89" s="37"/>
      <c r="V89" s="37">
        <v>499200</v>
      </c>
      <c r="W89" s="37"/>
      <c r="X89" s="37"/>
      <c r="Y89" s="37">
        <v>42313</v>
      </c>
      <c r="Z89" s="37"/>
      <c r="AA89" s="37"/>
      <c r="AB89" s="37">
        <v>202757</v>
      </c>
      <c r="AC89" s="37"/>
      <c r="AD89" s="176"/>
      <c r="AE89" s="176">
        <v>33465</v>
      </c>
      <c r="AF89" s="176"/>
      <c r="AG89" s="176">
        <v>2083976</v>
      </c>
      <c r="AH89" s="176"/>
      <c r="AI89" s="176">
        <v>256464</v>
      </c>
      <c r="AJ89" s="176">
        <v>8493733</v>
      </c>
    </row>
    <row r="90" spans="1:36" x14ac:dyDescent="0.15">
      <c r="A90" s="38" t="s">
        <v>307</v>
      </c>
      <c r="B90" s="37">
        <v>2994</v>
      </c>
      <c r="C90" s="37"/>
      <c r="D90" s="37">
        <v>0</v>
      </c>
      <c r="E90" s="37"/>
      <c r="F90" s="37">
        <v>0</v>
      </c>
      <c r="G90" s="37">
        <v>1861710</v>
      </c>
      <c r="H90" s="37">
        <v>3414785</v>
      </c>
      <c r="I90" s="37"/>
      <c r="J90" s="37"/>
      <c r="K90" s="37">
        <v>1416162</v>
      </c>
      <c r="L90" s="37"/>
      <c r="M90" s="37"/>
      <c r="N90" s="37"/>
      <c r="O90" s="37">
        <v>1579925</v>
      </c>
      <c r="P90" s="37">
        <v>2101183</v>
      </c>
      <c r="Q90" s="37"/>
      <c r="R90" s="37">
        <v>4008604</v>
      </c>
      <c r="S90" s="37"/>
      <c r="T90" s="37"/>
      <c r="U90" s="37"/>
      <c r="V90" s="37">
        <v>624912</v>
      </c>
      <c r="W90" s="37"/>
      <c r="X90" s="37"/>
      <c r="Y90" s="37">
        <v>130850</v>
      </c>
      <c r="Z90" s="37"/>
      <c r="AA90" s="37"/>
      <c r="AB90" s="37">
        <v>268646</v>
      </c>
      <c r="AC90" s="37"/>
      <c r="AD90" s="176"/>
      <c r="AE90" s="176">
        <v>85667</v>
      </c>
      <c r="AF90" s="176"/>
      <c r="AG90" s="176">
        <v>3547814</v>
      </c>
      <c r="AH90" s="176"/>
      <c r="AI90" s="176">
        <v>262387</v>
      </c>
      <c r="AJ90" s="176">
        <v>19305639</v>
      </c>
    </row>
    <row r="91" spans="1:36" x14ac:dyDescent="0.15">
      <c r="A91" s="38" t="s">
        <v>308</v>
      </c>
      <c r="B91" s="37">
        <v>27172</v>
      </c>
      <c r="C91" s="37"/>
      <c r="D91" s="37">
        <v>0</v>
      </c>
      <c r="E91" s="37"/>
      <c r="F91" s="37">
        <v>0</v>
      </c>
      <c r="G91" s="37">
        <v>3762611</v>
      </c>
      <c r="H91" s="37">
        <v>7155566</v>
      </c>
      <c r="I91" s="37"/>
      <c r="J91" s="37"/>
      <c r="K91" s="37">
        <v>4682841</v>
      </c>
      <c r="L91" s="37"/>
      <c r="M91" s="37"/>
      <c r="N91" s="37"/>
      <c r="O91" s="37">
        <v>2003899</v>
      </c>
      <c r="P91" s="37">
        <v>2148291</v>
      </c>
      <c r="Q91" s="37"/>
      <c r="R91" s="37">
        <v>3295099</v>
      </c>
      <c r="S91" s="37"/>
      <c r="T91" s="37"/>
      <c r="U91" s="37"/>
      <c r="V91" s="37">
        <v>422576</v>
      </c>
      <c r="W91" s="37"/>
      <c r="X91" s="37"/>
      <c r="Y91" s="37">
        <v>396535</v>
      </c>
      <c r="Z91" s="37"/>
      <c r="AA91" s="37"/>
      <c r="AB91" s="37">
        <v>461632</v>
      </c>
      <c r="AC91" s="37"/>
      <c r="AD91" s="176"/>
      <c r="AE91" s="176">
        <v>108466</v>
      </c>
      <c r="AF91" s="176"/>
      <c r="AG91" s="176">
        <v>10448394</v>
      </c>
      <c r="AH91" s="176"/>
      <c r="AI91" s="176">
        <v>298007</v>
      </c>
      <c r="AJ91" s="176">
        <v>35211089</v>
      </c>
    </row>
    <row r="92" spans="1:36" x14ac:dyDescent="0.15">
      <c r="A92" s="38" t="s">
        <v>309</v>
      </c>
      <c r="B92" s="37">
        <v>61910</v>
      </c>
      <c r="C92" s="37"/>
      <c r="D92" s="37">
        <v>0</v>
      </c>
      <c r="E92" s="37"/>
      <c r="F92" s="37">
        <v>0</v>
      </c>
      <c r="G92" s="37">
        <v>8314241</v>
      </c>
      <c r="H92" s="37">
        <v>7350798</v>
      </c>
      <c r="I92" s="37"/>
      <c r="J92" s="37"/>
      <c r="K92" s="37">
        <v>3396452</v>
      </c>
      <c r="L92" s="37"/>
      <c r="M92" s="37"/>
      <c r="N92" s="37"/>
      <c r="O92" s="37">
        <v>3243208</v>
      </c>
      <c r="P92" s="37">
        <v>3529148</v>
      </c>
      <c r="Q92" s="37"/>
      <c r="R92" s="37">
        <v>8732844</v>
      </c>
      <c r="S92" s="37"/>
      <c r="T92" s="37"/>
      <c r="U92" s="37"/>
      <c r="V92" s="37">
        <v>171588</v>
      </c>
      <c r="W92" s="37"/>
      <c r="X92" s="37"/>
      <c r="Y92" s="37">
        <v>650466</v>
      </c>
      <c r="Z92" s="37"/>
      <c r="AA92" s="37"/>
      <c r="AB92" s="37">
        <v>308763</v>
      </c>
      <c r="AC92" s="37"/>
      <c r="AD92" s="176">
        <v>294784</v>
      </c>
      <c r="AE92" s="176">
        <v>419958</v>
      </c>
      <c r="AF92" s="176"/>
      <c r="AG92" s="176">
        <v>10301456</v>
      </c>
      <c r="AH92" s="176"/>
      <c r="AI92" s="176">
        <v>251902</v>
      </c>
      <c r="AJ92" s="176">
        <v>47027518</v>
      </c>
    </row>
    <row r="93" spans="1:36" x14ac:dyDescent="0.15">
      <c r="A93" s="38" t="s">
        <v>310</v>
      </c>
      <c r="B93" s="37">
        <v>57356</v>
      </c>
      <c r="C93" s="37"/>
      <c r="D93" s="37">
        <v>0</v>
      </c>
      <c r="E93" s="37"/>
      <c r="F93" s="37">
        <v>0</v>
      </c>
      <c r="G93" s="37">
        <v>16033170</v>
      </c>
      <c r="H93" s="37">
        <v>10519980</v>
      </c>
      <c r="I93" s="37"/>
      <c r="J93" s="37"/>
      <c r="K93" s="37">
        <v>3584040</v>
      </c>
      <c r="L93" s="37"/>
      <c r="M93" s="37"/>
      <c r="N93" s="37"/>
      <c r="O93" s="37">
        <v>2836922</v>
      </c>
      <c r="P93" s="37">
        <v>2860095</v>
      </c>
      <c r="Q93" s="37"/>
      <c r="R93" s="37">
        <v>15084555</v>
      </c>
      <c r="S93" s="37"/>
      <c r="T93" s="37"/>
      <c r="U93" s="37"/>
      <c r="V93" s="37"/>
      <c r="W93" s="37"/>
      <c r="X93" s="37"/>
      <c r="Y93" s="37">
        <v>1324158</v>
      </c>
      <c r="Z93" s="37"/>
      <c r="AA93" s="37"/>
      <c r="AB93" s="37">
        <v>473991</v>
      </c>
      <c r="AC93" s="37"/>
      <c r="AD93" s="176">
        <v>1705891</v>
      </c>
      <c r="AE93" s="176">
        <v>487377</v>
      </c>
      <c r="AF93" s="176"/>
      <c r="AG93" s="176">
        <v>12834851</v>
      </c>
      <c r="AH93" s="176"/>
      <c r="AI93" s="176">
        <v>256555</v>
      </c>
      <c r="AJ93" s="176">
        <v>68058941</v>
      </c>
    </row>
    <row r="94" spans="1:36" x14ac:dyDescent="0.15">
      <c r="A94" s="38" t="s">
        <v>311</v>
      </c>
      <c r="B94" s="37">
        <v>35497</v>
      </c>
      <c r="C94" s="37"/>
      <c r="D94" s="37">
        <v>0</v>
      </c>
      <c r="E94" s="37"/>
      <c r="F94" s="37">
        <v>0</v>
      </c>
      <c r="G94" s="37">
        <v>27745999</v>
      </c>
      <c r="H94" s="37">
        <v>13667796</v>
      </c>
      <c r="I94" s="37"/>
      <c r="J94" s="37"/>
      <c r="K94" s="37">
        <v>4052853</v>
      </c>
      <c r="L94" s="37"/>
      <c r="M94" s="37"/>
      <c r="N94" s="37"/>
      <c r="O94" s="37">
        <v>4723457</v>
      </c>
      <c r="P94" s="37">
        <v>3054810</v>
      </c>
      <c r="Q94" s="37"/>
      <c r="R94" s="37">
        <v>11929659</v>
      </c>
      <c r="S94" s="37"/>
      <c r="T94" s="37"/>
      <c r="U94" s="37"/>
      <c r="V94" s="37"/>
      <c r="W94" s="37"/>
      <c r="X94" s="37">
        <v>1668191</v>
      </c>
      <c r="Y94" s="37">
        <v>2992414</v>
      </c>
      <c r="Z94" s="37"/>
      <c r="AA94" s="37"/>
      <c r="AB94" s="37">
        <v>1694929</v>
      </c>
      <c r="AC94" s="37"/>
      <c r="AD94" s="176">
        <v>4909700</v>
      </c>
      <c r="AE94" s="176">
        <v>361331</v>
      </c>
      <c r="AF94" s="176"/>
      <c r="AG94" s="176">
        <v>13483576</v>
      </c>
      <c r="AH94" s="176"/>
      <c r="AI94" s="176">
        <v>318353</v>
      </c>
      <c r="AJ94" s="176">
        <v>90638565</v>
      </c>
    </row>
    <row r="95" spans="1:36" x14ac:dyDescent="0.15">
      <c r="A95" s="38" t="s">
        <v>312</v>
      </c>
      <c r="B95" s="37">
        <v>48910</v>
      </c>
      <c r="C95" s="37"/>
      <c r="D95" s="37">
        <v>0</v>
      </c>
      <c r="E95" s="37"/>
      <c r="F95" s="37">
        <v>2644706</v>
      </c>
      <c r="G95" s="37">
        <v>12259693</v>
      </c>
      <c r="H95" s="37">
        <v>16079054</v>
      </c>
      <c r="I95" s="37"/>
      <c r="J95" s="37"/>
      <c r="K95" s="37">
        <v>9288319</v>
      </c>
      <c r="L95" s="37"/>
      <c r="M95" s="37"/>
      <c r="N95" s="37"/>
      <c r="O95" s="37">
        <v>4894080</v>
      </c>
      <c r="P95" s="37">
        <v>2430112</v>
      </c>
      <c r="Q95" s="37"/>
      <c r="R95" s="37">
        <v>24321784</v>
      </c>
      <c r="S95" s="37"/>
      <c r="T95" s="37"/>
      <c r="U95" s="37"/>
      <c r="V95" s="37"/>
      <c r="W95" s="37"/>
      <c r="X95" s="37">
        <v>33357463</v>
      </c>
      <c r="Y95" s="37">
        <v>3209348</v>
      </c>
      <c r="Z95" s="37"/>
      <c r="AA95" s="37"/>
      <c r="AB95" s="37">
        <v>4922693</v>
      </c>
      <c r="AC95" s="37"/>
      <c r="AD95" s="176">
        <v>7039274</v>
      </c>
      <c r="AE95" s="176">
        <v>1215012</v>
      </c>
      <c r="AF95" s="176"/>
      <c r="AG95" s="176">
        <v>5713331</v>
      </c>
      <c r="AH95" s="176"/>
      <c r="AI95" s="176">
        <v>114522</v>
      </c>
      <c r="AJ95" s="176">
        <v>127538301</v>
      </c>
    </row>
    <row r="96" spans="1:36" x14ac:dyDescent="0.15">
      <c r="A96" s="38" t="s">
        <v>313</v>
      </c>
      <c r="B96" s="37">
        <v>303870</v>
      </c>
      <c r="C96" s="37"/>
      <c r="D96" s="37">
        <v>0</v>
      </c>
      <c r="E96" s="37"/>
      <c r="F96" s="37">
        <v>34156798</v>
      </c>
      <c r="G96" s="37">
        <v>585182</v>
      </c>
      <c r="H96" s="37">
        <v>4005600</v>
      </c>
      <c r="I96" s="37"/>
      <c r="J96" s="37"/>
      <c r="K96" s="37">
        <v>10177527</v>
      </c>
      <c r="L96" s="37"/>
      <c r="M96" s="37"/>
      <c r="N96" s="37"/>
      <c r="O96" s="37">
        <v>1706800</v>
      </c>
      <c r="P96" s="37">
        <v>1865084</v>
      </c>
      <c r="Q96" s="37"/>
      <c r="R96" s="37">
        <v>16757476</v>
      </c>
      <c r="S96" s="37"/>
      <c r="T96" s="37"/>
      <c r="U96" s="37"/>
      <c r="V96" s="37"/>
      <c r="W96" s="37"/>
      <c r="X96" s="37">
        <v>47736140</v>
      </c>
      <c r="Y96" s="37">
        <v>5566938</v>
      </c>
      <c r="Z96" s="37"/>
      <c r="AA96" s="37"/>
      <c r="AB96" s="37">
        <v>5165787</v>
      </c>
      <c r="AC96" s="37"/>
      <c r="AD96" s="176">
        <v>10672894</v>
      </c>
      <c r="AE96" s="176">
        <v>399323</v>
      </c>
      <c r="AF96" s="176"/>
      <c r="AG96" s="176">
        <v>16487646</v>
      </c>
      <c r="AH96" s="176"/>
      <c r="AI96" s="176">
        <v>74131</v>
      </c>
      <c r="AJ96" s="176">
        <v>155661196</v>
      </c>
    </row>
    <row r="97" spans="1:36" x14ac:dyDescent="0.15">
      <c r="A97" s="92" t="s">
        <v>314</v>
      </c>
      <c r="B97" s="37">
        <v>472857</v>
      </c>
      <c r="C97" s="37"/>
      <c r="D97" s="37">
        <v>37058060</v>
      </c>
      <c r="E97" s="37"/>
      <c r="F97" s="37">
        <v>54500664</v>
      </c>
      <c r="G97" s="37"/>
      <c r="H97" s="37"/>
      <c r="I97" s="37"/>
      <c r="J97" s="37"/>
      <c r="K97" s="37">
        <v>5677475</v>
      </c>
      <c r="L97" s="37"/>
      <c r="M97" s="37"/>
      <c r="N97" s="37"/>
      <c r="O97" s="37">
        <v>1697160</v>
      </c>
      <c r="P97" s="37">
        <v>3410140</v>
      </c>
      <c r="Q97" s="37"/>
      <c r="R97" s="37">
        <v>38785879</v>
      </c>
      <c r="S97" s="37"/>
      <c r="T97" s="37"/>
      <c r="U97" s="37">
        <v>41164</v>
      </c>
      <c r="V97" s="37"/>
      <c r="W97" s="37"/>
      <c r="X97" s="37">
        <v>47205446</v>
      </c>
      <c r="Y97" s="37">
        <v>8418827</v>
      </c>
      <c r="Z97" s="37"/>
      <c r="AA97" s="37"/>
      <c r="AB97" s="37">
        <v>8828906</v>
      </c>
      <c r="AC97" s="37"/>
      <c r="AD97" s="176">
        <v>8655132</v>
      </c>
      <c r="AE97" s="176">
        <v>7699420</v>
      </c>
      <c r="AF97" s="176"/>
      <c r="AG97" s="176">
        <v>31722079</v>
      </c>
      <c r="AH97" s="176"/>
      <c r="AI97" s="176">
        <v>490620</v>
      </c>
      <c r="AJ97" s="176">
        <v>254663829</v>
      </c>
    </row>
    <row r="98" spans="1:36" x14ac:dyDescent="0.15">
      <c r="A98" s="92" t="s">
        <v>315</v>
      </c>
      <c r="B98" s="37">
        <v>101671</v>
      </c>
      <c r="C98" s="37"/>
      <c r="D98" s="37">
        <v>52599871</v>
      </c>
      <c r="E98" s="37"/>
      <c r="F98" s="37">
        <v>84223158</v>
      </c>
      <c r="G98" s="37"/>
      <c r="H98" s="37"/>
      <c r="I98" s="37"/>
      <c r="J98" s="37"/>
      <c r="K98" s="37">
        <v>659405</v>
      </c>
      <c r="L98" s="37"/>
      <c r="M98" s="37"/>
      <c r="N98" s="37"/>
      <c r="O98" s="37">
        <v>2765481</v>
      </c>
      <c r="P98" s="37">
        <v>1640721</v>
      </c>
      <c r="Q98" s="37"/>
      <c r="R98" s="37">
        <v>51806449</v>
      </c>
      <c r="S98" s="37"/>
      <c r="T98" s="37"/>
      <c r="U98" s="37">
        <v>138824</v>
      </c>
      <c r="V98" s="37"/>
      <c r="W98" s="37"/>
      <c r="X98" s="37">
        <v>79756398</v>
      </c>
      <c r="Y98" s="37">
        <v>21357555</v>
      </c>
      <c r="Z98" s="37">
        <v>337</v>
      </c>
      <c r="AA98" s="37"/>
      <c r="AB98" s="37">
        <v>1540021</v>
      </c>
      <c r="AC98" s="37"/>
      <c r="AD98" s="176">
        <v>12425960</v>
      </c>
      <c r="AE98" s="176">
        <v>49882875</v>
      </c>
      <c r="AF98" s="176"/>
      <c r="AG98" s="176">
        <v>50334622</v>
      </c>
      <c r="AH98" s="176"/>
      <c r="AI98" s="176">
        <v>3566385</v>
      </c>
      <c r="AJ98" s="176">
        <v>412799733</v>
      </c>
    </row>
    <row r="99" spans="1:36" s="9" customFormat="1" ht="14" x14ac:dyDescent="0.15">
      <c r="A99" s="144" t="s">
        <v>316</v>
      </c>
      <c r="B99" s="37">
        <v>368609</v>
      </c>
      <c r="C99" s="37"/>
      <c r="D99" s="37">
        <v>112330657</v>
      </c>
      <c r="E99" s="37"/>
      <c r="F99" s="37">
        <v>133841386</v>
      </c>
      <c r="G99" s="37"/>
      <c r="H99" s="37"/>
      <c r="I99" s="37"/>
      <c r="J99" s="37"/>
      <c r="K99" s="37">
        <v>720133</v>
      </c>
      <c r="L99" s="37"/>
      <c r="M99" s="37"/>
      <c r="N99" s="37">
        <v>133460</v>
      </c>
      <c r="O99" s="37">
        <v>2547527</v>
      </c>
      <c r="P99" s="37">
        <v>2361262</v>
      </c>
      <c r="Q99" s="37"/>
      <c r="R99" s="37">
        <v>63725984</v>
      </c>
      <c r="S99" s="37"/>
      <c r="T99" s="37"/>
      <c r="U99" s="37">
        <v>239979</v>
      </c>
      <c r="V99" s="37"/>
      <c r="W99" s="37"/>
      <c r="X99" s="37">
        <v>98766037</v>
      </c>
      <c r="Y99" s="37">
        <v>8735002</v>
      </c>
      <c r="Z99" s="37">
        <v>1388</v>
      </c>
      <c r="AA99" s="37"/>
      <c r="AB99" s="37">
        <v>11444242</v>
      </c>
      <c r="AC99" s="37"/>
      <c r="AD99" s="176">
        <v>20538207</v>
      </c>
      <c r="AE99" s="366">
        <v>3194725</v>
      </c>
      <c r="AF99" s="366"/>
      <c r="AG99" s="366">
        <v>38272940</v>
      </c>
      <c r="AH99" s="366"/>
      <c r="AI99" s="366">
        <v>4158651</v>
      </c>
      <c r="AJ99" s="366">
        <v>501380189</v>
      </c>
    </row>
    <row r="100" spans="1:36" ht="14" x14ac:dyDescent="0.15">
      <c r="A100" s="144" t="s">
        <v>317</v>
      </c>
      <c r="B100" s="37">
        <v>846248</v>
      </c>
      <c r="C100" s="37"/>
      <c r="D100" s="37">
        <v>120025964</v>
      </c>
      <c r="E100" s="37"/>
      <c r="F100" s="37">
        <v>168676747</v>
      </c>
      <c r="G100" s="37"/>
      <c r="H100" s="37"/>
      <c r="I100" s="37"/>
      <c r="J100" s="37"/>
      <c r="K100" s="37">
        <v>791085</v>
      </c>
      <c r="L100" s="37"/>
      <c r="M100" s="37"/>
      <c r="N100" s="37">
        <v>174168</v>
      </c>
      <c r="O100" s="37">
        <v>3782251</v>
      </c>
      <c r="P100" s="37">
        <v>6669830</v>
      </c>
      <c r="Q100" s="37"/>
      <c r="R100" s="37">
        <v>69369635</v>
      </c>
      <c r="S100" s="37">
        <v>723547</v>
      </c>
      <c r="T100" s="37">
        <v>38489</v>
      </c>
      <c r="U100" s="37">
        <v>456928</v>
      </c>
      <c r="V100" s="37"/>
      <c r="W100" s="37"/>
      <c r="X100" s="37">
        <v>95246110</v>
      </c>
      <c r="Y100" s="37">
        <v>9468565</v>
      </c>
      <c r="Z100" s="37">
        <v>2100</v>
      </c>
      <c r="AA100" s="37"/>
      <c r="AB100" s="37">
        <v>14868682</v>
      </c>
      <c r="AC100" s="37"/>
      <c r="AD100" s="366">
        <v>16768246</v>
      </c>
      <c r="AE100" s="176">
        <v>6706193</v>
      </c>
      <c r="AF100" s="176"/>
      <c r="AG100" s="176">
        <v>54068234</v>
      </c>
      <c r="AH100" s="176"/>
      <c r="AI100" s="176">
        <v>1599327</v>
      </c>
      <c r="AJ100" s="176">
        <v>570282349</v>
      </c>
    </row>
    <row r="101" spans="1:36" ht="14" x14ac:dyDescent="0.15">
      <c r="A101" s="22" t="s">
        <v>318</v>
      </c>
      <c r="B101" s="37">
        <v>673608</v>
      </c>
      <c r="C101" s="37"/>
      <c r="D101" s="37">
        <v>120930572</v>
      </c>
      <c r="E101" s="37"/>
      <c r="F101" s="37">
        <v>209906859</v>
      </c>
      <c r="G101" s="37"/>
      <c r="H101" s="37"/>
      <c r="I101" s="37"/>
      <c r="J101" s="37"/>
      <c r="K101" s="37">
        <v>4434948</v>
      </c>
      <c r="L101" s="37"/>
      <c r="M101" s="37"/>
      <c r="N101" s="37">
        <v>243034</v>
      </c>
      <c r="O101" s="37">
        <v>2819514</v>
      </c>
      <c r="P101" s="37">
        <v>7149823</v>
      </c>
      <c r="Q101" s="37"/>
      <c r="R101" s="37">
        <v>109694914</v>
      </c>
      <c r="S101" s="37">
        <v>582294</v>
      </c>
      <c r="T101" s="37">
        <v>238073</v>
      </c>
      <c r="U101" s="37">
        <v>1228143</v>
      </c>
      <c r="V101" s="37"/>
      <c r="W101" s="37"/>
      <c r="X101" s="37">
        <v>135286498</v>
      </c>
      <c r="Y101" s="37">
        <v>22029801</v>
      </c>
      <c r="Z101" s="37">
        <v>5075</v>
      </c>
      <c r="AA101" s="37"/>
      <c r="AB101" s="37">
        <v>16188209</v>
      </c>
      <c r="AC101" s="37"/>
      <c r="AD101" s="176">
        <v>18293760</v>
      </c>
      <c r="AE101" s="176">
        <v>5756697</v>
      </c>
      <c r="AF101" s="176"/>
      <c r="AG101" s="176">
        <v>89251096</v>
      </c>
      <c r="AH101" s="176"/>
      <c r="AI101" s="176">
        <v>4687222</v>
      </c>
      <c r="AJ101" s="176">
        <v>749400140</v>
      </c>
    </row>
    <row r="102" spans="1:36" ht="14" x14ac:dyDescent="0.15">
      <c r="A102" s="22" t="s">
        <v>319</v>
      </c>
      <c r="B102" s="37">
        <v>1110146</v>
      </c>
      <c r="C102" s="37"/>
      <c r="D102" s="37">
        <v>144293748</v>
      </c>
      <c r="E102" s="37"/>
      <c r="F102" s="37">
        <v>283255958</v>
      </c>
      <c r="G102" s="37"/>
      <c r="H102" s="37"/>
      <c r="I102" s="37"/>
      <c r="J102" s="37"/>
      <c r="K102" s="37">
        <v>4498352</v>
      </c>
      <c r="L102" s="37"/>
      <c r="M102" s="37"/>
      <c r="N102" s="37">
        <v>860963</v>
      </c>
      <c r="O102" s="37">
        <v>2244423</v>
      </c>
      <c r="P102" s="37">
        <v>6294587</v>
      </c>
      <c r="Q102" s="37">
        <v>6072320</v>
      </c>
      <c r="R102" s="37">
        <v>125100353</v>
      </c>
      <c r="S102" s="37">
        <v>646412</v>
      </c>
      <c r="T102" s="37">
        <v>275258</v>
      </c>
      <c r="U102" s="37">
        <v>1058462</v>
      </c>
      <c r="V102" s="37"/>
      <c r="W102" s="37"/>
      <c r="X102" s="37">
        <v>196137679</v>
      </c>
      <c r="Y102" s="37">
        <v>52537312</v>
      </c>
      <c r="Z102" s="37">
        <v>2395</v>
      </c>
      <c r="AA102" s="37"/>
      <c r="AB102" s="37">
        <v>15190615</v>
      </c>
      <c r="AC102" s="37"/>
      <c r="AD102" s="176">
        <v>27464272</v>
      </c>
      <c r="AE102" s="176">
        <v>13607626</v>
      </c>
      <c r="AF102" s="176"/>
      <c r="AG102" s="176">
        <v>71263045</v>
      </c>
      <c r="AH102" s="176"/>
      <c r="AI102" s="176">
        <v>6392213</v>
      </c>
      <c r="AJ102" s="176">
        <v>958306139</v>
      </c>
    </row>
    <row r="103" spans="1:36" ht="14" x14ac:dyDescent="0.15">
      <c r="A103" s="22" t="s">
        <v>237</v>
      </c>
      <c r="B103" s="37">
        <v>2000860</v>
      </c>
      <c r="C103" s="37"/>
      <c r="D103" s="37">
        <v>172036391</v>
      </c>
      <c r="E103" s="37"/>
      <c r="F103" s="37">
        <v>405060654</v>
      </c>
      <c r="G103" s="37"/>
      <c r="H103" s="37"/>
      <c r="I103" s="37"/>
      <c r="J103" s="37"/>
      <c r="K103" s="37">
        <v>6384325</v>
      </c>
      <c r="L103" s="37"/>
      <c r="M103" s="37"/>
      <c r="N103" s="37">
        <v>2224693</v>
      </c>
      <c r="O103" s="37">
        <v>2867869</v>
      </c>
      <c r="P103" s="37">
        <v>4684400</v>
      </c>
      <c r="Q103" s="37">
        <v>6166315</v>
      </c>
      <c r="R103" s="37">
        <v>160358375</v>
      </c>
      <c r="S103" s="37">
        <v>1164862</v>
      </c>
      <c r="T103" s="37">
        <v>602391</v>
      </c>
      <c r="U103" s="37">
        <v>1150818</v>
      </c>
      <c r="V103" s="37"/>
      <c r="W103" s="37"/>
      <c r="X103" s="37">
        <v>360644547</v>
      </c>
      <c r="Y103" s="37">
        <v>56975680</v>
      </c>
      <c r="Z103" s="37">
        <v>3384</v>
      </c>
      <c r="AA103" s="37"/>
      <c r="AB103" s="37">
        <v>13668302</v>
      </c>
      <c r="AC103" s="37"/>
      <c r="AD103" s="176">
        <v>56956518</v>
      </c>
      <c r="AE103" s="176">
        <v>13084823</v>
      </c>
      <c r="AF103" s="176"/>
      <c r="AG103" s="176">
        <v>77176447</v>
      </c>
      <c r="AH103" s="176"/>
      <c r="AI103" s="176">
        <v>7651738</v>
      </c>
      <c r="AJ103" s="176">
        <v>1350863392</v>
      </c>
    </row>
    <row r="104" spans="1:36" ht="14" x14ac:dyDescent="0.15">
      <c r="A104" s="144" t="s">
        <v>630</v>
      </c>
      <c r="B104" s="37">
        <v>5180425</v>
      </c>
      <c r="C104" s="37"/>
      <c r="D104" s="37">
        <v>316508622</v>
      </c>
      <c r="E104" s="37"/>
      <c r="F104" s="37">
        <v>409163992</v>
      </c>
      <c r="G104" s="37"/>
      <c r="H104" s="37"/>
      <c r="I104" s="37"/>
      <c r="J104" s="37"/>
      <c r="K104" s="37">
        <v>3932989</v>
      </c>
      <c r="L104" s="37"/>
      <c r="M104" s="37"/>
      <c r="N104" s="37">
        <v>2087548</v>
      </c>
      <c r="O104" s="37">
        <v>2880298</v>
      </c>
      <c r="P104" s="37">
        <v>5493505</v>
      </c>
      <c r="Q104" s="37">
        <v>8022511</v>
      </c>
      <c r="R104" s="37">
        <v>172257331</v>
      </c>
      <c r="S104" s="37">
        <v>906864</v>
      </c>
      <c r="T104" s="37">
        <v>655668</v>
      </c>
      <c r="U104" s="37">
        <v>771113</v>
      </c>
      <c r="V104" s="37"/>
      <c r="W104" s="37"/>
      <c r="X104" s="37">
        <v>230713118</v>
      </c>
      <c r="Y104" s="37">
        <v>67062143</v>
      </c>
      <c r="Z104" s="37">
        <v>3619</v>
      </c>
      <c r="AA104" s="37"/>
      <c r="AB104" s="37">
        <v>15119670</v>
      </c>
      <c r="AC104" s="37"/>
      <c r="AD104" s="176">
        <v>65432243</v>
      </c>
      <c r="AE104" s="176">
        <v>31550469</v>
      </c>
      <c r="AF104" s="176"/>
      <c r="AG104" s="176">
        <v>93017982</v>
      </c>
      <c r="AH104" s="176"/>
      <c r="AI104" s="176">
        <v>5787392</v>
      </c>
      <c r="AJ104" s="176">
        <v>1436547502</v>
      </c>
    </row>
    <row r="105" spans="1:36" ht="14" x14ac:dyDescent="0.15">
      <c r="A105" s="144" t="s">
        <v>685</v>
      </c>
      <c r="B105" s="37">
        <v>6667925</v>
      </c>
      <c r="C105" s="37"/>
      <c r="D105" s="37">
        <v>384034918</v>
      </c>
      <c r="E105" s="37"/>
      <c r="F105" s="37">
        <v>257503303</v>
      </c>
      <c r="G105" s="37"/>
      <c r="H105" s="37"/>
      <c r="I105" s="37"/>
      <c r="J105" s="37"/>
      <c r="K105" s="37">
        <v>6870180</v>
      </c>
      <c r="L105" s="37"/>
      <c r="M105" s="37"/>
      <c r="N105" s="37">
        <v>3350632</v>
      </c>
      <c r="O105" s="37">
        <v>8935308</v>
      </c>
      <c r="P105" s="37">
        <v>9619478</v>
      </c>
      <c r="Q105" s="37">
        <v>9132054</v>
      </c>
      <c r="R105" s="37">
        <v>206674374</v>
      </c>
      <c r="S105" s="37">
        <v>538174</v>
      </c>
      <c r="T105" s="37">
        <v>445880</v>
      </c>
      <c r="U105" s="37">
        <v>527709</v>
      </c>
      <c r="V105" s="37"/>
      <c r="W105" s="37"/>
      <c r="X105" s="37">
        <v>107761906</v>
      </c>
      <c r="Y105" s="37">
        <v>78855309</v>
      </c>
      <c r="Z105" s="37">
        <v>1404</v>
      </c>
      <c r="AA105" s="37"/>
      <c r="AB105" s="37">
        <v>23416166</v>
      </c>
      <c r="AC105" s="37"/>
      <c r="AD105" s="176">
        <v>47917738</v>
      </c>
      <c r="AE105" s="176">
        <v>26890238</v>
      </c>
      <c r="AF105" s="176"/>
      <c r="AG105" s="176">
        <v>87788123</v>
      </c>
      <c r="AH105" s="176"/>
      <c r="AI105" s="176">
        <v>3555455</v>
      </c>
      <c r="AJ105" s="176">
        <v>1270486274</v>
      </c>
    </row>
    <row r="106" spans="1:36" ht="14" x14ac:dyDescent="0.15">
      <c r="A106" s="144" t="s">
        <v>723</v>
      </c>
      <c r="B106" s="37">
        <v>11235903</v>
      </c>
      <c r="C106" s="37"/>
      <c r="D106" s="37">
        <v>348314922</v>
      </c>
      <c r="E106" s="37"/>
      <c r="F106" s="37">
        <v>297731084</v>
      </c>
      <c r="G106" s="37"/>
      <c r="H106" s="37"/>
      <c r="I106" s="37"/>
      <c r="J106" s="37"/>
      <c r="K106" s="37">
        <v>7114441</v>
      </c>
      <c r="L106" s="37"/>
      <c r="M106" s="37"/>
      <c r="N106" s="37">
        <v>668332</v>
      </c>
      <c r="O106" s="37">
        <v>6520568</v>
      </c>
      <c r="P106" s="37">
        <v>7126348</v>
      </c>
      <c r="Q106" s="37">
        <v>12260087</v>
      </c>
      <c r="R106" s="37">
        <v>248221818</v>
      </c>
      <c r="S106" s="37">
        <v>640591</v>
      </c>
      <c r="T106" s="37">
        <v>521379</v>
      </c>
      <c r="U106" s="37"/>
      <c r="V106" s="37"/>
      <c r="W106" s="37"/>
      <c r="X106" s="37">
        <v>239952279</v>
      </c>
      <c r="Y106" s="37">
        <v>134946449</v>
      </c>
      <c r="Z106" s="37"/>
      <c r="AA106" s="37"/>
      <c r="AB106" s="37">
        <v>22184976</v>
      </c>
      <c r="AC106" s="37"/>
      <c r="AD106" s="176">
        <v>55382038</v>
      </c>
      <c r="AE106" s="176">
        <v>34901304</v>
      </c>
      <c r="AF106" s="176"/>
      <c r="AG106" s="176">
        <v>48444205</v>
      </c>
      <c r="AH106" s="176"/>
      <c r="AI106" s="176">
        <v>897332</v>
      </c>
      <c r="AJ106" s="176">
        <v>1477064056</v>
      </c>
    </row>
    <row r="107" spans="1:36" ht="14" x14ac:dyDescent="0.15">
      <c r="A107" s="144" t="s">
        <v>763</v>
      </c>
      <c r="B107" s="37">
        <v>31991156</v>
      </c>
      <c r="C107" s="37"/>
      <c r="D107" s="37">
        <v>390720352</v>
      </c>
      <c r="E107" s="37"/>
      <c r="F107" s="37">
        <v>408146511</v>
      </c>
      <c r="G107" s="37"/>
      <c r="H107" s="37"/>
      <c r="I107" s="37"/>
      <c r="J107" s="37"/>
      <c r="K107" s="37">
        <v>76927701</v>
      </c>
      <c r="L107" s="37"/>
      <c r="M107" s="37"/>
      <c r="N107" s="37">
        <v>1577324</v>
      </c>
      <c r="O107" s="37">
        <v>14424451</v>
      </c>
      <c r="P107" s="37">
        <v>5172579</v>
      </c>
      <c r="Q107" s="37">
        <v>15403165</v>
      </c>
      <c r="R107" s="37">
        <v>275043268</v>
      </c>
      <c r="S107" s="37">
        <v>579522</v>
      </c>
      <c r="T107" s="37">
        <v>448394</v>
      </c>
      <c r="U107" s="37"/>
      <c r="V107" s="37"/>
      <c r="W107" s="37"/>
      <c r="X107" s="37">
        <v>371424720</v>
      </c>
      <c r="Y107" s="37">
        <v>52302441</v>
      </c>
      <c r="Z107" s="37"/>
      <c r="AA107" s="37"/>
      <c r="AB107" s="37">
        <v>16558949</v>
      </c>
      <c r="AC107" s="37"/>
      <c r="AD107" s="176">
        <v>38363185</v>
      </c>
      <c r="AE107" s="176">
        <v>52227104</v>
      </c>
      <c r="AF107" s="176"/>
      <c r="AG107" s="176">
        <v>68885911</v>
      </c>
      <c r="AH107" s="176"/>
      <c r="AI107" s="176">
        <v>1387922</v>
      </c>
      <c r="AJ107" s="176">
        <v>1821584655</v>
      </c>
    </row>
    <row r="108" spans="1:36" ht="14" x14ac:dyDescent="0.15">
      <c r="A108" s="144" t="s">
        <v>806</v>
      </c>
      <c r="B108" s="37">
        <v>39777545</v>
      </c>
      <c r="C108" s="37"/>
      <c r="D108" s="37">
        <v>373787775</v>
      </c>
      <c r="E108" s="37"/>
      <c r="F108" s="37">
        <v>428937810</v>
      </c>
      <c r="G108" s="37"/>
      <c r="H108" s="37"/>
      <c r="I108" s="37"/>
      <c r="J108" s="37"/>
      <c r="K108" s="37">
        <v>8339315</v>
      </c>
      <c r="L108" s="37"/>
      <c r="M108" s="37"/>
      <c r="N108" s="37">
        <v>6458199</v>
      </c>
      <c r="O108" s="37">
        <v>4824932</v>
      </c>
      <c r="P108" s="37"/>
      <c r="Q108" s="37">
        <v>11655680</v>
      </c>
      <c r="R108" s="37">
        <v>233800643</v>
      </c>
      <c r="S108" s="37"/>
      <c r="T108" s="37"/>
      <c r="U108" s="37"/>
      <c r="V108" s="37"/>
      <c r="W108" s="37"/>
      <c r="X108" s="37">
        <v>455375477</v>
      </c>
      <c r="Y108" s="37">
        <v>72255774</v>
      </c>
      <c r="Z108" s="37"/>
      <c r="AA108" s="37"/>
      <c r="AB108" s="37">
        <v>9206676</v>
      </c>
      <c r="AC108" s="37"/>
      <c r="AD108" s="176">
        <v>56457979</v>
      </c>
      <c r="AE108" s="176">
        <v>31767077</v>
      </c>
      <c r="AF108" s="176"/>
      <c r="AG108" s="176">
        <v>59364290</v>
      </c>
      <c r="AH108" s="176"/>
      <c r="AI108" s="176">
        <v>1322913</v>
      </c>
      <c r="AJ108" s="176">
        <v>1793332085</v>
      </c>
    </row>
    <row r="109" spans="1:36" ht="14" x14ac:dyDescent="0.15">
      <c r="A109" s="67" t="s">
        <v>946</v>
      </c>
      <c r="B109" s="73">
        <v>21976115</v>
      </c>
      <c r="C109" s="73">
        <v>12587018</v>
      </c>
      <c r="D109" s="73">
        <v>247009655</v>
      </c>
      <c r="E109" s="73"/>
      <c r="F109" s="73">
        <v>479766458</v>
      </c>
      <c r="G109" s="73"/>
      <c r="H109" s="73"/>
      <c r="I109" s="73">
        <v>22923</v>
      </c>
      <c r="J109" s="73"/>
      <c r="K109" s="73">
        <v>13855140</v>
      </c>
      <c r="L109" s="73">
        <v>111004</v>
      </c>
      <c r="M109" s="73"/>
      <c r="N109" s="73">
        <v>6367572</v>
      </c>
      <c r="O109" s="73">
        <v>1372329</v>
      </c>
      <c r="P109" s="73"/>
      <c r="Q109" s="73">
        <v>16303708</v>
      </c>
      <c r="R109" s="73">
        <v>245996735</v>
      </c>
      <c r="S109" s="73"/>
      <c r="T109" s="73"/>
      <c r="U109" s="73"/>
      <c r="V109" s="73"/>
      <c r="W109" s="73">
        <v>6377871</v>
      </c>
      <c r="X109" s="73">
        <v>536582461</v>
      </c>
      <c r="Y109" s="73">
        <v>63201785</v>
      </c>
      <c r="Z109" s="73"/>
      <c r="AA109" s="73">
        <v>6401</v>
      </c>
      <c r="AB109" s="73">
        <v>1294643</v>
      </c>
      <c r="AC109" s="73">
        <v>3463</v>
      </c>
      <c r="AD109" s="176">
        <v>50985855</v>
      </c>
      <c r="AE109" s="176">
        <v>68671722</v>
      </c>
      <c r="AF109" s="176">
        <v>42396</v>
      </c>
      <c r="AG109" s="176">
        <v>84300362</v>
      </c>
      <c r="AH109" s="176">
        <v>641108</v>
      </c>
      <c r="AI109" s="176">
        <v>1268106</v>
      </c>
      <c r="AJ109" s="176">
        <v>1858744830</v>
      </c>
    </row>
    <row r="110" spans="1:36" ht="14" x14ac:dyDescent="0.15">
      <c r="A110" s="67" t="s">
        <v>1151</v>
      </c>
      <c r="B110" s="73">
        <v>12409065</v>
      </c>
      <c r="C110" s="73">
        <v>39479789</v>
      </c>
      <c r="D110" s="73">
        <v>265180324</v>
      </c>
      <c r="E110" s="73"/>
      <c r="F110" s="73">
        <v>534239192</v>
      </c>
      <c r="G110" s="73"/>
      <c r="H110" s="73"/>
      <c r="I110" s="73">
        <v>5725537</v>
      </c>
      <c r="J110" s="73">
        <v>1804</v>
      </c>
      <c r="K110" s="73">
        <v>6689476</v>
      </c>
      <c r="L110" s="73">
        <v>3672986</v>
      </c>
      <c r="M110" s="73"/>
      <c r="N110" s="73">
        <v>8356477</v>
      </c>
      <c r="O110" s="73">
        <v>875698</v>
      </c>
      <c r="P110" s="73"/>
      <c r="Q110" s="73">
        <v>14903870</v>
      </c>
      <c r="R110" s="73">
        <v>295166343</v>
      </c>
      <c r="S110" s="73"/>
      <c r="T110" s="73"/>
      <c r="U110" s="73"/>
      <c r="V110" s="73"/>
      <c r="W110" s="73">
        <v>217598758</v>
      </c>
      <c r="X110" s="73">
        <v>677692957</v>
      </c>
      <c r="Y110" s="73">
        <v>85484494</v>
      </c>
      <c r="Z110" s="73"/>
      <c r="AA110" s="73">
        <v>8690</v>
      </c>
      <c r="AB110" s="73">
        <v>1835197</v>
      </c>
      <c r="AC110" s="73">
        <v>11093</v>
      </c>
      <c r="AD110" s="176">
        <v>70861675</v>
      </c>
      <c r="AE110" s="176">
        <v>100910753</v>
      </c>
      <c r="AF110" s="176">
        <v>1626283</v>
      </c>
      <c r="AG110" s="176">
        <v>488852748</v>
      </c>
      <c r="AH110" s="176">
        <v>21914938</v>
      </c>
      <c r="AI110" s="176">
        <v>1049212</v>
      </c>
      <c r="AJ110" s="176">
        <f>SUM(B110:AI110)</f>
        <v>2854547359</v>
      </c>
    </row>
    <row r="111" spans="1:36" ht="14" x14ac:dyDescent="0.15">
      <c r="A111" s="67" t="s">
        <v>1164</v>
      </c>
      <c r="B111" s="73">
        <v>10250188</v>
      </c>
      <c r="C111" s="73">
        <v>37811505</v>
      </c>
      <c r="D111" s="73">
        <v>1096247101</v>
      </c>
      <c r="E111" s="73">
        <v>10814</v>
      </c>
      <c r="F111" s="73">
        <v>484364099</v>
      </c>
      <c r="G111" s="73"/>
      <c r="H111" s="73"/>
      <c r="I111" s="73">
        <v>69199649</v>
      </c>
      <c r="J111" s="73">
        <v>5587</v>
      </c>
      <c r="K111" s="73"/>
      <c r="L111" s="73">
        <v>4429493</v>
      </c>
      <c r="M111" s="73">
        <v>6186797</v>
      </c>
      <c r="N111" s="73"/>
      <c r="O111" s="73">
        <v>213609</v>
      </c>
      <c r="P111" s="73"/>
      <c r="Q111" s="73">
        <v>27717089</v>
      </c>
      <c r="R111" s="73">
        <v>222642275</v>
      </c>
      <c r="S111" s="73"/>
      <c r="T111" s="73"/>
      <c r="U111" s="73"/>
      <c r="V111" s="73"/>
      <c r="W111" s="73">
        <v>390981575</v>
      </c>
      <c r="X111" s="73">
        <v>395296382</v>
      </c>
      <c r="Y111" s="73">
        <v>127733753</v>
      </c>
      <c r="Z111" s="73"/>
      <c r="AA111" s="73">
        <v>165383</v>
      </c>
      <c r="AB111" s="73">
        <v>977621</v>
      </c>
      <c r="AC111" s="73">
        <v>1141906</v>
      </c>
      <c r="AD111" s="176">
        <v>69771438</v>
      </c>
      <c r="AE111" s="176">
        <v>71331965</v>
      </c>
      <c r="AF111" s="176">
        <v>1739200</v>
      </c>
      <c r="AG111" s="176">
        <v>265772656</v>
      </c>
      <c r="AH111" s="176">
        <v>16546002</v>
      </c>
      <c r="AI111" s="176">
        <v>1039612</v>
      </c>
      <c r="AJ111" s="176">
        <f>SUM(B111:AI111)</f>
        <v>3301575699</v>
      </c>
    </row>
    <row r="112" spans="1:36" ht="14" x14ac:dyDescent="0.15">
      <c r="A112" s="67" t="s">
        <v>86</v>
      </c>
      <c r="B112" s="68">
        <f>SUM(B88:B111)</f>
        <v>145602262</v>
      </c>
      <c r="C112" s="68">
        <f t="shared" ref="C112:AJ112" si="17">SUM(C88:C111)</f>
        <v>89878312</v>
      </c>
      <c r="D112" s="68">
        <f t="shared" si="17"/>
        <v>4181078932</v>
      </c>
      <c r="E112" s="68">
        <f t="shared" si="17"/>
        <v>10814</v>
      </c>
      <c r="F112" s="68">
        <f t="shared" si="17"/>
        <v>4676119379</v>
      </c>
      <c r="G112" s="68">
        <f t="shared" si="17"/>
        <v>71825894</v>
      </c>
      <c r="H112" s="68">
        <f t="shared" si="17"/>
        <v>65901007</v>
      </c>
      <c r="I112" s="68">
        <f t="shared" si="17"/>
        <v>74948109</v>
      </c>
      <c r="J112" s="68"/>
      <c r="K112" s="68">
        <f t="shared" si="17"/>
        <v>185496527</v>
      </c>
      <c r="L112" s="68">
        <f t="shared" si="17"/>
        <v>8213483</v>
      </c>
      <c r="M112" s="68"/>
      <c r="N112" s="68">
        <f t="shared" si="17"/>
        <v>32502402</v>
      </c>
      <c r="O112" s="68">
        <f t="shared" si="17"/>
        <v>80946331</v>
      </c>
      <c r="P112" s="68">
        <f t="shared" si="17"/>
        <v>77611839</v>
      </c>
      <c r="Q112" s="68">
        <f t="shared" si="17"/>
        <v>127636799</v>
      </c>
      <c r="R112" s="68">
        <f t="shared" si="17"/>
        <v>2603815658</v>
      </c>
      <c r="S112" s="68">
        <f t="shared" si="17"/>
        <v>5782266</v>
      </c>
      <c r="T112" s="68">
        <f t="shared" si="17"/>
        <v>3225532</v>
      </c>
      <c r="U112" s="68">
        <f t="shared" si="17"/>
        <v>5613140</v>
      </c>
      <c r="V112" s="68">
        <f t="shared" si="17"/>
        <v>2030444</v>
      </c>
      <c r="W112" s="68">
        <f t="shared" si="17"/>
        <v>614958204</v>
      </c>
      <c r="X112" s="68">
        <f t="shared" si="17"/>
        <v>4110603809</v>
      </c>
      <c r="Y112" s="68">
        <f t="shared" si="17"/>
        <v>875698712</v>
      </c>
      <c r="Z112" s="68">
        <f t="shared" si="17"/>
        <v>19702</v>
      </c>
      <c r="AA112" s="68">
        <f t="shared" si="17"/>
        <v>180474</v>
      </c>
      <c r="AB112" s="68">
        <f t="shared" si="17"/>
        <v>185928955</v>
      </c>
      <c r="AC112" s="68">
        <f t="shared" si="17"/>
        <v>1156462</v>
      </c>
      <c r="AD112" s="68">
        <f t="shared" si="17"/>
        <v>640896789</v>
      </c>
      <c r="AE112" s="68">
        <f t="shared" si="17"/>
        <v>521305833</v>
      </c>
      <c r="AF112" s="68">
        <f t="shared" si="17"/>
        <v>3407879</v>
      </c>
      <c r="AG112" s="68">
        <f t="shared" si="17"/>
        <v>1684470255</v>
      </c>
      <c r="AH112" s="68">
        <f t="shared" si="17"/>
        <v>39102048</v>
      </c>
      <c r="AI112" s="68">
        <f t="shared" si="17"/>
        <v>46874591</v>
      </c>
      <c r="AJ112" s="68">
        <f t="shared" si="17"/>
        <v>21169037031</v>
      </c>
    </row>
    <row r="113" spans="1:36" x14ac:dyDescent="0.15">
      <c r="A113" s="191"/>
      <c r="B113" s="785"/>
      <c r="C113" s="785"/>
      <c r="D113" s="785"/>
      <c r="E113" s="785"/>
      <c r="F113" s="785"/>
      <c r="G113" s="785"/>
      <c r="H113" s="785"/>
      <c r="I113" s="785"/>
      <c r="J113" s="785"/>
      <c r="K113" s="785"/>
      <c r="L113" s="785"/>
      <c r="M113" s="785"/>
      <c r="N113" s="785"/>
      <c r="O113" s="785"/>
      <c r="P113" s="785"/>
      <c r="Q113" s="785"/>
      <c r="R113" s="785"/>
      <c r="S113" s="785"/>
      <c r="T113" s="785"/>
      <c r="U113" s="785"/>
      <c r="V113" s="785"/>
      <c r="W113" s="785"/>
      <c r="X113" s="785"/>
      <c r="Y113" s="785"/>
      <c r="Z113" s="785"/>
      <c r="AA113" s="785"/>
      <c r="AB113" s="785"/>
      <c r="AC113" s="785"/>
      <c r="AD113" s="785"/>
      <c r="AE113" s="785"/>
      <c r="AF113" s="785"/>
      <c r="AG113" s="785"/>
      <c r="AH113" s="785"/>
      <c r="AI113" s="785"/>
      <c r="AJ113" s="785"/>
    </row>
    <row r="114" spans="1:36" x14ac:dyDescent="0.15">
      <c r="A114" s="191"/>
      <c r="B114" s="785"/>
      <c r="C114" s="785"/>
      <c r="D114" s="785"/>
      <c r="E114" s="785"/>
      <c r="F114" s="785"/>
      <c r="G114" s="785"/>
      <c r="H114" s="785"/>
      <c r="I114" s="785"/>
      <c r="J114" s="785"/>
      <c r="K114" s="785"/>
      <c r="L114" s="785"/>
      <c r="M114" s="785"/>
      <c r="N114" s="785"/>
      <c r="O114" s="785"/>
      <c r="P114" s="785"/>
      <c r="Q114" s="785"/>
      <c r="R114" s="785"/>
      <c r="S114" s="785"/>
      <c r="T114" s="785"/>
      <c r="U114" s="785"/>
      <c r="V114" s="785"/>
      <c r="W114" s="785"/>
      <c r="X114" s="785"/>
      <c r="Y114" s="785"/>
      <c r="Z114" s="785"/>
      <c r="AA114" s="785"/>
      <c r="AB114" s="785"/>
      <c r="AC114" s="785"/>
      <c r="AD114" s="785"/>
      <c r="AE114" s="785"/>
      <c r="AF114" s="785"/>
      <c r="AG114" s="785"/>
      <c r="AH114" s="785"/>
      <c r="AI114" s="785"/>
      <c r="AJ114" s="785"/>
    </row>
    <row r="116" spans="1:36" x14ac:dyDescent="0.15">
      <c r="A116" s="10" t="s">
        <v>395</v>
      </c>
    </row>
    <row r="117" spans="1:36" x14ac:dyDescent="0.15">
      <c r="A117" s="10" t="s">
        <v>396</v>
      </c>
    </row>
    <row r="118" spans="1:36" x14ac:dyDescent="0.15">
      <c r="A118" t="s">
        <v>397</v>
      </c>
      <c r="P118">
        <f>SUM(B119:V119)</f>
        <v>0</v>
      </c>
    </row>
    <row r="119" spans="1:36" x14ac:dyDescent="0.15">
      <c r="A119" t="s">
        <v>398</v>
      </c>
    </row>
    <row r="121" spans="1:36" x14ac:dyDescent="0.15">
      <c r="J121" s="37"/>
    </row>
    <row r="124" spans="1:36" x14ac:dyDescent="0.15">
      <c r="C124"/>
    </row>
    <row r="125" spans="1:36" x14ac:dyDescent="0.15">
      <c r="C125"/>
    </row>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theme="0"/>
  </sheetPr>
  <dimension ref="A1:AQB126"/>
  <sheetViews>
    <sheetView showZeros="0" topLeftCell="A65" zoomScaleNormal="100" workbookViewId="0">
      <selection activeCell="AX84" sqref="AX84"/>
    </sheetView>
  </sheetViews>
  <sheetFormatPr baseColWidth="10" defaultColWidth="8.83203125" defaultRowHeight="13" x14ac:dyDescent="0.15"/>
  <cols>
    <col min="1" max="1" width="16.6640625" customWidth="1"/>
    <col min="2" max="2" width="15.5" customWidth="1"/>
    <col min="3" max="3" width="14.6640625" style="83" bestFit="1" customWidth="1"/>
    <col min="4" max="4" width="12.6640625" bestFit="1" customWidth="1"/>
    <col min="5" max="5" width="10" customWidth="1"/>
    <col min="6" max="6" width="13.6640625" bestFit="1" customWidth="1"/>
    <col min="7" max="7" width="12.6640625" bestFit="1" customWidth="1"/>
    <col min="8" max="8" width="11.6640625" customWidth="1"/>
    <col min="9" max="9" width="11.83203125" customWidth="1"/>
    <col min="10" max="10" width="11.6640625" customWidth="1"/>
    <col min="11" max="11" width="11.83203125" customWidth="1"/>
    <col min="12" max="12" width="11.1640625" customWidth="1"/>
    <col min="13" max="13" width="13.5" customWidth="1"/>
    <col min="14" max="14" width="10.1640625" customWidth="1"/>
    <col min="15" max="15" width="13.5" customWidth="1"/>
    <col min="16" max="16" width="11.6640625" customWidth="1"/>
    <col min="17" max="25" width="13.5" customWidth="1"/>
    <col min="26" max="26" width="14.6640625" customWidth="1"/>
    <col min="27" max="27" width="9" bestFit="1" customWidth="1"/>
    <col min="28" max="28" width="13.6640625" bestFit="1" customWidth="1"/>
    <col min="29" max="29" width="12.6640625" bestFit="1" customWidth="1"/>
    <col min="30" max="30" width="10.1640625" bestFit="1" customWidth="1"/>
    <col min="31" max="31" width="12.6640625" bestFit="1" customWidth="1"/>
    <col min="32" max="33" width="10.1640625" bestFit="1" customWidth="1"/>
    <col min="34" max="34" width="19.1640625" customWidth="1"/>
    <col min="35" max="35" width="16.83203125" customWidth="1"/>
    <col min="36" max="36" width="14.6640625" customWidth="1"/>
    <col min="37" max="37" width="11.1640625" bestFit="1" customWidth="1"/>
  </cols>
  <sheetData>
    <row r="1" spans="1:18" ht="81.75" customHeight="1" x14ac:dyDescent="0.15">
      <c r="A1" s="836" t="s">
        <v>1153</v>
      </c>
      <c r="B1" s="822"/>
      <c r="C1" s="822"/>
      <c r="D1" s="822"/>
      <c r="E1" s="822"/>
      <c r="F1" s="822"/>
      <c r="G1" s="822"/>
      <c r="H1" s="822"/>
      <c r="I1" s="822"/>
      <c r="J1" s="822"/>
      <c r="K1" s="822"/>
      <c r="L1" s="822"/>
      <c r="M1" s="822"/>
      <c r="N1" s="822"/>
      <c r="O1" s="822"/>
      <c r="P1" s="822"/>
      <c r="Q1" s="93"/>
      <c r="R1" s="93"/>
    </row>
    <row r="2" spans="1:18" x14ac:dyDescent="0.15">
      <c r="A2" s="102"/>
      <c r="B2" s="83"/>
      <c r="C2" s="103"/>
      <c r="D2" s="10"/>
      <c r="E2" s="10"/>
      <c r="F2" s="10"/>
    </row>
    <row r="3" spans="1:18" x14ac:dyDescent="0.15">
      <c r="A3" s="102"/>
      <c r="B3" s="83"/>
      <c r="C3" s="103"/>
      <c r="D3" s="10"/>
      <c r="E3" s="10"/>
      <c r="F3" s="10"/>
    </row>
    <row r="4" spans="1:18" x14ac:dyDescent="0.15">
      <c r="A4" s="102"/>
      <c r="B4" s="83"/>
      <c r="C4" s="103"/>
      <c r="D4" s="10"/>
      <c r="E4" s="10"/>
      <c r="F4" s="10"/>
    </row>
    <row r="5" spans="1:18" x14ac:dyDescent="0.15">
      <c r="A5" s="102"/>
      <c r="B5" s="83"/>
      <c r="C5" s="103"/>
      <c r="D5" s="104"/>
      <c r="E5" s="104"/>
    </row>
    <row r="6" spans="1:18" x14ac:dyDescent="0.15">
      <c r="A6" s="102"/>
      <c r="B6" s="83"/>
      <c r="C6" s="103"/>
      <c r="D6" s="104"/>
      <c r="E6" s="104"/>
    </row>
    <row r="7" spans="1:18" x14ac:dyDescent="0.15">
      <c r="A7" s="102"/>
      <c r="B7" s="83"/>
      <c r="C7" s="103"/>
      <c r="D7" s="104"/>
      <c r="E7" s="104"/>
    </row>
    <row r="8" spans="1:18" x14ac:dyDescent="0.15">
      <c r="A8" s="102"/>
      <c r="B8" s="83"/>
      <c r="C8" s="103"/>
      <c r="D8" s="104"/>
      <c r="E8" s="104"/>
    </row>
    <row r="9" spans="1:18" x14ac:dyDescent="0.15">
      <c r="A9" s="102"/>
      <c r="B9" s="83"/>
      <c r="C9" s="103"/>
      <c r="D9" s="104"/>
      <c r="E9" s="104"/>
    </row>
    <row r="10" spans="1:18" x14ac:dyDescent="0.15">
      <c r="A10" s="102"/>
      <c r="B10" s="83"/>
      <c r="C10" s="103"/>
      <c r="D10" s="104"/>
      <c r="E10" s="104"/>
    </row>
    <row r="11" spans="1:18" x14ac:dyDescent="0.15">
      <c r="A11" s="102"/>
      <c r="B11" s="83"/>
      <c r="C11" s="103"/>
      <c r="D11" s="104"/>
      <c r="E11" s="104"/>
    </row>
    <row r="12" spans="1:18" x14ac:dyDescent="0.15">
      <c r="A12" s="102"/>
      <c r="B12" s="83"/>
      <c r="C12" s="103"/>
      <c r="D12" s="104"/>
      <c r="E12" s="104"/>
    </row>
    <row r="13" spans="1:18" x14ac:dyDescent="0.15">
      <c r="A13" s="102"/>
      <c r="B13" s="83"/>
      <c r="C13" s="103"/>
      <c r="D13" s="104"/>
      <c r="E13" s="104"/>
    </row>
    <row r="14" spans="1:18" x14ac:dyDescent="0.15">
      <c r="A14" s="102"/>
      <c r="B14" s="83"/>
      <c r="C14" s="103"/>
      <c r="D14" s="104"/>
      <c r="E14" s="104"/>
    </row>
    <row r="15" spans="1:18" x14ac:dyDescent="0.15">
      <c r="A15" s="102"/>
      <c r="B15" s="83"/>
      <c r="C15" s="103"/>
      <c r="D15" s="104"/>
      <c r="E15" s="104"/>
    </row>
    <row r="16" spans="1:18" x14ac:dyDescent="0.15">
      <c r="A16" s="102"/>
      <c r="B16" s="83"/>
      <c r="C16" s="103"/>
      <c r="D16" s="104"/>
      <c r="E16" s="104"/>
    </row>
    <row r="17" spans="1:5" x14ac:dyDescent="0.15">
      <c r="A17" s="102"/>
      <c r="B17" s="83"/>
      <c r="C17" s="103"/>
      <c r="D17" s="104"/>
      <c r="E17" s="104"/>
    </row>
    <row r="18" spans="1:5" x14ac:dyDescent="0.15">
      <c r="A18" s="102"/>
      <c r="B18" s="83"/>
      <c r="C18" s="103"/>
      <c r="D18" s="104"/>
      <c r="E18" s="104"/>
    </row>
    <row r="19" spans="1:5" x14ac:dyDescent="0.15">
      <c r="A19" s="102"/>
      <c r="B19" s="83"/>
      <c r="C19" s="103"/>
      <c r="D19" s="104"/>
      <c r="E19" s="104"/>
    </row>
    <row r="20" spans="1:5" x14ac:dyDescent="0.15">
      <c r="A20" s="102"/>
      <c r="B20" s="83"/>
      <c r="C20" s="103"/>
      <c r="D20" s="104"/>
      <c r="E20" s="104"/>
    </row>
    <row r="21" spans="1:5" x14ac:dyDescent="0.15">
      <c r="A21" s="102"/>
      <c r="B21" s="83"/>
      <c r="C21" s="103"/>
      <c r="D21" s="104"/>
      <c r="E21" s="104"/>
    </row>
    <row r="22" spans="1:5" x14ac:dyDescent="0.15">
      <c r="A22" s="102"/>
      <c r="B22" s="83"/>
      <c r="C22" s="103"/>
      <c r="D22" s="104"/>
      <c r="E22" s="104"/>
    </row>
    <row r="23" spans="1:5" x14ac:dyDescent="0.15">
      <c r="A23" s="102"/>
      <c r="B23" s="83"/>
      <c r="C23" s="103"/>
      <c r="D23" s="104"/>
      <c r="E23" s="104"/>
    </row>
    <row r="24" spans="1:5" x14ac:dyDescent="0.15">
      <c r="A24" s="102"/>
      <c r="B24" s="83"/>
      <c r="C24" s="103"/>
      <c r="D24" s="104"/>
      <c r="E24" s="104"/>
    </row>
    <row r="25" spans="1:5" x14ac:dyDescent="0.15">
      <c r="A25" s="102"/>
      <c r="B25" s="83"/>
      <c r="C25" s="103"/>
      <c r="D25" s="104"/>
      <c r="E25" s="104"/>
    </row>
    <row r="26" spans="1:5" x14ac:dyDescent="0.15">
      <c r="A26" s="102"/>
      <c r="B26" s="83"/>
      <c r="C26" s="103"/>
      <c r="D26" s="104"/>
      <c r="E26" s="104"/>
    </row>
    <row r="28" spans="1:5" x14ac:dyDescent="0.15">
      <c r="A28" t="s">
        <v>69</v>
      </c>
    </row>
    <row r="29" spans="1:5" ht="28" x14ac:dyDescent="0.15">
      <c r="A29" s="101" t="s">
        <v>399</v>
      </c>
      <c r="B29" s="147" t="s">
        <v>400</v>
      </c>
      <c r="C29" s="147" t="s">
        <v>401</v>
      </c>
    </row>
    <row r="30" spans="1:5" ht="13.5" customHeight="1" x14ac:dyDescent="0.15">
      <c r="A30" s="38" t="s">
        <v>305</v>
      </c>
      <c r="B30" s="36">
        <f t="shared" ref="B30:B53" si="0">O60</f>
        <v>38.817490234375001</v>
      </c>
      <c r="C30" s="36">
        <v>0</v>
      </c>
    </row>
    <row r="31" spans="1:5" ht="13.5" customHeight="1" x14ac:dyDescent="0.15">
      <c r="A31" s="38" t="s">
        <v>306</v>
      </c>
      <c r="B31" s="36">
        <f t="shared" si="0"/>
        <v>105.872431640625</v>
      </c>
      <c r="C31" s="36"/>
    </row>
    <row r="32" spans="1:5" ht="13.5" customHeight="1" x14ac:dyDescent="0.15">
      <c r="A32" s="38" t="s">
        <v>307</v>
      </c>
      <c r="B32" s="36">
        <f t="shared" si="0"/>
        <v>325.03173828125</v>
      </c>
      <c r="C32" s="36"/>
    </row>
    <row r="33" spans="1:5" ht="13.5" customHeight="1" x14ac:dyDescent="0.15">
      <c r="A33" s="38" t="s">
        <v>308</v>
      </c>
      <c r="B33" s="36">
        <f t="shared" si="0"/>
        <v>444.90183593749998</v>
      </c>
      <c r="C33" s="36"/>
    </row>
    <row r="34" spans="1:5" ht="13.5" customHeight="1" x14ac:dyDescent="0.15">
      <c r="A34" s="38" t="s">
        <v>309</v>
      </c>
      <c r="B34" s="36">
        <f t="shared" si="0"/>
        <v>702.68029449462892</v>
      </c>
      <c r="C34" s="36"/>
    </row>
    <row r="35" spans="1:5" ht="13.5" customHeight="1" x14ac:dyDescent="0.15">
      <c r="A35" s="38" t="s">
        <v>310</v>
      </c>
      <c r="B35" s="36">
        <f t="shared" si="0"/>
        <v>791.96839942932127</v>
      </c>
      <c r="C35" s="36"/>
    </row>
    <row r="36" spans="1:5" ht="13.5" customHeight="1" x14ac:dyDescent="0.15">
      <c r="A36" s="38" t="s">
        <v>311</v>
      </c>
      <c r="B36" s="36">
        <f t="shared" si="0"/>
        <v>1173.5003952026366</v>
      </c>
      <c r="C36" s="36"/>
    </row>
    <row r="37" spans="1:5" ht="13.5" customHeight="1" x14ac:dyDescent="0.15">
      <c r="A37" s="38" t="s">
        <v>312</v>
      </c>
      <c r="B37" s="36">
        <f t="shared" si="0"/>
        <v>1544.5308756256104</v>
      </c>
      <c r="C37" s="36"/>
    </row>
    <row r="38" spans="1:5" ht="13.5" customHeight="1" x14ac:dyDescent="0.15">
      <c r="A38" s="38" t="s">
        <v>313</v>
      </c>
      <c r="B38" s="36">
        <f t="shared" si="0"/>
        <v>1964.4750844573973</v>
      </c>
      <c r="C38" s="36"/>
    </row>
    <row r="39" spans="1:5" x14ac:dyDescent="0.15">
      <c r="A39" s="92" t="s">
        <v>314</v>
      </c>
      <c r="B39" s="36">
        <f t="shared" si="0"/>
        <v>2429.2111342678063</v>
      </c>
      <c r="C39" s="36"/>
    </row>
    <row r="40" spans="1:5" x14ac:dyDescent="0.15">
      <c r="A40" s="92" t="s">
        <v>315</v>
      </c>
      <c r="B40" s="36">
        <f t="shared" si="0"/>
        <v>3629.3353515624999</v>
      </c>
      <c r="C40" s="36">
        <v>239.357451171875</v>
      </c>
    </row>
    <row r="41" spans="1:5" ht="14" x14ac:dyDescent="0.15">
      <c r="A41" s="144" t="s">
        <v>316</v>
      </c>
      <c r="B41" s="65">
        <f t="shared" si="0"/>
        <v>4729.7036230468748</v>
      </c>
      <c r="C41" s="36">
        <v>475.84899414062494</v>
      </c>
    </row>
    <row r="42" spans="1:5" ht="14" x14ac:dyDescent="0.15">
      <c r="A42" s="144" t="s">
        <v>317</v>
      </c>
      <c r="B42" s="65">
        <f t="shared" si="0"/>
        <v>5407.3130107421875</v>
      </c>
      <c r="C42" s="36">
        <v>833.81921875</v>
      </c>
    </row>
    <row r="43" spans="1:5" ht="14" x14ac:dyDescent="0.15">
      <c r="A43" s="22" t="s">
        <v>318</v>
      </c>
      <c r="B43" s="65">
        <f t="shared" si="0"/>
        <v>7173.7329003906243</v>
      </c>
      <c r="C43" s="36">
        <v>856.63578125000004</v>
      </c>
    </row>
    <row r="44" spans="1:5" ht="14" x14ac:dyDescent="0.15">
      <c r="A44" s="22" t="s">
        <v>319</v>
      </c>
      <c r="B44" s="65">
        <f t="shared" si="0"/>
        <v>9280.6739160156285</v>
      </c>
      <c r="C44" s="36">
        <v>891.62641206054695</v>
      </c>
      <c r="D44" s="34"/>
      <c r="E44" s="34"/>
    </row>
    <row r="45" spans="1:5" ht="14" x14ac:dyDescent="0.15">
      <c r="A45" s="22" t="s">
        <v>237</v>
      </c>
      <c r="B45" s="65">
        <f t="shared" si="0"/>
        <v>10946.921449533571</v>
      </c>
      <c r="C45" s="36">
        <f t="shared" ref="C45:C53" si="1">P75</f>
        <v>786.36682507619889</v>
      </c>
      <c r="D45" s="34"/>
      <c r="E45" s="34"/>
    </row>
    <row r="46" spans="1:5" ht="14" x14ac:dyDescent="0.15">
      <c r="A46" s="144" t="s">
        <v>630</v>
      </c>
      <c r="B46" s="65">
        <f t="shared" si="0"/>
        <v>13886.821953452594</v>
      </c>
      <c r="C46" s="36">
        <f t="shared" si="1"/>
        <v>763.04763924963061</v>
      </c>
      <c r="D46" s="34">
        <f>SUM(B46:C46)/366</f>
        <v>40.026966100279303</v>
      </c>
      <c r="E46" s="34"/>
    </row>
    <row r="47" spans="1:5" ht="14" x14ac:dyDescent="0.15">
      <c r="A47" s="144" t="s">
        <v>685</v>
      </c>
      <c r="B47" s="65">
        <f t="shared" si="0"/>
        <v>18508.159149716244</v>
      </c>
      <c r="C47" s="36">
        <f t="shared" si="1"/>
        <v>889.13361675249939</v>
      </c>
      <c r="D47" s="34">
        <f>SUM(B47:C47)/365</f>
        <v>53.143267853339026</v>
      </c>
      <c r="E47" s="34"/>
    </row>
    <row r="48" spans="1:5" ht="14" x14ac:dyDescent="0.15">
      <c r="A48" s="144" t="s">
        <v>723</v>
      </c>
      <c r="B48" s="65">
        <f t="shared" si="0"/>
        <v>23501.881006145795</v>
      </c>
      <c r="C48" s="36">
        <f t="shared" si="1"/>
        <v>874.06199730241701</v>
      </c>
      <c r="D48" s="34">
        <f>SUM(B48:C48)/365</f>
        <v>66.78340548889922</v>
      </c>
      <c r="E48" s="34"/>
    </row>
    <row r="49" spans="1:38" ht="14" x14ac:dyDescent="0.15">
      <c r="A49" s="144" t="s">
        <v>763</v>
      </c>
      <c r="B49" s="65">
        <f t="shared" si="0"/>
        <v>36676.678147507722</v>
      </c>
      <c r="C49" s="36">
        <f t="shared" si="1"/>
        <v>842.38937777741194</v>
      </c>
      <c r="D49" s="34">
        <v>102.79196582269903</v>
      </c>
      <c r="E49" s="34"/>
    </row>
    <row r="50" spans="1:38" ht="14" x14ac:dyDescent="0.15">
      <c r="A50" s="144" t="s">
        <v>806</v>
      </c>
      <c r="B50" s="65">
        <f t="shared" si="0"/>
        <v>44143.253235906137</v>
      </c>
      <c r="C50" s="36">
        <f t="shared" si="1"/>
        <v>954.39680664062496</v>
      </c>
      <c r="D50" s="34">
        <f>SUM(B50:C50)/365</f>
        <v>123.55520559601852</v>
      </c>
      <c r="E50" s="34"/>
    </row>
    <row r="51" spans="1:38" ht="14" x14ac:dyDescent="0.15">
      <c r="A51" s="144" t="s">
        <v>946</v>
      </c>
      <c r="B51" s="65">
        <f t="shared" si="0"/>
        <v>60127.690013969681</v>
      </c>
      <c r="C51" s="36">
        <f t="shared" si="1"/>
        <v>2287.2399999999998</v>
      </c>
      <c r="D51" s="34">
        <f>SUM(B51:C51)/365</f>
        <v>170.99980825745118</v>
      </c>
      <c r="E51" s="34"/>
    </row>
    <row r="52" spans="1:38" ht="14" x14ac:dyDescent="0.15">
      <c r="A52" s="144" t="s">
        <v>1151</v>
      </c>
      <c r="B52" s="65">
        <f t="shared" si="0"/>
        <v>100629.98426834082</v>
      </c>
      <c r="C52" s="36">
        <f t="shared" si="1"/>
        <v>2099.61</v>
      </c>
      <c r="D52" s="34"/>
      <c r="E52" s="34"/>
    </row>
    <row r="53" spans="1:38" ht="14" x14ac:dyDescent="0.15">
      <c r="A53" s="144" t="s">
        <v>1164</v>
      </c>
      <c r="B53" s="65">
        <f t="shared" si="0"/>
        <v>112477.32152302256</v>
      </c>
      <c r="C53" s="36">
        <f t="shared" si="1"/>
        <v>2627.6859892800999</v>
      </c>
      <c r="D53" s="34">
        <f>SUM(B53:C53)/365</f>
        <v>315.35618496521278</v>
      </c>
      <c r="E53" s="34"/>
      <c r="F53" s="34">
        <f>SUM(B53:C53)</f>
        <v>115105.00751230266</v>
      </c>
    </row>
    <row r="54" spans="1:38" ht="14" x14ac:dyDescent="0.15">
      <c r="A54" s="67" t="s">
        <v>83</v>
      </c>
      <c r="B54" s="65">
        <f>SUM(B30:B53)</f>
        <v>460640.45922892407</v>
      </c>
      <c r="C54" s="65">
        <f>SUM(C30:C53)</f>
        <v>15421.22010945193</v>
      </c>
    </row>
    <row r="55" spans="1:38" s="9" customFormat="1" x14ac:dyDescent="0.15">
      <c r="A55"/>
      <c r="B55"/>
      <c r="C55" s="83"/>
      <c r="D55"/>
      <c r="E55"/>
      <c r="F55"/>
      <c r="G55"/>
      <c r="H55"/>
      <c r="I55"/>
      <c r="J55"/>
      <c r="K55"/>
      <c r="L55"/>
      <c r="M55"/>
      <c r="N55"/>
      <c r="O55"/>
      <c r="P55"/>
      <c r="Q55"/>
      <c r="R55"/>
      <c r="S55"/>
      <c r="T55"/>
      <c r="U55"/>
      <c r="V55"/>
      <c r="W55"/>
      <c r="X55"/>
      <c r="Y55"/>
      <c r="Z55"/>
      <c r="AA55"/>
      <c r="AB55"/>
      <c r="AC55"/>
      <c r="AD55"/>
      <c r="AE55"/>
      <c r="AF55"/>
      <c r="AG55"/>
      <c r="AH55"/>
      <c r="AI55"/>
      <c r="AJ55"/>
      <c r="AK55"/>
      <c r="AL55"/>
    </row>
    <row r="56" spans="1:38" x14ac:dyDescent="0.15">
      <c r="A56" s="105"/>
      <c r="R56" s="5"/>
      <c r="AA56" s="9"/>
      <c r="AB56" s="9"/>
      <c r="AC56" s="9"/>
      <c r="AD56" s="9"/>
      <c r="AE56" s="9"/>
      <c r="AF56" s="9"/>
      <c r="AG56" s="9"/>
      <c r="AH56" s="9"/>
      <c r="AI56" s="9"/>
      <c r="AJ56" s="9"/>
      <c r="AK56" s="9"/>
      <c r="AL56" s="9"/>
    </row>
    <row r="57" spans="1:38" x14ac:dyDescent="0.15">
      <c r="P57" s="9"/>
      <c r="Q57" s="9"/>
      <c r="R57" s="9"/>
      <c r="S57" s="64"/>
      <c r="T57" s="9"/>
      <c r="U57" s="9"/>
      <c r="V57" s="9"/>
      <c r="W57" s="9"/>
      <c r="X57" s="9"/>
      <c r="Y57" s="9"/>
      <c r="Z57" s="9"/>
    </row>
    <row r="58" spans="1:38" x14ac:dyDescent="0.15">
      <c r="A58" t="s">
        <v>57</v>
      </c>
      <c r="C58"/>
      <c r="P58" s="9"/>
    </row>
    <row r="59" spans="1:38" ht="51" x14ac:dyDescent="0.15">
      <c r="A59" s="243" t="s">
        <v>658</v>
      </c>
      <c r="B59" s="233" t="s">
        <v>44</v>
      </c>
      <c r="C59" s="233" t="s">
        <v>1279</v>
      </c>
      <c r="D59" s="233" t="s">
        <v>46</v>
      </c>
      <c r="E59" s="233" t="s">
        <v>1149</v>
      </c>
      <c r="F59" s="233" t="s">
        <v>47</v>
      </c>
      <c r="G59" s="233" t="s">
        <v>1280</v>
      </c>
      <c r="H59" s="233" t="s">
        <v>85</v>
      </c>
      <c r="I59" s="233" t="s">
        <v>790</v>
      </c>
      <c r="J59" s="233" t="s">
        <v>880</v>
      </c>
      <c r="K59" s="233" t="s">
        <v>593</v>
      </c>
      <c r="L59" s="233" t="s">
        <v>976</v>
      </c>
      <c r="M59" s="233" t="s">
        <v>82</v>
      </c>
      <c r="N59" s="233" t="s">
        <v>54</v>
      </c>
      <c r="O59" s="233" t="s">
        <v>400</v>
      </c>
      <c r="P59" s="233" t="s">
        <v>241</v>
      </c>
      <c r="T59" s="5"/>
      <c r="U59" s="5"/>
    </row>
    <row r="60" spans="1:38" ht="16" x14ac:dyDescent="0.2">
      <c r="A60" s="247" t="s">
        <v>305</v>
      </c>
      <c r="B60" s="262">
        <f t="shared" ref="B60:B83" si="2">(N89+O89+P89+Q89)/1024</f>
        <v>6.3172656250000001</v>
      </c>
      <c r="C60" s="262">
        <f>(B89+C89)/1024</f>
        <v>5.2929687499999999E-3</v>
      </c>
      <c r="D60" s="262">
        <f>D89/1024</f>
        <v>0</v>
      </c>
      <c r="E60" s="262"/>
      <c r="F60" s="262">
        <f t="shared" ref="F60:F83" si="3">(F89+G89+H89+I89+J89)/1024</f>
        <v>20.989853515625001</v>
      </c>
      <c r="G60" s="262">
        <f>(K89+L89)/1024</f>
        <v>0.631953125</v>
      </c>
      <c r="H60" s="262">
        <f>(R89+S89+T89+U89+V89+W89)/1024</f>
        <v>8.6935839843749996</v>
      </c>
      <c r="I60" s="262">
        <f>X89/1024</f>
        <v>0</v>
      </c>
      <c r="J60" s="262">
        <f t="shared" ref="J60:J83" si="4">(Y89+Z89+AA89+AB89+AC89)/1024</f>
        <v>0.23598632812500001</v>
      </c>
      <c r="K60" s="262">
        <f>AD89/1024</f>
        <v>0</v>
      </c>
      <c r="L60" s="262">
        <f>(AE89+AF89)/1024</f>
        <v>1.0458984375000001E-2</v>
      </c>
      <c r="M60" s="262">
        <f>(AG89+AH89)/1024</f>
        <v>1.853076171875</v>
      </c>
      <c r="N60" s="262">
        <f>AI89/1024</f>
        <v>8.0019531249999998E-2</v>
      </c>
      <c r="O60" s="262">
        <f t="shared" ref="O60:O83" si="5">SUM(B60:N60)</f>
        <v>38.817490234375001</v>
      </c>
      <c r="P60" s="262"/>
      <c r="T60" s="83"/>
      <c r="U60" s="145"/>
    </row>
    <row r="61" spans="1:38" ht="16" x14ac:dyDescent="0.2">
      <c r="A61" s="247" t="s">
        <v>306</v>
      </c>
      <c r="B61" s="262">
        <f t="shared" si="2"/>
        <v>30.381982421875001</v>
      </c>
      <c r="C61" s="262">
        <f t="shared" ref="C61:C80" si="6">(B90+C90)/1024</f>
        <v>0.13567382812500001</v>
      </c>
      <c r="D61" s="262">
        <f t="shared" ref="D61:D80" si="7">D90/1024</f>
        <v>0</v>
      </c>
      <c r="E61" s="262"/>
      <c r="F61" s="262">
        <f t="shared" si="3"/>
        <v>45.371953124999997</v>
      </c>
      <c r="G61" s="262">
        <f t="shared" ref="G61:G80" si="8">(K90+L90)/1024</f>
        <v>1.0003906250000001</v>
      </c>
      <c r="H61" s="262">
        <f t="shared" ref="H61:H80" si="9">(R90+S90+T90+U90+V90+W90)/1024</f>
        <v>25.714638671874997</v>
      </c>
      <c r="I61" s="262">
        <f t="shared" ref="I61:I80" si="10">X90/1024</f>
        <v>0</v>
      </c>
      <c r="J61" s="262">
        <f t="shared" si="4"/>
        <v>0.40013671875000001</v>
      </c>
      <c r="K61" s="262">
        <f t="shared" ref="K61:K80" si="11">AD90/1024</f>
        <v>0</v>
      </c>
      <c r="L61" s="262">
        <f t="shared" ref="L61:L80" si="12">(AE90+AF90)/1024</f>
        <v>2.0849609375000001E-2</v>
      </c>
      <c r="M61" s="262">
        <f t="shared" ref="M61:M80" si="13">(AG90+AH90)/1024</f>
        <v>2.729267578125</v>
      </c>
      <c r="N61" s="262">
        <f t="shared" ref="N61:N80" si="14">AI90/1024</f>
        <v>0.1175390625</v>
      </c>
      <c r="O61" s="262">
        <f t="shared" si="5"/>
        <v>105.872431640625</v>
      </c>
      <c r="P61" s="262"/>
      <c r="T61" s="83"/>
      <c r="U61" s="145"/>
    </row>
    <row r="62" spans="1:38" ht="16" x14ac:dyDescent="0.2">
      <c r="A62" s="247" t="s">
        <v>307</v>
      </c>
      <c r="B62" s="262">
        <f t="shared" si="2"/>
        <v>62.533749999999998</v>
      </c>
      <c r="C62" s="262">
        <f t="shared" si="6"/>
        <v>4.8105468749999998E-2</v>
      </c>
      <c r="D62" s="262">
        <f t="shared" si="7"/>
        <v>0</v>
      </c>
      <c r="E62" s="262"/>
      <c r="F62" s="262">
        <f t="shared" si="3"/>
        <v>82.972685546874999</v>
      </c>
      <c r="G62" s="262">
        <f t="shared" si="8"/>
        <v>1.2462792968750001</v>
      </c>
      <c r="H62" s="262">
        <f t="shared" si="9"/>
        <v>171.31546874999998</v>
      </c>
      <c r="I62" s="262">
        <f t="shared" si="10"/>
        <v>0</v>
      </c>
      <c r="J62" s="262">
        <f t="shared" si="4"/>
        <v>1.3582031250000002</v>
      </c>
      <c r="K62" s="262">
        <f t="shared" si="11"/>
        <v>0</v>
      </c>
      <c r="L62" s="262">
        <f t="shared" si="12"/>
        <v>0.46712890624999998</v>
      </c>
      <c r="M62" s="262">
        <f t="shared" si="13"/>
        <v>4.9204785156249997</v>
      </c>
      <c r="N62" s="262">
        <f t="shared" si="14"/>
        <v>0.16963867187500001</v>
      </c>
      <c r="O62" s="262">
        <f t="shared" si="5"/>
        <v>325.03173828125</v>
      </c>
      <c r="P62" s="262"/>
      <c r="T62" s="83"/>
      <c r="U62" s="145"/>
    </row>
    <row r="63" spans="1:38" ht="16" x14ac:dyDescent="0.2">
      <c r="A63" s="247" t="s">
        <v>308</v>
      </c>
      <c r="B63" s="262">
        <f t="shared" si="2"/>
        <v>107.8969921875</v>
      </c>
      <c r="C63" s="262">
        <f t="shared" si="6"/>
        <v>1.35962890625</v>
      </c>
      <c r="D63" s="262">
        <f t="shared" si="7"/>
        <v>0</v>
      </c>
      <c r="E63" s="262"/>
      <c r="F63" s="262">
        <f t="shared" si="3"/>
        <v>185.01539062500001</v>
      </c>
      <c r="G63" s="262">
        <f t="shared" si="8"/>
        <v>6.4866796874999997</v>
      </c>
      <c r="H63" s="262">
        <f t="shared" si="9"/>
        <v>110.43490234375</v>
      </c>
      <c r="I63" s="262">
        <f t="shared" si="10"/>
        <v>0</v>
      </c>
      <c r="J63" s="262">
        <f t="shared" si="4"/>
        <v>4.1982421875</v>
      </c>
      <c r="K63" s="262">
        <f t="shared" si="11"/>
        <v>0</v>
      </c>
      <c r="L63" s="262">
        <f t="shared" si="12"/>
        <v>1.212646484375</v>
      </c>
      <c r="M63" s="262">
        <f t="shared" si="13"/>
        <v>28.077333984374999</v>
      </c>
      <c r="N63" s="262">
        <f t="shared" si="14"/>
        <v>0.22001953125000001</v>
      </c>
      <c r="O63" s="262">
        <f t="shared" si="5"/>
        <v>444.90183593749998</v>
      </c>
      <c r="P63" s="262"/>
      <c r="T63" s="83"/>
      <c r="U63" s="145"/>
    </row>
    <row r="64" spans="1:38" s="9" customFormat="1" ht="16" x14ac:dyDescent="0.2">
      <c r="A64" s="247" t="s">
        <v>309</v>
      </c>
      <c r="B64" s="262">
        <f t="shared" si="2"/>
        <v>147.00599609375001</v>
      </c>
      <c r="C64" s="262">
        <f t="shared" si="6"/>
        <v>2.350791015625</v>
      </c>
      <c r="D64" s="262">
        <f t="shared" si="7"/>
        <v>0</v>
      </c>
      <c r="E64" s="262"/>
      <c r="F64" s="262">
        <f t="shared" si="3"/>
        <v>278.12639648437499</v>
      </c>
      <c r="G64" s="262">
        <f t="shared" si="8"/>
        <v>7.6999804687499998</v>
      </c>
      <c r="H64" s="262">
        <f t="shared" si="9"/>
        <v>209.817412109375</v>
      </c>
      <c r="I64" s="262">
        <f t="shared" si="10"/>
        <v>0</v>
      </c>
      <c r="J64" s="262">
        <f t="shared" si="4"/>
        <v>15.913281250000001</v>
      </c>
      <c r="K64" s="262">
        <f t="shared" si="11"/>
        <v>2.8958511352539062</v>
      </c>
      <c r="L64" s="262">
        <f t="shared" si="12"/>
        <v>1.2292578125</v>
      </c>
      <c r="M64" s="262">
        <f t="shared" si="13"/>
        <v>37.485546874999997</v>
      </c>
      <c r="N64" s="262">
        <f t="shared" si="14"/>
        <v>0.15578125000000001</v>
      </c>
      <c r="O64" s="262">
        <f t="shared" si="5"/>
        <v>702.68029449462892</v>
      </c>
      <c r="P64" s="262"/>
      <c r="Q64"/>
      <c r="R64"/>
      <c r="S64"/>
      <c r="T64" s="83"/>
      <c r="U64" s="145"/>
      <c r="V64"/>
      <c r="W64"/>
      <c r="X64"/>
      <c r="Y64"/>
      <c r="Z64"/>
      <c r="AA64"/>
      <c r="AB64"/>
      <c r="AC64"/>
      <c r="AD64"/>
      <c r="AE64"/>
      <c r="AF64"/>
      <c r="AG64"/>
      <c r="AH64"/>
      <c r="AI64"/>
      <c r="AJ64"/>
      <c r="AK64"/>
      <c r="AL64"/>
    </row>
    <row r="65" spans="1:1118" ht="16" x14ac:dyDescent="0.2">
      <c r="A65" s="247" t="s">
        <v>310</v>
      </c>
      <c r="B65" s="262">
        <f t="shared" si="2"/>
        <v>127.368349609375</v>
      </c>
      <c r="C65" s="262">
        <f t="shared" si="6"/>
        <v>2.3142578125000002</v>
      </c>
      <c r="D65" s="262">
        <f t="shared" si="7"/>
        <v>0</v>
      </c>
      <c r="E65" s="262"/>
      <c r="F65" s="262">
        <f t="shared" si="3"/>
        <v>361.22099609374999</v>
      </c>
      <c r="G65" s="262">
        <f t="shared" si="8"/>
        <v>7.5567480468749997</v>
      </c>
      <c r="H65" s="262">
        <f t="shared" si="9"/>
        <v>224.27232421874999</v>
      </c>
      <c r="I65" s="262">
        <f t="shared" si="10"/>
        <v>0</v>
      </c>
      <c r="J65" s="262">
        <f t="shared" si="4"/>
        <v>27.105429687499999</v>
      </c>
      <c r="K65" s="262">
        <f t="shared" si="11"/>
        <v>8.6921787261962891</v>
      </c>
      <c r="L65" s="262">
        <f t="shared" si="12"/>
        <v>1.89794921875</v>
      </c>
      <c r="M65" s="262">
        <f t="shared" si="13"/>
        <v>31.372324218749998</v>
      </c>
      <c r="N65" s="262">
        <f t="shared" si="14"/>
        <v>0.167841796875</v>
      </c>
      <c r="O65" s="262">
        <f t="shared" si="5"/>
        <v>791.96839942932127</v>
      </c>
      <c r="P65" s="262"/>
      <c r="T65" s="83"/>
      <c r="U65" s="146"/>
      <c r="AI65" s="9"/>
      <c r="AJ65" s="9"/>
      <c r="AK65" s="9"/>
      <c r="AL65" s="9"/>
    </row>
    <row r="66" spans="1:1118" ht="16" x14ac:dyDescent="0.2">
      <c r="A66" s="247" t="s">
        <v>311</v>
      </c>
      <c r="B66" s="262">
        <f t="shared" si="2"/>
        <v>204.69980468750001</v>
      </c>
      <c r="C66" s="262">
        <f t="shared" si="6"/>
        <v>1.8812011718749999</v>
      </c>
      <c r="D66" s="262">
        <f t="shared" si="7"/>
        <v>0</v>
      </c>
      <c r="E66" s="262"/>
      <c r="F66" s="262">
        <f t="shared" si="3"/>
        <v>493.29072265624995</v>
      </c>
      <c r="G66" s="262">
        <f t="shared" si="8"/>
        <v>9.1041308593749992</v>
      </c>
      <c r="H66" s="262">
        <f t="shared" si="9"/>
        <v>328.99618164062503</v>
      </c>
      <c r="I66" s="262">
        <f t="shared" si="10"/>
        <v>18.479091796875</v>
      </c>
      <c r="J66" s="262">
        <f t="shared" si="4"/>
        <v>55.692490234375001</v>
      </c>
      <c r="K66" s="262">
        <f t="shared" si="11"/>
        <v>23.707084655761719</v>
      </c>
      <c r="L66" s="262">
        <f t="shared" si="12"/>
        <v>0.94814453124999998</v>
      </c>
      <c r="M66" s="262">
        <f t="shared" si="13"/>
        <v>36.545048828124997</v>
      </c>
      <c r="N66" s="262">
        <f t="shared" si="14"/>
        <v>0.156494140625</v>
      </c>
      <c r="O66" s="262">
        <f t="shared" si="5"/>
        <v>1173.5003952026366</v>
      </c>
      <c r="P66" s="262"/>
      <c r="U66" s="146"/>
    </row>
    <row r="67" spans="1:1118" ht="16" x14ac:dyDescent="0.2">
      <c r="A67" s="247" t="s">
        <v>312</v>
      </c>
      <c r="B67" s="262">
        <f t="shared" si="2"/>
        <v>225.239443359375</v>
      </c>
      <c r="C67" s="262">
        <f t="shared" si="6"/>
        <v>2.1581738281249998</v>
      </c>
      <c r="D67" s="262">
        <f t="shared" si="7"/>
        <v>0</v>
      </c>
      <c r="E67" s="262"/>
      <c r="F67" s="262">
        <f t="shared" si="3"/>
        <v>192.64949218750002</v>
      </c>
      <c r="G67" s="262">
        <f t="shared" si="8"/>
        <v>8.0089160156249992</v>
      </c>
      <c r="H67" s="262">
        <f t="shared" si="9"/>
        <v>431.39848632812499</v>
      </c>
      <c r="I67" s="262">
        <f t="shared" si="10"/>
        <v>564.21239257812499</v>
      </c>
      <c r="J67" s="262">
        <f t="shared" si="4"/>
        <v>69.537167968749998</v>
      </c>
      <c r="K67" s="262">
        <f t="shared" si="11"/>
        <v>36.011285781860352</v>
      </c>
      <c r="L67" s="262">
        <f t="shared" si="12"/>
        <v>1.1746484374999999</v>
      </c>
      <c r="M67" s="262">
        <f t="shared" si="13"/>
        <v>14.05916015625</v>
      </c>
      <c r="N67" s="262">
        <f t="shared" si="14"/>
        <v>8.1708984375000002E-2</v>
      </c>
      <c r="O67" s="262">
        <f t="shared" si="5"/>
        <v>1544.5308756256104</v>
      </c>
      <c r="P67" s="262"/>
      <c r="U67" s="146"/>
    </row>
    <row r="68" spans="1:1118" ht="16" x14ac:dyDescent="0.2">
      <c r="A68" s="247" t="s">
        <v>313</v>
      </c>
      <c r="B68" s="262">
        <f t="shared" si="2"/>
        <v>167.13746093750001</v>
      </c>
      <c r="C68" s="262">
        <f t="shared" si="6"/>
        <v>16.502802734374999</v>
      </c>
      <c r="D68" s="262">
        <f t="shared" si="7"/>
        <v>0</v>
      </c>
      <c r="E68" s="262"/>
      <c r="F68" s="262">
        <f t="shared" si="3"/>
        <v>302.79853515624995</v>
      </c>
      <c r="G68" s="262">
        <f t="shared" si="8"/>
        <v>12.077255859375001</v>
      </c>
      <c r="H68" s="262">
        <f t="shared" si="9"/>
        <v>448.11911132812497</v>
      </c>
      <c r="I68" s="262">
        <f t="shared" si="10"/>
        <v>813.94316406250005</v>
      </c>
      <c r="J68" s="262">
        <f t="shared" si="4"/>
        <v>81.316923828124999</v>
      </c>
      <c r="K68" s="262">
        <f t="shared" si="11"/>
        <v>59.605855941772468</v>
      </c>
      <c r="L68" s="262">
        <f t="shared" si="12"/>
        <v>0.73626953125000005</v>
      </c>
      <c r="M68" s="262">
        <f t="shared" si="13"/>
        <v>62.173291015624997</v>
      </c>
      <c r="N68" s="262">
        <f t="shared" si="14"/>
        <v>6.4414062499999994E-2</v>
      </c>
      <c r="O68" s="262">
        <f t="shared" si="5"/>
        <v>1964.4750844573973</v>
      </c>
      <c r="P68" s="262"/>
      <c r="T68" s="83"/>
      <c r="U68" s="146"/>
    </row>
    <row r="69" spans="1:1118" ht="16" x14ac:dyDescent="0.2">
      <c r="A69" s="247" t="s">
        <v>314</v>
      </c>
      <c r="B69" s="262">
        <f t="shared" si="2"/>
        <v>187.91737431887725</v>
      </c>
      <c r="C69" s="262">
        <f t="shared" si="6"/>
        <v>41.982197265624997</v>
      </c>
      <c r="D69" s="262">
        <f t="shared" si="7"/>
        <v>9.2010803301645563</v>
      </c>
      <c r="E69" s="262"/>
      <c r="F69" s="262">
        <f t="shared" si="3"/>
        <v>487.31976638919474</v>
      </c>
      <c r="G69" s="262">
        <f t="shared" si="8"/>
        <v>8.6275993815233889</v>
      </c>
      <c r="H69" s="262">
        <f t="shared" si="9"/>
        <v>538.93535439403638</v>
      </c>
      <c r="I69" s="262">
        <f t="shared" si="10"/>
        <v>866.74800395509089</v>
      </c>
      <c r="J69" s="262">
        <f t="shared" si="4"/>
        <v>119.99649580963225</v>
      </c>
      <c r="K69" s="262">
        <f t="shared" si="11"/>
        <v>73.955380859374998</v>
      </c>
      <c r="L69" s="262">
        <f t="shared" si="12"/>
        <v>2.859052655876436</v>
      </c>
      <c r="M69" s="262">
        <f t="shared" si="13"/>
        <v>91.35252567675154</v>
      </c>
      <c r="N69" s="262">
        <f t="shared" si="14"/>
        <v>0.31630323165882113</v>
      </c>
      <c r="O69" s="262">
        <f t="shared" si="5"/>
        <v>2429.2111342678063</v>
      </c>
      <c r="P69" s="262"/>
      <c r="T69" s="83"/>
      <c r="U69" s="146"/>
    </row>
    <row r="70" spans="1:1118" s="9" customFormat="1" ht="16" x14ac:dyDescent="0.2">
      <c r="A70" s="247" t="s">
        <v>315</v>
      </c>
      <c r="B70" s="262">
        <f t="shared" si="2"/>
        <v>232.70969726562501</v>
      </c>
      <c r="C70" s="262">
        <f t="shared" si="6"/>
        <v>2.6634765624999996</v>
      </c>
      <c r="D70" s="262">
        <f t="shared" si="7"/>
        <v>17.431845703124999</v>
      </c>
      <c r="E70" s="262"/>
      <c r="F70" s="262">
        <f t="shared" si="3"/>
        <v>698.67523437499995</v>
      </c>
      <c r="G70" s="262">
        <f t="shared" si="8"/>
        <v>12.410048828124999</v>
      </c>
      <c r="H70" s="262">
        <f t="shared" si="9"/>
        <v>952.70526367187483</v>
      </c>
      <c r="I70" s="262">
        <f t="shared" si="10"/>
        <v>1287.3805273437499</v>
      </c>
      <c r="J70" s="262">
        <f t="shared" si="4"/>
        <v>140.17009765624996</v>
      </c>
      <c r="K70" s="262">
        <f t="shared" si="11"/>
        <v>173.84639648437499</v>
      </c>
      <c r="L70" s="262">
        <f t="shared" si="12"/>
        <v>4.9920605468749999</v>
      </c>
      <c r="M70" s="262">
        <f t="shared" si="13"/>
        <v>104.92124023437498</v>
      </c>
      <c r="N70" s="262">
        <f t="shared" si="14"/>
        <v>1.4294628906250002</v>
      </c>
      <c r="O70" s="262">
        <f t="shared" si="5"/>
        <v>3629.3353515624999</v>
      </c>
      <c r="P70" s="262">
        <v>239.357451171875</v>
      </c>
      <c r="Q70"/>
      <c r="R70"/>
      <c r="S70"/>
      <c r="T70" s="83"/>
      <c r="U70" s="146"/>
      <c r="V70"/>
      <c r="W70"/>
      <c r="X70"/>
      <c r="Y70"/>
      <c r="Z70"/>
      <c r="AA70"/>
      <c r="AB70"/>
      <c r="AC70"/>
      <c r="AD70"/>
      <c r="AE70"/>
      <c r="AF70"/>
      <c r="AG70"/>
      <c r="AH70"/>
      <c r="AI70"/>
      <c r="AJ70"/>
      <c r="AK70"/>
      <c r="AL70"/>
    </row>
    <row r="71" spans="1:1118" ht="17" x14ac:dyDescent="0.2">
      <c r="A71" s="263" t="s">
        <v>316</v>
      </c>
      <c r="B71" s="262">
        <f t="shared" si="2"/>
        <v>195.51194335937498</v>
      </c>
      <c r="C71" s="262">
        <f t="shared" si="6"/>
        <v>103.1064453125</v>
      </c>
      <c r="D71" s="262">
        <f t="shared" si="7"/>
        <v>35.759863281250006</v>
      </c>
      <c r="E71" s="262"/>
      <c r="F71" s="262">
        <f t="shared" si="3"/>
        <v>1042.4527050781251</v>
      </c>
      <c r="G71" s="262">
        <f t="shared" si="8"/>
        <v>5.9392285156250004</v>
      </c>
      <c r="H71" s="262">
        <f t="shared" si="9"/>
        <v>1178.546416015625</v>
      </c>
      <c r="I71" s="262">
        <f t="shared" si="10"/>
        <v>1578.392802734375</v>
      </c>
      <c r="J71" s="262">
        <f t="shared" si="4"/>
        <v>185.13568359375</v>
      </c>
      <c r="K71" s="262">
        <f t="shared" si="11"/>
        <v>282.97775390625003</v>
      </c>
      <c r="L71" s="262">
        <f t="shared" si="12"/>
        <v>7.1624218749999997</v>
      </c>
      <c r="M71" s="262">
        <f t="shared" si="13"/>
        <v>111.833515625</v>
      </c>
      <c r="N71" s="262">
        <f t="shared" si="14"/>
        <v>2.8848437499999999</v>
      </c>
      <c r="O71" s="262">
        <f t="shared" si="5"/>
        <v>4729.7036230468748</v>
      </c>
      <c r="P71" s="262">
        <v>475.84899414062494</v>
      </c>
      <c r="T71" s="83"/>
      <c r="U71" s="146"/>
      <c r="AI71" s="9"/>
      <c r="AJ71" s="9"/>
      <c r="AK71" s="9"/>
      <c r="AL71" s="9"/>
    </row>
    <row r="72" spans="1:1118" s="149" customFormat="1" ht="17" x14ac:dyDescent="0.2">
      <c r="A72" s="263" t="s">
        <v>317</v>
      </c>
      <c r="B72" s="262">
        <f t="shared" si="2"/>
        <v>643.93322265625011</v>
      </c>
      <c r="C72" s="262">
        <f t="shared" si="6"/>
        <v>188.17906250000001</v>
      </c>
      <c r="D72" s="262">
        <f t="shared" si="7"/>
        <v>37.516135742187501</v>
      </c>
      <c r="E72" s="262"/>
      <c r="F72" s="262">
        <f t="shared" si="3"/>
        <v>1327.66482421875</v>
      </c>
      <c r="G72" s="262">
        <f t="shared" si="8"/>
        <v>7.2834960937500011</v>
      </c>
      <c r="H72" s="262">
        <f t="shared" si="9"/>
        <v>1200.8664941406253</v>
      </c>
      <c r="I72" s="262">
        <f t="shared" si="10"/>
        <v>1289.7931152343751</v>
      </c>
      <c r="J72" s="262">
        <f t="shared" si="4"/>
        <v>168.33932617187497</v>
      </c>
      <c r="K72" s="262">
        <f t="shared" si="11"/>
        <v>370.48637695312499</v>
      </c>
      <c r="L72" s="262">
        <f t="shared" si="12"/>
        <v>10.159755859375002</v>
      </c>
      <c r="M72" s="262">
        <f t="shared" si="13"/>
        <v>161.62029296874999</v>
      </c>
      <c r="N72" s="262">
        <f t="shared" si="14"/>
        <v>1.470908203125</v>
      </c>
      <c r="O72" s="262">
        <f t="shared" si="5"/>
        <v>5407.3130107421875</v>
      </c>
      <c r="P72" s="262">
        <v>833.81921875</v>
      </c>
      <c r="Q72" s="34"/>
      <c r="R72"/>
      <c r="S72"/>
      <c r="T72" s="83"/>
      <c r="U72" s="146"/>
      <c r="V72"/>
      <c r="W72"/>
      <c r="X72"/>
      <c r="Y72"/>
      <c r="Z72"/>
      <c r="AA72"/>
      <c r="AB72"/>
      <c r="AC72" s="9"/>
      <c r="AD72" s="9"/>
      <c r="AE72" s="9"/>
      <c r="AF72" s="9"/>
      <c r="AG72" s="9"/>
      <c r="AH72" s="9"/>
      <c r="AI72"/>
      <c r="AJ72"/>
      <c r="AK72"/>
      <c r="AL72"/>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48"/>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8"/>
      <c r="FU72" s="148"/>
      <c r="FV72" s="148"/>
      <c r="FW72" s="148"/>
      <c r="FX72" s="148"/>
      <c r="FY72" s="148"/>
      <c r="FZ72" s="148"/>
      <c r="GA72" s="148"/>
      <c r="GB72" s="148"/>
      <c r="GC72" s="148"/>
      <c r="GD72" s="148"/>
      <c r="GE72" s="148"/>
      <c r="GF72" s="148"/>
      <c r="GG72" s="148"/>
      <c r="GH72" s="148"/>
      <c r="GI72" s="148"/>
      <c r="GJ72" s="148"/>
      <c r="GK72" s="148"/>
      <c r="GL72" s="148"/>
      <c r="GM72" s="148"/>
      <c r="GN72" s="148"/>
      <c r="GO72" s="148"/>
      <c r="GP72" s="148"/>
      <c r="GQ72" s="148"/>
      <c r="GR72" s="148"/>
      <c r="GS72" s="148"/>
      <c r="GT72" s="148"/>
      <c r="GU72" s="148"/>
      <c r="GV72" s="148"/>
      <c r="GW72" s="148"/>
      <c r="GX72" s="148"/>
      <c r="GY72" s="148"/>
      <c r="GZ72" s="148"/>
      <c r="HA72" s="148"/>
      <c r="HB72" s="148"/>
      <c r="HC72" s="148"/>
      <c r="HD72" s="148"/>
      <c r="HE72" s="148"/>
      <c r="HF72" s="148"/>
      <c r="HG72" s="148"/>
      <c r="HH72" s="148"/>
      <c r="HI72" s="148"/>
      <c r="HJ72" s="148"/>
      <c r="HK72" s="148"/>
      <c r="HL72" s="148"/>
      <c r="HM72" s="148"/>
      <c r="HN72" s="148"/>
      <c r="HO72" s="148"/>
      <c r="HP72" s="148"/>
      <c r="HQ72" s="148"/>
      <c r="HR72" s="148"/>
      <c r="HS72" s="148"/>
      <c r="HT72" s="148"/>
      <c r="HU72" s="148"/>
      <c r="HV72" s="148"/>
      <c r="HW72" s="148"/>
      <c r="HX72" s="148"/>
      <c r="HY72" s="148"/>
      <c r="HZ72" s="148"/>
      <c r="IA72" s="148"/>
      <c r="IB72" s="148"/>
      <c r="IC72" s="148"/>
      <c r="ID72" s="148"/>
      <c r="IE72" s="148"/>
      <c r="IF72" s="148"/>
      <c r="IG72" s="148"/>
      <c r="IH72" s="148"/>
      <c r="II72" s="148"/>
      <c r="IJ72" s="148"/>
      <c r="IK72" s="148"/>
      <c r="IL72" s="148"/>
      <c r="IM72" s="148"/>
      <c r="IN72" s="148"/>
      <c r="IO72" s="148"/>
      <c r="IP72" s="148"/>
      <c r="IQ72" s="148"/>
      <c r="IR72" s="148"/>
      <c r="IS72" s="148"/>
      <c r="IT72" s="148"/>
      <c r="IU72" s="148"/>
      <c r="IV72" s="148"/>
      <c r="IW72" s="148"/>
      <c r="IX72" s="148"/>
      <c r="IY72" s="148"/>
      <c r="IZ72" s="148"/>
      <c r="JA72" s="148"/>
      <c r="JB72" s="148"/>
      <c r="JC72" s="148"/>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c r="KJ72" s="148"/>
      <c r="KK72" s="148"/>
      <c r="KL72" s="148"/>
      <c r="KM72" s="148"/>
      <c r="KN72" s="148"/>
      <c r="KO72" s="148"/>
      <c r="KP72" s="148"/>
      <c r="KQ72" s="148"/>
      <c r="KR72" s="148"/>
      <c r="KS72" s="148"/>
      <c r="KT72" s="148"/>
      <c r="KU72" s="148"/>
      <c r="KV72" s="148"/>
      <c r="KW72" s="148"/>
      <c r="KX72" s="148"/>
      <c r="KY72" s="148"/>
      <c r="KZ72" s="148"/>
      <c r="LA72" s="148"/>
      <c r="LB72" s="148"/>
      <c r="LC72" s="148"/>
      <c r="LD72" s="148"/>
      <c r="LE72" s="148"/>
      <c r="LF72" s="148"/>
      <c r="LG72" s="148"/>
      <c r="LH72" s="148"/>
      <c r="LI72" s="148"/>
      <c r="LJ72" s="148"/>
      <c r="LK72" s="148"/>
      <c r="LL72" s="148"/>
      <c r="LM72" s="148"/>
      <c r="LN72" s="148"/>
      <c r="LO72" s="148"/>
      <c r="LP72" s="148"/>
      <c r="LQ72" s="148"/>
      <c r="LR72" s="148"/>
      <c r="LS72" s="148"/>
      <c r="LT72" s="148"/>
      <c r="LU72" s="148"/>
      <c r="LV72" s="148"/>
      <c r="LW72" s="148"/>
      <c r="LX72" s="148"/>
      <c r="LY72" s="148"/>
      <c r="LZ72" s="148"/>
      <c r="MA72" s="148"/>
      <c r="MB72" s="148"/>
      <c r="MC72" s="148"/>
      <c r="MD72" s="148"/>
      <c r="ME72" s="148"/>
      <c r="MF72" s="148"/>
      <c r="MG72" s="148"/>
      <c r="MH72" s="148"/>
      <c r="MI72" s="148"/>
      <c r="MJ72" s="148"/>
      <c r="MK72" s="148"/>
      <c r="ML72" s="148"/>
      <c r="MM72" s="148"/>
      <c r="MN72" s="148"/>
      <c r="MO72" s="148"/>
      <c r="MP72" s="148"/>
      <c r="MQ72" s="148"/>
      <c r="MR72" s="148"/>
      <c r="MS72" s="148"/>
      <c r="MT72" s="148"/>
      <c r="MU72" s="148"/>
      <c r="MV72" s="148"/>
      <c r="MW72" s="148"/>
      <c r="MX72" s="148"/>
      <c r="MY72" s="148"/>
      <c r="MZ72" s="148"/>
      <c r="NA72" s="148"/>
      <c r="NB72" s="148"/>
      <c r="NC72" s="148"/>
      <c r="ND72" s="148"/>
      <c r="NE72" s="148"/>
      <c r="NF72" s="148"/>
      <c r="NG72" s="148"/>
      <c r="NH72" s="148"/>
      <c r="NI72" s="148"/>
      <c r="NJ72" s="148"/>
      <c r="NK72" s="148"/>
      <c r="NL72" s="148"/>
      <c r="NM72" s="148"/>
      <c r="NN72" s="148"/>
      <c r="NO72" s="148"/>
      <c r="NP72" s="148"/>
      <c r="NQ72" s="148"/>
      <c r="NR72" s="148"/>
      <c r="NS72" s="148"/>
      <c r="NT72" s="148"/>
      <c r="NU72" s="148"/>
      <c r="NV72" s="148"/>
      <c r="NW72" s="148"/>
      <c r="NX72" s="148"/>
      <c r="NY72" s="148"/>
      <c r="NZ72" s="148"/>
      <c r="OA72" s="148"/>
      <c r="OB72" s="148"/>
      <c r="OC72" s="148"/>
      <c r="OD72" s="148"/>
      <c r="OE72" s="148"/>
      <c r="OF72" s="148"/>
      <c r="OG72" s="148"/>
      <c r="OH72" s="148"/>
      <c r="OI72" s="148"/>
      <c r="OJ72" s="148"/>
      <c r="OK72" s="148"/>
      <c r="OL72" s="148"/>
      <c r="OM72" s="148"/>
      <c r="ON72" s="148"/>
      <c r="OO72" s="148"/>
      <c r="OP72" s="148"/>
      <c r="OQ72" s="148"/>
      <c r="OR72" s="148"/>
      <c r="OS72" s="148"/>
      <c r="OT72" s="148"/>
      <c r="OU72" s="148"/>
      <c r="OV72" s="148"/>
      <c r="OW72" s="148"/>
      <c r="OX72" s="148"/>
      <c r="OY72" s="148"/>
      <c r="OZ72" s="148"/>
      <c r="PA72" s="148"/>
      <c r="PB72" s="148"/>
      <c r="PC72" s="148"/>
      <c r="PD72" s="148"/>
      <c r="PE72" s="148"/>
      <c r="PF72" s="148"/>
      <c r="PG72" s="148"/>
      <c r="PH72" s="148"/>
      <c r="PI72" s="148"/>
      <c r="PJ72" s="148"/>
      <c r="PK72" s="148"/>
      <c r="PL72" s="148"/>
      <c r="PM72" s="148"/>
      <c r="PN72" s="148"/>
      <c r="PO72" s="148"/>
      <c r="PP72" s="148"/>
      <c r="PQ72" s="148"/>
      <c r="PR72" s="148"/>
      <c r="PS72" s="148"/>
      <c r="PT72" s="148"/>
      <c r="PU72" s="148"/>
      <c r="PV72" s="148"/>
      <c r="PW72" s="148"/>
      <c r="PX72" s="148"/>
      <c r="PY72" s="148"/>
      <c r="PZ72" s="148"/>
      <c r="QA72" s="148"/>
      <c r="QB72" s="148"/>
      <c r="QC72" s="148"/>
      <c r="QD72" s="148"/>
      <c r="QE72" s="148"/>
      <c r="QF72" s="148"/>
      <c r="QG72" s="148"/>
      <c r="QH72" s="148"/>
      <c r="QI72" s="148"/>
      <c r="QJ72" s="148"/>
      <c r="QK72" s="148"/>
      <c r="QL72" s="148"/>
      <c r="QM72" s="148"/>
      <c r="QN72" s="148"/>
      <c r="QO72" s="148"/>
      <c r="QP72" s="148"/>
      <c r="QQ72" s="148"/>
      <c r="QR72" s="148"/>
      <c r="QS72" s="148"/>
      <c r="QT72" s="148"/>
      <c r="QU72" s="148"/>
      <c r="QV72" s="148"/>
      <c r="QW72" s="148"/>
      <c r="QX72" s="148"/>
      <c r="QY72" s="148"/>
      <c r="QZ72" s="148"/>
      <c r="RA72" s="148"/>
      <c r="RB72" s="148"/>
      <c r="RC72" s="148"/>
      <c r="RD72" s="148"/>
      <c r="RE72" s="148"/>
      <c r="RF72" s="148"/>
      <c r="RG72" s="148"/>
      <c r="RH72" s="148"/>
      <c r="RI72" s="148"/>
      <c r="RJ72" s="148"/>
      <c r="RK72" s="148"/>
      <c r="RL72" s="148"/>
      <c r="RM72" s="148"/>
      <c r="RN72" s="148"/>
      <c r="RO72" s="148"/>
      <c r="RP72" s="148"/>
      <c r="RQ72" s="148"/>
      <c r="RR72" s="148"/>
      <c r="RS72" s="148"/>
      <c r="RT72" s="148"/>
      <c r="RU72" s="148"/>
      <c r="RV72" s="148"/>
      <c r="RW72" s="148"/>
      <c r="RX72" s="148"/>
      <c r="RY72" s="148"/>
      <c r="RZ72" s="148"/>
      <c r="SA72" s="148"/>
      <c r="SB72" s="148"/>
      <c r="SC72" s="148"/>
      <c r="SD72" s="148"/>
      <c r="SE72" s="148"/>
      <c r="SF72" s="148"/>
      <c r="SG72" s="148"/>
      <c r="SH72" s="148"/>
      <c r="SI72" s="148"/>
      <c r="SJ72" s="148"/>
      <c r="SK72" s="148"/>
      <c r="SL72" s="148"/>
      <c r="SM72" s="148"/>
      <c r="SN72" s="148"/>
      <c r="SO72" s="148"/>
      <c r="SP72" s="148"/>
      <c r="SQ72" s="148"/>
      <c r="SR72" s="148"/>
      <c r="SS72" s="148"/>
      <c r="ST72" s="148"/>
      <c r="SU72" s="148"/>
      <c r="SV72" s="148"/>
      <c r="SW72" s="148"/>
      <c r="SX72" s="148"/>
      <c r="SY72" s="148"/>
      <c r="SZ72" s="148"/>
      <c r="TA72" s="148"/>
      <c r="TB72" s="148"/>
      <c r="TC72" s="148"/>
      <c r="TD72" s="148"/>
      <c r="TE72" s="148"/>
      <c r="TF72" s="148"/>
      <c r="TG72" s="148"/>
      <c r="TH72" s="148"/>
      <c r="TI72" s="148"/>
      <c r="TJ72" s="148"/>
      <c r="TK72" s="148"/>
      <c r="TL72" s="148"/>
      <c r="TM72" s="148"/>
      <c r="TN72" s="148"/>
      <c r="TO72" s="148"/>
      <c r="TP72" s="148"/>
      <c r="TQ72" s="148"/>
      <c r="TR72" s="148"/>
      <c r="TS72" s="148"/>
      <c r="TT72" s="148"/>
      <c r="TU72" s="148"/>
      <c r="TV72" s="148"/>
      <c r="TW72" s="148"/>
      <c r="TX72" s="148"/>
      <c r="TY72" s="148"/>
      <c r="TZ72" s="148"/>
      <c r="UA72" s="148"/>
      <c r="UB72" s="148"/>
      <c r="UC72" s="148"/>
      <c r="UD72" s="148"/>
      <c r="UE72" s="148"/>
      <c r="UF72" s="148"/>
      <c r="UG72" s="148"/>
      <c r="UH72" s="148"/>
      <c r="UI72" s="148"/>
      <c r="UJ72" s="148"/>
      <c r="UK72" s="148"/>
      <c r="UL72" s="148"/>
      <c r="UM72" s="148"/>
      <c r="UN72" s="148"/>
      <c r="UO72" s="148"/>
      <c r="UP72" s="148"/>
      <c r="UQ72" s="148"/>
      <c r="UR72" s="148"/>
      <c r="US72" s="148"/>
      <c r="UT72" s="148"/>
      <c r="UU72" s="148"/>
      <c r="UV72" s="148"/>
      <c r="UW72" s="148"/>
      <c r="UX72" s="148"/>
      <c r="UY72" s="148"/>
      <c r="UZ72" s="148"/>
      <c r="VA72" s="148"/>
      <c r="VB72" s="148"/>
      <c r="VC72" s="148"/>
      <c r="VD72" s="148"/>
      <c r="VE72" s="148"/>
      <c r="VF72" s="148"/>
      <c r="VG72" s="148"/>
      <c r="VH72" s="148"/>
      <c r="VI72" s="148"/>
      <c r="VJ72" s="148"/>
      <c r="VK72" s="148"/>
      <c r="VL72" s="148"/>
      <c r="VM72" s="148"/>
      <c r="VN72" s="148"/>
      <c r="VO72" s="148"/>
      <c r="VP72" s="148"/>
      <c r="VQ72" s="148"/>
      <c r="VR72" s="148"/>
      <c r="VS72" s="148"/>
      <c r="VT72" s="148"/>
      <c r="VU72" s="148"/>
      <c r="VV72" s="148"/>
      <c r="VW72" s="148"/>
      <c r="VX72" s="148"/>
      <c r="VY72" s="148"/>
      <c r="VZ72" s="148"/>
      <c r="WA72" s="148"/>
      <c r="WB72" s="148"/>
      <c r="WC72" s="148"/>
      <c r="WD72" s="148"/>
      <c r="WE72" s="148"/>
      <c r="WF72" s="148"/>
      <c r="WG72" s="148"/>
      <c r="WH72" s="148"/>
      <c r="WI72" s="148"/>
      <c r="WJ72" s="148"/>
      <c r="WK72" s="148"/>
      <c r="WL72" s="148"/>
      <c r="WM72" s="148"/>
      <c r="WN72" s="148"/>
      <c r="WO72" s="148"/>
      <c r="WP72" s="148"/>
      <c r="WQ72" s="148"/>
      <c r="WR72" s="148"/>
      <c r="WS72" s="148"/>
      <c r="WT72" s="148"/>
      <c r="WU72" s="148"/>
      <c r="WV72" s="148"/>
      <c r="WW72" s="148"/>
      <c r="WX72" s="148"/>
      <c r="WY72" s="148"/>
      <c r="WZ72" s="148"/>
      <c r="XA72" s="148"/>
      <c r="XB72" s="148"/>
      <c r="XC72" s="148"/>
      <c r="XD72" s="148"/>
      <c r="XE72" s="148"/>
      <c r="XF72" s="148"/>
      <c r="XG72" s="148"/>
      <c r="XH72" s="148"/>
      <c r="XI72" s="148"/>
      <c r="XJ72" s="148"/>
      <c r="XK72" s="148"/>
      <c r="XL72" s="148"/>
      <c r="XM72" s="148"/>
      <c r="XN72" s="148"/>
      <c r="XO72" s="148"/>
      <c r="XP72" s="148"/>
      <c r="XQ72" s="148"/>
      <c r="XR72" s="148"/>
      <c r="XS72" s="148"/>
      <c r="XT72" s="148"/>
      <c r="XU72" s="148"/>
      <c r="XV72" s="148"/>
      <c r="XW72" s="148"/>
      <c r="XX72" s="148"/>
      <c r="XY72" s="148"/>
      <c r="XZ72" s="148"/>
      <c r="YA72" s="148"/>
      <c r="YB72" s="148"/>
      <c r="YC72" s="148"/>
      <c r="YD72" s="148"/>
      <c r="YE72" s="148"/>
      <c r="YF72" s="148"/>
      <c r="YG72" s="148"/>
      <c r="YH72" s="148"/>
      <c r="YI72" s="148"/>
      <c r="YJ72" s="148"/>
      <c r="YK72" s="148"/>
      <c r="YL72" s="148"/>
      <c r="YM72" s="148"/>
      <c r="YN72" s="148"/>
      <c r="YO72" s="148"/>
      <c r="YP72" s="148"/>
      <c r="YQ72" s="148"/>
      <c r="YR72" s="148"/>
      <c r="YS72" s="148"/>
      <c r="YT72" s="148"/>
      <c r="YU72" s="148"/>
      <c r="YV72" s="148"/>
      <c r="YW72" s="148"/>
      <c r="YX72" s="148"/>
      <c r="YY72" s="148"/>
      <c r="YZ72" s="148"/>
      <c r="ZA72" s="148"/>
      <c r="ZB72" s="148"/>
      <c r="ZC72" s="148"/>
      <c r="ZD72" s="148"/>
      <c r="ZE72" s="148"/>
      <c r="ZF72" s="148"/>
      <c r="ZG72" s="148"/>
      <c r="ZH72" s="148"/>
      <c r="ZI72" s="148"/>
      <c r="ZJ72" s="148"/>
      <c r="ZK72" s="148"/>
      <c r="ZL72" s="148"/>
      <c r="ZM72" s="148"/>
      <c r="ZN72" s="148"/>
      <c r="ZO72" s="148"/>
      <c r="ZP72" s="148"/>
      <c r="ZQ72" s="148"/>
      <c r="ZR72" s="148"/>
      <c r="ZS72" s="148"/>
      <c r="ZT72" s="148"/>
      <c r="ZU72" s="148"/>
      <c r="ZV72" s="148"/>
      <c r="ZW72" s="148"/>
      <c r="ZX72" s="148"/>
      <c r="ZY72" s="148"/>
      <c r="ZZ72" s="148"/>
      <c r="AAA72" s="148"/>
      <c r="AAB72" s="148"/>
      <c r="AAC72" s="148"/>
      <c r="AAD72" s="148"/>
      <c r="AAE72" s="148"/>
      <c r="AAF72" s="148"/>
      <c r="AAG72" s="148"/>
      <c r="AAH72" s="148"/>
      <c r="AAI72" s="148"/>
      <c r="AAJ72" s="148"/>
      <c r="AAK72" s="148"/>
      <c r="AAL72" s="148"/>
      <c r="AAM72" s="148"/>
      <c r="AAN72" s="148"/>
      <c r="AAO72" s="148"/>
      <c r="AAP72" s="148"/>
      <c r="AAQ72" s="148"/>
      <c r="AAR72" s="148"/>
      <c r="AAS72" s="148"/>
      <c r="AAT72" s="148"/>
      <c r="AAU72" s="148"/>
      <c r="AAV72" s="148"/>
      <c r="AAW72" s="148"/>
      <c r="AAX72" s="148"/>
      <c r="AAY72" s="148"/>
      <c r="AAZ72" s="148"/>
      <c r="ABA72" s="148"/>
      <c r="ABB72" s="148"/>
      <c r="ABC72" s="148"/>
      <c r="ABD72" s="148"/>
      <c r="ABE72" s="148"/>
      <c r="ABF72" s="148"/>
      <c r="ABG72" s="148"/>
      <c r="ABH72" s="148"/>
      <c r="ABI72" s="148"/>
      <c r="ABJ72" s="148"/>
      <c r="ABK72" s="148"/>
      <c r="ABL72" s="148"/>
      <c r="ABM72" s="148"/>
      <c r="ABN72" s="148"/>
      <c r="ABO72" s="148"/>
      <c r="ABP72" s="148"/>
      <c r="ABQ72" s="148"/>
      <c r="ABR72" s="148"/>
      <c r="ABS72" s="148"/>
      <c r="ABT72" s="148"/>
      <c r="ABU72" s="148"/>
      <c r="ABV72" s="148"/>
      <c r="ABW72" s="148"/>
      <c r="ABX72" s="148"/>
      <c r="ABY72" s="148"/>
      <c r="ABZ72" s="148"/>
      <c r="ACA72" s="148"/>
      <c r="ACB72" s="148"/>
      <c r="ACC72" s="148"/>
      <c r="ACD72" s="148"/>
      <c r="ACE72" s="148"/>
      <c r="ACF72" s="148"/>
      <c r="ACG72" s="148"/>
      <c r="ACH72" s="148"/>
      <c r="ACI72" s="148"/>
      <c r="ACJ72" s="148"/>
      <c r="ACK72" s="148"/>
      <c r="ACL72" s="148"/>
      <c r="ACM72" s="148"/>
      <c r="ACN72" s="148"/>
      <c r="ACO72" s="148"/>
      <c r="ACP72" s="148"/>
      <c r="ACQ72" s="148"/>
      <c r="ACR72" s="148"/>
      <c r="ACS72" s="148"/>
      <c r="ACT72" s="148"/>
      <c r="ACU72" s="148"/>
      <c r="ACV72" s="148"/>
      <c r="ACW72" s="148"/>
      <c r="ACX72" s="148"/>
      <c r="ACY72" s="148"/>
      <c r="ACZ72" s="148"/>
      <c r="ADA72" s="148"/>
      <c r="ADB72" s="148"/>
      <c r="ADC72" s="148"/>
      <c r="ADD72" s="148"/>
      <c r="ADE72" s="148"/>
      <c r="ADF72" s="148"/>
      <c r="ADG72" s="148"/>
      <c r="ADH72" s="148"/>
      <c r="ADI72" s="148"/>
      <c r="ADJ72" s="148"/>
      <c r="ADK72" s="148"/>
      <c r="ADL72" s="148"/>
      <c r="ADM72" s="148"/>
      <c r="ADN72" s="148"/>
      <c r="ADO72" s="148"/>
      <c r="ADP72" s="148"/>
      <c r="ADQ72" s="148"/>
      <c r="ADR72" s="148"/>
      <c r="ADS72" s="148"/>
      <c r="ADT72" s="148"/>
      <c r="ADU72" s="148"/>
      <c r="ADV72" s="148"/>
      <c r="ADW72" s="148"/>
      <c r="ADX72" s="148"/>
      <c r="ADY72" s="148"/>
      <c r="ADZ72" s="148"/>
      <c r="AEA72" s="148"/>
      <c r="AEB72" s="148"/>
      <c r="AEC72" s="148"/>
      <c r="AED72" s="148"/>
      <c r="AEE72" s="148"/>
      <c r="AEF72" s="148"/>
      <c r="AEG72" s="148"/>
      <c r="AEH72" s="148"/>
      <c r="AEI72" s="148"/>
      <c r="AEJ72" s="148"/>
      <c r="AEK72" s="148"/>
      <c r="AEL72" s="148"/>
      <c r="AEM72" s="148"/>
      <c r="AEN72" s="148"/>
      <c r="AEO72" s="148"/>
      <c r="AEP72" s="148"/>
      <c r="AEQ72" s="148"/>
      <c r="AER72" s="148"/>
      <c r="AES72" s="148"/>
      <c r="AET72" s="148"/>
      <c r="AEU72" s="148"/>
      <c r="AEV72" s="148"/>
      <c r="AEW72" s="148"/>
      <c r="AEX72" s="148"/>
      <c r="AEY72" s="148"/>
      <c r="AEZ72" s="148"/>
      <c r="AFA72" s="148"/>
      <c r="AFB72" s="148"/>
      <c r="AFC72" s="148"/>
      <c r="AFD72" s="148"/>
      <c r="AFE72" s="148"/>
      <c r="AFF72" s="148"/>
      <c r="AFG72" s="148"/>
      <c r="AFH72" s="148"/>
      <c r="AFI72" s="148"/>
      <c r="AFJ72" s="148"/>
      <c r="AFK72" s="148"/>
      <c r="AFL72" s="148"/>
      <c r="AFM72" s="148"/>
      <c r="AFN72" s="148"/>
      <c r="AFO72" s="148"/>
      <c r="AFP72" s="148"/>
      <c r="AFQ72" s="148"/>
      <c r="AFR72" s="148"/>
      <c r="AFS72" s="148"/>
      <c r="AFT72" s="148"/>
      <c r="AFU72" s="148"/>
      <c r="AFV72" s="148"/>
      <c r="AFW72" s="148"/>
      <c r="AFX72" s="148"/>
      <c r="AFY72" s="148"/>
      <c r="AFZ72" s="148"/>
      <c r="AGA72" s="148"/>
      <c r="AGB72" s="148"/>
      <c r="AGC72" s="148"/>
      <c r="AGD72" s="148"/>
      <c r="AGE72" s="148"/>
      <c r="AGF72" s="148"/>
      <c r="AGG72" s="148"/>
      <c r="AGH72" s="148"/>
      <c r="AGI72" s="148"/>
      <c r="AGJ72" s="148"/>
      <c r="AGK72" s="148"/>
      <c r="AGL72" s="148"/>
      <c r="AGM72" s="148"/>
      <c r="AGN72" s="148"/>
      <c r="AGO72" s="148"/>
      <c r="AGP72" s="148"/>
      <c r="AGQ72" s="148"/>
      <c r="AGR72" s="148"/>
      <c r="AGS72" s="148"/>
      <c r="AGT72" s="148"/>
      <c r="AGU72" s="148"/>
      <c r="AGV72" s="148"/>
      <c r="AGW72" s="148"/>
      <c r="AGX72" s="148"/>
      <c r="AGY72" s="148"/>
      <c r="AGZ72" s="148"/>
      <c r="AHA72" s="148"/>
      <c r="AHB72" s="148"/>
      <c r="AHC72" s="148"/>
      <c r="AHD72" s="148"/>
      <c r="AHE72" s="148"/>
      <c r="AHF72" s="148"/>
      <c r="AHG72" s="148"/>
      <c r="AHH72" s="148"/>
      <c r="AHI72" s="148"/>
      <c r="AHJ72" s="148"/>
      <c r="AHK72" s="148"/>
      <c r="AHL72" s="148"/>
      <c r="AHM72" s="148"/>
      <c r="AHN72" s="148"/>
      <c r="AHO72" s="148"/>
      <c r="AHP72" s="148"/>
      <c r="AHQ72" s="148"/>
      <c r="AHR72" s="148"/>
      <c r="AHS72" s="148"/>
      <c r="AHT72" s="148"/>
      <c r="AHU72" s="148"/>
      <c r="AHV72" s="148"/>
      <c r="AHW72" s="148"/>
      <c r="AHX72" s="148"/>
      <c r="AHY72" s="148"/>
      <c r="AHZ72" s="148"/>
      <c r="AIA72" s="148"/>
      <c r="AIB72" s="148"/>
      <c r="AIC72" s="148"/>
      <c r="AID72" s="148"/>
      <c r="AIE72" s="148"/>
      <c r="AIF72" s="148"/>
      <c r="AIG72" s="148"/>
      <c r="AIH72" s="148"/>
      <c r="AII72" s="148"/>
      <c r="AIJ72" s="148"/>
      <c r="AIK72" s="148"/>
      <c r="AIL72" s="148"/>
      <c r="AIM72" s="148"/>
      <c r="AIN72" s="148"/>
      <c r="AIO72" s="148"/>
      <c r="AIP72" s="148"/>
      <c r="AIQ72" s="148"/>
      <c r="AIR72" s="148"/>
      <c r="AIS72" s="148"/>
      <c r="AIT72" s="148"/>
      <c r="AIU72" s="148"/>
      <c r="AIV72" s="148"/>
      <c r="AIW72" s="148"/>
      <c r="AIX72" s="148"/>
      <c r="AIY72" s="148"/>
      <c r="AIZ72" s="148"/>
      <c r="AJA72" s="148"/>
      <c r="AJB72" s="148"/>
      <c r="AJC72" s="148"/>
      <c r="AJD72" s="148"/>
      <c r="AJE72" s="148"/>
      <c r="AJF72" s="148"/>
      <c r="AJG72" s="148"/>
      <c r="AJH72" s="148"/>
      <c r="AJI72" s="148"/>
      <c r="AJJ72" s="148"/>
      <c r="AJK72" s="148"/>
      <c r="AJL72" s="148"/>
      <c r="AJM72" s="148"/>
      <c r="AJN72" s="148"/>
      <c r="AJO72" s="148"/>
      <c r="AJP72" s="148"/>
      <c r="AJQ72" s="148"/>
      <c r="AJR72" s="148"/>
      <c r="AJS72" s="148"/>
      <c r="AJT72" s="148"/>
      <c r="AJU72" s="148"/>
      <c r="AJV72" s="148"/>
      <c r="AJW72" s="148"/>
      <c r="AJX72" s="148"/>
      <c r="AJY72" s="148"/>
      <c r="AJZ72" s="148"/>
      <c r="AKA72" s="148"/>
      <c r="AKB72" s="148"/>
      <c r="AKC72" s="148"/>
      <c r="AKD72" s="148"/>
      <c r="AKE72" s="148"/>
      <c r="AKF72" s="148"/>
      <c r="AKG72" s="148"/>
      <c r="AKH72" s="148"/>
      <c r="AKI72" s="148"/>
      <c r="AKJ72" s="148"/>
      <c r="AKK72" s="148"/>
      <c r="AKL72" s="148"/>
      <c r="AKM72" s="148"/>
      <c r="AKN72" s="148"/>
      <c r="AKO72" s="148"/>
      <c r="AKP72" s="148"/>
      <c r="AKQ72" s="148"/>
      <c r="AKR72" s="148"/>
      <c r="AKS72" s="148"/>
      <c r="AKT72" s="148"/>
      <c r="AKU72" s="148"/>
      <c r="AKV72" s="148"/>
      <c r="AKW72" s="148"/>
      <c r="AKX72" s="148"/>
      <c r="AKY72" s="148"/>
      <c r="AKZ72" s="148"/>
      <c r="ALA72" s="148"/>
      <c r="ALB72" s="148"/>
      <c r="ALC72" s="148"/>
      <c r="ALD72" s="148"/>
      <c r="ALE72" s="148"/>
      <c r="ALF72" s="148"/>
      <c r="ALG72" s="148"/>
      <c r="ALH72" s="148"/>
      <c r="ALI72" s="148"/>
      <c r="ALJ72" s="148"/>
      <c r="ALK72" s="148"/>
      <c r="ALL72" s="148"/>
      <c r="ALM72" s="148"/>
      <c r="ALN72" s="148"/>
      <c r="ALO72" s="148"/>
      <c r="ALP72" s="148"/>
      <c r="ALQ72" s="148"/>
      <c r="ALR72" s="148"/>
      <c r="ALS72" s="148"/>
      <c r="ALT72" s="148"/>
      <c r="ALU72" s="148"/>
      <c r="ALV72" s="148"/>
      <c r="ALW72" s="148"/>
      <c r="ALX72" s="148"/>
      <c r="ALY72" s="148"/>
      <c r="ALZ72" s="148"/>
      <c r="AMA72" s="148"/>
      <c r="AMB72" s="148"/>
      <c r="AMC72" s="148"/>
      <c r="AMD72" s="148"/>
      <c r="AME72" s="148"/>
      <c r="AMF72" s="148"/>
      <c r="AMG72" s="148"/>
      <c r="AMH72" s="148"/>
      <c r="AMI72" s="148"/>
      <c r="AMJ72" s="148"/>
      <c r="AMK72" s="148"/>
      <c r="AML72" s="148"/>
      <c r="AMM72" s="148"/>
      <c r="AMN72" s="148"/>
      <c r="AMO72" s="148"/>
      <c r="AMP72" s="148"/>
      <c r="AMQ72" s="148"/>
      <c r="AMR72" s="148"/>
      <c r="AMS72" s="148"/>
      <c r="AMT72" s="148"/>
      <c r="AMU72" s="148"/>
      <c r="AMV72" s="148"/>
      <c r="AMW72" s="148"/>
      <c r="AMX72" s="148"/>
      <c r="AMY72" s="148"/>
      <c r="AMZ72" s="148"/>
      <c r="ANA72" s="148"/>
      <c r="ANB72" s="148"/>
      <c r="ANC72" s="148"/>
      <c r="AND72" s="148"/>
      <c r="ANE72" s="148"/>
      <c r="ANF72" s="148"/>
      <c r="ANG72" s="148"/>
      <c r="ANH72" s="148"/>
      <c r="ANI72" s="148"/>
      <c r="ANJ72" s="148"/>
      <c r="ANK72" s="148"/>
      <c r="ANL72" s="148"/>
      <c r="ANM72" s="148"/>
      <c r="ANN72" s="148"/>
      <c r="ANO72" s="148"/>
      <c r="ANP72" s="148"/>
      <c r="ANQ72" s="148"/>
      <c r="ANR72" s="148"/>
      <c r="ANS72" s="148"/>
      <c r="ANT72" s="148"/>
      <c r="ANU72" s="148"/>
      <c r="ANV72" s="148"/>
      <c r="ANW72" s="148"/>
      <c r="ANX72" s="148"/>
      <c r="ANY72" s="148"/>
      <c r="ANZ72" s="148"/>
      <c r="AOA72" s="148"/>
      <c r="AOB72" s="148"/>
      <c r="AOC72" s="148"/>
      <c r="AOD72" s="148"/>
      <c r="AOE72" s="148"/>
      <c r="AOF72" s="148"/>
      <c r="AOG72" s="148"/>
      <c r="AOH72" s="148"/>
      <c r="AOI72" s="148"/>
      <c r="AOJ72" s="148"/>
      <c r="AOK72" s="148"/>
      <c r="AOL72" s="148"/>
      <c r="AOM72" s="148"/>
      <c r="AON72" s="148"/>
      <c r="AOO72" s="148"/>
      <c r="AOP72" s="148"/>
      <c r="AOQ72" s="148"/>
      <c r="AOR72" s="148"/>
      <c r="AOS72" s="148"/>
      <c r="AOT72" s="148"/>
      <c r="AOU72" s="148"/>
      <c r="AOV72" s="148"/>
      <c r="AOW72" s="148"/>
      <c r="AOX72" s="148"/>
      <c r="AOY72" s="148"/>
      <c r="AOZ72" s="148"/>
      <c r="APA72" s="148"/>
      <c r="APB72" s="148"/>
      <c r="APC72" s="148"/>
      <c r="APD72" s="148"/>
      <c r="APE72" s="148"/>
      <c r="APF72" s="148"/>
      <c r="APG72" s="148"/>
      <c r="APH72" s="148"/>
      <c r="API72" s="148"/>
      <c r="APJ72" s="148"/>
      <c r="APK72" s="148"/>
      <c r="APL72" s="148"/>
      <c r="APM72" s="148"/>
      <c r="APN72" s="148"/>
      <c r="APO72" s="148"/>
      <c r="APP72" s="148"/>
      <c r="APQ72" s="148"/>
      <c r="APR72" s="148"/>
      <c r="APS72" s="148"/>
      <c r="APT72" s="148"/>
      <c r="APU72" s="148"/>
      <c r="APV72" s="148"/>
      <c r="APW72" s="148"/>
      <c r="APX72" s="148"/>
      <c r="APY72" s="148"/>
      <c r="APZ72" s="148"/>
    </row>
    <row r="73" spans="1:1118" s="36" customFormat="1" ht="16" customHeight="1" x14ac:dyDescent="0.2">
      <c r="A73" s="263" t="s">
        <v>318</v>
      </c>
      <c r="B73" s="262">
        <f t="shared" si="2"/>
        <v>624.53992187500012</v>
      </c>
      <c r="C73" s="262">
        <f t="shared" si="6"/>
        <v>81.960302734375006</v>
      </c>
      <c r="D73" s="262">
        <f t="shared" si="7"/>
        <v>48.772626953124998</v>
      </c>
      <c r="E73" s="262"/>
      <c r="F73" s="262">
        <f t="shared" si="3"/>
        <v>1942.4786132812501</v>
      </c>
      <c r="G73" s="262">
        <f t="shared" si="8"/>
        <v>6.94921875</v>
      </c>
      <c r="H73" s="262">
        <f t="shared" si="9"/>
        <v>1456.1670898437501</v>
      </c>
      <c r="I73" s="262">
        <f t="shared" si="10"/>
        <v>2080.3925195312499</v>
      </c>
      <c r="J73" s="262">
        <f t="shared" si="4"/>
        <v>180.22646484374997</v>
      </c>
      <c r="K73" s="262">
        <f t="shared" si="11"/>
        <v>500.98374023437503</v>
      </c>
      <c r="L73" s="262">
        <f t="shared" si="12"/>
        <v>16.330400390625002</v>
      </c>
      <c r="M73" s="262">
        <f t="shared" si="13"/>
        <v>232.35997070312499</v>
      </c>
      <c r="N73" s="262">
        <f t="shared" si="14"/>
        <v>2.5720312500000002</v>
      </c>
      <c r="O73" s="262">
        <f t="shared" si="5"/>
        <v>7173.7329003906243</v>
      </c>
      <c r="P73" s="262">
        <v>856.63578125000004</v>
      </c>
      <c r="Q73"/>
      <c r="R73"/>
      <c r="S73"/>
      <c r="T73"/>
      <c r="U73"/>
      <c r="V73"/>
      <c r="W73"/>
      <c r="X73"/>
      <c r="Y73"/>
      <c r="Z73"/>
      <c r="AA73"/>
      <c r="AB73"/>
      <c r="AC73"/>
      <c r="AD73"/>
      <c r="AE73"/>
      <c r="AF73"/>
      <c r="AG73"/>
      <c r="AH73"/>
      <c r="AI73" s="148"/>
      <c r="AJ73" s="148"/>
      <c r="AK73" s="148"/>
      <c r="AL73" s="148"/>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row>
    <row r="74" spans="1:1118" s="65" customFormat="1" ht="17" x14ac:dyDescent="0.2">
      <c r="A74" s="263" t="s">
        <v>319</v>
      </c>
      <c r="B74" s="262">
        <f t="shared" si="2"/>
        <v>1094.296884765625</v>
      </c>
      <c r="C74" s="262">
        <f t="shared" si="6"/>
        <v>349.97136718750005</v>
      </c>
      <c r="D74" s="262">
        <f t="shared" si="7"/>
        <v>72.337968749999987</v>
      </c>
      <c r="E74" s="262"/>
      <c r="F74" s="262">
        <f t="shared" si="3"/>
        <v>1770.654091796875</v>
      </c>
      <c r="G74" s="262">
        <f t="shared" si="8"/>
        <v>8.9811523437499989</v>
      </c>
      <c r="H74" s="262">
        <f t="shared" si="9"/>
        <v>2132.9461816406251</v>
      </c>
      <c r="I74" s="262">
        <f t="shared" si="10"/>
        <v>3045.8086132812505</v>
      </c>
      <c r="J74" s="262">
        <f t="shared" si="4"/>
        <v>169.87938476562502</v>
      </c>
      <c r="K74" s="262">
        <f t="shared" si="11"/>
        <v>404.45936523437501</v>
      </c>
      <c r="L74" s="262">
        <f t="shared" si="12"/>
        <v>21.51076171875</v>
      </c>
      <c r="M74" s="262">
        <f t="shared" si="13"/>
        <v>207.10779296875</v>
      </c>
      <c r="N74" s="262">
        <f t="shared" si="14"/>
        <v>2.7203515624999999</v>
      </c>
      <c r="O74" s="262">
        <f t="shared" si="5"/>
        <v>9280.6739160156285</v>
      </c>
      <c r="P74" s="262">
        <v>891.62641206054695</v>
      </c>
      <c r="Q74"/>
      <c r="R74"/>
      <c r="S74"/>
      <c r="T74"/>
      <c r="U74"/>
      <c r="V74"/>
      <c r="W74"/>
      <c r="X74"/>
      <c r="Y74"/>
      <c r="Z74"/>
      <c r="AA74"/>
      <c r="AB74"/>
      <c r="AC74"/>
      <c r="AD74"/>
      <c r="AE74"/>
      <c r="AF74"/>
      <c r="AG74"/>
      <c r="AH74"/>
      <c r="AI74" s="34"/>
      <c r="AJ74" s="34"/>
      <c r="AK74" s="34"/>
      <c r="AL74" s="3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4"/>
      <c r="IK74" s="64"/>
      <c r="IL74" s="64"/>
      <c r="IM74" s="64"/>
      <c r="IN74" s="64"/>
      <c r="IO74" s="64"/>
      <c r="IP74" s="64"/>
      <c r="IQ74" s="64"/>
      <c r="IR74" s="64"/>
      <c r="IS74" s="64"/>
      <c r="IT74" s="64"/>
      <c r="IU74" s="64"/>
      <c r="IV74" s="64"/>
      <c r="IW74" s="64"/>
      <c r="IX74" s="64"/>
      <c r="IY74" s="64"/>
      <c r="IZ74" s="64"/>
      <c r="JA74" s="64"/>
      <c r="JB74" s="64"/>
      <c r="JC74" s="64"/>
      <c r="JD74" s="64"/>
      <c r="JE74" s="64"/>
      <c r="JF74" s="64"/>
      <c r="JG74" s="64"/>
      <c r="JH74" s="64"/>
      <c r="JI74" s="64"/>
      <c r="JJ74" s="64"/>
      <c r="JK74" s="64"/>
      <c r="JL74" s="64"/>
      <c r="JM74" s="64"/>
      <c r="JN74" s="64"/>
      <c r="JO74" s="64"/>
      <c r="JP74" s="64"/>
      <c r="JQ74" s="64"/>
      <c r="JR74" s="64"/>
      <c r="JS74" s="64"/>
      <c r="JT74" s="64"/>
      <c r="JU74" s="64"/>
      <c r="JV74" s="64"/>
      <c r="JW74" s="64"/>
      <c r="JX74" s="64"/>
      <c r="JY74" s="64"/>
      <c r="JZ74" s="64"/>
      <c r="KA74" s="64"/>
      <c r="KB74" s="64"/>
      <c r="KC74" s="64"/>
      <c r="KD74" s="64"/>
      <c r="KE74" s="64"/>
      <c r="KF74" s="64"/>
      <c r="KG74" s="64"/>
      <c r="KH74" s="64"/>
      <c r="KI74" s="64"/>
      <c r="KJ74" s="64"/>
      <c r="KK74" s="64"/>
      <c r="KL74" s="64"/>
      <c r="KM74" s="64"/>
      <c r="KN74" s="64"/>
      <c r="KO74" s="64"/>
      <c r="KP74" s="64"/>
      <c r="KQ74" s="64"/>
      <c r="KR74" s="64"/>
      <c r="KS74" s="64"/>
      <c r="KT74" s="64"/>
      <c r="KU74" s="64"/>
      <c r="KV74" s="64"/>
      <c r="KW74" s="64"/>
      <c r="KX74" s="64"/>
      <c r="KY74" s="64"/>
      <c r="KZ74" s="64"/>
      <c r="LA74" s="64"/>
      <c r="LB74" s="64"/>
      <c r="LC74" s="64"/>
      <c r="LD74" s="64"/>
      <c r="LE74" s="64"/>
      <c r="LF74" s="64"/>
      <c r="LG74" s="64"/>
      <c r="LH74" s="64"/>
      <c r="LI74" s="64"/>
      <c r="LJ74" s="64"/>
      <c r="LK74" s="64"/>
      <c r="LL74" s="64"/>
      <c r="LM74" s="64"/>
      <c r="LN74" s="64"/>
      <c r="LO74" s="64"/>
      <c r="LP74" s="64"/>
      <c r="LQ74" s="64"/>
      <c r="LR74" s="64"/>
      <c r="LS74" s="64"/>
      <c r="LT74" s="64"/>
      <c r="LU74" s="64"/>
      <c r="LV74" s="64"/>
      <c r="LW74" s="64"/>
      <c r="LX74" s="64"/>
      <c r="LY74" s="64"/>
      <c r="LZ74" s="64"/>
      <c r="MA74" s="64"/>
      <c r="MB74" s="64"/>
      <c r="MC74" s="64"/>
      <c r="MD74" s="64"/>
      <c r="ME74" s="64"/>
      <c r="MF74" s="64"/>
      <c r="MG74" s="64"/>
      <c r="MH74" s="64"/>
      <c r="MI74" s="64"/>
      <c r="MJ74" s="64"/>
      <c r="MK74" s="64"/>
      <c r="ML74" s="64"/>
      <c r="MM74" s="64"/>
      <c r="MN74" s="64"/>
      <c r="MO74" s="64"/>
      <c r="MP74" s="64"/>
      <c r="MQ74" s="64"/>
      <c r="MR74" s="64"/>
      <c r="MS74" s="64"/>
      <c r="MT74" s="64"/>
      <c r="MU74" s="64"/>
      <c r="MV74" s="64"/>
      <c r="MW74" s="64"/>
      <c r="MX74" s="64"/>
      <c r="MY74" s="64"/>
      <c r="MZ74" s="64"/>
      <c r="NA74" s="64"/>
      <c r="NB74" s="64"/>
      <c r="NC74" s="64"/>
      <c r="ND74" s="64"/>
      <c r="NE74" s="64"/>
      <c r="NF74" s="64"/>
      <c r="NG74" s="64"/>
      <c r="NH74" s="64"/>
      <c r="NI74" s="64"/>
      <c r="NJ74" s="64"/>
      <c r="NK74" s="64"/>
      <c r="NL74" s="64"/>
      <c r="NM74" s="64"/>
      <c r="NN74" s="64"/>
      <c r="NO74" s="64"/>
      <c r="NP74" s="64"/>
      <c r="NQ74" s="64"/>
      <c r="NR74" s="64"/>
      <c r="NS74" s="64"/>
      <c r="NT74" s="64"/>
      <c r="NU74" s="64"/>
      <c r="NV74" s="64"/>
      <c r="NW74" s="64"/>
      <c r="NX74" s="64"/>
      <c r="NY74" s="64"/>
      <c r="NZ74" s="64"/>
      <c r="OA74" s="64"/>
      <c r="OB74" s="64"/>
      <c r="OC74" s="64"/>
      <c r="OD74" s="64"/>
      <c r="OE74" s="64"/>
      <c r="OF74" s="64"/>
      <c r="OG74" s="64"/>
      <c r="OH74" s="64"/>
      <c r="OI74" s="64"/>
      <c r="OJ74" s="64"/>
      <c r="OK74" s="64"/>
      <c r="OL74" s="64"/>
      <c r="OM74" s="64"/>
      <c r="ON74" s="64"/>
      <c r="OO74" s="64"/>
      <c r="OP74" s="64"/>
      <c r="OQ74" s="64"/>
      <c r="OR74" s="64"/>
      <c r="OS74" s="64"/>
      <c r="OT74" s="64"/>
      <c r="OU74" s="64"/>
      <c r="OV74" s="64"/>
      <c r="OW74" s="64"/>
      <c r="OX74" s="64"/>
      <c r="OY74" s="64"/>
      <c r="OZ74" s="64"/>
      <c r="PA74" s="64"/>
      <c r="PB74" s="64"/>
      <c r="PC74" s="64"/>
      <c r="PD74" s="64"/>
      <c r="PE74" s="64"/>
      <c r="PF74" s="64"/>
      <c r="PG74" s="64"/>
      <c r="PH74" s="64"/>
      <c r="PI74" s="64"/>
      <c r="PJ74" s="64"/>
      <c r="PK74" s="64"/>
      <c r="PL74" s="64"/>
      <c r="PM74" s="64"/>
      <c r="PN74" s="64"/>
      <c r="PO74" s="64"/>
      <c r="PP74" s="64"/>
      <c r="PQ74" s="64"/>
      <c r="PR74" s="64"/>
      <c r="PS74" s="64"/>
      <c r="PT74" s="64"/>
      <c r="PU74" s="64"/>
      <c r="PV74" s="64"/>
      <c r="PW74" s="64"/>
      <c r="PX74" s="64"/>
      <c r="PY74" s="64"/>
      <c r="PZ74" s="64"/>
      <c r="QA74" s="64"/>
      <c r="QB74" s="64"/>
      <c r="QC74" s="64"/>
      <c r="QD74" s="64"/>
      <c r="QE74" s="64"/>
      <c r="QF74" s="64"/>
      <c r="QG74" s="64"/>
      <c r="QH74" s="64"/>
      <c r="QI74" s="64"/>
      <c r="QJ74" s="64"/>
      <c r="QK74" s="64"/>
      <c r="QL74" s="64"/>
      <c r="QM74" s="64"/>
      <c r="QN74" s="64"/>
      <c r="QO74" s="64"/>
      <c r="QP74" s="64"/>
      <c r="QQ74" s="64"/>
      <c r="QR74" s="64"/>
      <c r="QS74" s="64"/>
      <c r="QT74" s="64"/>
      <c r="QU74" s="64"/>
      <c r="QV74" s="64"/>
      <c r="QW74" s="64"/>
      <c r="QX74" s="64"/>
      <c r="QY74" s="64"/>
      <c r="QZ74" s="64"/>
      <c r="RA74" s="64"/>
      <c r="RB74" s="64"/>
      <c r="RC74" s="64"/>
      <c r="RD74" s="64"/>
      <c r="RE74" s="64"/>
      <c r="RF74" s="64"/>
      <c r="RG74" s="64"/>
      <c r="RH74" s="64"/>
      <c r="RI74" s="64"/>
      <c r="RJ74" s="64"/>
      <c r="RK74" s="64"/>
      <c r="RL74" s="64"/>
      <c r="RM74" s="64"/>
      <c r="RN74" s="64"/>
      <c r="RO74" s="64"/>
      <c r="RP74" s="64"/>
      <c r="RQ74" s="64"/>
      <c r="RR74" s="64"/>
      <c r="RS74" s="64"/>
      <c r="RT74" s="64"/>
      <c r="RU74" s="64"/>
      <c r="RV74" s="64"/>
      <c r="RW74" s="64"/>
      <c r="RX74" s="64"/>
      <c r="RY74" s="64"/>
      <c r="RZ74" s="64"/>
      <c r="SA74" s="64"/>
      <c r="SB74" s="64"/>
      <c r="SC74" s="64"/>
      <c r="SD74" s="64"/>
      <c r="SE74" s="64"/>
      <c r="SF74" s="64"/>
      <c r="SG74" s="64"/>
      <c r="SH74" s="64"/>
      <c r="SI74" s="64"/>
      <c r="SJ74" s="64"/>
      <c r="SK74" s="64"/>
      <c r="SL74" s="64"/>
      <c r="SM74" s="64"/>
      <c r="SN74" s="64"/>
      <c r="SO74" s="64"/>
      <c r="SP74" s="64"/>
      <c r="SQ74" s="64"/>
      <c r="SR74" s="64"/>
      <c r="SS74" s="64"/>
      <c r="ST74" s="64"/>
      <c r="SU74" s="64"/>
      <c r="SV74" s="64"/>
      <c r="SW74" s="64"/>
      <c r="SX74" s="64"/>
      <c r="SY74" s="64"/>
      <c r="SZ74" s="64"/>
      <c r="TA74" s="64"/>
      <c r="TB74" s="64"/>
      <c r="TC74" s="64"/>
      <c r="TD74" s="64"/>
      <c r="TE74" s="64"/>
      <c r="TF74" s="64"/>
      <c r="TG74" s="64"/>
      <c r="TH74" s="64"/>
      <c r="TI74" s="64"/>
      <c r="TJ74" s="64"/>
      <c r="TK74" s="64"/>
      <c r="TL74" s="64"/>
      <c r="TM74" s="64"/>
      <c r="TN74" s="64"/>
      <c r="TO74" s="64"/>
      <c r="TP74" s="64"/>
      <c r="TQ74" s="64"/>
      <c r="TR74" s="64"/>
      <c r="TS74" s="64"/>
      <c r="TT74" s="64"/>
      <c r="TU74" s="64"/>
      <c r="TV74" s="64"/>
      <c r="TW74" s="64"/>
      <c r="TX74" s="64"/>
      <c r="TY74" s="64"/>
      <c r="TZ74" s="64"/>
      <c r="UA74" s="64"/>
      <c r="UB74" s="64"/>
      <c r="UC74" s="64"/>
      <c r="UD74" s="64"/>
      <c r="UE74" s="64"/>
      <c r="UF74" s="64"/>
      <c r="UG74" s="64"/>
      <c r="UH74" s="64"/>
      <c r="UI74" s="64"/>
      <c r="UJ74" s="64"/>
      <c r="UK74" s="64"/>
      <c r="UL74" s="64"/>
      <c r="UM74" s="64"/>
      <c r="UN74" s="64"/>
      <c r="UO74" s="64"/>
      <c r="UP74" s="64"/>
      <c r="UQ74" s="64"/>
      <c r="UR74" s="64"/>
      <c r="US74" s="64"/>
      <c r="UT74" s="64"/>
      <c r="UU74" s="64"/>
      <c r="UV74" s="64"/>
      <c r="UW74" s="64"/>
      <c r="UX74" s="64"/>
      <c r="UY74" s="64"/>
      <c r="UZ74" s="64"/>
      <c r="VA74" s="64"/>
      <c r="VB74" s="64"/>
      <c r="VC74" s="64"/>
      <c r="VD74" s="64"/>
      <c r="VE74" s="64"/>
      <c r="VF74" s="64"/>
      <c r="VG74" s="64"/>
      <c r="VH74" s="64"/>
      <c r="VI74" s="64"/>
      <c r="VJ74" s="64"/>
      <c r="VK74" s="64"/>
      <c r="VL74" s="64"/>
      <c r="VM74" s="64"/>
      <c r="VN74" s="64"/>
      <c r="VO74" s="64"/>
      <c r="VP74" s="64"/>
      <c r="VQ74" s="64"/>
      <c r="VR74" s="64"/>
      <c r="VS74" s="64"/>
      <c r="VT74" s="64"/>
      <c r="VU74" s="64"/>
      <c r="VV74" s="64"/>
      <c r="VW74" s="64"/>
      <c r="VX74" s="64"/>
      <c r="VY74" s="64"/>
      <c r="VZ74" s="64"/>
      <c r="WA74" s="64"/>
      <c r="WB74" s="64"/>
      <c r="WC74" s="64"/>
      <c r="WD74" s="64"/>
      <c r="WE74" s="64"/>
      <c r="WF74" s="64"/>
      <c r="WG74" s="64"/>
      <c r="WH74" s="64"/>
      <c r="WI74" s="64"/>
      <c r="WJ74" s="64"/>
      <c r="WK74" s="64"/>
      <c r="WL74" s="64"/>
      <c r="WM74" s="64"/>
      <c r="WN74" s="64"/>
      <c r="WO74" s="64"/>
      <c r="WP74" s="64"/>
      <c r="WQ74" s="64"/>
      <c r="WR74" s="64"/>
      <c r="WS74" s="64"/>
      <c r="WT74" s="64"/>
      <c r="WU74" s="64"/>
      <c r="WV74" s="64"/>
      <c r="WW74" s="64"/>
      <c r="WX74" s="64"/>
      <c r="WY74" s="64"/>
      <c r="WZ74" s="64"/>
      <c r="XA74" s="64"/>
      <c r="XB74" s="64"/>
      <c r="XC74" s="64"/>
      <c r="XD74" s="64"/>
      <c r="XE74" s="64"/>
      <c r="XF74" s="64"/>
      <c r="XG74" s="64"/>
      <c r="XH74" s="64"/>
      <c r="XI74" s="64"/>
      <c r="XJ74" s="64"/>
      <c r="XK74" s="64"/>
      <c r="XL74" s="64"/>
      <c r="XM74" s="64"/>
      <c r="XN74" s="64"/>
      <c r="XO74" s="64"/>
      <c r="XP74" s="64"/>
      <c r="XQ74" s="64"/>
      <c r="XR74" s="64"/>
      <c r="XS74" s="64"/>
      <c r="XT74" s="64"/>
      <c r="XU74" s="64"/>
      <c r="XV74" s="64"/>
      <c r="XW74" s="64"/>
      <c r="XX74" s="64"/>
      <c r="XY74" s="64"/>
      <c r="XZ74" s="64"/>
      <c r="YA74" s="64"/>
      <c r="YB74" s="64"/>
      <c r="YC74" s="64"/>
      <c r="YD74" s="64"/>
      <c r="YE74" s="64"/>
      <c r="YF74" s="64"/>
      <c r="YG74" s="64"/>
      <c r="YH74" s="64"/>
      <c r="YI74" s="64"/>
      <c r="YJ74" s="64"/>
      <c r="YK74" s="64"/>
      <c r="YL74" s="64"/>
      <c r="YM74" s="64"/>
      <c r="YN74" s="64"/>
      <c r="YO74" s="64"/>
      <c r="YP74" s="64"/>
      <c r="YQ74" s="64"/>
      <c r="YR74" s="64"/>
      <c r="YS74" s="64"/>
      <c r="YT74" s="64"/>
      <c r="YU74" s="64"/>
      <c r="YV74" s="64"/>
      <c r="YW74" s="64"/>
      <c r="YX74" s="64"/>
      <c r="YY74" s="64"/>
      <c r="YZ74" s="64"/>
      <c r="ZA74" s="64"/>
      <c r="ZB74" s="64"/>
      <c r="ZC74" s="64"/>
      <c r="ZD74" s="64"/>
      <c r="ZE74" s="64"/>
      <c r="ZF74" s="64"/>
      <c r="ZG74" s="64"/>
      <c r="ZH74" s="64"/>
      <c r="ZI74" s="64"/>
      <c r="ZJ74" s="64"/>
      <c r="ZK74" s="64"/>
      <c r="ZL74" s="64"/>
      <c r="ZM74" s="64"/>
      <c r="ZN74" s="64"/>
      <c r="ZO74" s="64"/>
      <c r="ZP74" s="64"/>
      <c r="ZQ74" s="64"/>
      <c r="ZR74" s="64"/>
      <c r="ZS74" s="64"/>
      <c r="ZT74" s="64"/>
      <c r="ZU74" s="64"/>
      <c r="ZV74" s="64"/>
      <c r="ZW74" s="64"/>
      <c r="ZX74" s="64"/>
      <c r="ZY74" s="64"/>
      <c r="ZZ74" s="64"/>
      <c r="AAA74" s="64"/>
      <c r="AAB74" s="64"/>
      <c r="AAC74" s="64"/>
      <c r="AAD74" s="64"/>
      <c r="AAE74" s="64"/>
      <c r="AAF74" s="64"/>
      <c r="AAG74" s="64"/>
      <c r="AAH74" s="64"/>
      <c r="AAI74" s="64"/>
      <c r="AAJ74" s="64"/>
      <c r="AAK74" s="64"/>
      <c r="AAL74" s="64"/>
      <c r="AAM74" s="64"/>
      <c r="AAN74" s="64"/>
      <c r="AAO74" s="64"/>
      <c r="AAP74" s="64"/>
      <c r="AAQ74" s="64"/>
      <c r="AAR74" s="64"/>
      <c r="AAS74" s="64"/>
      <c r="AAT74" s="64"/>
      <c r="AAU74" s="64"/>
      <c r="AAV74" s="64"/>
      <c r="AAW74" s="64"/>
      <c r="AAX74" s="64"/>
      <c r="AAY74" s="64"/>
      <c r="AAZ74" s="64"/>
      <c r="ABA74" s="64"/>
      <c r="ABB74" s="64"/>
      <c r="ABC74" s="64"/>
      <c r="ABD74" s="64"/>
      <c r="ABE74" s="64"/>
      <c r="ABF74" s="64"/>
      <c r="ABG74" s="64"/>
      <c r="ABH74" s="64"/>
      <c r="ABI74" s="64"/>
      <c r="ABJ74" s="64"/>
      <c r="ABK74" s="64"/>
      <c r="ABL74" s="64"/>
      <c r="ABM74" s="64"/>
      <c r="ABN74" s="64"/>
      <c r="ABO74" s="64"/>
      <c r="ABP74" s="64"/>
      <c r="ABQ74" s="64"/>
      <c r="ABR74" s="64"/>
      <c r="ABS74" s="64"/>
      <c r="ABT74" s="64"/>
      <c r="ABU74" s="64"/>
      <c r="ABV74" s="64"/>
      <c r="ABW74" s="64"/>
      <c r="ABX74" s="64"/>
      <c r="ABY74" s="64"/>
      <c r="ABZ74" s="64"/>
      <c r="ACA74" s="64"/>
      <c r="ACB74" s="64"/>
      <c r="ACC74" s="64"/>
      <c r="ACD74" s="64"/>
      <c r="ACE74" s="64"/>
      <c r="ACF74" s="64"/>
      <c r="ACG74" s="64"/>
      <c r="ACH74" s="64"/>
      <c r="ACI74" s="64"/>
      <c r="ACJ74" s="64"/>
      <c r="ACK74" s="64"/>
      <c r="ACL74" s="64"/>
      <c r="ACM74" s="64"/>
      <c r="ACN74" s="64"/>
      <c r="ACO74" s="64"/>
      <c r="ACP74" s="64"/>
      <c r="ACQ74" s="64"/>
      <c r="ACR74" s="64"/>
      <c r="ACS74" s="64"/>
      <c r="ACT74" s="64"/>
      <c r="ACU74" s="64"/>
      <c r="ACV74" s="64"/>
      <c r="ACW74" s="64"/>
      <c r="ACX74" s="64"/>
      <c r="ACY74" s="64"/>
      <c r="ACZ74" s="64"/>
      <c r="ADA74" s="64"/>
      <c r="ADB74" s="64"/>
      <c r="ADC74" s="64"/>
      <c r="ADD74" s="64"/>
      <c r="ADE74" s="64"/>
      <c r="ADF74" s="64"/>
      <c r="ADG74" s="64"/>
      <c r="ADH74" s="64"/>
      <c r="ADI74" s="64"/>
      <c r="ADJ74" s="64"/>
      <c r="ADK74" s="64"/>
      <c r="ADL74" s="64"/>
      <c r="ADM74" s="64"/>
      <c r="ADN74" s="64"/>
      <c r="ADO74" s="64"/>
      <c r="ADP74" s="64"/>
      <c r="ADQ74" s="64"/>
      <c r="ADR74" s="64"/>
      <c r="ADS74" s="64"/>
      <c r="ADT74" s="64"/>
      <c r="ADU74" s="64"/>
      <c r="ADV74" s="64"/>
      <c r="ADW74" s="64"/>
      <c r="ADX74" s="64"/>
      <c r="ADY74" s="64"/>
      <c r="ADZ74" s="64"/>
      <c r="AEA74" s="64"/>
      <c r="AEB74" s="64"/>
      <c r="AEC74" s="64"/>
      <c r="AED74" s="64"/>
      <c r="AEE74" s="64"/>
      <c r="AEF74" s="64"/>
      <c r="AEG74" s="64"/>
      <c r="AEH74" s="64"/>
      <c r="AEI74" s="64"/>
      <c r="AEJ74" s="64"/>
      <c r="AEK74" s="64"/>
      <c r="AEL74" s="64"/>
      <c r="AEM74" s="64"/>
      <c r="AEN74" s="64"/>
      <c r="AEO74" s="64"/>
      <c r="AEP74" s="64"/>
      <c r="AEQ74" s="64"/>
      <c r="AER74" s="64"/>
      <c r="AES74" s="64"/>
      <c r="AET74" s="64"/>
      <c r="AEU74" s="64"/>
      <c r="AEV74" s="64"/>
      <c r="AEW74" s="64"/>
      <c r="AEX74" s="64"/>
      <c r="AEY74" s="64"/>
      <c r="AEZ74" s="64"/>
      <c r="AFA74" s="64"/>
      <c r="AFB74" s="64"/>
      <c r="AFC74" s="64"/>
      <c r="AFD74" s="64"/>
      <c r="AFE74" s="64"/>
      <c r="AFF74" s="64"/>
      <c r="AFG74" s="64"/>
      <c r="AFH74" s="64"/>
      <c r="AFI74" s="64"/>
      <c r="AFJ74" s="64"/>
      <c r="AFK74" s="64"/>
      <c r="AFL74" s="64"/>
      <c r="AFM74" s="64"/>
      <c r="AFN74" s="64"/>
      <c r="AFO74" s="64"/>
      <c r="AFP74" s="64"/>
      <c r="AFQ74" s="64"/>
      <c r="AFR74" s="64"/>
      <c r="AFS74" s="64"/>
      <c r="AFT74" s="64"/>
      <c r="AFU74" s="64"/>
      <c r="AFV74" s="64"/>
      <c r="AFW74" s="64"/>
      <c r="AFX74" s="64"/>
      <c r="AFY74" s="64"/>
      <c r="AFZ74" s="64"/>
      <c r="AGA74" s="64"/>
      <c r="AGB74" s="64"/>
      <c r="AGC74" s="64"/>
      <c r="AGD74" s="64"/>
      <c r="AGE74" s="64"/>
      <c r="AGF74" s="64"/>
      <c r="AGG74" s="64"/>
      <c r="AGH74" s="64"/>
      <c r="AGI74" s="64"/>
      <c r="AGJ74" s="64"/>
      <c r="AGK74" s="64"/>
      <c r="AGL74" s="64"/>
      <c r="AGM74" s="64"/>
      <c r="AGN74" s="64"/>
      <c r="AGO74" s="64"/>
      <c r="AGP74" s="64"/>
      <c r="AGQ74" s="64"/>
      <c r="AGR74" s="64"/>
      <c r="AGS74" s="64"/>
      <c r="AGT74" s="64"/>
      <c r="AGU74" s="64"/>
      <c r="AGV74" s="64"/>
      <c r="AGW74" s="64"/>
      <c r="AGX74" s="64"/>
      <c r="AGY74" s="64"/>
      <c r="AGZ74" s="64"/>
      <c r="AHA74" s="64"/>
      <c r="AHB74" s="64"/>
      <c r="AHC74" s="64"/>
      <c r="AHD74" s="64"/>
      <c r="AHE74" s="64"/>
      <c r="AHF74" s="64"/>
      <c r="AHG74" s="64"/>
      <c r="AHH74" s="64"/>
      <c r="AHI74" s="64"/>
      <c r="AHJ74" s="64"/>
      <c r="AHK74" s="64"/>
      <c r="AHL74" s="64"/>
      <c r="AHM74" s="64"/>
      <c r="AHN74" s="64"/>
      <c r="AHO74" s="64"/>
      <c r="AHP74" s="64"/>
      <c r="AHQ74" s="64"/>
      <c r="AHR74" s="64"/>
      <c r="AHS74" s="64"/>
      <c r="AHT74" s="64"/>
      <c r="AHU74" s="64"/>
      <c r="AHV74" s="64"/>
      <c r="AHW74" s="64"/>
      <c r="AHX74" s="64"/>
      <c r="AHY74" s="64"/>
      <c r="AHZ74" s="64"/>
      <c r="AIA74" s="64"/>
      <c r="AIB74" s="64"/>
      <c r="AIC74" s="64"/>
      <c r="AID74" s="64"/>
      <c r="AIE74" s="64"/>
      <c r="AIF74" s="64"/>
      <c r="AIG74" s="64"/>
      <c r="AIH74" s="64"/>
      <c r="AII74" s="64"/>
      <c r="AIJ74" s="64"/>
      <c r="AIK74" s="64"/>
      <c r="AIL74" s="64"/>
      <c r="AIM74" s="64"/>
      <c r="AIN74" s="64"/>
      <c r="AIO74" s="64"/>
      <c r="AIP74" s="64"/>
      <c r="AIQ74" s="64"/>
      <c r="AIR74" s="64"/>
      <c r="AIS74" s="64"/>
      <c r="AIT74" s="64"/>
      <c r="AIU74" s="64"/>
      <c r="AIV74" s="64"/>
      <c r="AIW74" s="64"/>
      <c r="AIX74" s="64"/>
      <c r="AIY74" s="64"/>
      <c r="AIZ74" s="64"/>
      <c r="AJA74" s="64"/>
      <c r="AJB74" s="64"/>
      <c r="AJC74" s="64"/>
      <c r="AJD74" s="64"/>
      <c r="AJE74" s="64"/>
      <c r="AJF74" s="64"/>
      <c r="AJG74" s="64"/>
      <c r="AJH74" s="64"/>
      <c r="AJI74" s="64"/>
      <c r="AJJ74" s="64"/>
      <c r="AJK74" s="64"/>
      <c r="AJL74" s="64"/>
      <c r="AJM74" s="64"/>
      <c r="AJN74" s="64"/>
      <c r="AJO74" s="64"/>
      <c r="AJP74" s="64"/>
      <c r="AJQ74" s="64"/>
      <c r="AJR74" s="64"/>
      <c r="AJS74" s="64"/>
      <c r="AJT74" s="64"/>
      <c r="AJU74" s="64"/>
      <c r="AJV74" s="64"/>
      <c r="AJW74" s="64"/>
      <c r="AJX74" s="64"/>
      <c r="AJY74" s="64"/>
      <c r="AJZ74" s="64"/>
      <c r="AKA74" s="64"/>
      <c r="AKB74" s="64"/>
      <c r="AKC74" s="64"/>
      <c r="AKD74" s="64"/>
      <c r="AKE74" s="64"/>
      <c r="AKF74" s="64"/>
      <c r="AKG74" s="64"/>
      <c r="AKH74" s="64"/>
      <c r="AKI74" s="64"/>
      <c r="AKJ74" s="64"/>
      <c r="AKK74" s="64"/>
      <c r="AKL74" s="64"/>
      <c r="AKM74" s="64"/>
      <c r="AKN74" s="64"/>
      <c r="AKO74" s="64"/>
      <c r="AKP74" s="64"/>
      <c r="AKQ74" s="64"/>
      <c r="AKR74" s="64"/>
      <c r="AKS74" s="64"/>
      <c r="AKT74" s="64"/>
      <c r="AKU74" s="64"/>
      <c r="AKV74" s="64"/>
      <c r="AKW74" s="64"/>
      <c r="AKX74" s="64"/>
      <c r="AKY74" s="64"/>
      <c r="AKZ74" s="64"/>
      <c r="ALA74" s="64"/>
      <c r="ALB74" s="64"/>
      <c r="ALC74" s="64"/>
      <c r="ALD74" s="64"/>
      <c r="ALE74" s="64"/>
      <c r="ALF74" s="64"/>
      <c r="ALG74" s="64"/>
      <c r="ALH74" s="64"/>
      <c r="ALI74" s="64"/>
      <c r="ALJ74" s="64"/>
      <c r="ALK74" s="64"/>
      <c r="ALL74" s="64"/>
      <c r="ALM74" s="64"/>
      <c r="ALN74" s="64"/>
      <c r="ALO74" s="64"/>
      <c r="ALP74" s="64"/>
      <c r="ALQ74" s="64"/>
      <c r="ALR74" s="64"/>
      <c r="ALS74" s="64"/>
      <c r="ALT74" s="64"/>
      <c r="ALU74" s="64"/>
      <c r="ALV74" s="64"/>
      <c r="ALW74" s="64"/>
      <c r="ALX74" s="64"/>
      <c r="ALY74" s="64"/>
      <c r="ALZ74" s="64"/>
      <c r="AMA74" s="64"/>
      <c r="AMB74" s="64"/>
      <c r="AMC74" s="64"/>
      <c r="AMD74" s="64"/>
      <c r="AME74" s="64"/>
      <c r="AMF74" s="64"/>
      <c r="AMG74" s="64"/>
      <c r="AMH74" s="64"/>
      <c r="AMI74" s="64"/>
      <c r="AMJ74" s="64"/>
      <c r="AMK74" s="64"/>
      <c r="AML74" s="64"/>
      <c r="AMM74" s="64"/>
      <c r="AMN74" s="64"/>
      <c r="AMO74" s="64"/>
      <c r="AMP74" s="64"/>
      <c r="AMQ74" s="64"/>
      <c r="AMR74" s="64"/>
      <c r="AMS74" s="64"/>
      <c r="AMT74" s="64"/>
      <c r="AMU74" s="64"/>
      <c r="AMV74" s="64"/>
      <c r="AMW74" s="64"/>
      <c r="AMX74" s="64"/>
      <c r="AMY74" s="64"/>
      <c r="AMZ74" s="64"/>
      <c r="ANA74" s="64"/>
      <c r="ANB74" s="64"/>
      <c r="ANC74" s="64"/>
      <c r="AND74" s="64"/>
      <c r="ANE74" s="64"/>
      <c r="ANF74" s="64"/>
      <c r="ANG74" s="64"/>
      <c r="ANH74" s="64"/>
      <c r="ANI74" s="64"/>
      <c r="ANJ74" s="64"/>
      <c r="ANK74" s="64"/>
      <c r="ANL74" s="64"/>
      <c r="ANM74" s="64"/>
      <c r="ANN74" s="64"/>
      <c r="ANO74" s="64"/>
      <c r="ANP74" s="64"/>
      <c r="ANQ74" s="64"/>
      <c r="ANR74" s="64"/>
      <c r="ANS74" s="64"/>
      <c r="ANT74" s="64"/>
      <c r="ANU74" s="64"/>
      <c r="ANV74" s="64"/>
      <c r="ANW74" s="64"/>
      <c r="ANX74" s="64"/>
      <c r="ANY74" s="64"/>
      <c r="ANZ74" s="64"/>
      <c r="AOA74" s="64"/>
      <c r="AOB74" s="64"/>
      <c r="AOC74" s="64"/>
      <c r="AOD74" s="64"/>
      <c r="AOE74" s="64"/>
      <c r="AOF74" s="64"/>
      <c r="AOG74" s="64"/>
      <c r="AOH74" s="64"/>
      <c r="AOI74" s="64"/>
      <c r="AOJ74" s="64"/>
      <c r="AOK74" s="64"/>
      <c r="AOL74" s="64"/>
      <c r="AOM74" s="64"/>
      <c r="AON74" s="64"/>
      <c r="AOO74" s="64"/>
      <c r="AOP74" s="64"/>
      <c r="AOQ74" s="64"/>
      <c r="AOR74" s="64"/>
      <c r="AOS74" s="64"/>
      <c r="AOT74" s="64"/>
      <c r="AOU74" s="64"/>
      <c r="AOV74" s="64"/>
      <c r="AOW74" s="64"/>
      <c r="AOX74" s="64"/>
      <c r="AOY74" s="64"/>
      <c r="AOZ74" s="64"/>
      <c r="APA74" s="64"/>
      <c r="APB74" s="64"/>
      <c r="APC74" s="64"/>
      <c r="APD74" s="64"/>
      <c r="APE74" s="64"/>
      <c r="APF74" s="64"/>
      <c r="APG74" s="64"/>
      <c r="APH74" s="64"/>
      <c r="API74" s="64"/>
      <c r="APJ74" s="64"/>
      <c r="APK74" s="64"/>
      <c r="APL74" s="64"/>
      <c r="APM74" s="64"/>
      <c r="APN74" s="64"/>
      <c r="APO74" s="64"/>
      <c r="APP74" s="64"/>
      <c r="APQ74" s="64"/>
      <c r="APR74" s="64"/>
      <c r="APS74" s="64"/>
      <c r="APT74" s="64"/>
      <c r="APU74" s="64"/>
      <c r="APV74" s="64"/>
      <c r="APW74" s="64"/>
      <c r="APX74" s="64"/>
      <c r="APY74" s="64"/>
      <c r="APZ74" s="64"/>
    </row>
    <row r="75" spans="1:1118" s="36" customFormat="1" ht="15" customHeight="1" x14ac:dyDescent="0.2">
      <c r="A75" s="263" t="s">
        <v>237</v>
      </c>
      <c r="B75" s="262">
        <f t="shared" si="2"/>
        <v>1142.3560986581333</v>
      </c>
      <c r="C75" s="262">
        <f t="shared" si="6"/>
        <v>189.67558521090601</v>
      </c>
      <c r="D75" s="262">
        <f t="shared" si="7"/>
        <v>93.666928523617472</v>
      </c>
      <c r="E75" s="262"/>
      <c r="F75" s="262">
        <f t="shared" si="3"/>
        <v>2071.4167294901977</v>
      </c>
      <c r="G75" s="262">
        <f t="shared" si="8"/>
        <v>16.130874663122061</v>
      </c>
      <c r="H75" s="262">
        <f t="shared" si="9"/>
        <v>1801.2341377453213</v>
      </c>
      <c r="I75" s="262">
        <f t="shared" si="10"/>
        <v>3916.7340831344395</v>
      </c>
      <c r="J75" s="262">
        <f t="shared" si="4"/>
        <v>201.59095327375303</v>
      </c>
      <c r="K75" s="262">
        <f t="shared" si="11"/>
        <v>1191.0308301382836</v>
      </c>
      <c r="L75" s="262">
        <f t="shared" si="12"/>
        <v>20.427300843186387</v>
      </c>
      <c r="M75" s="262">
        <f t="shared" si="13"/>
        <v>300.98538081447805</v>
      </c>
      <c r="N75" s="262">
        <f t="shared" si="14"/>
        <v>1.6725470381334149</v>
      </c>
      <c r="O75" s="262">
        <f t="shared" si="5"/>
        <v>10946.921449533571</v>
      </c>
      <c r="P75" s="262">
        <v>786.36682507619889</v>
      </c>
      <c r="Q75"/>
      <c r="R75"/>
      <c r="S75" s="83"/>
      <c r="T75" s="146"/>
      <c r="U75"/>
      <c r="V75"/>
      <c r="W75"/>
      <c r="X75"/>
      <c r="Y75"/>
      <c r="Z75"/>
      <c r="AA75"/>
      <c r="AB75"/>
      <c r="AC75"/>
      <c r="AD75"/>
      <c r="AE75"/>
      <c r="AF75"/>
      <c r="AG75"/>
      <c r="AH75"/>
      <c r="AI75" s="64"/>
      <c r="AJ75" s="64"/>
      <c r="AK75" s="64"/>
      <c r="AL75" s="6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row>
    <row r="76" spans="1:1118" s="36" customFormat="1" ht="15" customHeight="1" x14ac:dyDescent="0.2">
      <c r="A76" s="263" t="s">
        <v>630</v>
      </c>
      <c r="B76" s="262">
        <f t="shared" si="2"/>
        <v>1315.178235138271</v>
      </c>
      <c r="C76" s="262">
        <f t="shared" si="6"/>
        <v>625.93828388214115</v>
      </c>
      <c r="D76" s="262">
        <f t="shared" si="7"/>
        <v>143.02083835122664</v>
      </c>
      <c r="E76" s="262"/>
      <c r="F76" s="262">
        <f t="shared" si="3"/>
        <v>4058.9668372702859</v>
      </c>
      <c r="G76" s="262">
        <f t="shared" si="8"/>
        <v>8.8443165346970822</v>
      </c>
      <c r="H76" s="262">
        <f t="shared" si="9"/>
        <v>2501.0258962979528</v>
      </c>
      <c r="I76" s="262">
        <f t="shared" si="10"/>
        <v>2935.5405872167821</v>
      </c>
      <c r="J76" s="262">
        <f t="shared" si="4"/>
        <v>262.98465774811689</v>
      </c>
      <c r="K76" s="262">
        <f t="shared" si="11"/>
        <v>1479.5026629857307</v>
      </c>
      <c r="L76" s="262">
        <f t="shared" si="12"/>
        <v>71.654050646128539</v>
      </c>
      <c r="M76" s="262">
        <f t="shared" si="13"/>
        <v>481.28024073248207</v>
      </c>
      <c r="N76" s="262">
        <f t="shared" si="14"/>
        <v>2.8853466487826123</v>
      </c>
      <c r="O76" s="262">
        <f t="shared" si="5"/>
        <v>13886.821953452594</v>
      </c>
      <c r="P76" s="262">
        <v>763.04763924963061</v>
      </c>
      <c r="Q76"/>
      <c r="R76"/>
      <c r="S76" s="83"/>
      <c r="T76" s="146"/>
      <c r="U76"/>
      <c r="V76"/>
      <c r="W76"/>
      <c r="X76"/>
      <c r="Y76"/>
      <c r="Z76"/>
      <c r="AA76"/>
      <c r="AB76"/>
      <c r="AC76"/>
      <c r="AD76"/>
      <c r="AE76"/>
      <c r="AF76"/>
      <c r="AG76"/>
      <c r="AH76"/>
      <c r="AI76" s="64"/>
      <c r="AJ76" s="64"/>
      <c r="AK76" s="64"/>
      <c r="AL76" s="6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row>
    <row r="77" spans="1:1118" s="36" customFormat="1" ht="15" customHeight="1" x14ac:dyDescent="0.2">
      <c r="A77" s="263" t="s">
        <v>685</v>
      </c>
      <c r="B77" s="262">
        <f t="shared" si="2"/>
        <v>2378.3300919152084</v>
      </c>
      <c r="C77" s="262">
        <f t="shared" si="6"/>
        <v>1418.5444757995174</v>
      </c>
      <c r="D77" s="262">
        <f t="shared" si="7"/>
        <v>151.56757468700411</v>
      </c>
      <c r="E77" s="262"/>
      <c r="F77" s="262">
        <f t="shared" si="3"/>
        <v>5627.2969162931304</v>
      </c>
      <c r="G77" s="262">
        <f t="shared" si="8"/>
        <v>20.591103977747451</v>
      </c>
      <c r="H77" s="262">
        <f t="shared" si="9"/>
        <v>4255.6231546384679</v>
      </c>
      <c r="I77" s="262">
        <f t="shared" si="10"/>
        <v>2161.3215733560392</v>
      </c>
      <c r="J77" s="262">
        <f t="shared" si="4"/>
        <v>383.64800415002031</v>
      </c>
      <c r="K77" s="262">
        <f t="shared" si="11"/>
        <v>1388.5250310475176</v>
      </c>
      <c r="L77" s="262">
        <f t="shared" si="12"/>
        <v>169.07318274293493</v>
      </c>
      <c r="M77" s="262">
        <f t="shared" si="13"/>
        <v>547.693270146636</v>
      </c>
      <c r="N77" s="262">
        <f t="shared" si="14"/>
        <v>5.9447709620208062</v>
      </c>
      <c r="O77" s="262">
        <f t="shared" si="5"/>
        <v>18508.159149716244</v>
      </c>
      <c r="P77" s="262">
        <v>889.13361675249939</v>
      </c>
      <c r="Q77"/>
      <c r="R77"/>
      <c r="S77" s="83"/>
      <c r="T77" s="146"/>
      <c r="U77"/>
      <c r="V77"/>
      <c r="W77"/>
      <c r="X77"/>
      <c r="Y77"/>
      <c r="Z77"/>
      <c r="AA77"/>
      <c r="AB77"/>
      <c r="AC77"/>
      <c r="AD77"/>
      <c r="AE77"/>
      <c r="AF77"/>
      <c r="AG77"/>
      <c r="AH77"/>
      <c r="AI77" s="64"/>
      <c r="AJ77" s="64"/>
      <c r="AK77" s="64"/>
      <c r="AL77" s="6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row>
    <row r="78" spans="1:1118" s="36" customFormat="1" ht="15" customHeight="1" x14ac:dyDescent="0.2">
      <c r="A78" s="263" t="s">
        <v>723</v>
      </c>
      <c r="B78" s="262">
        <f t="shared" si="2"/>
        <v>2313.0587907771342</v>
      </c>
      <c r="C78" s="262">
        <f t="shared" si="6"/>
        <v>4765.1611050831152</v>
      </c>
      <c r="D78" s="262">
        <f t="shared" si="7"/>
        <v>204.15549725133349</v>
      </c>
      <c r="E78" s="262"/>
      <c r="F78" s="262">
        <f t="shared" si="3"/>
        <v>5034.0588623252679</v>
      </c>
      <c r="G78" s="262">
        <f t="shared" si="8"/>
        <v>12.591962663170269</v>
      </c>
      <c r="H78" s="262">
        <f t="shared" si="9"/>
        <v>4591.9783496847385</v>
      </c>
      <c r="I78" s="262">
        <f t="shared" si="10"/>
        <v>3807.4714743847521</v>
      </c>
      <c r="J78" s="262">
        <f t="shared" si="4"/>
        <v>542.40039763831942</v>
      </c>
      <c r="K78" s="262">
        <f t="shared" si="11"/>
        <v>1277.2397893217526</v>
      </c>
      <c r="L78" s="262">
        <f t="shared" si="12"/>
        <v>369.99535867868644</v>
      </c>
      <c r="M78" s="262">
        <f t="shared" si="13"/>
        <v>575.22878332717403</v>
      </c>
      <c r="N78" s="262">
        <f t="shared" si="14"/>
        <v>8.5406350103512469</v>
      </c>
      <c r="O78" s="262">
        <f t="shared" si="5"/>
        <v>23501.881006145795</v>
      </c>
      <c r="P78" s="262">
        <v>874.06199730241701</v>
      </c>
      <c r="Q78"/>
      <c r="R78"/>
      <c r="S78" s="83"/>
      <c r="T78" s="146"/>
      <c r="U78"/>
      <c r="V78"/>
      <c r="W78"/>
      <c r="X78"/>
      <c r="Y78"/>
      <c r="Z78"/>
      <c r="AA78"/>
      <c r="AB78"/>
      <c r="AC78"/>
      <c r="AD78"/>
      <c r="AE78"/>
      <c r="AF78"/>
      <c r="AG78"/>
      <c r="AH78"/>
      <c r="AI78" s="64"/>
      <c r="AJ78" s="64"/>
      <c r="AK78" s="64"/>
      <c r="AL78" s="6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c r="SA78" s="34"/>
      <c r="SB78" s="34"/>
      <c r="SC78" s="34"/>
      <c r="SD78" s="34"/>
      <c r="SE78" s="34"/>
      <c r="SF78" s="34"/>
      <c r="SG78" s="34"/>
      <c r="SH78" s="34"/>
      <c r="SI78" s="34"/>
      <c r="SJ78" s="34"/>
      <c r="SK78" s="34"/>
      <c r="SL78" s="34"/>
      <c r="SM78" s="34"/>
      <c r="SN78" s="34"/>
      <c r="SO78" s="34"/>
      <c r="SP78" s="34"/>
      <c r="SQ78" s="34"/>
      <c r="SR78" s="34"/>
      <c r="SS78" s="34"/>
      <c r="ST78" s="34"/>
      <c r="SU78" s="34"/>
      <c r="SV78" s="34"/>
      <c r="SW78" s="34"/>
      <c r="SX78" s="34"/>
      <c r="SY78" s="34"/>
      <c r="SZ78" s="34"/>
      <c r="TA78" s="34"/>
      <c r="TB78" s="34"/>
      <c r="TC78" s="34"/>
      <c r="TD78" s="34"/>
      <c r="TE78" s="34"/>
      <c r="TF78" s="34"/>
      <c r="TG78" s="34"/>
      <c r="TH78" s="34"/>
      <c r="TI78" s="34"/>
      <c r="TJ78" s="34"/>
      <c r="TK78" s="34"/>
      <c r="TL78" s="34"/>
      <c r="TM78" s="34"/>
      <c r="TN78" s="34"/>
      <c r="TO78" s="34"/>
      <c r="TP78" s="34"/>
      <c r="TQ78" s="34"/>
      <c r="TR78" s="34"/>
      <c r="TS78" s="34"/>
      <c r="TT78" s="34"/>
      <c r="TU78" s="34"/>
      <c r="TV78" s="34"/>
      <c r="TW78" s="34"/>
      <c r="TX78" s="34"/>
      <c r="TY78" s="34"/>
      <c r="TZ78" s="34"/>
      <c r="UA78" s="34"/>
      <c r="UB78" s="34"/>
      <c r="UC78" s="34"/>
      <c r="UD78" s="34"/>
      <c r="UE78" s="34"/>
      <c r="UF78" s="34"/>
      <c r="UG78" s="34"/>
      <c r="UH78" s="34"/>
      <c r="UI78" s="34"/>
      <c r="UJ78" s="34"/>
      <c r="UK78" s="34"/>
      <c r="UL78" s="34"/>
      <c r="UM78" s="34"/>
      <c r="UN78" s="34"/>
      <c r="UO78" s="34"/>
      <c r="UP78" s="34"/>
      <c r="UQ78" s="34"/>
      <c r="UR78" s="34"/>
      <c r="US78" s="34"/>
      <c r="UT78" s="34"/>
      <c r="UU78" s="34"/>
      <c r="UV78" s="34"/>
      <c r="UW78" s="34"/>
      <c r="UX78" s="34"/>
      <c r="UY78" s="34"/>
      <c r="UZ78" s="34"/>
      <c r="VA78" s="34"/>
      <c r="VB78" s="34"/>
      <c r="VC78" s="34"/>
      <c r="VD78" s="34"/>
      <c r="VE78" s="34"/>
      <c r="VF78" s="34"/>
      <c r="VG78" s="34"/>
      <c r="VH78" s="34"/>
      <c r="VI78" s="34"/>
      <c r="VJ78" s="34"/>
      <c r="VK78" s="34"/>
      <c r="VL78" s="34"/>
      <c r="VM78" s="34"/>
      <c r="VN78" s="34"/>
      <c r="VO78" s="34"/>
      <c r="VP78" s="34"/>
      <c r="VQ78" s="34"/>
      <c r="VR78" s="34"/>
      <c r="VS78" s="34"/>
      <c r="VT78" s="34"/>
      <c r="VU78" s="34"/>
      <c r="VV78" s="34"/>
      <c r="VW78" s="34"/>
      <c r="VX78" s="34"/>
      <c r="VY78" s="34"/>
      <c r="VZ78" s="34"/>
      <c r="WA78" s="34"/>
      <c r="WB78" s="34"/>
      <c r="WC78" s="34"/>
      <c r="WD78" s="34"/>
      <c r="WE78" s="34"/>
      <c r="WF78" s="34"/>
      <c r="WG78" s="34"/>
      <c r="WH78" s="34"/>
      <c r="WI78" s="34"/>
      <c r="WJ78" s="34"/>
      <c r="WK78" s="34"/>
      <c r="WL78" s="34"/>
      <c r="WM78" s="34"/>
      <c r="WN78" s="34"/>
      <c r="WO78" s="34"/>
      <c r="WP78" s="34"/>
      <c r="WQ78" s="34"/>
      <c r="WR78" s="34"/>
      <c r="WS78" s="34"/>
      <c r="WT78" s="34"/>
      <c r="WU78" s="34"/>
      <c r="WV78" s="34"/>
      <c r="WW78" s="34"/>
      <c r="WX78" s="34"/>
      <c r="WY78" s="34"/>
      <c r="WZ78" s="34"/>
      <c r="XA78" s="34"/>
      <c r="XB78" s="34"/>
      <c r="XC78" s="34"/>
      <c r="XD78" s="34"/>
      <c r="XE78" s="34"/>
      <c r="XF78" s="34"/>
      <c r="XG78" s="34"/>
      <c r="XH78" s="34"/>
      <c r="XI78" s="34"/>
      <c r="XJ78" s="34"/>
      <c r="XK78" s="34"/>
      <c r="XL78" s="34"/>
      <c r="XM78" s="34"/>
      <c r="XN78" s="34"/>
      <c r="XO78" s="34"/>
      <c r="XP78" s="34"/>
      <c r="XQ78" s="34"/>
      <c r="XR78" s="34"/>
      <c r="XS78" s="34"/>
      <c r="XT78" s="34"/>
      <c r="XU78" s="34"/>
      <c r="XV78" s="34"/>
      <c r="XW78" s="34"/>
      <c r="XX78" s="34"/>
      <c r="XY78" s="34"/>
      <c r="XZ78" s="34"/>
      <c r="YA78" s="34"/>
      <c r="YB78" s="34"/>
      <c r="YC78" s="34"/>
      <c r="YD78" s="34"/>
      <c r="YE78" s="34"/>
      <c r="YF78" s="34"/>
      <c r="YG78" s="34"/>
      <c r="YH78" s="34"/>
      <c r="YI78" s="34"/>
      <c r="YJ78" s="34"/>
      <c r="YK78" s="34"/>
      <c r="YL78" s="34"/>
      <c r="YM78" s="34"/>
      <c r="YN78" s="34"/>
      <c r="YO78" s="34"/>
      <c r="YP78" s="34"/>
      <c r="YQ78" s="34"/>
      <c r="YR78" s="34"/>
      <c r="YS78" s="34"/>
      <c r="YT78" s="34"/>
      <c r="YU78" s="34"/>
      <c r="YV78" s="34"/>
      <c r="YW78" s="34"/>
      <c r="YX78" s="34"/>
      <c r="YY78" s="34"/>
      <c r="YZ78" s="34"/>
      <c r="ZA78" s="34"/>
      <c r="ZB78" s="34"/>
      <c r="ZC78" s="34"/>
      <c r="ZD78" s="34"/>
      <c r="ZE78" s="34"/>
      <c r="ZF78" s="34"/>
      <c r="ZG78" s="34"/>
      <c r="ZH78" s="34"/>
      <c r="ZI78" s="34"/>
      <c r="ZJ78" s="34"/>
      <c r="ZK78" s="34"/>
      <c r="ZL78" s="34"/>
      <c r="ZM78" s="34"/>
      <c r="ZN78" s="34"/>
      <c r="ZO78" s="34"/>
      <c r="ZP78" s="34"/>
      <c r="ZQ78" s="34"/>
      <c r="ZR78" s="34"/>
      <c r="ZS78" s="34"/>
      <c r="ZT78" s="34"/>
      <c r="ZU78" s="34"/>
      <c r="ZV78" s="34"/>
      <c r="ZW78" s="34"/>
      <c r="ZX78" s="34"/>
      <c r="ZY78" s="34"/>
      <c r="ZZ78" s="34"/>
      <c r="AAA78" s="34"/>
      <c r="AAB78" s="34"/>
      <c r="AAC78" s="34"/>
      <c r="AAD78" s="34"/>
      <c r="AAE78" s="34"/>
      <c r="AAF78" s="34"/>
      <c r="AAG78" s="34"/>
      <c r="AAH78" s="34"/>
      <c r="AAI78" s="34"/>
      <c r="AAJ78" s="34"/>
      <c r="AAK78" s="34"/>
      <c r="AAL78" s="34"/>
      <c r="AAM78" s="34"/>
      <c r="AAN78" s="34"/>
      <c r="AAO78" s="34"/>
      <c r="AAP78" s="34"/>
      <c r="AAQ78" s="34"/>
      <c r="AAR78" s="34"/>
      <c r="AAS78" s="34"/>
      <c r="AAT78" s="34"/>
      <c r="AAU78" s="34"/>
      <c r="AAV78" s="34"/>
      <c r="AAW78" s="34"/>
      <c r="AAX78" s="34"/>
      <c r="AAY78" s="34"/>
      <c r="AAZ78" s="34"/>
      <c r="ABA78" s="34"/>
      <c r="ABB78" s="34"/>
      <c r="ABC78" s="34"/>
      <c r="ABD78" s="34"/>
      <c r="ABE78" s="34"/>
      <c r="ABF78" s="34"/>
      <c r="ABG78" s="34"/>
      <c r="ABH78" s="34"/>
      <c r="ABI78" s="34"/>
      <c r="ABJ78" s="34"/>
      <c r="ABK78" s="34"/>
      <c r="ABL78" s="34"/>
      <c r="ABM78" s="34"/>
      <c r="ABN78" s="34"/>
      <c r="ABO78" s="34"/>
      <c r="ABP78" s="34"/>
      <c r="ABQ78" s="34"/>
      <c r="ABR78" s="34"/>
      <c r="ABS78" s="34"/>
      <c r="ABT78" s="34"/>
      <c r="ABU78" s="34"/>
      <c r="ABV78" s="34"/>
      <c r="ABW78" s="34"/>
      <c r="ABX78" s="34"/>
      <c r="ABY78" s="34"/>
      <c r="ABZ78" s="34"/>
      <c r="ACA78" s="34"/>
      <c r="ACB78" s="34"/>
      <c r="ACC78" s="34"/>
      <c r="ACD78" s="34"/>
      <c r="ACE78" s="34"/>
      <c r="ACF78" s="34"/>
      <c r="ACG78" s="34"/>
      <c r="ACH78" s="34"/>
      <c r="ACI78" s="34"/>
      <c r="ACJ78" s="34"/>
      <c r="ACK78" s="34"/>
      <c r="ACL78" s="34"/>
      <c r="ACM78" s="34"/>
      <c r="ACN78" s="34"/>
      <c r="ACO78" s="34"/>
      <c r="ACP78" s="34"/>
      <c r="ACQ78" s="34"/>
      <c r="ACR78" s="34"/>
      <c r="ACS78" s="34"/>
      <c r="ACT78" s="34"/>
      <c r="ACU78" s="34"/>
      <c r="ACV78" s="34"/>
      <c r="ACW78" s="34"/>
      <c r="ACX78" s="34"/>
      <c r="ACY78" s="34"/>
      <c r="ACZ78" s="34"/>
      <c r="ADA78" s="34"/>
      <c r="ADB78" s="34"/>
      <c r="ADC78" s="34"/>
      <c r="ADD78" s="34"/>
      <c r="ADE78" s="34"/>
      <c r="ADF78" s="34"/>
      <c r="ADG78" s="34"/>
      <c r="ADH78" s="34"/>
      <c r="ADI78" s="34"/>
      <c r="ADJ78" s="34"/>
      <c r="ADK78" s="34"/>
      <c r="ADL78" s="34"/>
      <c r="ADM78" s="34"/>
      <c r="ADN78" s="34"/>
      <c r="ADO78" s="34"/>
      <c r="ADP78" s="34"/>
      <c r="ADQ78" s="34"/>
      <c r="ADR78" s="34"/>
      <c r="ADS78" s="34"/>
      <c r="ADT78" s="34"/>
      <c r="ADU78" s="34"/>
      <c r="ADV78" s="34"/>
      <c r="ADW78" s="34"/>
      <c r="ADX78" s="34"/>
      <c r="ADY78" s="34"/>
      <c r="ADZ78" s="34"/>
      <c r="AEA78" s="34"/>
      <c r="AEB78" s="34"/>
      <c r="AEC78" s="34"/>
      <c r="AED78" s="34"/>
      <c r="AEE78" s="34"/>
      <c r="AEF78" s="34"/>
      <c r="AEG78" s="34"/>
      <c r="AEH78" s="34"/>
      <c r="AEI78" s="34"/>
      <c r="AEJ78" s="34"/>
      <c r="AEK78" s="34"/>
      <c r="AEL78" s="34"/>
      <c r="AEM78" s="34"/>
      <c r="AEN78" s="34"/>
      <c r="AEO78" s="34"/>
      <c r="AEP78" s="34"/>
      <c r="AEQ78" s="34"/>
      <c r="AER78" s="34"/>
      <c r="AES78" s="34"/>
      <c r="AET78" s="34"/>
      <c r="AEU78" s="34"/>
      <c r="AEV78" s="34"/>
      <c r="AEW78" s="34"/>
      <c r="AEX78" s="34"/>
      <c r="AEY78" s="34"/>
      <c r="AEZ78" s="34"/>
      <c r="AFA78" s="34"/>
      <c r="AFB78" s="34"/>
      <c r="AFC78" s="34"/>
      <c r="AFD78" s="34"/>
      <c r="AFE78" s="34"/>
      <c r="AFF78" s="34"/>
      <c r="AFG78" s="34"/>
      <c r="AFH78" s="34"/>
      <c r="AFI78" s="34"/>
      <c r="AFJ78" s="34"/>
      <c r="AFK78" s="34"/>
      <c r="AFL78" s="34"/>
      <c r="AFM78" s="34"/>
      <c r="AFN78" s="34"/>
      <c r="AFO78" s="34"/>
      <c r="AFP78" s="34"/>
      <c r="AFQ78" s="34"/>
      <c r="AFR78" s="34"/>
      <c r="AFS78" s="34"/>
      <c r="AFT78" s="34"/>
      <c r="AFU78" s="34"/>
      <c r="AFV78" s="34"/>
      <c r="AFW78" s="34"/>
      <c r="AFX78" s="34"/>
      <c r="AFY78" s="34"/>
      <c r="AFZ78" s="34"/>
      <c r="AGA78" s="34"/>
      <c r="AGB78" s="34"/>
      <c r="AGC78" s="34"/>
      <c r="AGD78" s="34"/>
      <c r="AGE78" s="34"/>
      <c r="AGF78" s="34"/>
      <c r="AGG78" s="34"/>
      <c r="AGH78" s="34"/>
      <c r="AGI78" s="34"/>
      <c r="AGJ78" s="34"/>
      <c r="AGK78" s="34"/>
      <c r="AGL78" s="34"/>
      <c r="AGM78" s="34"/>
      <c r="AGN78" s="34"/>
      <c r="AGO78" s="34"/>
      <c r="AGP78" s="34"/>
      <c r="AGQ78" s="34"/>
      <c r="AGR78" s="34"/>
      <c r="AGS78" s="34"/>
      <c r="AGT78" s="34"/>
      <c r="AGU78" s="34"/>
      <c r="AGV78" s="34"/>
      <c r="AGW78" s="34"/>
      <c r="AGX78" s="34"/>
      <c r="AGY78" s="34"/>
      <c r="AGZ78" s="34"/>
      <c r="AHA78" s="34"/>
      <c r="AHB78" s="34"/>
      <c r="AHC78" s="34"/>
      <c r="AHD78" s="34"/>
      <c r="AHE78" s="34"/>
      <c r="AHF78" s="34"/>
      <c r="AHG78" s="34"/>
      <c r="AHH78" s="34"/>
      <c r="AHI78" s="34"/>
      <c r="AHJ78" s="34"/>
      <c r="AHK78" s="34"/>
      <c r="AHL78" s="34"/>
      <c r="AHM78" s="34"/>
      <c r="AHN78" s="34"/>
      <c r="AHO78" s="34"/>
      <c r="AHP78" s="34"/>
      <c r="AHQ78" s="34"/>
      <c r="AHR78" s="34"/>
      <c r="AHS78" s="34"/>
      <c r="AHT78" s="34"/>
      <c r="AHU78" s="34"/>
      <c r="AHV78" s="34"/>
      <c r="AHW78" s="34"/>
      <c r="AHX78" s="34"/>
      <c r="AHY78" s="34"/>
      <c r="AHZ78" s="34"/>
      <c r="AIA78" s="34"/>
      <c r="AIB78" s="34"/>
      <c r="AIC78" s="34"/>
      <c r="AID78" s="34"/>
      <c r="AIE78" s="34"/>
      <c r="AIF78" s="34"/>
      <c r="AIG78" s="34"/>
      <c r="AIH78" s="34"/>
      <c r="AII78" s="34"/>
      <c r="AIJ78" s="34"/>
      <c r="AIK78" s="34"/>
      <c r="AIL78" s="34"/>
      <c r="AIM78" s="34"/>
      <c r="AIN78" s="34"/>
      <c r="AIO78" s="34"/>
      <c r="AIP78" s="34"/>
      <c r="AIQ78" s="34"/>
      <c r="AIR78" s="34"/>
      <c r="AIS78" s="34"/>
      <c r="AIT78" s="34"/>
      <c r="AIU78" s="34"/>
      <c r="AIV78" s="34"/>
      <c r="AIW78" s="34"/>
      <c r="AIX78" s="34"/>
      <c r="AIY78" s="34"/>
      <c r="AIZ78" s="34"/>
      <c r="AJA78" s="34"/>
      <c r="AJB78" s="34"/>
      <c r="AJC78" s="34"/>
      <c r="AJD78" s="34"/>
      <c r="AJE78" s="34"/>
      <c r="AJF78" s="34"/>
      <c r="AJG78" s="34"/>
      <c r="AJH78" s="34"/>
      <c r="AJI78" s="34"/>
      <c r="AJJ78" s="34"/>
      <c r="AJK78" s="34"/>
      <c r="AJL78" s="34"/>
      <c r="AJM78" s="34"/>
      <c r="AJN78" s="34"/>
      <c r="AJO78" s="34"/>
      <c r="AJP78" s="34"/>
      <c r="AJQ78" s="34"/>
      <c r="AJR78" s="34"/>
      <c r="AJS78" s="34"/>
      <c r="AJT78" s="34"/>
      <c r="AJU78" s="34"/>
      <c r="AJV78" s="34"/>
      <c r="AJW78" s="34"/>
      <c r="AJX78" s="34"/>
      <c r="AJY78" s="34"/>
      <c r="AJZ78" s="34"/>
      <c r="AKA78" s="34"/>
      <c r="AKB78" s="34"/>
      <c r="AKC78" s="34"/>
      <c r="AKD78" s="34"/>
      <c r="AKE78" s="34"/>
      <c r="AKF78" s="34"/>
      <c r="AKG78" s="34"/>
      <c r="AKH78" s="34"/>
      <c r="AKI78" s="34"/>
      <c r="AKJ78" s="34"/>
      <c r="AKK78" s="34"/>
      <c r="AKL78" s="34"/>
      <c r="AKM78" s="34"/>
      <c r="AKN78" s="34"/>
      <c r="AKO78" s="34"/>
      <c r="AKP78" s="34"/>
      <c r="AKQ78" s="34"/>
      <c r="AKR78" s="34"/>
      <c r="AKS78" s="34"/>
      <c r="AKT78" s="34"/>
      <c r="AKU78" s="34"/>
      <c r="AKV78" s="34"/>
      <c r="AKW78" s="34"/>
      <c r="AKX78" s="34"/>
      <c r="AKY78" s="34"/>
      <c r="AKZ78" s="34"/>
      <c r="ALA78" s="34"/>
      <c r="ALB78" s="34"/>
      <c r="ALC78" s="34"/>
      <c r="ALD78" s="34"/>
      <c r="ALE78" s="34"/>
      <c r="ALF78" s="34"/>
      <c r="ALG78" s="34"/>
      <c r="ALH78" s="34"/>
      <c r="ALI78" s="34"/>
      <c r="ALJ78" s="34"/>
      <c r="ALK78" s="34"/>
      <c r="ALL78" s="34"/>
      <c r="ALM78" s="34"/>
      <c r="ALN78" s="34"/>
      <c r="ALO78" s="34"/>
      <c r="ALP78" s="34"/>
      <c r="ALQ78" s="34"/>
      <c r="ALR78" s="34"/>
      <c r="ALS78" s="34"/>
      <c r="ALT78" s="34"/>
      <c r="ALU78" s="34"/>
      <c r="ALV78" s="34"/>
      <c r="ALW78" s="34"/>
      <c r="ALX78" s="34"/>
      <c r="ALY78" s="34"/>
      <c r="ALZ78" s="34"/>
      <c r="AMA78" s="34"/>
      <c r="AMB78" s="34"/>
      <c r="AMC78" s="34"/>
      <c r="AMD78" s="34"/>
      <c r="AME78" s="34"/>
      <c r="AMF78" s="34"/>
      <c r="AMG78" s="34"/>
      <c r="AMH78" s="34"/>
      <c r="AMI78" s="34"/>
      <c r="AMJ78" s="34"/>
      <c r="AMK78" s="34"/>
      <c r="AML78" s="34"/>
      <c r="AMM78" s="34"/>
      <c r="AMN78" s="34"/>
      <c r="AMO78" s="34"/>
      <c r="AMP78" s="34"/>
      <c r="AMQ78" s="34"/>
      <c r="AMR78" s="34"/>
      <c r="AMS78" s="34"/>
      <c r="AMT78" s="34"/>
      <c r="AMU78" s="34"/>
      <c r="AMV78" s="34"/>
      <c r="AMW78" s="34"/>
      <c r="AMX78" s="34"/>
      <c r="AMY78" s="34"/>
      <c r="AMZ78" s="34"/>
      <c r="ANA78" s="34"/>
      <c r="ANB78" s="34"/>
      <c r="ANC78" s="34"/>
      <c r="AND78" s="34"/>
      <c r="ANE78" s="34"/>
      <c r="ANF78" s="34"/>
      <c r="ANG78" s="34"/>
      <c r="ANH78" s="34"/>
      <c r="ANI78" s="34"/>
      <c r="ANJ78" s="34"/>
      <c r="ANK78" s="34"/>
      <c r="ANL78" s="34"/>
      <c r="ANM78" s="34"/>
      <c r="ANN78" s="34"/>
      <c r="ANO78" s="34"/>
      <c r="ANP78" s="34"/>
      <c r="ANQ78" s="34"/>
      <c r="ANR78" s="34"/>
      <c r="ANS78" s="34"/>
      <c r="ANT78" s="34"/>
      <c r="ANU78" s="34"/>
      <c r="ANV78" s="34"/>
      <c r="ANW78" s="34"/>
      <c r="ANX78" s="34"/>
      <c r="ANY78" s="34"/>
      <c r="ANZ78" s="34"/>
      <c r="AOA78" s="34"/>
      <c r="AOB78" s="34"/>
      <c r="AOC78" s="34"/>
      <c r="AOD78" s="34"/>
      <c r="AOE78" s="34"/>
      <c r="AOF78" s="34"/>
      <c r="AOG78" s="34"/>
      <c r="AOH78" s="34"/>
      <c r="AOI78" s="34"/>
      <c r="AOJ78" s="34"/>
      <c r="AOK78" s="34"/>
      <c r="AOL78" s="34"/>
      <c r="AOM78" s="34"/>
      <c r="AON78" s="34"/>
      <c r="AOO78" s="34"/>
      <c r="AOP78" s="34"/>
      <c r="AOQ78" s="34"/>
      <c r="AOR78" s="34"/>
      <c r="AOS78" s="34"/>
      <c r="AOT78" s="34"/>
      <c r="AOU78" s="34"/>
      <c r="AOV78" s="34"/>
      <c r="AOW78" s="34"/>
      <c r="AOX78" s="34"/>
      <c r="AOY78" s="34"/>
      <c r="AOZ78" s="34"/>
      <c r="APA78" s="34"/>
      <c r="APB78" s="34"/>
      <c r="APC78" s="34"/>
      <c r="APD78" s="34"/>
      <c r="APE78" s="34"/>
      <c r="APF78" s="34"/>
      <c r="APG78" s="34"/>
      <c r="APH78" s="34"/>
      <c r="API78" s="34"/>
      <c r="APJ78" s="34"/>
      <c r="APK78" s="34"/>
      <c r="APL78" s="34"/>
      <c r="APM78" s="34"/>
      <c r="APN78" s="34"/>
      <c r="APO78" s="34"/>
      <c r="APP78" s="34"/>
      <c r="APQ78" s="34"/>
      <c r="APR78" s="34"/>
      <c r="APS78" s="34"/>
      <c r="APT78" s="34"/>
      <c r="APU78" s="34"/>
      <c r="APV78" s="34"/>
      <c r="APW78" s="34"/>
      <c r="APX78" s="34"/>
      <c r="APY78" s="34"/>
      <c r="APZ78" s="34"/>
    </row>
    <row r="79" spans="1:1118" s="36" customFormat="1" ht="15" customHeight="1" x14ac:dyDescent="0.2">
      <c r="A79" s="263" t="s">
        <v>763</v>
      </c>
      <c r="B79" s="262">
        <f t="shared" si="2"/>
        <v>3142.6228653905264</v>
      </c>
      <c r="C79" s="262">
        <f t="shared" si="6"/>
        <v>7046.9466499104692</v>
      </c>
      <c r="D79" s="262">
        <f t="shared" si="7"/>
        <v>247.40886884517704</v>
      </c>
      <c r="E79" s="262"/>
      <c r="F79" s="262">
        <f t="shared" si="3"/>
        <v>5609.586306892762</v>
      </c>
      <c r="G79" s="262">
        <f t="shared" si="8"/>
        <v>26.237466519949471</v>
      </c>
      <c r="H79" s="262">
        <f t="shared" si="9"/>
        <v>7854.7410374871542</v>
      </c>
      <c r="I79" s="262">
        <f t="shared" si="10"/>
        <v>9631.8542780975458</v>
      </c>
      <c r="J79" s="262">
        <f t="shared" si="4"/>
        <v>741.9419173061566</v>
      </c>
      <c r="K79" s="262">
        <f t="shared" si="11"/>
        <v>1419.2565291333219</v>
      </c>
      <c r="L79" s="262">
        <f t="shared" si="12"/>
        <v>334.68256025501478</v>
      </c>
      <c r="M79" s="262">
        <f t="shared" si="13"/>
        <v>608.16590161141198</v>
      </c>
      <c r="N79" s="262">
        <f t="shared" si="14"/>
        <v>13.233766058233382</v>
      </c>
      <c r="O79" s="262">
        <f t="shared" si="5"/>
        <v>36676.678147507722</v>
      </c>
      <c r="P79" s="262">
        <v>842.38937777741194</v>
      </c>
      <c r="Q79"/>
      <c r="R79"/>
      <c r="S79" s="83"/>
      <c r="T79" s="146"/>
      <c r="U79"/>
      <c r="V79"/>
      <c r="W79"/>
      <c r="X79"/>
      <c r="Y79"/>
      <c r="Z79"/>
      <c r="AA79"/>
      <c r="AB79"/>
      <c r="AC79"/>
      <c r="AD79"/>
      <c r="AE79"/>
      <c r="AF79"/>
      <c r="AG79"/>
      <c r="AH79"/>
      <c r="AI79" s="64"/>
      <c r="AJ79" s="64"/>
      <c r="AK79" s="64"/>
      <c r="AL79" s="6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c r="SA79" s="34"/>
      <c r="SB79" s="34"/>
      <c r="SC79" s="34"/>
      <c r="SD79" s="34"/>
      <c r="SE79" s="34"/>
      <c r="SF79" s="34"/>
      <c r="SG79" s="34"/>
      <c r="SH79" s="34"/>
      <c r="SI79" s="34"/>
      <c r="SJ79" s="34"/>
      <c r="SK79" s="34"/>
      <c r="SL79" s="34"/>
      <c r="SM79" s="34"/>
      <c r="SN79" s="34"/>
      <c r="SO79" s="34"/>
      <c r="SP79" s="34"/>
      <c r="SQ79" s="34"/>
      <c r="SR79" s="34"/>
      <c r="SS79" s="34"/>
      <c r="ST79" s="34"/>
      <c r="SU79" s="34"/>
      <c r="SV79" s="34"/>
      <c r="SW79" s="34"/>
      <c r="SX79" s="34"/>
      <c r="SY79" s="34"/>
      <c r="SZ79" s="34"/>
      <c r="TA79" s="34"/>
      <c r="TB79" s="34"/>
      <c r="TC79" s="34"/>
      <c r="TD79" s="34"/>
      <c r="TE79" s="34"/>
      <c r="TF79" s="34"/>
      <c r="TG79" s="34"/>
      <c r="TH79" s="34"/>
      <c r="TI79" s="34"/>
      <c r="TJ79" s="34"/>
      <c r="TK79" s="34"/>
      <c r="TL79" s="34"/>
      <c r="TM79" s="34"/>
      <c r="TN79" s="34"/>
      <c r="TO79" s="34"/>
      <c r="TP79" s="34"/>
      <c r="TQ79" s="34"/>
      <c r="TR79" s="34"/>
      <c r="TS79" s="34"/>
      <c r="TT79" s="34"/>
      <c r="TU79" s="34"/>
      <c r="TV79" s="34"/>
      <c r="TW79" s="34"/>
      <c r="TX79" s="34"/>
      <c r="TY79" s="34"/>
      <c r="TZ79" s="34"/>
      <c r="UA79" s="34"/>
      <c r="UB79" s="34"/>
      <c r="UC79" s="34"/>
      <c r="UD79" s="34"/>
      <c r="UE79" s="34"/>
      <c r="UF79" s="34"/>
      <c r="UG79" s="34"/>
      <c r="UH79" s="34"/>
      <c r="UI79" s="34"/>
      <c r="UJ79" s="34"/>
      <c r="UK79" s="34"/>
      <c r="UL79" s="34"/>
      <c r="UM79" s="34"/>
      <c r="UN79" s="34"/>
      <c r="UO79" s="34"/>
      <c r="UP79" s="34"/>
      <c r="UQ79" s="34"/>
      <c r="UR79" s="34"/>
      <c r="US79" s="34"/>
      <c r="UT79" s="34"/>
      <c r="UU79" s="34"/>
      <c r="UV79" s="34"/>
      <c r="UW79" s="34"/>
      <c r="UX79" s="34"/>
      <c r="UY79" s="34"/>
      <c r="UZ79" s="34"/>
      <c r="VA79" s="34"/>
      <c r="VB79" s="34"/>
      <c r="VC79" s="34"/>
      <c r="VD79" s="34"/>
      <c r="VE79" s="34"/>
      <c r="VF79" s="34"/>
      <c r="VG79" s="34"/>
      <c r="VH79" s="34"/>
      <c r="VI79" s="34"/>
      <c r="VJ79" s="34"/>
      <c r="VK79" s="34"/>
      <c r="VL79" s="34"/>
      <c r="VM79" s="34"/>
      <c r="VN79" s="34"/>
      <c r="VO79" s="34"/>
      <c r="VP79" s="34"/>
      <c r="VQ79" s="34"/>
      <c r="VR79" s="34"/>
      <c r="VS79" s="34"/>
      <c r="VT79" s="34"/>
      <c r="VU79" s="34"/>
      <c r="VV79" s="34"/>
      <c r="VW79" s="34"/>
      <c r="VX79" s="34"/>
      <c r="VY79" s="34"/>
      <c r="VZ79" s="34"/>
      <c r="WA79" s="34"/>
      <c r="WB79" s="34"/>
      <c r="WC79" s="34"/>
      <c r="WD79" s="34"/>
      <c r="WE79" s="34"/>
      <c r="WF79" s="34"/>
      <c r="WG79" s="34"/>
      <c r="WH79" s="34"/>
      <c r="WI79" s="34"/>
      <c r="WJ79" s="34"/>
      <c r="WK79" s="34"/>
      <c r="WL79" s="34"/>
      <c r="WM79" s="34"/>
      <c r="WN79" s="34"/>
      <c r="WO79" s="34"/>
      <c r="WP79" s="34"/>
      <c r="WQ79" s="34"/>
      <c r="WR79" s="34"/>
      <c r="WS79" s="34"/>
      <c r="WT79" s="34"/>
      <c r="WU79" s="34"/>
      <c r="WV79" s="34"/>
      <c r="WW79" s="34"/>
      <c r="WX79" s="34"/>
      <c r="WY79" s="34"/>
      <c r="WZ79" s="34"/>
      <c r="XA79" s="34"/>
      <c r="XB79" s="34"/>
      <c r="XC79" s="34"/>
      <c r="XD79" s="34"/>
      <c r="XE79" s="34"/>
      <c r="XF79" s="34"/>
      <c r="XG79" s="34"/>
      <c r="XH79" s="34"/>
      <c r="XI79" s="34"/>
      <c r="XJ79" s="34"/>
      <c r="XK79" s="34"/>
      <c r="XL79" s="34"/>
      <c r="XM79" s="34"/>
      <c r="XN79" s="34"/>
      <c r="XO79" s="34"/>
      <c r="XP79" s="34"/>
      <c r="XQ79" s="34"/>
      <c r="XR79" s="34"/>
      <c r="XS79" s="34"/>
      <c r="XT79" s="34"/>
      <c r="XU79" s="34"/>
      <c r="XV79" s="34"/>
      <c r="XW79" s="34"/>
      <c r="XX79" s="34"/>
      <c r="XY79" s="34"/>
      <c r="XZ79" s="34"/>
      <c r="YA79" s="34"/>
      <c r="YB79" s="34"/>
      <c r="YC79" s="34"/>
      <c r="YD79" s="34"/>
      <c r="YE79" s="34"/>
      <c r="YF79" s="34"/>
      <c r="YG79" s="34"/>
      <c r="YH79" s="34"/>
      <c r="YI79" s="34"/>
      <c r="YJ79" s="34"/>
      <c r="YK79" s="34"/>
      <c r="YL79" s="34"/>
      <c r="YM79" s="34"/>
      <c r="YN79" s="34"/>
      <c r="YO79" s="34"/>
      <c r="YP79" s="34"/>
      <c r="YQ79" s="34"/>
      <c r="YR79" s="34"/>
      <c r="YS79" s="34"/>
      <c r="YT79" s="34"/>
      <c r="YU79" s="34"/>
      <c r="YV79" s="34"/>
      <c r="YW79" s="34"/>
      <c r="YX79" s="34"/>
      <c r="YY79" s="34"/>
      <c r="YZ79" s="34"/>
      <c r="ZA79" s="34"/>
      <c r="ZB79" s="34"/>
      <c r="ZC79" s="34"/>
      <c r="ZD79" s="34"/>
      <c r="ZE79" s="34"/>
      <c r="ZF79" s="34"/>
      <c r="ZG79" s="34"/>
      <c r="ZH79" s="34"/>
      <c r="ZI79" s="34"/>
      <c r="ZJ79" s="34"/>
      <c r="ZK79" s="34"/>
      <c r="ZL79" s="34"/>
      <c r="ZM79" s="34"/>
      <c r="ZN79" s="34"/>
      <c r="ZO79" s="34"/>
      <c r="ZP79" s="34"/>
      <c r="ZQ79" s="34"/>
      <c r="ZR79" s="34"/>
      <c r="ZS79" s="34"/>
      <c r="ZT79" s="34"/>
      <c r="ZU79" s="34"/>
      <c r="ZV79" s="34"/>
      <c r="ZW79" s="34"/>
      <c r="ZX79" s="34"/>
      <c r="ZY79" s="34"/>
      <c r="ZZ79" s="34"/>
      <c r="AAA79" s="34"/>
      <c r="AAB79" s="34"/>
      <c r="AAC79" s="34"/>
      <c r="AAD79" s="34"/>
      <c r="AAE79" s="34"/>
      <c r="AAF79" s="34"/>
      <c r="AAG79" s="34"/>
      <c r="AAH79" s="34"/>
      <c r="AAI79" s="34"/>
      <c r="AAJ79" s="34"/>
      <c r="AAK79" s="34"/>
      <c r="AAL79" s="34"/>
      <c r="AAM79" s="34"/>
      <c r="AAN79" s="34"/>
      <c r="AAO79" s="34"/>
      <c r="AAP79" s="34"/>
      <c r="AAQ79" s="34"/>
      <c r="AAR79" s="34"/>
      <c r="AAS79" s="34"/>
      <c r="AAT79" s="34"/>
      <c r="AAU79" s="34"/>
      <c r="AAV79" s="34"/>
      <c r="AAW79" s="34"/>
      <c r="AAX79" s="34"/>
      <c r="AAY79" s="34"/>
      <c r="AAZ79" s="34"/>
      <c r="ABA79" s="34"/>
      <c r="ABB79" s="34"/>
      <c r="ABC79" s="34"/>
      <c r="ABD79" s="34"/>
      <c r="ABE79" s="34"/>
      <c r="ABF79" s="34"/>
      <c r="ABG79" s="34"/>
      <c r="ABH79" s="34"/>
      <c r="ABI79" s="34"/>
      <c r="ABJ79" s="34"/>
      <c r="ABK79" s="34"/>
      <c r="ABL79" s="34"/>
      <c r="ABM79" s="34"/>
      <c r="ABN79" s="34"/>
      <c r="ABO79" s="34"/>
      <c r="ABP79" s="34"/>
      <c r="ABQ79" s="34"/>
      <c r="ABR79" s="34"/>
      <c r="ABS79" s="34"/>
      <c r="ABT79" s="34"/>
      <c r="ABU79" s="34"/>
      <c r="ABV79" s="34"/>
      <c r="ABW79" s="34"/>
      <c r="ABX79" s="34"/>
      <c r="ABY79" s="34"/>
      <c r="ABZ79" s="34"/>
      <c r="ACA79" s="34"/>
      <c r="ACB79" s="34"/>
      <c r="ACC79" s="34"/>
      <c r="ACD79" s="34"/>
      <c r="ACE79" s="34"/>
      <c r="ACF79" s="34"/>
      <c r="ACG79" s="34"/>
      <c r="ACH79" s="34"/>
      <c r="ACI79" s="34"/>
      <c r="ACJ79" s="34"/>
      <c r="ACK79" s="34"/>
      <c r="ACL79" s="34"/>
      <c r="ACM79" s="34"/>
      <c r="ACN79" s="34"/>
      <c r="ACO79" s="34"/>
      <c r="ACP79" s="34"/>
      <c r="ACQ79" s="34"/>
      <c r="ACR79" s="34"/>
      <c r="ACS79" s="34"/>
      <c r="ACT79" s="34"/>
      <c r="ACU79" s="34"/>
      <c r="ACV79" s="34"/>
      <c r="ACW79" s="34"/>
      <c r="ACX79" s="34"/>
      <c r="ACY79" s="34"/>
      <c r="ACZ79" s="34"/>
      <c r="ADA79" s="34"/>
      <c r="ADB79" s="34"/>
      <c r="ADC79" s="34"/>
      <c r="ADD79" s="34"/>
      <c r="ADE79" s="34"/>
      <c r="ADF79" s="34"/>
      <c r="ADG79" s="34"/>
      <c r="ADH79" s="34"/>
      <c r="ADI79" s="34"/>
      <c r="ADJ79" s="34"/>
      <c r="ADK79" s="34"/>
      <c r="ADL79" s="34"/>
      <c r="ADM79" s="34"/>
      <c r="ADN79" s="34"/>
      <c r="ADO79" s="34"/>
      <c r="ADP79" s="34"/>
      <c r="ADQ79" s="34"/>
      <c r="ADR79" s="34"/>
      <c r="ADS79" s="34"/>
      <c r="ADT79" s="34"/>
      <c r="ADU79" s="34"/>
      <c r="ADV79" s="34"/>
      <c r="ADW79" s="34"/>
      <c r="ADX79" s="34"/>
      <c r="ADY79" s="34"/>
      <c r="ADZ79" s="34"/>
      <c r="AEA79" s="34"/>
      <c r="AEB79" s="34"/>
      <c r="AEC79" s="34"/>
      <c r="AED79" s="34"/>
      <c r="AEE79" s="34"/>
      <c r="AEF79" s="34"/>
      <c r="AEG79" s="34"/>
      <c r="AEH79" s="34"/>
      <c r="AEI79" s="34"/>
      <c r="AEJ79" s="34"/>
      <c r="AEK79" s="34"/>
      <c r="AEL79" s="34"/>
      <c r="AEM79" s="34"/>
      <c r="AEN79" s="34"/>
      <c r="AEO79" s="34"/>
      <c r="AEP79" s="34"/>
      <c r="AEQ79" s="34"/>
      <c r="AER79" s="34"/>
      <c r="AES79" s="34"/>
      <c r="AET79" s="34"/>
      <c r="AEU79" s="34"/>
      <c r="AEV79" s="34"/>
      <c r="AEW79" s="34"/>
      <c r="AEX79" s="34"/>
      <c r="AEY79" s="34"/>
      <c r="AEZ79" s="34"/>
      <c r="AFA79" s="34"/>
      <c r="AFB79" s="34"/>
      <c r="AFC79" s="34"/>
      <c r="AFD79" s="34"/>
      <c r="AFE79" s="34"/>
      <c r="AFF79" s="34"/>
      <c r="AFG79" s="34"/>
      <c r="AFH79" s="34"/>
      <c r="AFI79" s="34"/>
      <c r="AFJ79" s="34"/>
      <c r="AFK79" s="34"/>
      <c r="AFL79" s="34"/>
      <c r="AFM79" s="34"/>
      <c r="AFN79" s="34"/>
      <c r="AFO79" s="34"/>
      <c r="AFP79" s="34"/>
      <c r="AFQ79" s="34"/>
      <c r="AFR79" s="34"/>
      <c r="AFS79" s="34"/>
      <c r="AFT79" s="34"/>
      <c r="AFU79" s="34"/>
      <c r="AFV79" s="34"/>
      <c r="AFW79" s="34"/>
      <c r="AFX79" s="34"/>
      <c r="AFY79" s="34"/>
      <c r="AFZ79" s="34"/>
      <c r="AGA79" s="34"/>
      <c r="AGB79" s="34"/>
      <c r="AGC79" s="34"/>
      <c r="AGD79" s="34"/>
      <c r="AGE79" s="34"/>
      <c r="AGF79" s="34"/>
      <c r="AGG79" s="34"/>
      <c r="AGH79" s="34"/>
      <c r="AGI79" s="34"/>
      <c r="AGJ79" s="34"/>
      <c r="AGK79" s="34"/>
      <c r="AGL79" s="34"/>
      <c r="AGM79" s="34"/>
      <c r="AGN79" s="34"/>
      <c r="AGO79" s="34"/>
      <c r="AGP79" s="34"/>
      <c r="AGQ79" s="34"/>
      <c r="AGR79" s="34"/>
      <c r="AGS79" s="34"/>
      <c r="AGT79" s="34"/>
      <c r="AGU79" s="34"/>
      <c r="AGV79" s="34"/>
      <c r="AGW79" s="34"/>
      <c r="AGX79" s="34"/>
      <c r="AGY79" s="34"/>
      <c r="AGZ79" s="34"/>
      <c r="AHA79" s="34"/>
      <c r="AHB79" s="34"/>
      <c r="AHC79" s="34"/>
      <c r="AHD79" s="34"/>
      <c r="AHE79" s="34"/>
      <c r="AHF79" s="34"/>
      <c r="AHG79" s="34"/>
      <c r="AHH79" s="34"/>
      <c r="AHI79" s="34"/>
      <c r="AHJ79" s="34"/>
      <c r="AHK79" s="34"/>
      <c r="AHL79" s="34"/>
      <c r="AHM79" s="34"/>
      <c r="AHN79" s="34"/>
      <c r="AHO79" s="34"/>
      <c r="AHP79" s="34"/>
      <c r="AHQ79" s="34"/>
      <c r="AHR79" s="34"/>
      <c r="AHS79" s="34"/>
      <c r="AHT79" s="34"/>
      <c r="AHU79" s="34"/>
      <c r="AHV79" s="34"/>
      <c r="AHW79" s="34"/>
      <c r="AHX79" s="34"/>
      <c r="AHY79" s="34"/>
      <c r="AHZ79" s="34"/>
      <c r="AIA79" s="34"/>
      <c r="AIB79" s="34"/>
      <c r="AIC79" s="34"/>
      <c r="AID79" s="34"/>
      <c r="AIE79" s="34"/>
      <c r="AIF79" s="34"/>
      <c r="AIG79" s="34"/>
      <c r="AIH79" s="34"/>
      <c r="AII79" s="34"/>
      <c r="AIJ79" s="34"/>
      <c r="AIK79" s="34"/>
      <c r="AIL79" s="34"/>
      <c r="AIM79" s="34"/>
      <c r="AIN79" s="34"/>
      <c r="AIO79" s="34"/>
      <c r="AIP79" s="34"/>
      <c r="AIQ79" s="34"/>
      <c r="AIR79" s="34"/>
      <c r="AIS79" s="34"/>
      <c r="AIT79" s="34"/>
      <c r="AIU79" s="34"/>
      <c r="AIV79" s="34"/>
      <c r="AIW79" s="34"/>
      <c r="AIX79" s="34"/>
      <c r="AIY79" s="34"/>
      <c r="AIZ79" s="34"/>
      <c r="AJA79" s="34"/>
      <c r="AJB79" s="34"/>
      <c r="AJC79" s="34"/>
      <c r="AJD79" s="34"/>
      <c r="AJE79" s="34"/>
      <c r="AJF79" s="34"/>
      <c r="AJG79" s="34"/>
      <c r="AJH79" s="34"/>
      <c r="AJI79" s="34"/>
      <c r="AJJ79" s="34"/>
      <c r="AJK79" s="34"/>
      <c r="AJL79" s="34"/>
      <c r="AJM79" s="34"/>
      <c r="AJN79" s="34"/>
      <c r="AJO79" s="34"/>
      <c r="AJP79" s="34"/>
      <c r="AJQ79" s="34"/>
      <c r="AJR79" s="34"/>
      <c r="AJS79" s="34"/>
      <c r="AJT79" s="34"/>
      <c r="AJU79" s="34"/>
      <c r="AJV79" s="34"/>
      <c r="AJW79" s="34"/>
      <c r="AJX79" s="34"/>
      <c r="AJY79" s="34"/>
      <c r="AJZ79" s="34"/>
      <c r="AKA79" s="34"/>
      <c r="AKB79" s="34"/>
      <c r="AKC79" s="34"/>
      <c r="AKD79" s="34"/>
      <c r="AKE79" s="34"/>
      <c r="AKF79" s="34"/>
      <c r="AKG79" s="34"/>
      <c r="AKH79" s="34"/>
      <c r="AKI79" s="34"/>
      <c r="AKJ79" s="34"/>
      <c r="AKK79" s="34"/>
      <c r="AKL79" s="34"/>
      <c r="AKM79" s="34"/>
      <c r="AKN79" s="34"/>
      <c r="AKO79" s="34"/>
      <c r="AKP79" s="34"/>
      <c r="AKQ79" s="34"/>
      <c r="AKR79" s="34"/>
      <c r="AKS79" s="34"/>
      <c r="AKT79" s="34"/>
      <c r="AKU79" s="34"/>
      <c r="AKV79" s="34"/>
      <c r="AKW79" s="34"/>
      <c r="AKX79" s="34"/>
      <c r="AKY79" s="34"/>
      <c r="AKZ79" s="34"/>
      <c r="ALA79" s="34"/>
      <c r="ALB79" s="34"/>
      <c r="ALC79" s="34"/>
      <c r="ALD79" s="34"/>
      <c r="ALE79" s="34"/>
      <c r="ALF79" s="34"/>
      <c r="ALG79" s="34"/>
      <c r="ALH79" s="34"/>
      <c r="ALI79" s="34"/>
      <c r="ALJ79" s="34"/>
      <c r="ALK79" s="34"/>
      <c r="ALL79" s="34"/>
      <c r="ALM79" s="34"/>
      <c r="ALN79" s="34"/>
      <c r="ALO79" s="34"/>
      <c r="ALP79" s="34"/>
      <c r="ALQ79" s="34"/>
      <c r="ALR79" s="34"/>
      <c r="ALS79" s="34"/>
      <c r="ALT79" s="34"/>
      <c r="ALU79" s="34"/>
      <c r="ALV79" s="34"/>
      <c r="ALW79" s="34"/>
      <c r="ALX79" s="34"/>
      <c r="ALY79" s="34"/>
      <c r="ALZ79" s="34"/>
      <c r="AMA79" s="34"/>
      <c r="AMB79" s="34"/>
      <c r="AMC79" s="34"/>
      <c r="AMD79" s="34"/>
      <c r="AME79" s="34"/>
      <c r="AMF79" s="34"/>
      <c r="AMG79" s="34"/>
      <c r="AMH79" s="34"/>
      <c r="AMI79" s="34"/>
      <c r="AMJ79" s="34"/>
      <c r="AMK79" s="34"/>
      <c r="AML79" s="34"/>
      <c r="AMM79" s="34"/>
      <c r="AMN79" s="34"/>
      <c r="AMO79" s="34"/>
      <c r="AMP79" s="34"/>
      <c r="AMQ79" s="34"/>
      <c r="AMR79" s="34"/>
      <c r="AMS79" s="34"/>
      <c r="AMT79" s="34"/>
      <c r="AMU79" s="34"/>
      <c r="AMV79" s="34"/>
      <c r="AMW79" s="34"/>
      <c r="AMX79" s="34"/>
      <c r="AMY79" s="34"/>
      <c r="AMZ79" s="34"/>
      <c r="ANA79" s="34"/>
      <c r="ANB79" s="34"/>
      <c r="ANC79" s="34"/>
      <c r="AND79" s="34"/>
      <c r="ANE79" s="34"/>
      <c r="ANF79" s="34"/>
      <c r="ANG79" s="34"/>
      <c r="ANH79" s="34"/>
      <c r="ANI79" s="34"/>
      <c r="ANJ79" s="34"/>
      <c r="ANK79" s="34"/>
      <c r="ANL79" s="34"/>
      <c r="ANM79" s="34"/>
      <c r="ANN79" s="34"/>
      <c r="ANO79" s="34"/>
      <c r="ANP79" s="34"/>
      <c r="ANQ79" s="34"/>
      <c r="ANR79" s="34"/>
      <c r="ANS79" s="34"/>
      <c r="ANT79" s="34"/>
      <c r="ANU79" s="34"/>
      <c r="ANV79" s="34"/>
      <c r="ANW79" s="34"/>
      <c r="ANX79" s="34"/>
      <c r="ANY79" s="34"/>
      <c r="ANZ79" s="34"/>
      <c r="AOA79" s="34"/>
      <c r="AOB79" s="34"/>
      <c r="AOC79" s="34"/>
      <c r="AOD79" s="34"/>
      <c r="AOE79" s="34"/>
      <c r="AOF79" s="34"/>
      <c r="AOG79" s="34"/>
      <c r="AOH79" s="34"/>
      <c r="AOI79" s="34"/>
      <c r="AOJ79" s="34"/>
      <c r="AOK79" s="34"/>
      <c r="AOL79" s="34"/>
      <c r="AOM79" s="34"/>
      <c r="AON79" s="34"/>
      <c r="AOO79" s="34"/>
      <c r="AOP79" s="34"/>
      <c r="AOQ79" s="34"/>
      <c r="AOR79" s="34"/>
      <c r="AOS79" s="34"/>
      <c r="AOT79" s="34"/>
      <c r="AOU79" s="34"/>
      <c r="AOV79" s="34"/>
      <c r="AOW79" s="34"/>
      <c r="AOX79" s="34"/>
      <c r="AOY79" s="34"/>
      <c r="AOZ79" s="34"/>
      <c r="APA79" s="34"/>
      <c r="APB79" s="34"/>
      <c r="APC79" s="34"/>
      <c r="APD79" s="34"/>
      <c r="APE79" s="34"/>
      <c r="APF79" s="34"/>
      <c r="APG79" s="34"/>
      <c r="APH79" s="34"/>
      <c r="API79" s="34"/>
      <c r="APJ79" s="34"/>
      <c r="APK79" s="34"/>
      <c r="APL79" s="34"/>
      <c r="APM79" s="34"/>
      <c r="APN79" s="34"/>
      <c r="APO79" s="34"/>
      <c r="APP79" s="34"/>
      <c r="APQ79" s="34"/>
      <c r="APR79" s="34"/>
      <c r="APS79" s="34"/>
      <c r="APT79" s="34"/>
      <c r="APU79" s="34"/>
      <c r="APV79" s="34"/>
      <c r="APW79" s="34"/>
      <c r="APX79" s="34"/>
      <c r="APY79" s="34"/>
      <c r="APZ79" s="34"/>
    </row>
    <row r="80" spans="1:1118" s="36" customFormat="1" ht="20" customHeight="1" x14ac:dyDescent="0.2">
      <c r="A80" s="263" t="s">
        <v>806</v>
      </c>
      <c r="B80" s="262">
        <f t="shared" si="2"/>
        <v>2427.3425886308537</v>
      </c>
      <c r="C80" s="262">
        <f t="shared" si="6"/>
        <v>15479.991969146842</v>
      </c>
      <c r="D80" s="262">
        <f t="shared" si="7"/>
        <v>356.48163042754214</v>
      </c>
      <c r="E80" s="262"/>
      <c r="F80" s="262">
        <f t="shared" si="3"/>
        <v>7198.7309283590685</v>
      </c>
      <c r="G80" s="262">
        <f t="shared" si="8"/>
        <v>15.774109394924338</v>
      </c>
      <c r="H80" s="262">
        <f t="shared" si="9"/>
        <v>4295.675914706997</v>
      </c>
      <c r="I80" s="262">
        <f t="shared" si="10"/>
        <v>9482.8015255586179</v>
      </c>
      <c r="J80" s="262">
        <f t="shared" si="4"/>
        <v>1391.6840914633183</v>
      </c>
      <c r="K80" s="262">
        <f t="shared" si="11"/>
        <v>2258.0962122898009</v>
      </c>
      <c r="L80" s="262">
        <f t="shared" si="12"/>
        <v>275.63115082560773</v>
      </c>
      <c r="M80" s="262">
        <f t="shared" si="13"/>
        <v>946.38637886907759</v>
      </c>
      <c r="N80" s="262">
        <f t="shared" si="14"/>
        <v>14.656736233481688</v>
      </c>
      <c r="O80" s="262">
        <f t="shared" si="5"/>
        <v>44143.253235906137</v>
      </c>
      <c r="P80" s="262">
        <f xml:space="preserve"> 977302.33 /1024</f>
        <v>954.39680664062496</v>
      </c>
      <c r="Q80"/>
      <c r="R80"/>
      <c r="S80" s="83"/>
      <c r="T80" s="146"/>
      <c r="U80"/>
      <c r="V80"/>
      <c r="W80"/>
      <c r="X80"/>
      <c r="Y80"/>
      <c r="Z80"/>
      <c r="AA80"/>
      <c r="AB80"/>
      <c r="AC80"/>
      <c r="AD80"/>
      <c r="AE80"/>
      <c r="AF80"/>
      <c r="AG80"/>
      <c r="AH80"/>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c r="SA80" s="34"/>
      <c r="SB80" s="34"/>
      <c r="SC80" s="34"/>
      <c r="SD80" s="34"/>
      <c r="SE80" s="34"/>
      <c r="SF80" s="34"/>
      <c r="SG80" s="34"/>
      <c r="SH80" s="34"/>
      <c r="SI80" s="34"/>
      <c r="SJ80" s="34"/>
      <c r="SK80" s="34"/>
      <c r="SL80" s="34"/>
      <c r="SM80" s="34"/>
      <c r="SN80" s="34"/>
      <c r="SO80" s="34"/>
      <c r="SP80" s="34"/>
      <c r="SQ80" s="34"/>
      <c r="SR80" s="34"/>
      <c r="SS80" s="34"/>
      <c r="ST80" s="34"/>
      <c r="SU80" s="34"/>
      <c r="SV80" s="34"/>
      <c r="SW80" s="34"/>
      <c r="SX80" s="34"/>
      <c r="SY80" s="34"/>
      <c r="SZ80" s="34"/>
      <c r="TA80" s="34"/>
      <c r="TB80" s="34"/>
      <c r="TC80" s="34"/>
      <c r="TD80" s="34"/>
      <c r="TE80" s="34"/>
      <c r="TF80" s="34"/>
      <c r="TG80" s="34"/>
      <c r="TH80" s="34"/>
      <c r="TI80" s="34"/>
      <c r="TJ80" s="34"/>
      <c r="TK80" s="34"/>
      <c r="TL80" s="34"/>
      <c r="TM80" s="34"/>
      <c r="TN80" s="34"/>
      <c r="TO80" s="34"/>
      <c r="TP80" s="34"/>
      <c r="TQ80" s="34"/>
      <c r="TR80" s="34"/>
      <c r="TS80" s="34"/>
      <c r="TT80" s="34"/>
      <c r="TU80" s="34"/>
      <c r="TV80" s="34"/>
      <c r="TW80" s="34"/>
      <c r="TX80" s="34"/>
      <c r="TY80" s="34"/>
      <c r="TZ80" s="34"/>
      <c r="UA80" s="34"/>
      <c r="UB80" s="34"/>
      <c r="UC80" s="34"/>
      <c r="UD80" s="34"/>
      <c r="UE80" s="34"/>
      <c r="UF80" s="34"/>
      <c r="UG80" s="34"/>
      <c r="UH80" s="34"/>
      <c r="UI80" s="34"/>
      <c r="UJ80" s="34"/>
      <c r="UK80" s="34"/>
      <c r="UL80" s="34"/>
      <c r="UM80" s="34"/>
      <c r="UN80" s="34"/>
      <c r="UO80" s="34"/>
      <c r="UP80" s="34"/>
      <c r="UQ80" s="34"/>
      <c r="UR80" s="34"/>
      <c r="US80" s="34"/>
      <c r="UT80" s="34"/>
      <c r="UU80" s="34"/>
      <c r="UV80" s="34"/>
      <c r="UW80" s="34"/>
      <c r="UX80" s="34"/>
      <c r="UY80" s="34"/>
      <c r="UZ80" s="34"/>
      <c r="VA80" s="34"/>
      <c r="VB80" s="34"/>
      <c r="VC80" s="34"/>
      <c r="VD80" s="34"/>
      <c r="VE80" s="34"/>
      <c r="VF80" s="34"/>
      <c r="VG80" s="34"/>
      <c r="VH80" s="34"/>
      <c r="VI80" s="34"/>
      <c r="VJ80" s="34"/>
      <c r="VK80" s="34"/>
      <c r="VL80" s="34"/>
      <c r="VM80" s="34"/>
      <c r="VN80" s="34"/>
      <c r="VO80" s="34"/>
      <c r="VP80" s="34"/>
      <c r="VQ80" s="34"/>
      <c r="VR80" s="34"/>
      <c r="VS80" s="34"/>
      <c r="VT80" s="34"/>
      <c r="VU80" s="34"/>
      <c r="VV80" s="34"/>
      <c r="VW80" s="34"/>
      <c r="VX80" s="34"/>
      <c r="VY80" s="34"/>
      <c r="VZ80" s="34"/>
      <c r="WA80" s="34"/>
      <c r="WB80" s="34"/>
      <c r="WC80" s="34"/>
      <c r="WD80" s="34"/>
      <c r="WE80" s="34"/>
      <c r="WF80" s="34"/>
      <c r="WG80" s="34"/>
      <c r="WH80" s="34"/>
      <c r="WI80" s="34"/>
      <c r="WJ80" s="34"/>
      <c r="WK80" s="34"/>
      <c r="WL80" s="34"/>
      <c r="WM80" s="34"/>
      <c r="WN80" s="34"/>
      <c r="WO80" s="34"/>
      <c r="WP80" s="34"/>
      <c r="WQ80" s="34"/>
      <c r="WR80" s="34"/>
      <c r="WS80" s="34"/>
      <c r="WT80" s="34"/>
      <c r="WU80" s="34"/>
      <c r="WV80" s="34"/>
      <c r="WW80" s="34"/>
      <c r="WX80" s="34"/>
      <c r="WY80" s="34"/>
      <c r="WZ80" s="34"/>
      <c r="XA80" s="34"/>
      <c r="XB80" s="34"/>
      <c r="XC80" s="34"/>
      <c r="XD80" s="34"/>
      <c r="XE80" s="34"/>
      <c r="XF80" s="34"/>
      <c r="XG80" s="34"/>
      <c r="XH80" s="34"/>
      <c r="XI80" s="34"/>
      <c r="XJ80" s="34"/>
      <c r="XK80" s="34"/>
      <c r="XL80" s="34"/>
      <c r="XM80" s="34"/>
      <c r="XN80" s="34"/>
      <c r="XO80" s="34"/>
      <c r="XP80" s="34"/>
      <c r="XQ80" s="34"/>
      <c r="XR80" s="34"/>
      <c r="XS80" s="34"/>
      <c r="XT80" s="34"/>
      <c r="XU80" s="34"/>
      <c r="XV80" s="34"/>
      <c r="XW80" s="34"/>
      <c r="XX80" s="34"/>
      <c r="XY80" s="34"/>
      <c r="XZ80" s="34"/>
      <c r="YA80" s="34"/>
      <c r="YB80" s="34"/>
      <c r="YC80" s="34"/>
      <c r="YD80" s="34"/>
      <c r="YE80" s="34"/>
      <c r="YF80" s="34"/>
      <c r="YG80" s="34"/>
      <c r="YH80" s="34"/>
      <c r="YI80" s="34"/>
      <c r="YJ80" s="34"/>
      <c r="YK80" s="34"/>
      <c r="YL80" s="34"/>
      <c r="YM80" s="34"/>
      <c r="YN80" s="34"/>
      <c r="YO80" s="34"/>
      <c r="YP80" s="34"/>
      <c r="YQ80" s="34"/>
      <c r="YR80" s="34"/>
      <c r="YS80" s="34"/>
      <c r="YT80" s="34"/>
      <c r="YU80" s="34"/>
      <c r="YV80" s="34"/>
      <c r="YW80" s="34"/>
      <c r="YX80" s="34"/>
      <c r="YY80" s="34"/>
      <c r="YZ80" s="34"/>
      <c r="ZA80" s="34"/>
      <c r="ZB80" s="34"/>
      <c r="ZC80" s="34"/>
      <c r="ZD80" s="34"/>
      <c r="ZE80" s="34"/>
      <c r="ZF80" s="34"/>
      <c r="ZG80" s="34"/>
      <c r="ZH80" s="34"/>
      <c r="ZI80" s="34"/>
      <c r="ZJ80" s="34"/>
      <c r="ZK80" s="34"/>
      <c r="ZL80" s="34"/>
      <c r="ZM80" s="34"/>
      <c r="ZN80" s="34"/>
      <c r="ZO80" s="34"/>
      <c r="ZP80" s="34"/>
      <c r="ZQ80" s="34"/>
      <c r="ZR80" s="34"/>
      <c r="ZS80" s="34"/>
      <c r="ZT80" s="34"/>
      <c r="ZU80" s="34"/>
      <c r="ZV80" s="34"/>
      <c r="ZW80" s="34"/>
      <c r="ZX80" s="34"/>
      <c r="ZY80" s="34"/>
      <c r="ZZ80" s="34"/>
      <c r="AAA80" s="34"/>
      <c r="AAB80" s="34"/>
      <c r="AAC80" s="34"/>
      <c r="AAD80" s="34"/>
      <c r="AAE80" s="34"/>
      <c r="AAF80" s="34"/>
      <c r="AAG80" s="34"/>
      <c r="AAH80" s="34"/>
      <c r="AAI80" s="34"/>
      <c r="AAJ80" s="34"/>
      <c r="AAK80" s="34"/>
      <c r="AAL80" s="34"/>
      <c r="AAM80" s="34"/>
      <c r="AAN80" s="34"/>
      <c r="AAO80" s="34"/>
      <c r="AAP80" s="34"/>
      <c r="AAQ80" s="34"/>
      <c r="AAR80" s="34"/>
      <c r="AAS80" s="34"/>
      <c r="AAT80" s="34"/>
      <c r="AAU80" s="34"/>
      <c r="AAV80" s="34"/>
      <c r="AAW80" s="34"/>
      <c r="AAX80" s="34"/>
      <c r="AAY80" s="34"/>
      <c r="AAZ80" s="34"/>
      <c r="ABA80" s="34"/>
      <c r="ABB80" s="34"/>
      <c r="ABC80" s="34"/>
      <c r="ABD80" s="34"/>
      <c r="ABE80" s="34"/>
      <c r="ABF80" s="34"/>
      <c r="ABG80" s="34"/>
      <c r="ABH80" s="34"/>
      <c r="ABI80" s="34"/>
      <c r="ABJ80" s="34"/>
      <c r="ABK80" s="34"/>
      <c r="ABL80" s="34"/>
      <c r="ABM80" s="34"/>
      <c r="ABN80" s="34"/>
      <c r="ABO80" s="34"/>
      <c r="ABP80" s="34"/>
      <c r="ABQ80" s="34"/>
      <c r="ABR80" s="34"/>
      <c r="ABS80" s="34"/>
      <c r="ABT80" s="34"/>
      <c r="ABU80" s="34"/>
      <c r="ABV80" s="34"/>
      <c r="ABW80" s="34"/>
      <c r="ABX80" s="34"/>
      <c r="ABY80" s="34"/>
      <c r="ABZ80" s="34"/>
      <c r="ACA80" s="34"/>
      <c r="ACB80" s="34"/>
      <c r="ACC80" s="34"/>
      <c r="ACD80" s="34"/>
      <c r="ACE80" s="34"/>
      <c r="ACF80" s="34"/>
      <c r="ACG80" s="34"/>
      <c r="ACH80" s="34"/>
      <c r="ACI80" s="34"/>
      <c r="ACJ80" s="34"/>
      <c r="ACK80" s="34"/>
      <c r="ACL80" s="34"/>
      <c r="ACM80" s="34"/>
      <c r="ACN80" s="34"/>
      <c r="ACO80" s="34"/>
      <c r="ACP80" s="34"/>
      <c r="ACQ80" s="34"/>
      <c r="ACR80" s="34"/>
      <c r="ACS80" s="34"/>
      <c r="ACT80" s="34"/>
      <c r="ACU80" s="34"/>
      <c r="ACV80" s="34"/>
      <c r="ACW80" s="34"/>
      <c r="ACX80" s="34"/>
      <c r="ACY80" s="34"/>
      <c r="ACZ80" s="34"/>
      <c r="ADA80" s="34"/>
      <c r="ADB80" s="34"/>
      <c r="ADC80" s="34"/>
      <c r="ADD80" s="34"/>
      <c r="ADE80" s="34"/>
      <c r="ADF80" s="34"/>
      <c r="ADG80" s="34"/>
      <c r="ADH80" s="34"/>
      <c r="ADI80" s="34"/>
      <c r="ADJ80" s="34"/>
      <c r="ADK80" s="34"/>
      <c r="ADL80" s="34"/>
      <c r="ADM80" s="34"/>
      <c r="ADN80" s="34"/>
      <c r="ADO80" s="34"/>
      <c r="ADP80" s="34"/>
      <c r="ADQ80" s="34"/>
      <c r="ADR80" s="34"/>
      <c r="ADS80" s="34"/>
      <c r="ADT80" s="34"/>
      <c r="ADU80" s="34"/>
      <c r="ADV80" s="34"/>
      <c r="ADW80" s="34"/>
      <c r="ADX80" s="34"/>
      <c r="ADY80" s="34"/>
      <c r="ADZ80" s="34"/>
      <c r="AEA80" s="34"/>
      <c r="AEB80" s="34"/>
      <c r="AEC80" s="34"/>
      <c r="AED80" s="34"/>
      <c r="AEE80" s="34"/>
      <c r="AEF80" s="34"/>
      <c r="AEG80" s="34"/>
      <c r="AEH80" s="34"/>
      <c r="AEI80" s="34"/>
      <c r="AEJ80" s="34"/>
      <c r="AEK80" s="34"/>
      <c r="AEL80" s="34"/>
      <c r="AEM80" s="34"/>
      <c r="AEN80" s="34"/>
      <c r="AEO80" s="34"/>
      <c r="AEP80" s="34"/>
      <c r="AEQ80" s="34"/>
      <c r="AER80" s="34"/>
      <c r="AES80" s="34"/>
      <c r="AET80" s="34"/>
      <c r="AEU80" s="34"/>
      <c r="AEV80" s="34"/>
      <c r="AEW80" s="34"/>
      <c r="AEX80" s="34"/>
      <c r="AEY80" s="34"/>
      <c r="AEZ80" s="34"/>
      <c r="AFA80" s="34"/>
      <c r="AFB80" s="34"/>
      <c r="AFC80" s="34"/>
      <c r="AFD80" s="34"/>
      <c r="AFE80" s="34"/>
      <c r="AFF80" s="34"/>
      <c r="AFG80" s="34"/>
      <c r="AFH80" s="34"/>
      <c r="AFI80" s="34"/>
      <c r="AFJ80" s="34"/>
      <c r="AFK80" s="34"/>
      <c r="AFL80" s="34"/>
      <c r="AFM80" s="34"/>
      <c r="AFN80" s="34"/>
      <c r="AFO80" s="34"/>
      <c r="AFP80" s="34"/>
      <c r="AFQ80" s="34"/>
      <c r="AFR80" s="34"/>
      <c r="AFS80" s="34"/>
      <c r="AFT80" s="34"/>
      <c r="AFU80" s="34"/>
      <c r="AFV80" s="34"/>
      <c r="AFW80" s="34"/>
      <c r="AFX80" s="34"/>
      <c r="AFY80" s="34"/>
      <c r="AFZ80" s="34"/>
      <c r="AGA80" s="34"/>
      <c r="AGB80" s="34"/>
      <c r="AGC80" s="34"/>
      <c r="AGD80" s="34"/>
      <c r="AGE80" s="34"/>
      <c r="AGF80" s="34"/>
      <c r="AGG80" s="34"/>
      <c r="AGH80" s="34"/>
      <c r="AGI80" s="34"/>
      <c r="AGJ80" s="34"/>
      <c r="AGK80" s="34"/>
      <c r="AGL80" s="34"/>
      <c r="AGM80" s="34"/>
      <c r="AGN80" s="34"/>
      <c r="AGO80" s="34"/>
      <c r="AGP80" s="34"/>
      <c r="AGQ80" s="34"/>
      <c r="AGR80" s="34"/>
      <c r="AGS80" s="34"/>
      <c r="AGT80" s="34"/>
      <c r="AGU80" s="34"/>
      <c r="AGV80" s="34"/>
      <c r="AGW80" s="34"/>
      <c r="AGX80" s="34"/>
      <c r="AGY80" s="34"/>
      <c r="AGZ80" s="34"/>
      <c r="AHA80" s="34"/>
      <c r="AHB80" s="34"/>
      <c r="AHC80" s="34"/>
      <c r="AHD80" s="34"/>
      <c r="AHE80" s="34"/>
      <c r="AHF80" s="34"/>
      <c r="AHG80" s="34"/>
      <c r="AHH80" s="34"/>
      <c r="AHI80" s="34"/>
      <c r="AHJ80" s="34"/>
      <c r="AHK80" s="34"/>
      <c r="AHL80" s="34"/>
      <c r="AHM80" s="34"/>
      <c r="AHN80" s="34"/>
      <c r="AHO80" s="34"/>
      <c r="AHP80" s="34"/>
      <c r="AHQ80" s="34"/>
      <c r="AHR80" s="34"/>
      <c r="AHS80" s="34"/>
      <c r="AHT80" s="34"/>
      <c r="AHU80" s="34"/>
      <c r="AHV80" s="34"/>
      <c r="AHW80" s="34"/>
      <c r="AHX80" s="34"/>
      <c r="AHY80" s="34"/>
      <c r="AHZ80" s="34"/>
      <c r="AIA80" s="34"/>
      <c r="AIB80" s="34"/>
      <c r="AIC80" s="34"/>
      <c r="AID80" s="34"/>
      <c r="AIE80" s="34"/>
      <c r="AIF80" s="34"/>
      <c r="AIG80" s="34"/>
      <c r="AIH80" s="34"/>
      <c r="AII80" s="34"/>
      <c r="AIJ80" s="34"/>
      <c r="AIK80" s="34"/>
      <c r="AIL80" s="34"/>
      <c r="AIM80" s="34"/>
      <c r="AIN80" s="34"/>
      <c r="AIO80" s="34"/>
      <c r="AIP80" s="34"/>
      <c r="AIQ80" s="34"/>
      <c r="AIR80" s="34"/>
      <c r="AIS80" s="34"/>
      <c r="AIT80" s="34"/>
      <c r="AIU80" s="34"/>
      <c r="AIV80" s="34"/>
      <c r="AIW80" s="34"/>
      <c r="AIX80" s="34"/>
      <c r="AIY80" s="34"/>
      <c r="AIZ80" s="34"/>
      <c r="AJA80" s="34"/>
      <c r="AJB80" s="34"/>
      <c r="AJC80" s="34"/>
      <c r="AJD80" s="34"/>
      <c r="AJE80" s="34"/>
      <c r="AJF80" s="34"/>
      <c r="AJG80" s="34"/>
      <c r="AJH80" s="34"/>
      <c r="AJI80" s="34"/>
      <c r="AJJ80" s="34"/>
      <c r="AJK80" s="34"/>
      <c r="AJL80" s="34"/>
      <c r="AJM80" s="34"/>
      <c r="AJN80" s="34"/>
      <c r="AJO80" s="34"/>
      <c r="AJP80" s="34"/>
      <c r="AJQ80" s="34"/>
      <c r="AJR80" s="34"/>
      <c r="AJS80" s="34"/>
      <c r="AJT80" s="34"/>
      <c r="AJU80" s="34"/>
      <c r="AJV80" s="34"/>
      <c r="AJW80" s="34"/>
      <c r="AJX80" s="34"/>
      <c r="AJY80" s="34"/>
      <c r="AJZ80" s="34"/>
      <c r="AKA80" s="34"/>
      <c r="AKB80" s="34"/>
      <c r="AKC80" s="34"/>
      <c r="AKD80" s="34"/>
      <c r="AKE80" s="34"/>
      <c r="AKF80" s="34"/>
      <c r="AKG80" s="34"/>
      <c r="AKH80" s="34"/>
      <c r="AKI80" s="34"/>
      <c r="AKJ80" s="34"/>
      <c r="AKK80" s="34"/>
      <c r="AKL80" s="34"/>
      <c r="AKM80" s="34"/>
      <c r="AKN80" s="34"/>
      <c r="AKO80" s="34"/>
      <c r="AKP80" s="34"/>
      <c r="AKQ80" s="34"/>
      <c r="AKR80" s="34"/>
      <c r="AKS80" s="34"/>
      <c r="AKT80" s="34"/>
      <c r="AKU80" s="34"/>
      <c r="AKV80" s="34"/>
      <c r="AKW80" s="34"/>
      <c r="AKX80" s="34"/>
      <c r="AKY80" s="34"/>
      <c r="AKZ80" s="34"/>
      <c r="ALA80" s="34"/>
      <c r="ALB80" s="34"/>
      <c r="ALC80" s="34"/>
      <c r="ALD80" s="34"/>
      <c r="ALE80" s="34"/>
      <c r="ALF80" s="34"/>
      <c r="ALG80" s="34"/>
      <c r="ALH80" s="34"/>
      <c r="ALI80" s="34"/>
      <c r="ALJ80" s="34"/>
      <c r="ALK80" s="34"/>
      <c r="ALL80" s="34"/>
      <c r="ALM80" s="34"/>
      <c r="ALN80" s="34"/>
      <c r="ALO80" s="34"/>
      <c r="ALP80" s="34"/>
      <c r="ALQ80" s="34"/>
      <c r="ALR80" s="34"/>
      <c r="ALS80" s="34"/>
      <c r="ALT80" s="34"/>
      <c r="ALU80" s="34"/>
      <c r="ALV80" s="34"/>
      <c r="ALW80" s="34"/>
      <c r="ALX80" s="34"/>
      <c r="ALY80" s="34"/>
      <c r="ALZ80" s="34"/>
      <c r="AMA80" s="34"/>
      <c r="AMB80" s="34"/>
      <c r="AMC80" s="34"/>
      <c r="AMD80" s="34"/>
      <c r="AME80" s="34"/>
      <c r="AMF80" s="34"/>
      <c r="AMG80" s="34"/>
      <c r="AMH80" s="34"/>
      <c r="AMI80" s="34"/>
      <c r="AMJ80" s="34"/>
      <c r="AMK80" s="34"/>
      <c r="AML80" s="34"/>
      <c r="AMM80" s="34"/>
      <c r="AMN80" s="34"/>
      <c r="AMO80" s="34"/>
      <c r="AMP80" s="34"/>
      <c r="AMQ80" s="34"/>
      <c r="AMR80" s="34"/>
      <c r="AMS80" s="34"/>
      <c r="AMT80" s="34"/>
      <c r="AMU80" s="34"/>
      <c r="AMV80" s="34"/>
      <c r="AMW80" s="34"/>
      <c r="AMX80" s="34"/>
      <c r="AMY80" s="34"/>
      <c r="AMZ80" s="34"/>
      <c r="ANA80" s="34"/>
      <c r="ANB80" s="34"/>
      <c r="ANC80" s="34"/>
      <c r="AND80" s="34"/>
      <c r="ANE80" s="34"/>
      <c r="ANF80" s="34"/>
      <c r="ANG80" s="34"/>
      <c r="ANH80" s="34"/>
      <c r="ANI80" s="34"/>
      <c r="ANJ80" s="34"/>
      <c r="ANK80" s="34"/>
      <c r="ANL80" s="34"/>
      <c r="ANM80" s="34"/>
      <c r="ANN80" s="34"/>
      <c r="ANO80" s="34"/>
      <c r="ANP80" s="34"/>
      <c r="ANQ80" s="34"/>
      <c r="ANR80" s="34"/>
      <c r="ANS80" s="34"/>
      <c r="ANT80" s="34"/>
      <c r="ANU80" s="34"/>
      <c r="ANV80" s="34"/>
      <c r="ANW80" s="34"/>
      <c r="ANX80" s="34"/>
      <c r="ANY80" s="34"/>
      <c r="ANZ80" s="34"/>
      <c r="AOA80" s="34"/>
      <c r="AOB80" s="34"/>
      <c r="AOC80" s="34"/>
      <c r="AOD80" s="34"/>
      <c r="AOE80" s="34"/>
      <c r="AOF80" s="34"/>
      <c r="AOG80" s="34"/>
      <c r="AOH80" s="34"/>
      <c r="AOI80" s="34"/>
      <c r="AOJ80" s="34"/>
      <c r="AOK80" s="34"/>
      <c r="AOL80" s="34"/>
      <c r="AOM80" s="34"/>
      <c r="AON80" s="34"/>
      <c r="AOO80" s="34"/>
      <c r="AOP80" s="34"/>
      <c r="AOQ80" s="34"/>
      <c r="AOR80" s="34"/>
      <c r="AOS80" s="34"/>
      <c r="AOT80" s="34"/>
      <c r="AOU80" s="34"/>
      <c r="AOV80" s="34"/>
      <c r="AOW80" s="34"/>
      <c r="AOX80" s="34"/>
      <c r="AOY80" s="34"/>
      <c r="AOZ80" s="34"/>
      <c r="APA80" s="34"/>
      <c r="APB80" s="34"/>
      <c r="APC80" s="34"/>
      <c r="APD80" s="34"/>
      <c r="APE80" s="34"/>
      <c r="APF80" s="34"/>
      <c r="APG80" s="34"/>
      <c r="APH80" s="34"/>
      <c r="API80" s="34"/>
      <c r="APJ80" s="34"/>
      <c r="APK80" s="34"/>
      <c r="APL80" s="34"/>
      <c r="APM80" s="34"/>
      <c r="APN80" s="34"/>
      <c r="APO80" s="34"/>
      <c r="APP80" s="34"/>
      <c r="APQ80" s="34"/>
      <c r="APR80" s="34"/>
      <c r="APS80" s="34"/>
      <c r="APT80" s="34"/>
      <c r="APU80" s="34"/>
      <c r="APV80" s="34"/>
      <c r="APW80" s="34"/>
      <c r="APX80" s="34"/>
      <c r="APY80" s="34"/>
      <c r="APZ80" s="34"/>
    </row>
    <row r="81" spans="1:1120" s="36" customFormat="1" ht="20" customHeight="1" x14ac:dyDescent="0.2">
      <c r="A81" s="263" t="s">
        <v>946</v>
      </c>
      <c r="B81" s="262">
        <f t="shared" si="2"/>
        <v>3164.3391878759603</v>
      </c>
      <c r="C81" s="262">
        <f>(B110+C110)/1024</f>
        <v>26178.076805144643</v>
      </c>
      <c r="D81" s="262">
        <f>D110/1024</f>
        <v>276.03156435923256</v>
      </c>
      <c r="E81" s="262"/>
      <c r="F81" s="262">
        <f t="shared" si="3"/>
        <v>8196.3377035890444</v>
      </c>
      <c r="G81" s="262">
        <f>(K110+L110)/1024</f>
        <v>15.458082516180149</v>
      </c>
      <c r="H81" s="262">
        <f>(R110+S110+T110+U110+V110+W110)/1024</f>
        <v>5563.5739033607933</v>
      </c>
      <c r="I81" s="262">
        <f>X110/1024</f>
        <v>10949.505956707984</v>
      </c>
      <c r="J81" s="262">
        <f t="shared" si="4"/>
        <v>1662.7633851516339</v>
      </c>
      <c r="K81" s="262">
        <f>AD110/1024</f>
        <v>2072.4764548165576</v>
      </c>
      <c r="L81" s="262">
        <f>(AE110+AF110)/1024</f>
        <v>583.80616283701715</v>
      </c>
      <c r="M81" s="262">
        <f>(AG110+AH110)/1024</f>
        <v>1446.7530219632524</v>
      </c>
      <c r="N81" s="262">
        <f>AI110/1024</f>
        <v>18.567785647362996</v>
      </c>
      <c r="O81" s="262">
        <f t="shared" si="5"/>
        <v>60127.690013969681</v>
      </c>
      <c r="P81" s="262">
        <v>2287.2399999999998</v>
      </c>
      <c r="Q81"/>
      <c r="R81"/>
      <c r="S81" s="83"/>
      <c r="T81" s="146"/>
      <c r="U81"/>
      <c r="V81"/>
      <c r="W81"/>
      <c r="X81"/>
      <c r="Y81"/>
      <c r="Z81"/>
      <c r="AA81"/>
      <c r="AB81"/>
      <c r="AC81"/>
      <c r="AD81"/>
      <c r="AE81"/>
      <c r="AF81"/>
      <c r="AG81"/>
      <c r="AH81"/>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c r="SA81" s="34"/>
      <c r="SB81" s="34"/>
      <c r="SC81" s="34"/>
      <c r="SD81" s="34"/>
      <c r="SE81" s="34"/>
      <c r="SF81" s="34"/>
      <c r="SG81" s="34"/>
      <c r="SH81" s="34"/>
      <c r="SI81" s="34"/>
      <c r="SJ81" s="34"/>
      <c r="SK81" s="34"/>
      <c r="SL81" s="34"/>
      <c r="SM81" s="34"/>
      <c r="SN81" s="34"/>
      <c r="SO81" s="34"/>
      <c r="SP81" s="34"/>
      <c r="SQ81" s="34"/>
      <c r="SR81" s="34"/>
      <c r="SS81" s="34"/>
      <c r="ST81" s="34"/>
      <c r="SU81" s="34"/>
      <c r="SV81" s="34"/>
      <c r="SW81" s="34"/>
      <c r="SX81" s="34"/>
      <c r="SY81" s="34"/>
      <c r="SZ81" s="34"/>
      <c r="TA81" s="34"/>
      <c r="TB81" s="34"/>
      <c r="TC81" s="34"/>
      <c r="TD81" s="34"/>
      <c r="TE81" s="34"/>
      <c r="TF81" s="34"/>
      <c r="TG81" s="34"/>
      <c r="TH81" s="34"/>
      <c r="TI81" s="34"/>
      <c r="TJ81" s="34"/>
      <c r="TK81" s="34"/>
      <c r="TL81" s="34"/>
      <c r="TM81" s="34"/>
      <c r="TN81" s="34"/>
      <c r="TO81" s="34"/>
      <c r="TP81" s="34"/>
      <c r="TQ81" s="34"/>
      <c r="TR81" s="34"/>
      <c r="TS81" s="34"/>
      <c r="TT81" s="34"/>
      <c r="TU81" s="34"/>
      <c r="TV81" s="34"/>
      <c r="TW81" s="34"/>
      <c r="TX81" s="34"/>
      <c r="TY81" s="34"/>
      <c r="TZ81" s="34"/>
      <c r="UA81" s="34"/>
      <c r="UB81" s="34"/>
      <c r="UC81" s="34"/>
      <c r="UD81" s="34"/>
      <c r="UE81" s="34"/>
      <c r="UF81" s="34"/>
      <c r="UG81" s="34"/>
      <c r="UH81" s="34"/>
      <c r="UI81" s="34"/>
      <c r="UJ81" s="34"/>
      <c r="UK81" s="34"/>
      <c r="UL81" s="34"/>
      <c r="UM81" s="34"/>
      <c r="UN81" s="34"/>
      <c r="UO81" s="34"/>
      <c r="UP81" s="34"/>
      <c r="UQ81" s="34"/>
      <c r="UR81" s="34"/>
      <c r="US81" s="34"/>
      <c r="UT81" s="34"/>
      <c r="UU81" s="34"/>
      <c r="UV81" s="34"/>
      <c r="UW81" s="34"/>
      <c r="UX81" s="34"/>
      <c r="UY81" s="34"/>
      <c r="UZ81" s="34"/>
      <c r="VA81" s="34"/>
      <c r="VB81" s="34"/>
      <c r="VC81" s="34"/>
      <c r="VD81" s="34"/>
      <c r="VE81" s="34"/>
      <c r="VF81" s="34"/>
      <c r="VG81" s="34"/>
      <c r="VH81" s="34"/>
      <c r="VI81" s="34"/>
      <c r="VJ81" s="34"/>
      <c r="VK81" s="34"/>
      <c r="VL81" s="34"/>
      <c r="VM81" s="34"/>
      <c r="VN81" s="34"/>
      <c r="VO81" s="34"/>
      <c r="VP81" s="34"/>
      <c r="VQ81" s="34"/>
      <c r="VR81" s="34"/>
      <c r="VS81" s="34"/>
      <c r="VT81" s="34"/>
      <c r="VU81" s="34"/>
      <c r="VV81" s="34"/>
      <c r="VW81" s="34"/>
      <c r="VX81" s="34"/>
      <c r="VY81" s="34"/>
      <c r="VZ81" s="34"/>
      <c r="WA81" s="34"/>
      <c r="WB81" s="34"/>
      <c r="WC81" s="34"/>
      <c r="WD81" s="34"/>
      <c r="WE81" s="34"/>
      <c r="WF81" s="34"/>
      <c r="WG81" s="34"/>
      <c r="WH81" s="34"/>
      <c r="WI81" s="34"/>
      <c r="WJ81" s="34"/>
      <c r="WK81" s="34"/>
      <c r="WL81" s="34"/>
      <c r="WM81" s="34"/>
      <c r="WN81" s="34"/>
      <c r="WO81" s="34"/>
      <c r="WP81" s="34"/>
      <c r="WQ81" s="34"/>
      <c r="WR81" s="34"/>
      <c r="WS81" s="34"/>
      <c r="WT81" s="34"/>
      <c r="WU81" s="34"/>
      <c r="WV81" s="34"/>
      <c r="WW81" s="34"/>
      <c r="WX81" s="34"/>
      <c r="WY81" s="34"/>
      <c r="WZ81" s="34"/>
      <c r="XA81" s="34"/>
      <c r="XB81" s="34"/>
      <c r="XC81" s="34"/>
      <c r="XD81" s="34"/>
      <c r="XE81" s="34"/>
      <c r="XF81" s="34"/>
      <c r="XG81" s="34"/>
      <c r="XH81" s="34"/>
      <c r="XI81" s="34"/>
      <c r="XJ81" s="34"/>
      <c r="XK81" s="34"/>
      <c r="XL81" s="34"/>
      <c r="XM81" s="34"/>
      <c r="XN81" s="34"/>
      <c r="XO81" s="34"/>
      <c r="XP81" s="34"/>
      <c r="XQ81" s="34"/>
      <c r="XR81" s="34"/>
      <c r="XS81" s="34"/>
      <c r="XT81" s="34"/>
      <c r="XU81" s="34"/>
      <c r="XV81" s="34"/>
      <c r="XW81" s="34"/>
      <c r="XX81" s="34"/>
      <c r="XY81" s="34"/>
      <c r="XZ81" s="34"/>
      <c r="YA81" s="34"/>
      <c r="YB81" s="34"/>
      <c r="YC81" s="34"/>
      <c r="YD81" s="34"/>
      <c r="YE81" s="34"/>
      <c r="YF81" s="34"/>
      <c r="YG81" s="34"/>
      <c r="YH81" s="34"/>
      <c r="YI81" s="34"/>
      <c r="YJ81" s="34"/>
      <c r="YK81" s="34"/>
      <c r="YL81" s="34"/>
      <c r="YM81" s="34"/>
      <c r="YN81" s="34"/>
      <c r="YO81" s="34"/>
      <c r="YP81" s="34"/>
      <c r="YQ81" s="34"/>
      <c r="YR81" s="34"/>
      <c r="YS81" s="34"/>
      <c r="YT81" s="34"/>
      <c r="YU81" s="34"/>
      <c r="YV81" s="34"/>
      <c r="YW81" s="34"/>
      <c r="YX81" s="34"/>
      <c r="YY81" s="34"/>
      <c r="YZ81" s="34"/>
      <c r="ZA81" s="34"/>
      <c r="ZB81" s="34"/>
      <c r="ZC81" s="34"/>
      <c r="ZD81" s="34"/>
      <c r="ZE81" s="34"/>
      <c r="ZF81" s="34"/>
      <c r="ZG81" s="34"/>
      <c r="ZH81" s="34"/>
      <c r="ZI81" s="34"/>
      <c r="ZJ81" s="34"/>
      <c r="ZK81" s="34"/>
      <c r="ZL81" s="34"/>
      <c r="ZM81" s="34"/>
      <c r="ZN81" s="34"/>
      <c r="ZO81" s="34"/>
      <c r="ZP81" s="34"/>
      <c r="ZQ81" s="34"/>
      <c r="ZR81" s="34"/>
      <c r="ZS81" s="34"/>
      <c r="ZT81" s="34"/>
      <c r="ZU81" s="34"/>
      <c r="ZV81" s="34"/>
      <c r="ZW81" s="34"/>
      <c r="ZX81" s="34"/>
      <c r="ZY81" s="34"/>
      <c r="ZZ81" s="34"/>
      <c r="AAA81" s="34"/>
      <c r="AAB81" s="34"/>
      <c r="AAC81" s="34"/>
      <c r="AAD81" s="34"/>
      <c r="AAE81" s="34"/>
      <c r="AAF81" s="34"/>
      <c r="AAG81" s="34"/>
      <c r="AAH81" s="34"/>
      <c r="AAI81" s="34"/>
      <c r="AAJ81" s="34"/>
      <c r="AAK81" s="34"/>
      <c r="AAL81" s="34"/>
      <c r="AAM81" s="34"/>
      <c r="AAN81" s="34"/>
      <c r="AAO81" s="34"/>
      <c r="AAP81" s="34"/>
      <c r="AAQ81" s="34"/>
      <c r="AAR81" s="34"/>
      <c r="AAS81" s="34"/>
      <c r="AAT81" s="34"/>
      <c r="AAU81" s="34"/>
      <c r="AAV81" s="34"/>
      <c r="AAW81" s="34"/>
      <c r="AAX81" s="34"/>
      <c r="AAY81" s="34"/>
      <c r="AAZ81" s="34"/>
      <c r="ABA81" s="34"/>
      <c r="ABB81" s="34"/>
      <c r="ABC81" s="34"/>
      <c r="ABD81" s="34"/>
      <c r="ABE81" s="34"/>
      <c r="ABF81" s="34"/>
      <c r="ABG81" s="34"/>
      <c r="ABH81" s="34"/>
      <c r="ABI81" s="34"/>
      <c r="ABJ81" s="34"/>
      <c r="ABK81" s="34"/>
      <c r="ABL81" s="34"/>
      <c r="ABM81" s="34"/>
      <c r="ABN81" s="34"/>
      <c r="ABO81" s="34"/>
      <c r="ABP81" s="34"/>
      <c r="ABQ81" s="34"/>
      <c r="ABR81" s="34"/>
      <c r="ABS81" s="34"/>
      <c r="ABT81" s="34"/>
      <c r="ABU81" s="34"/>
      <c r="ABV81" s="34"/>
      <c r="ABW81" s="34"/>
      <c r="ABX81" s="34"/>
      <c r="ABY81" s="34"/>
      <c r="ABZ81" s="34"/>
      <c r="ACA81" s="34"/>
      <c r="ACB81" s="34"/>
      <c r="ACC81" s="34"/>
      <c r="ACD81" s="34"/>
      <c r="ACE81" s="34"/>
      <c r="ACF81" s="34"/>
      <c r="ACG81" s="34"/>
      <c r="ACH81" s="34"/>
      <c r="ACI81" s="34"/>
      <c r="ACJ81" s="34"/>
      <c r="ACK81" s="34"/>
      <c r="ACL81" s="34"/>
      <c r="ACM81" s="34"/>
      <c r="ACN81" s="34"/>
      <c r="ACO81" s="34"/>
      <c r="ACP81" s="34"/>
      <c r="ACQ81" s="34"/>
      <c r="ACR81" s="34"/>
      <c r="ACS81" s="34"/>
      <c r="ACT81" s="34"/>
      <c r="ACU81" s="34"/>
      <c r="ACV81" s="34"/>
      <c r="ACW81" s="34"/>
      <c r="ACX81" s="34"/>
      <c r="ACY81" s="34"/>
      <c r="ACZ81" s="34"/>
      <c r="ADA81" s="34"/>
      <c r="ADB81" s="34"/>
      <c r="ADC81" s="34"/>
      <c r="ADD81" s="34"/>
      <c r="ADE81" s="34"/>
      <c r="ADF81" s="34"/>
      <c r="ADG81" s="34"/>
      <c r="ADH81" s="34"/>
      <c r="ADI81" s="34"/>
      <c r="ADJ81" s="34"/>
      <c r="ADK81" s="34"/>
      <c r="ADL81" s="34"/>
      <c r="ADM81" s="34"/>
      <c r="ADN81" s="34"/>
      <c r="ADO81" s="34"/>
      <c r="ADP81" s="34"/>
      <c r="ADQ81" s="34"/>
      <c r="ADR81" s="34"/>
      <c r="ADS81" s="34"/>
      <c r="ADT81" s="34"/>
      <c r="ADU81" s="34"/>
      <c r="ADV81" s="34"/>
      <c r="ADW81" s="34"/>
      <c r="ADX81" s="34"/>
      <c r="ADY81" s="34"/>
      <c r="ADZ81" s="34"/>
      <c r="AEA81" s="34"/>
      <c r="AEB81" s="34"/>
      <c r="AEC81" s="34"/>
      <c r="AED81" s="34"/>
      <c r="AEE81" s="34"/>
      <c r="AEF81" s="34"/>
      <c r="AEG81" s="34"/>
      <c r="AEH81" s="34"/>
      <c r="AEI81" s="34"/>
      <c r="AEJ81" s="34"/>
      <c r="AEK81" s="34"/>
      <c r="AEL81" s="34"/>
      <c r="AEM81" s="34"/>
      <c r="AEN81" s="34"/>
      <c r="AEO81" s="34"/>
      <c r="AEP81" s="34"/>
      <c r="AEQ81" s="34"/>
      <c r="AER81" s="34"/>
      <c r="AES81" s="34"/>
      <c r="AET81" s="34"/>
      <c r="AEU81" s="34"/>
      <c r="AEV81" s="34"/>
      <c r="AEW81" s="34"/>
      <c r="AEX81" s="34"/>
      <c r="AEY81" s="34"/>
      <c r="AEZ81" s="34"/>
      <c r="AFA81" s="34"/>
      <c r="AFB81" s="34"/>
      <c r="AFC81" s="34"/>
      <c r="AFD81" s="34"/>
      <c r="AFE81" s="34"/>
      <c r="AFF81" s="34"/>
      <c r="AFG81" s="34"/>
      <c r="AFH81" s="34"/>
      <c r="AFI81" s="34"/>
      <c r="AFJ81" s="34"/>
      <c r="AFK81" s="34"/>
      <c r="AFL81" s="34"/>
      <c r="AFM81" s="34"/>
      <c r="AFN81" s="34"/>
      <c r="AFO81" s="34"/>
      <c r="AFP81" s="34"/>
      <c r="AFQ81" s="34"/>
      <c r="AFR81" s="34"/>
      <c r="AFS81" s="34"/>
      <c r="AFT81" s="34"/>
      <c r="AFU81" s="34"/>
      <c r="AFV81" s="34"/>
      <c r="AFW81" s="34"/>
      <c r="AFX81" s="34"/>
      <c r="AFY81" s="34"/>
      <c r="AFZ81" s="34"/>
      <c r="AGA81" s="34"/>
      <c r="AGB81" s="34"/>
      <c r="AGC81" s="34"/>
      <c r="AGD81" s="34"/>
      <c r="AGE81" s="34"/>
      <c r="AGF81" s="34"/>
      <c r="AGG81" s="34"/>
      <c r="AGH81" s="34"/>
      <c r="AGI81" s="34"/>
      <c r="AGJ81" s="34"/>
      <c r="AGK81" s="34"/>
      <c r="AGL81" s="34"/>
      <c r="AGM81" s="34"/>
      <c r="AGN81" s="34"/>
      <c r="AGO81" s="34"/>
      <c r="AGP81" s="34"/>
      <c r="AGQ81" s="34"/>
      <c r="AGR81" s="34"/>
      <c r="AGS81" s="34"/>
      <c r="AGT81" s="34"/>
      <c r="AGU81" s="34"/>
      <c r="AGV81" s="34"/>
      <c r="AGW81" s="34"/>
      <c r="AGX81" s="34"/>
      <c r="AGY81" s="34"/>
      <c r="AGZ81" s="34"/>
      <c r="AHA81" s="34"/>
      <c r="AHB81" s="34"/>
      <c r="AHC81" s="34"/>
      <c r="AHD81" s="34"/>
      <c r="AHE81" s="34"/>
      <c r="AHF81" s="34"/>
      <c r="AHG81" s="34"/>
      <c r="AHH81" s="34"/>
      <c r="AHI81" s="34"/>
      <c r="AHJ81" s="34"/>
      <c r="AHK81" s="34"/>
      <c r="AHL81" s="34"/>
      <c r="AHM81" s="34"/>
      <c r="AHN81" s="34"/>
      <c r="AHO81" s="34"/>
      <c r="AHP81" s="34"/>
      <c r="AHQ81" s="34"/>
      <c r="AHR81" s="34"/>
      <c r="AHS81" s="34"/>
      <c r="AHT81" s="34"/>
      <c r="AHU81" s="34"/>
      <c r="AHV81" s="34"/>
      <c r="AHW81" s="34"/>
      <c r="AHX81" s="34"/>
      <c r="AHY81" s="34"/>
      <c r="AHZ81" s="34"/>
      <c r="AIA81" s="34"/>
      <c r="AIB81" s="34"/>
      <c r="AIC81" s="34"/>
      <c r="AID81" s="34"/>
      <c r="AIE81" s="34"/>
      <c r="AIF81" s="34"/>
      <c r="AIG81" s="34"/>
      <c r="AIH81" s="34"/>
      <c r="AII81" s="34"/>
      <c r="AIJ81" s="34"/>
      <c r="AIK81" s="34"/>
      <c r="AIL81" s="34"/>
      <c r="AIM81" s="34"/>
      <c r="AIN81" s="34"/>
      <c r="AIO81" s="34"/>
      <c r="AIP81" s="34"/>
      <c r="AIQ81" s="34"/>
      <c r="AIR81" s="34"/>
      <c r="AIS81" s="34"/>
      <c r="AIT81" s="34"/>
      <c r="AIU81" s="34"/>
      <c r="AIV81" s="34"/>
      <c r="AIW81" s="34"/>
      <c r="AIX81" s="34"/>
      <c r="AIY81" s="34"/>
      <c r="AIZ81" s="34"/>
      <c r="AJA81" s="34"/>
      <c r="AJB81" s="34"/>
      <c r="AJC81" s="34"/>
      <c r="AJD81" s="34"/>
      <c r="AJE81" s="34"/>
      <c r="AJF81" s="34"/>
      <c r="AJG81" s="34"/>
      <c r="AJH81" s="34"/>
      <c r="AJI81" s="34"/>
      <c r="AJJ81" s="34"/>
      <c r="AJK81" s="34"/>
      <c r="AJL81" s="34"/>
      <c r="AJM81" s="34"/>
      <c r="AJN81" s="34"/>
      <c r="AJO81" s="34"/>
      <c r="AJP81" s="34"/>
      <c r="AJQ81" s="34"/>
      <c r="AJR81" s="34"/>
      <c r="AJS81" s="34"/>
      <c r="AJT81" s="34"/>
      <c r="AJU81" s="34"/>
      <c r="AJV81" s="34"/>
      <c r="AJW81" s="34"/>
      <c r="AJX81" s="34"/>
      <c r="AJY81" s="34"/>
      <c r="AJZ81" s="34"/>
      <c r="AKA81" s="34"/>
      <c r="AKB81" s="34"/>
      <c r="AKC81" s="34"/>
      <c r="AKD81" s="34"/>
      <c r="AKE81" s="34"/>
      <c r="AKF81" s="34"/>
      <c r="AKG81" s="34"/>
      <c r="AKH81" s="34"/>
      <c r="AKI81" s="34"/>
      <c r="AKJ81" s="34"/>
      <c r="AKK81" s="34"/>
      <c r="AKL81" s="34"/>
      <c r="AKM81" s="34"/>
      <c r="AKN81" s="34"/>
      <c r="AKO81" s="34"/>
      <c r="AKP81" s="34"/>
      <c r="AKQ81" s="34"/>
      <c r="AKR81" s="34"/>
      <c r="AKS81" s="34"/>
      <c r="AKT81" s="34"/>
      <c r="AKU81" s="34"/>
      <c r="AKV81" s="34"/>
      <c r="AKW81" s="34"/>
      <c r="AKX81" s="34"/>
      <c r="AKY81" s="34"/>
      <c r="AKZ81" s="34"/>
      <c r="ALA81" s="34"/>
      <c r="ALB81" s="34"/>
      <c r="ALC81" s="34"/>
      <c r="ALD81" s="34"/>
      <c r="ALE81" s="34"/>
      <c r="ALF81" s="34"/>
      <c r="ALG81" s="34"/>
      <c r="ALH81" s="34"/>
      <c r="ALI81" s="34"/>
      <c r="ALJ81" s="34"/>
      <c r="ALK81" s="34"/>
      <c r="ALL81" s="34"/>
      <c r="ALM81" s="34"/>
      <c r="ALN81" s="34"/>
      <c r="ALO81" s="34"/>
      <c r="ALP81" s="34"/>
      <c r="ALQ81" s="34"/>
      <c r="ALR81" s="34"/>
      <c r="ALS81" s="34"/>
      <c r="ALT81" s="34"/>
      <c r="ALU81" s="34"/>
      <c r="ALV81" s="34"/>
      <c r="ALW81" s="34"/>
      <c r="ALX81" s="34"/>
      <c r="ALY81" s="34"/>
      <c r="ALZ81" s="34"/>
      <c r="AMA81" s="34"/>
      <c r="AMB81" s="34"/>
      <c r="AMC81" s="34"/>
      <c r="AMD81" s="34"/>
      <c r="AME81" s="34"/>
      <c r="AMF81" s="34"/>
      <c r="AMG81" s="34"/>
      <c r="AMH81" s="34"/>
      <c r="AMI81" s="34"/>
      <c r="AMJ81" s="34"/>
      <c r="AMK81" s="34"/>
      <c r="AML81" s="34"/>
      <c r="AMM81" s="34"/>
      <c r="AMN81" s="34"/>
      <c r="AMO81" s="34"/>
      <c r="AMP81" s="34"/>
      <c r="AMQ81" s="34"/>
      <c r="AMR81" s="34"/>
      <c r="AMS81" s="34"/>
      <c r="AMT81" s="34"/>
      <c r="AMU81" s="34"/>
      <c r="AMV81" s="34"/>
      <c r="AMW81" s="34"/>
      <c r="AMX81" s="34"/>
      <c r="AMY81" s="34"/>
      <c r="AMZ81" s="34"/>
      <c r="ANA81" s="34"/>
      <c r="ANB81" s="34"/>
      <c r="ANC81" s="34"/>
      <c r="AND81" s="34"/>
      <c r="ANE81" s="34"/>
      <c r="ANF81" s="34"/>
      <c r="ANG81" s="34"/>
      <c r="ANH81" s="34"/>
      <c r="ANI81" s="34"/>
      <c r="ANJ81" s="34"/>
      <c r="ANK81" s="34"/>
      <c r="ANL81" s="34"/>
      <c r="ANM81" s="34"/>
      <c r="ANN81" s="34"/>
      <c r="ANO81" s="34"/>
      <c r="ANP81" s="34"/>
      <c r="ANQ81" s="34"/>
      <c r="ANR81" s="34"/>
      <c r="ANS81" s="34"/>
      <c r="ANT81" s="34"/>
      <c r="ANU81" s="34"/>
      <c r="ANV81" s="34"/>
      <c r="ANW81" s="34"/>
      <c r="ANX81" s="34"/>
      <c r="ANY81" s="34"/>
      <c r="ANZ81" s="34"/>
      <c r="AOA81" s="34"/>
      <c r="AOB81" s="34"/>
      <c r="AOC81" s="34"/>
      <c r="AOD81" s="34"/>
      <c r="AOE81" s="34"/>
      <c r="AOF81" s="34"/>
      <c r="AOG81" s="34"/>
      <c r="AOH81" s="34"/>
      <c r="AOI81" s="34"/>
      <c r="AOJ81" s="34"/>
      <c r="AOK81" s="34"/>
      <c r="AOL81" s="34"/>
      <c r="AOM81" s="34"/>
      <c r="AON81" s="34"/>
      <c r="AOO81" s="34"/>
      <c r="AOP81" s="34"/>
      <c r="AOQ81" s="34"/>
      <c r="AOR81" s="34"/>
      <c r="AOS81" s="34"/>
      <c r="AOT81" s="34"/>
      <c r="AOU81" s="34"/>
      <c r="AOV81" s="34"/>
      <c r="AOW81" s="34"/>
      <c r="AOX81" s="34"/>
      <c r="AOY81" s="34"/>
      <c r="AOZ81" s="34"/>
      <c r="APA81" s="34"/>
      <c r="APB81" s="34"/>
      <c r="APC81" s="34"/>
      <c r="APD81" s="34"/>
      <c r="APE81" s="34"/>
      <c r="APF81" s="34"/>
      <c r="APG81" s="34"/>
      <c r="APH81" s="34"/>
      <c r="API81" s="34"/>
      <c r="APJ81" s="34"/>
      <c r="APK81" s="34"/>
      <c r="APL81" s="34"/>
      <c r="APM81" s="34"/>
      <c r="APN81" s="34"/>
      <c r="APO81" s="34"/>
      <c r="APP81" s="34"/>
      <c r="APQ81" s="34"/>
      <c r="APR81" s="34"/>
      <c r="APS81" s="34"/>
      <c r="APT81" s="34"/>
      <c r="APU81" s="34"/>
      <c r="APV81" s="34"/>
      <c r="APW81" s="34"/>
      <c r="APX81" s="34"/>
      <c r="APY81" s="34"/>
      <c r="APZ81" s="34"/>
    </row>
    <row r="82" spans="1:1120" s="36" customFormat="1" ht="20" customHeight="1" x14ac:dyDescent="0.2">
      <c r="A82" s="263" t="s">
        <v>1151</v>
      </c>
      <c r="B82" s="262">
        <f t="shared" si="2"/>
        <v>3679.7392073924252</v>
      </c>
      <c r="C82" s="262">
        <f>(B111+C111)/1024</f>
        <v>49408.364429043417</v>
      </c>
      <c r="D82" s="262">
        <f>D111/1024</f>
        <v>325.95150172814107</v>
      </c>
      <c r="E82" s="262"/>
      <c r="F82" s="262">
        <f t="shared" si="3"/>
        <v>8791.0822091912978</v>
      </c>
      <c r="G82" s="262">
        <f>(K111+L111)/1024</f>
        <v>29.785183869781484</v>
      </c>
      <c r="H82" s="262">
        <f>(R111+S111+T111+U111+V111+W111)/1024</f>
        <v>9332.6586216569885</v>
      </c>
      <c r="I82" s="262">
        <f>X111/1024</f>
        <v>19121.102081971603</v>
      </c>
      <c r="J82" s="262">
        <f t="shared" si="4"/>
        <v>2043.2440052018492</v>
      </c>
      <c r="K82" s="262">
        <f>AD111/1024</f>
        <v>2652.1905676660649</v>
      </c>
      <c r="L82" s="262">
        <f>(AE111+AF111)/1024</f>
        <v>1079.3364815819732</v>
      </c>
      <c r="M82" s="262">
        <f>(AG111+AH111)/1024</f>
        <v>4139.5547063332269</v>
      </c>
      <c r="N82" s="262">
        <f>AI111/1024</f>
        <v>26.975272704018472</v>
      </c>
      <c r="O82" s="262">
        <f t="shared" si="5"/>
        <v>100629.98426834082</v>
      </c>
      <c r="P82" s="262">
        <v>2099.61</v>
      </c>
      <c r="Q82" t="s">
        <v>71</v>
      </c>
      <c r="R82"/>
      <c r="S82" s="83"/>
      <c r="T82" s="146"/>
      <c r="U82"/>
      <c r="V82"/>
      <c r="W82"/>
      <c r="X82"/>
      <c r="Y82"/>
      <c r="Z82"/>
      <c r="AA82"/>
      <c r="AB82"/>
      <c r="AC82"/>
      <c r="AD82"/>
      <c r="AE82"/>
      <c r="AF82"/>
      <c r="AG82"/>
      <c r="AH82"/>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row>
    <row r="83" spans="1:1120" s="36" customFormat="1" ht="27" customHeight="1" x14ac:dyDescent="0.2">
      <c r="A83" s="263" t="s">
        <v>1164</v>
      </c>
      <c r="B83" s="262">
        <f t="shared" si="2"/>
        <v>3335.4138302683277</v>
      </c>
      <c r="C83" s="262">
        <f>(B112+C112)/1024</f>
        <v>63111.81197048648</v>
      </c>
      <c r="D83" s="262">
        <f>D112/1024</f>
        <v>385.32457069577811</v>
      </c>
      <c r="E83" s="262">
        <f>E112/1024</f>
        <v>9.2705912647943322E-3</v>
      </c>
      <c r="F83" s="262">
        <f t="shared" si="3"/>
        <v>10914.5644135077</v>
      </c>
      <c r="G83" s="262">
        <f>(K112+L112)/1024</f>
        <v>19.106782130404081</v>
      </c>
      <c r="H83" s="262">
        <f>(R112+S112+T112+U112+V112+W112)/1024</f>
        <v>12309.017858402382</v>
      </c>
      <c r="I83" s="262">
        <f>(M112+X112)/1024</f>
        <v>12804.38909766198</v>
      </c>
      <c r="J83" s="262">
        <f t="shared" si="4"/>
        <v>3661.8983519570197</v>
      </c>
      <c r="K83" s="262">
        <f>AD112/1024</f>
        <v>2898.9472917848766</v>
      </c>
      <c r="L83" s="262">
        <f>(AE112+AF112)/1024</f>
        <v>1305.6510455729263</v>
      </c>
      <c r="M83" s="262">
        <f>(AG112+AH112)/1024</f>
        <v>1698.4783187739247</v>
      </c>
      <c r="N83" s="262">
        <f>AI112/1024</f>
        <v>32.708721189489459</v>
      </c>
      <c r="O83" s="262">
        <f t="shared" si="5"/>
        <v>112477.32152302256</v>
      </c>
      <c r="P83" s="262">
        <v>2627.6859892800999</v>
      </c>
      <c r="Q83"/>
      <c r="R83"/>
      <c r="S83" s="83"/>
      <c r="T83" s="146"/>
      <c r="U83"/>
      <c r="V83"/>
      <c r="W83"/>
      <c r="X83"/>
      <c r="Y83"/>
      <c r="Z83"/>
      <c r="AA83"/>
      <c r="AB83"/>
      <c r="AC83" s="9"/>
      <c r="AD83" s="9"/>
      <c r="AE83" s="9"/>
      <c r="AF83" s="9"/>
      <c r="AG83" s="9"/>
      <c r="AH83" s="9"/>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c r="SJ83" s="34"/>
      <c r="SK83" s="34"/>
      <c r="SL83" s="34"/>
      <c r="SM83" s="34"/>
      <c r="SN83" s="34"/>
      <c r="SO83" s="34"/>
      <c r="SP83" s="34"/>
      <c r="SQ83" s="34"/>
      <c r="SR83" s="34"/>
      <c r="SS83" s="34"/>
      <c r="ST83" s="34"/>
      <c r="SU83" s="34"/>
      <c r="SV83" s="34"/>
      <c r="SW83" s="34"/>
      <c r="SX83" s="34"/>
      <c r="SY83" s="34"/>
      <c r="SZ83" s="34"/>
      <c r="TA83" s="34"/>
      <c r="TB83" s="34"/>
      <c r="TC83" s="34"/>
      <c r="TD83" s="34"/>
      <c r="TE83" s="34"/>
      <c r="TF83" s="34"/>
      <c r="TG83" s="34"/>
      <c r="TH83" s="34"/>
      <c r="TI83" s="34"/>
      <c r="TJ83" s="34"/>
      <c r="TK83" s="34"/>
      <c r="TL83" s="34"/>
      <c r="TM83" s="34"/>
      <c r="TN83" s="34"/>
      <c r="TO83" s="34"/>
      <c r="TP83" s="34"/>
      <c r="TQ83" s="34"/>
      <c r="TR83" s="34"/>
      <c r="TS83" s="34"/>
      <c r="TT83" s="34"/>
      <c r="TU83" s="34"/>
      <c r="TV83" s="34"/>
      <c r="TW83" s="34"/>
      <c r="TX83" s="34"/>
      <c r="TY83" s="34"/>
      <c r="TZ83" s="34"/>
      <c r="UA83" s="34"/>
      <c r="UB83" s="34"/>
      <c r="UC83" s="34"/>
      <c r="UD83" s="34"/>
      <c r="UE83" s="34"/>
      <c r="UF83" s="34"/>
      <c r="UG83" s="34"/>
      <c r="UH83" s="34"/>
      <c r="UI83" s="34"/>
      <c r="UJ83" s="34"/>
      <c r="UK83" s="34"/>
      <c r="UL83" s="34"/>
      <c r="UM83" s="34"/>
      <c r="UN83" s="34"/>
      <c r="UO83" s="34"/>
      <c r="UP83" s="34"/>
      <c r="UQ83" s="34"/>
      <c r="UR83" s="34"/>
      <c r="US83" s="34"/>
      <c r="UT83" s="34"/>
      <c r="UU83" s="34"/>
      <c r="UV83" s="34"/>
      <c r="UW83" s="34"/>
      <c r="UX83" s="34"/>
      <c r="UY83" s="34"/>
      <c r="UZ83" s="34"/>
      <c r="VA83" s="34"/>
      <c r="VB83" s="34"/>
      <c r="VC83" s="34"/>
      <c r="VD83" s="34"/>
      <c r="VE83" s="34"/>
      <c r="VF83" s="34"/>
      <c r="VG83" s="34"/>
      <c r="VH83" s="34"/>
      <c r="VI83" s="34"/>
      <c r="VJ83" s="34"/>
      <c r="VK83" s="34"/>
      <c r="VL83" s="34"/>
      <c r="VM83" s="34"/>
      <c r="VN83" s="34"/>
      <c r="VO83" s="34"/>
      <c r="VP83" s="34"/>
      <c r="VQ83" s="34"/>
      <c r="VR83" s="34"/>
      <c r="VS83" s="34"/>
      <c r="VT83" s="34"/>
      <c r="VU83" s="34"/>
      <c r="VV83" s="34"/>
      <c r="VW83" s="34"/>
      <c r="VX83" s="34"/>
      <c r="VY83" s="34"/>
      <c r="VZ83" s="34"/>
      <c r="WA83" s="34"/>
      <c r="WB83" s="34"/>
      <c r="WC83" s="34"/>
      <c r="WD83" s="34"/>
      <c r="WE83" s="34"/>
      <c r="WF83" s="34"/>
      <c r="WG83" s="34"/>
      <c r="WH83" s="34"/>
      <c r="WI83" s="34"/>
      <c r="WJ83" s="34"/>
      <c r="WK83" s="34"/>
      <c r="WL83" s="34"/>
      <c r="WM83" s="34"/>
      <c r="WN83" s="34"/>
      <c r="WO83" s="34"/>
      <c r="WP83" s="34"/>
      <c r="WQ83" s="34"/>
      <c r="WR83" s="34"/>
      <c r="WS83" s="34"/>
      <c r="WT83" s="34"/>
      <c r="WU83" s="34"/>
      <c r="WV83" s="34"/>
      <c r="WW83" s="34"/>
      <c r="WX83" s="34"/>
      <c r="WY83" s="34"/>
      <c r="WZ83" s="34"/>
      <c r="XA83" s="34"/>
      <c r="XB83" s="34"/>
      <c r="XC83" s="34"/>
      <c r="XD83" s="34"/>
      <c r="XE83" s="34"/>
      <c r="XF83" s="34"/>
      <c r="XG83" s="34"/>
      <c r="XH83" s="34"/>
      <c r="XI83" s="34"/>
      <c r="XJ83" s="34"/>
      <c r="XK83" s="34"/>
      <c r="XL83" s="34"/>
      <c r="XM83" s="34"/>
      <c r="XN83" s="34"/>
      <c r="XO83" s="34"/>
      <c r="XP83" s="34"/>
      <c r="XQ83" s="34"/>
      <c r="XR83" s="34"/>
      <c r="XS83" s="34"/>
      <c r="XT83" s="34"/>
      <c r="XU83" s="34"/>
      <c r="XV83" s="34"/>
      <c r="XW83" s="34"/>
      <c r="XX83" s="34"/>
      <c r="XY83" s="34"/>
      <c r="XZ83" s="34"/>
      <c r="YA83" s="34"/>
      <c r="YB83" s="34"/>
      <c r="YC83" s="34"/>
      <c r="YD83" s="34"/>
      <c r="YE83" s="34"/>
      <c r="YF83" s="34"/>
      <c r="YG83" s="34"/>
      <c r="YH83" s="34"/>
      <c r="YI83" s="34"/>
      <c r="YJ83" s="34"/>
      <c r="YK83" s="34"/>
      <c r="YL83" s="34"/>
      <c r="YM83" s="34"/>
      <c r="YN83" s="34"/>
      <c r="YO83" s="34"/>
      <c r="YP83" s="34"/>
      <c r="YQ83" s="34"/>
      <c r="YR83" s="34"/>
      <c r="YS83" s="34"/>
      <c r="YT83" s="34"/>
      <c r="YU83" s="34"/>
      <c r="YV83" s="34"/>
      <c r="YW83" s="34"/>
      <c r="YX83" s="34"/>
      <c r="YY83" s="34"/>
      <c r="YZ83" s="34"/>
      <c r="ZA83" s="34"/>
      <c r="ZB83" s="34"/>
      <c r="ZC83" s="34"/>
      <c r="ZD83" s="34"/>
      <c r="ZE83" s="34"/>
      <c r="ZF83" s="34"/>
      <c r="ZG83" s="34"/>
      <c r="ZH83" s="34"/>
      <c r="ZI83" s="34"/>
      <c r="ZJ83" s="34"/>
      <c r="ZK83" s="34"/>
      <c r="ZL83" s="34"/>
      <c r="ZM83" s="34"/>
      <c r="ZN83" s="34"/>
      <c r="ZO83" s="34"/>
      <c r="ZP83" s="34"/>
      <c r="ZQ83" s="34"/>
      <c r="ZR83" s="34"/>
      <c r="ZS83" s="34"/>
      <c r="ZT83" s="34"/>
      <c r="ZU83" s="34"/>
      <c r="ZV83" s="34"/>
      <c r="ZW83" s="34"/>
      <c r="ZX83" s="34"/>
      <c r="ZY83" s="34"/>
      <c r="ZZ83" s="34"/>
      <c r="AAA83" s="34"/>
      <c r="AAB83" s="34"/>
      <c r="AAC83" s="34"/>
      <c r="AAD83" s="34"/>
      <c r="AAE83" s="34"/>
      <c r="AAF83" s="34"/>
      <c r="AAG83" s="34"/>
      <c r="AAH83" s="34"/>
      <c r="AAI83" s="34"/>
      <c r="AAJ83" s="34"/>
      <c r="AAK83" s="34"/>
      <c r="AAL83" s="34"/>
      <c r="AAM83" s="34"/>
      <c r="AAN83" s="34"/>
      <c r="AAO83" s="34"/>
      <c r="AAP83" s="34"/>
      <c r="AAQ83" s="34"/>
      <c r="AAR83" s="34"/>
      <c r="AAS83" s="34"/>
      <c r="AAT83" s="34"/>
      <c r="AAU83" s="34"/>
      <c r="AAV83" s="34"/>
      <c r="AAW83" s="34"/>
      <c r="AAX83" s="34"/>
      <c r="AAY83" s="34"/>
      <c r="AAZ83" s="34"/>
      <c r="ABA83" s="34"/>
      <c r="ABB83" s="34"/>
      <c r="ABC83" s="34"/>
      <c r="ABD83" s="34"/>
      <c r="ABE83" s="34"/>
      <c r="ABF83" s="34"/>
      <c r="ABG83" s="34"/>
      <c r="ABH83" s="34"/>
      <c r="ABI83" s="34"/>
      <c r="ABJ83" s="34"/>
      <c r="ABK83" s="34"/>
      <c r="ABL83" s="34"/>
      <c r="ABM83" s="34"/>
      <c r="ABN83" s="34"/>
      <c r="ABO83" s="34"/>
      <c r="ABP83" s="34"/>
      <c r="ABQ83" s="34"/>
      <c r="ABR83" s="34"/>
      <c r="ABS83" s="34"/>
      <c r="ABT83" s="34"/>
      <c r="ABU83" s="34"/>
      <c r="ABV83" s="34"/>
      <c r="ABW83" s="34"/>
      <c r="ABX83" s="34"/>
      <c r="ABY83" s="34"/>
      <c r="ABZ83" s="34"/>
      <c r="ACA83" s="34"/>
      <c r="ACB83" s="34"/>
      <c r="ACC83" s="34"/>
      <c r="ACD83" s="34"/>
      <c r="ACE83" s="34"/>
      <c r="ACF83" s="34"/>
      <c r="ACG83" s="34"/>
      <c r="ACH83" s="34"/>
      <c r="ACI83" s="34"/>
      <c r="ACJ83" s="34"/>
      <c r="ACK83" s="34"/>
      <c r="ACL83" s="34"/>
      <c r="ACM83" s="34"/>
      <c r="ACN83" s="34"/>
      <c r="ACO83" s="34"/>
      <c r="ACP83" s="34"/>
      <c r="ACQ83" s="34"/>
      <c r="ACR83" s="34"/>
      <c r="ACS83" s="34"/>
      <c r="ACT83" s="34"/>
      <c r="ACU83" s="34"/>
      <c r="ACV83" s="34"/>
      <c r="ACW83" s="34"/>
      <c r="ACX83" s="34"/>
      <c r="ACY83" s="34"/>
      <c r="ACZ83" s="34"/>
      <c r="ADA83" s="34"/>
      <c r="ADB83" s="34"/>
      <c r="ADC83" s="34"/>
      <c r="ADD83" s="34"/>
      <c r="ADE83" s="34"/>
      <c r="ADF83" s="34"/>
      <c r="ADG83" s="34"/>
      <c r="ADH83" s="34"/>
      <c r="ADI83" s="34"/>
      <c r="ADJ83" s="34"/>
      <c r="ADK83" s="34"/>
      <c r="ADL83" s="34"/>
      <c r="ADM83" s="34"/>
      <c r="ADN83" s="34"/>
      <c r="ADO83" s="34"/>
      <c r="ADP83" s="34"/>
      <c r="ADQ83" s="34"/>
      <c r="ADR83" s="34"/>
      <c r="ADS83" s="34"/>
      <c r="ADT83" s="34"/>
      <c r="ADU83" s="34"/>
      <c r="ADV83" s="34"/>
      <c r="ADW83" s="34"/>
      <c r="ADX83" s="34"/>
      <c r="ADY83" s="34"/>
      <c r="ADZ83" s="34"/>
      <c r="AEA83" s="34"/>
      <c r="AEB83" s="34"/>
      <c r="AEC83" s="34"/>
      <c r="AED83" s="34"/>
      <c r="AEE83" s="34"/>
      <c r="AEF83" s="34"/>
      <c r="AEG83" s="34"/>
      <c r="AEH83" s="34"/>
      <c r="AEI83" s="34"/>
      <c r="AEJ83" s="34"/>
      <c r="AEK83" s="34"/>
      <c r="AEL83" s="34"/>
      <c r="AEM83" s="34"/>
      <c r="AEN83" s="34"/>
      <c r="AEO83" s="34"/>
      <c r="AEP83" s="34"/>
      <c r="AEQ83" s="34"/>
      <c r="AER83" s="34"/>
      <c r="AES83" s="34"/>
      <c r="AET83" s="34"/>
      <c r="AEU83" s="34"/>
      <c r="AEV83" s="34"/>
      <c r="AEW83" s="34"/>
      <c r="AEX83" s="34"/>
      <c r="AEY83" s="34"/>
      <c r="AEZ83" s="34"/>
      <c r="AFA83" s="34"/>
      <c r="AFB83" s="34"/>
      <c r="AFC83" s="34"/>
      <c r="AFD83" s="34"/>
      <c r="AFE83" s="34"/>
      <c r="AFF83" s="34"/>
      <c r="AFG83" s="34"/>
      <c r="AFH83" s="34"/>
      <c r="AFI83" s="34"/>
      <c r="AFJ83" s="34"/>
      <c r="AFK83" s="34"/>
      <c r="AFL83" s="34"/>
      <c r="AFM83" s="34"/>
      <c r="AFN83" s="34"/>
      <c r="AFO83" s="34"/>
      <c r="AFP83" s="34"/>
      <c r="AFQ83" s="34"/>
      <c r="AFR83" s="34"/>
      <c r="AFS83" s="34"/>
      <c r="AFT83" s="34"/>
      <c r="AFU83" s="34"/>
      <c r="AFV83" s="34"/>
      <c r="AFW83" s="34"/>
      <c r="AFX83" s="34"/>
      <c r="AFY83" s="34"/>
      <c r="AFZ83" s="34"/>
      <c r="AGA83" s="34"/>
      <c r="AGB83" s="34"/>
      <c r="AGC83" s="34"/>
      <c r="AGD83" s="34"/>
      <c r="AGE83" s="34"/>
      <c r="AGF83" s="34"/>
      <c r="AGG83" s="34"/>
      <c r="AGH83" s="34"/>
      <c r="AGI83" s="34"/>
      <c r="AGJ83" s="34"/>
      <c r="AGK83" s="34"/>
      <c r="AGL83" s="34"/>
      <c r="AGM83" s="34"/>
      <c r="AGN83" s="34"/>
      <c r="AGO83" s="34"/>
      <c r="AGP83" s="34"/>
      <c r="AGQ83" s="34"/>
      <c r="AGR83" s="34"/>
      <c r="AGS83" s="34"/>
      <c r="AGT83" s="34"/>
      <c r="AGU83" s="34"/>
      <c r="AGV83" s="34"/>
      <c r="AGW83" s="34"/>
      <c r="AGX83" s="34"/>
      <c r="AGY83" s="34"/>
      <c r="AGZ83" s="34"/>
      <c r="AHA83" s="34"/>
      <c r="AHB83" s="34"/>
      <c r="AHC83" s="34"/>
      <c r="AHD83" s="34"/>
      <c r="AHE83" s="34"/>
      <c r="AHF83" s="34"/>
      <c r="AHG83" s="34"/>
      <c r="AHH83" s="34"/>
      <c r="AHI83" s="34"/>
      <c r="AHJ83" s="34"/>
      <c r="AHK83" s="34"/>
      <c r="AHL83" s="34"/>
      <c r="AHM83" s="34"/>
      <c r="AHN83" s="34"/>
      <c r="AHO83" s="34"/>
      <c r="AHP83" s="34"/>
      <c r="AHQ83" s="34"/>
      <c r="AHR83" s="34"/>
      <c r="AHS83" s="34"/>
      <c r="AHT83" s="34"/>
      <c r="AHU83" s="34"/>
      <c r="AHV83" s="34"/>
      <c r="AHW83" s="34"/>
      <c r="AHX83" s="34"/>
      <c r="AHY83" s="34"/>
      <c r="AHZ83" s="34"/>
      <c r="AIA83" s="34"/>
      <c r="AIB83" s="34"/>
      <c r="AIC83" s="34"/>
      <c r="AID83" s="34"/>
      <c r="AIE83" s="34"/>
      <c r="AIF83" s="34"/>
      <c r="AIG83" s="34"/>
      <c r="AIH83" s="34"/>
      <c r="AII83" s="34"/>
      <c r="AIJ83" s="34"/>
      <c r="AIK83" s="34"/>
      <c r="AIL83" s="34"/>
      <c r="AIM83" s="34"/>
      <c r="AIN83" s="34"/>
      <c r="AIO83" s="34"/>
      <c r="AIP83" s="34"/>
      <c r="AIQ83" s="34"/>
      <c r="AIR83" s="34"/>
      <c r="AIS83" s="34"/>
      <c r="AIT83" s="34"/>
      <c r="AIU83" s="34"/>
      <c r="AIV83" s="34"/>
      <c r="AIW83" s="34"/>
      <c r="AIX83" s="34"/>
      <c r="AIY83" s="34"/>
      <c r="AIZ83" s="34"/>
      <c r="AJA83" s="34"/>
      <c r="AJB83" s="34"/>
      <c r="AJC83" s="34"/>
      <c r="AJD83" s="34"/>
      <c r="AJE83" s="34"/>
      <c r="AJF83" s="34"/>
      <c r="AJG83" s="34"/>
      <c r="AJH83" s="34"/>
      <c r="AJI83" s="34"/>
      <c r="AJJ83" s="34"/>
      <c r="AJK83" s="34"/>
      <c r="AJL83" s="34"/>
      <c r="AJM83" s="34"/>
      <c r="AJN83" s="34"/>
      <c r="AJO83" s="34"/>
      <c r="AJP83" s="34"/>
      <c r="AJQ83" s="34"/>
      <c r="AJR83" s="34"/>
      <c r="AJS83" s="34"/>
      <c r="AJT83" s="34"/>
      <c r="AJU83" s="34"/>
      <c r="AJV83" s="34"/>
      <c r="AJW83" s="34"/>
      <c r="AJX83" s="34"/>
      <c r="AJY83" s="34"/>
      <c r="AJZ83" s="34"/>
      <c r="AKA83" s="34"/>
      <c r="AKB83" s="34"/>
      <c r="AKC83" s="34"/>
      <c r="AKD83" s="34"/>
      <c r="AKE83" s="34"/>
      <c r="AKF83" s="34"/>
      <c r="AKG83" s="34"/>
      <c r="AKH83" s="34"/>
      <c r="AKI83" s="34"/>
      <c r="AKJ83" s="34"/>
      <c r="AKK83" s="34"/>
      <c r="AKL83" s="34"/>
      <c r="AKM83" s="34"/>
      <c r="AKN83" s="34"/>
      <c r="AKO83" s="34"/>
      <c r="AKP83" s="34"/>
      <c r="AKQ83" s="34"/>
      <c r="AKR83" s="34"/>
      <c r="AKS83" s="34"/>
      <c r="AKT83" s="34"/>
      <c r="AKU83" s="34"/>
      <c r="AKV83" s="34"/>
      <c r="AKW83" s="34"/>
      <c r="AKX83" s="34"/>
      <c r="AKY83" s="34"/>
      <c r="AKZ83" s="34"/>
      <c r="ALA83" s="34"/>
      <c r="ALB83" s="34"/>
      <c r="ALC83" s="34"/>
      <c r="ALD83" s="34"/>
      <c r="ALE83" s="34"/>
      <c r="ALF83" s="34"/>
      <c r="ALG83" s="34"/>
      <c r="ALH83" s="34"/>
      <c r="ALI83" s="34"/>
      <c r="ALJ83" s="34"/>
      <c r="ALK83" s="34"/>
      <c r="ALL83" s="34"/>
      <c r="ALM83" s="34"/>
      <c r="ALN83" s="34"/>
      <c r="ALO83" s="34"/>
      <c r="ALP83" s="34"/>
      <c r="ALQ83" s="34"/>
      <c r="ALR83" s="34"/>
      <c r="ALS83" s="34"/>
      <c r="ALT83" s="34"/>
      <c r="ALU83" s="34"/>
      <c r="ALV83" s="34"/>
      <c r="ALW83" s="34"/>
      <c r="ALX83" s="34"/>
      <c r="ALY83" s="34"/>
      <c r="ALZ83" s="34"/>
      <c r="AMA83" s="34"/>
      <c r="AMB83" s="34"/>
      <c r="AMC83" s="34"/>
      <c r="AMD83" s="34"/>
      <c r="AME83" s="34"/>
      <c r="AMF83" s="34"/>
      <c r="AMG83" s="34"/>
      <c r="AMH83" s="34"/>
      <c r="AMI83" s="34"/>
      <c r="AMJ83" s="34"/>
      <c r="AMK83" s="34"/>
      <c r="AML83" s="34"/>
      <c r="AMM83" s="34"/>
      <c r="AMN83" s="34"/>
      <c r="AMO83" s="34"/>
      <c r="AMP83" s="34"/>
      <c r="AMQ83" s="34"/>
      <c r="AMR83" s="34"/>
      <c r="AMS83" s="34"/>
      <c r="AMT83" s="34"/>
      <c r="AMU83" s="34"/>
      <c r="AMV83" s="34"/>
      <c r="AMW83" s="34"/>
      <c r="AMX83" s="34"/>
      <c r="AMY83" s="34"/>
      <c r="AMZ83" s="34"/>
      <c r="ANA83" s="34"/>
      <c r="ANB83" s="34"/>
      <c r="ANC83" s="34"/>
      <c r="AND83" s="34"/>
      <c r="ANE83" s="34"/>
      <c r="ANF83" s="34"/>
      <c r="ANG83" s="34"/>
      <c r="ANH83" s="34"/>
      <c r="ANI83" s="34"/>
      <c r="ANJ83" s="34"/>
      <c r="ANK83" s="34"/>
      <c r="ANL83" s="34"/>
      <c r="ANM83" s="34"/>
      <c r="ANN83" s="34"/>
      <c r="ANO83" s="34"/>
      <c r="ANP83" s="34"/>
      <c r="ANQ83" s="34"/>
      <c r="ANR83" s="34"/>
      <c r="ANS83" s="34"/>
      <c r="ANT83" s="34"/>
      <c r="ANU83" s="34"/>
      <c r="ANV83" s="34"/>
      <c r="ANW83" s="34"/>
      <c r="ANX83" s="34"/>
      <c r="ANY83" s="34"/>
      <c r="ANZ83" s="34"/>
      <c r="AOA83" s="34"/>
      <c r="AOB83" s="34"/>
      <c r="AOC83" s="34"/>
      <c r="AOD83" s="34"/>
      <c r="AOE83" s="34"/>
      <c r="AOF83" s="34"/>
      <c r="AOG83" s="34"/>
      <c r="AOH83" s="34"/>
      <c r="AOI83" s="34"/>
      <c r="AOJ83" s="34"/>
      <c r="AOK83" s="34"/>
      <c r="AOL83" s="34"/>
      <c r="AOM83" s="34"/>
      <c r="AON83" s="34"/>
      <c r="AOO83" s="34"/>
      <c r="AOP83" s="34"/>
      <c r="AOQ83" s="34"/>
      <c r="AOR83" s="34"/>
      <c r="AOS83" s="34"/>
      <c r="AOT83" s="34"/>
      <c r="AOU83" s="34"/>
      <c r="AOV83" s="34"/>
      <c r="AOW83" s="34"/>
      <c r="AOX83" s="34"/>
      <c r="AOY83" s="34"/>
      <c r="AOZ83" s="34"/>
      <c r="APA83" s="34"/>
      <c r="APB83" s="34"/>
      <c r="APC83" s="34"/>
      <c r="APD83" s="34"/>
      <c r="APE83" s="34"/>
      <c r="APF83" s="34"/>
      <c r="APG83" s="34"/>
      <c r="APH83" s="34"/>
      <c r="API83" s="34"/>
      <c r="APJ83" s="34"/>
      <c r="APK83" s="34"/>
      <c r="APL83" s="34"/>
      <c r="APM83" s="34"/>
      <c r="APN83" s="34"/>
      <c r="APO83" s="34"/>
      <c r="APP83" s="34"/>
      <c r="APQ83" s="34"/>
      <c r="APR83" s="34"/>
      <c r="APS83" s="34"/>
      <c r="APT83" s="34"/>
      <c r="APU83" s="34"/>
      <c r="APV83" s="34"/>
      <c r="APW83" s="34"/>
      <c r="APX83" s="34"/>
      <c r="APY83" s="34"/>
      <c r="APZ83" s="34"/>
    </row>
    <row r="84" spans="1:1120" s="36" customFormat="1" ht="34" x14ac:dyDescent="0.15">
      <c r="A84" s="233" t="s">
        <v>1277</v>
      </c>
      <c r="B84" s="229">
        <f t="shared" ref="B84:P84" si="15">SUM(B60:B83)</f>
        <v>26955.870985209469</v>
      </c>
      <c r="C84" s="229">
        <f t="shared" si="15"/>
        <v>169019.13005300442</v>
      </c>
      <c r="D84" s="229">
        <f t="shared" si="15"/>
        <v>2404.6284956289046</v>
      </c>
      <c r="E84" s="229">
        <f t="shared" si="15"/>
        <v>9.2705912647943322E-3</v>
      </c>
      <c r="F84" s="229">
        <f t="shared" si="15"/>
        <v>66733.722167448577</v>
      </c>
      <c r="G84" s="229">
        <f t="shared" si="15"/>
        <v>268.52296016712478</v>
      </c>
      <c r="H84" s="229">
        <f t="shared" si="15"/>
        <v>61924.457783062331</v>
      </c>
      <c r="I84" s="229">
        <f t="shared" si="15"/>
        <v>86355.870888607344</v>
      </c>
      <c r="J84" s="229">
        <f t="shared" si="15"/>
        <v>12111.661078059193</v>
      </c>
      <c r="K84" s="229">
        <f t="shared" si="15"/>
        <v>18574.886639096625</v>
      </c>
      <c r="L84" s="229">
        <f t="shared" si="15"/>
        <v>4280.9691005456025</v>
      </c>
      <c r="M84" s="229">
        <f t="shared" si="15"/>
        <v>11872.936868092165</v>
      </c>
      <c r="N84" s="229">
        <f t="shared" si="15"/>
        <v>137.7929394110329</v>
      </c>
      <c r="O84" s="229">
        <f t="shared" si="15"/>
        <v>460640.45922892407</v>
      </c>
      <c r="P84" s="229">
        <f t="shared" si="15"/>
        <v>15421.22010945193</v>
      </c>
      <c r="Q84"/>
      <c r="R84"/>
      <c r="S84" s="83"/>
      <c r="T84" s="146"/>
      <c r="U84"/>
      <c r="V84"/>
      <c r="W84"/>
      <c r="X84"/>
      <c r="Y84"/>
      <c r="Z84"/>
      <c r="AA84" s="9"/>
      <c r="AB84" s="9"/>
      <c r="AC84"/>
      <c r="AD84"/>
      <c r="AE84"/>
      <c r="AF84"/>
      <c r="AG84"/>
      <c r="AH8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L84" s="34"/>
      <c r="NM84" s="34"/>
      <c r="NN84" s="34"/>
      <c r="NO84" s="34"/>
      <c r="NP84" s="34"/>
      <c r="NQ84" s="34"/>
      <c r="NR84" s="34"/>
      <c r="NS84" s="34"/>
      <c r="NT84" s="34"/>
      <c r="NU84" s="34"/>
      <c r="NV84" s="34"/>
      <c r="NW84" s="34"/>
      <c r="NX84" s="34"/>
      <c r="NY84" s="34"/>
      <c r="NZ84" s="34"/>
      <c r="OA84" s="34"/>
      <c r="OB84" s="34"/>
      <c r="OC84" s="34"/>
      <c r="OD84" s="34"/>
      <c r="OE84" s="34"/>
      <c r="OF84" s="34"/>
      <c r="OG84" s="34"/>
      <c r="OH84" s="34"/>
      <c r="OI84" s="34"/>
      <c r="OJ84" s="34"/>
      <c r="OK84" s="34"/>
      <c r="OL84" s="34"/>
      <c r="OM84" s="34"/>
      <c r="ON84" s="34"/>
      <c r="OO84" s="34"/>
      <c r="OP84" s="34"/>
      <c r="OQ84" s="34"/>
      <c r="OR84" s="34"/>
      <c r="OS84" s="34"/>
      <c r="OT84" s="34"/>
      <c r="OU84" s="34"/>
      <c r="OV84" s="34"/>
      <c r="OW84" s="34"/>
      <c r="OX84" s="34"/>
      <c r="OY84" s="34"/>
      <c r="OZ84" s="34"/>
      <c r="PA84" s="34"/>
      <c r="PB84" s="34"/>
      <c r="PC84" s="34"/>
      <c r="PD84" s="34"/>
      <c r="PE84" s="34"/>
      <c r="PF84" s="34"/>
      <c r="PG84" s="34"/>
      <c r="PH84" s="34"/>
      <c r="PI84" s="34"/>
      <c r="PJ84" s="34"/>
      <c r="PK84" s="34"/>
      <c r="PL84" s="34"/>
      <c r="PM84" s="34"/>
      <c r="PN84" s="34"/>
      <c r="PO84" s="34"/>
      <c r="PP84" s="34"/>
      <c r="PQ84" s="34"/>
      <c r="PR84" s="34"/>
      <c r="PS84" s="34"/>
      <c r="PT84" s="34"/>
      <c r="PU84" s="34"/>
      <c r="PV84" s="34"/>
      <c r="PW84" s="34"/>
      <c r="PX84" s="34"/>
      <c r="PY84" s="34"/>
      <c r="PZ84" s="34"/>
      <c r="QA84" s="34"/>
      <c r="QB84" s="34"/>
      <c r="QC84" s="34"/>
      <c r="QD84" s="34"/>
      <c r="QE84" s="34"/>
      <c r="QF84" s="34"/>
      <c r="QG84" s="34"/>
      <c r="QH84" s="34"/>
      <c r="QI84" s="34"/>
      <c r="QJ84" s="34"/>
      <c r="QK84" s="34"/>
      <c r="QL84" s="34"/>
      <c r="QM84" s="34"/>
      <c r="QN84" s="34"/>
      <c r="QO84" s="34"/>
      <c r="QP84" s="34"/>
      <c r="QQ84" s="34"/>
      <c r="QR84" s="34"/>
      <c r="QS84" s="34"/>
      <c r="QT84" s="34"/>
      <c r="QU84" s="34"/>
      <c r="QV84" s="34"/>
      <c r="QW84" s="34"/>
      <c r="QX84" s="34"/>
      <c r="QY84" s="34"/>
      <c r="QZ84" s="34"/>
      <c r="RA84" s="34"/>
      <c r="RB84" s="34"/>
      <c r="RC84" s="34"/>
      <c r="RD84" s="34"/>
      <c r="RE84" s="34"/>
      <c r="RF84" s="34"/>
      <c r="RG84" s="34"/>
      <c r="RH84" s="34"/>
      <c r="RI84" s="34"/>
      <c r="RJ84" s="34"/>
      <c r="RK84" s="34"/>
      <c r="RL84" s="34"/>
      <c r="RM84" s="34"/>
      <c r="RN84" s="34"/>
      <c r="RO84" s="34"/>
      <c r="RP84" s="34"/>
      <c r="RQ84" s="34"/>
      <c r="RR84" s="34"/>
      <c r="RS84" s="34"/>
      <c r="RT84" s="34"/>
      <c r="RU84" s="34"/>
      <c r="RV84" s="34"/>
      <c r="RW84" s="34"/>
      <c r="RX84" s="34"/>
      <c r="RY84" s="34"/>
      <c r="RZ84" s="34"/>
      <c r="SA84" s="34"/>
      <c r="SB84" s="34"/>
      <c r="SC84" s="34"/>
      <c r="SD84" s="34"/>
      <c r="SE84" s="34"/>
      <c r="SF84" s="34"/>
      <c r="SG84" s="34"/>
      <c r="SH84" s="34"/>
      <c r="SI84" s="34"/>
      <c r="SJ84" s="34"/>
      <c r="SK84" s="34"/>
      <c r="SL84" s="34"/>
      <c r="SM84" s="34"/>
      <c r="SN84" s="34"/>
      <c r="SO84" s="34"/>
      <c r="SP84" s="34"/>
      <c r="SQ84" s="34"/>
      <c r="SR84" s="34"/>
      <c r="SS84" s="34"/>
      <c r="ST84" s="34"/>
      <c r="SU84" s="34"/>
      <c r="SV84" s="34"/>
      <c r="SW84" s="34"/>
      <c r="SX84" s="34"/>
      <c r="SY84" s="34"/>
      <c r="SZ84" s="34"/>
      <c r="TA84" s="34"/>
      <c r="TB84" s="34"/>
      <c r="TC84" s="34"/>
      <c r="TD84" s="34"/>
      <c r="TE84" s="34"/>
      <c r="TF84" s="34"/>
      <c r="TG84" s="34"/>
      <c r="TH84" s="34"/>
      <c r="TI84" s="34"/>
      <c r="TJ84" s="34"/>
      <c r="TK84" s="34"/>
      <c r="TL84" s="34"/>
      <c r="TM84" s="34"/>
      <c r="TN84" s="34"/>
      <c r="TO84" s="34"/>
      <c r="TP84" s="34"/>
      <c r="TQ84" s="34"/>
      <c r="TR84" s="34"/>
      <c r="TS84" s="34"/>
      <c r="TT84" s="34"/>
      <c r="TU84" s="34"/>
      <c r="TV84" s="34"/>
      <c r="TW84" s="34"/>
      <c r="TX84" s="34"/>
      <c r="TY84" s="34"/>
      <c r="TZ84" s="34"/>
      <c r="UA84" s="34"/>
      <c r="UB84" s="34"/>
      <c r="UC84" s="34"/>
      <c r="UD84" s="34"/>
      <c r="UE84" s="34"/>
      <c r="UF84" s="34"/>
      <c r="UG84" s="34"/>
      <c r="UH84" s="34"/>
      <c r="UI84" s="34"/>
      <c r="UJ84" s="34"/>
      <c r="UK84" s="34"/>
      <c r="UL84" s="34"/>
      <c r="UM84" s="34"/>
      <c r="UN84" s="34"/>
      <c r="UO84" s="34"/>
      <c r="UP84" s="34"/>
      <c r="UQ84" s="34"/>
      <c r="UR84" s="34"/>
      <c r="US84" s="34"/>
      <c r="UT84" s="34"/>
      <c r="UU84" s="34"/>
      <c r="UV84" s="34"/>
      <c r="UW84" s="34"/>
      <c r="UX84" s="34"/>
      <c r="UY84" s="34"/>
      <c r="UZ84" s="34"/>
      <c r="VA84" s="34"/>
      <c r="VB84" s="34"/>
      <c r="VC84" s="34"/>
      <c r="VD84" s="34"/>
      <c r="VE84" s="34"/>
      <c r="VF84" s="34"/>
      <c r="VG84" s="34"/>
      <c r="VH84" s="34"/>
      <c r="VI84" s="34"/>
      <c r="VJ84" s="34"/>
      <c r="VK84" s="34"/>
      <c r="VL84" s="34"/>
      <c r="VM84" s="34"/>
      <c r="VN84" s="34"/>
      <c r="VO84" s="34"/>
      <c r="VP84" s="34"/>
      <c r="VQ84" s="34"/>
      <c r="VR84" s="34"/>
      <c r="VS84" s="34"/>
      <c r="VT84" s="34"/>
      <c r="VU84" s="34"/>
      <c r="VV84" s="34"/>
      <c r="VW84" s="34"/>
      <c r="VX84" s="34"/>
      <c r="VY84" s="34"/>
      <c r="VZ84" s="34"/>
      <c r="WA84" s="34"/>
      <c r="WB84" s="34"/>
      <c r="WC84" s="34"/>
      <c r="WD84" s="34"/>
      <c r="WE84" s="34"/>
      <c r="WF84" s="34"/>
      <c r="WG84" s="34"/>
      <c r="WH84" s="34"/>
      <c r="WI84" s="34"/>
      <c r="WJ84" s="34"/>
      <c r="WK84" s="34"/>
      <c r="WL84" s="34"/>
      <c r="WM84" s="34"/>
      <c r="WN84" s="34"/>
      <c r="WO84" s="34"/>
      <c r="WP84" s="34"/>
      <c r="WQ84" s="34"/>
      <c r="WR84" s="34"/>
      <c r="WS84" s="34"/>
      <c r="WT84" s="34"/>
      <c r="WU84" s="34"/>
      <c r="WV84" s="34"/>
      <c r="WW84" s="34"/>
      <c r="WX84" s="34"/>
      <c r="WY84" s="34"/>
      <c r="WZ84" s="34"/>
      <c r="XA84" s="34"/>
      <c r="XB84" s="34"/>
      <c r="XC84" s="34"/>
      <c r="XD84" s="34"/>
      <c r="XE84" s="34"/>
      <c r="XF84" s="34"/>
      <c r="XG84" s="34"/>
      <c r="XH84" s="34"/>
      <c r="XI84" s="34"/>
      <c r="XJ84" s="34"/>
      <c r="XK84" s="34"/>
      <c r="XL84" s="34"/>
      <c r="XM84" s="34"/>
      <c r="XN84" s="34"/>
      <c r="XO84" s="34"/>
      <c r="XP84" s="34"/>
      <c r="XQ84" s="34"/>
      <c r="XR84" s="34"/>
      <c r="XS84" s="34"/>
      <c r="XT84" s="34"/>
      <c r="XU84" s="34"/>
      <c r="XV84" s="34"/>
      <c r="XW84" s="34"/>
      <c r="XX84" s="34"/>
      <c r="XY84" s="34"/>
      <c r="XZ84" s="34"/>
      <c r="YA84" s="34"/>
      <c r="YB84" s="34"/>
      <c r="YC84" s="34"/>
      <c r="YD84" s="34"/>
      <c r="YE84" s="34"/>
      <c r="YF84" s="34"/>
      <c r="YG84" s="34"/>
      <c r="YH84" s="34"/>
      <c r="YI84" s="34"/>
      <c r="YJ84" s="34"/>
      <c r="YK84" s="34"/>
      <c r="YL84" s="34"/>
      <c r="YM84" s="34"/>
      <c r="YN84" s="34"/>
      <c r="YO84" s="34"/>
      <c r="YP84" s="34"/>
      <c r="YQ84" s="34"/>
      <c r="YR84" s="34"/>
      <c r="YS84" s="34"/>
      <c r="YT84" s="34"/>
      <c r="YU84" s="34"/>
      <c r="YV84" s="34"/>
      <c r="YW84" s="34"/>
      <c r="YX84" s="34"/>
      <c r="YY84" s="34"/>
      <c r="YZ84" s="34"/>
      <c r="ZA84" s="34"/>
      <c r="ZB84" s="34"/>
      <c r="ZC84" s="34"/>
      <c r="ZD84" s="34"/>
      <c r="ZE84" s="34"/>
      <c r="ZF84" s="34"/>
      <c r="ZG84" s="34"/>
      <c r="ZH84" s="34"/>
      <c r="ZI84" s="34"/>
      <c r="ZJ84" s="34"/>
      <c r="ZK84" s="34"/>
      <c r="ZL84" s="34"/>
      <c r="ZM84" s="34"/>
      <c r="ZN84" s="34"/>
      <c r="ZO84" s="34"/>
      <c r="ZP84" s="34"/>
      <c r="ZQ84" s="34"/>
      <c r="ZR84" s="34"/>
      <c r="ZS84" s="34"/>
      <c r="ZT84" s="34"/>
      <c r="ZU84" s="34"/>
      <c r="ZV84" s="34"/>
      <c r="ZW84" s="34"/>
      <c r="ZX84" s="34"/>
      <c r="ZY84" s="34"/>
      <c r="ZZ84" s="34"/>
      <c r="AAA84" s="34"/>
      <c r="AAB84" s="34"/>
      <c r="AAC84" s="34"/>
      <c r="AAD84" s="34"/>
      <c r="AAE84" s="34"/>
      <c r="AAF84" s="34"/>
      <c r="AAG84" s="34"/>
      <c r="AAH84" s="34"/>
      <c r="AAI84" s="34"/>
      <c r="AAJ84" s="34"/>
      <c r="AAK84" s="34"/>
      <c r="AAL84" s="34"/>
      <c r="AAM84" s="34"/>
      <c r="AAN84" s="34"/>
      <c r="AAO84" s="34"/>
      <c r="AAP84" s="34"/>
      <c r="AAQ84" s="34"/>
      <c r="AAR84" s="34"/>
      <c r="AAS84" s="34"/>
      <c r="AAT84" s="34"/>
      <c r="AAU84" s="34"/>
      <c r="AAV84" s="34"/>
      <c r="AAW84" s="34"/>
      <c r="AAX84" s="34"/>
      <c r="AAY84" s="34"/>
      <c r="AAZ84" s="34"/>
      <c r="ABA84" s="34"/>
      <c r="ABB84" s="34"/>
      <c r="ABC84" s="34"/>
      <c r="ABD84" s="34"/>
      <c r="ABE84" s="34"/>
      <c r="ABF84" s="34"/>
      <c r="ABG84" s="34"/>
      <c r="ABH84" s="34"/>
      <c r="ABI84" s="34"/>
      <c r="ABJ84" s="34"/>
      <c r="ABK84" s="34"/>
      <c r="ABL84" s="34"/>
      <c r="ABM84" s="34"/>
      <c r="ABN84" s="34"/>
      <c r="ABO84" s="34"/>
      <c r="ABP84" s="34"/>
      <c r="ABQ84" s="34"/>
      <c r="ABR84" s="34"/>
      <c r="ABS84" s="34"/>
      <c r="ABT84" s="34"/>
      <c r="ABU84" s="34"/>
      <c r="ABV84" s="34"/>
      <c r="ABW84" s="34"/>
      <c r="ABX84" s="34"/>
      <c r="ABY84" s="34"/>
      <c r="ABZ84" s="34"/>
      <c r="ACA84" s="34"/>
      <c r="ACB84" s="34"/>
      <c r="ACC84" s="34"/>
      <c r="ACD84" s="34"/>
      <c r="ACE84" s="34"/>
      <c r="ACF84" s="34"/>
      <c r="ACG84" s="34"/>
      <c r="ACH84" s="34"/>
      <c r="ACI84" s="34"/>
      <c r="ACJ84" s="34"/>
      <c r="ACK84" s="34"/>
      <c r="ACL84" s="34"/>
      <c r="ACM84" s="34"/>
      <c r="ACN84" s="34"/>
      <c r="ACO84" s="34"/>
      <c r="ACP84" s="34"/>
      <c r="ACQ84" s="34"/>
      <c r="ACR84" s="34"/>
      <c r="ACS84" s="34"/>
      <c r="ACT84" s="34"/>
      <c r="ACU84" s="34"/>
      <c r="ACV84" s="34"/>
      <c r="ACW84" s="34"/>
      <c r="ACX84" s="34"/>
      <c r="ACY84" s="34"/>
      <c r="ACZ84" s="34"/>
      <c r="ADA84" s="34"/>
      <c r="ADB84" s="34"/>
      <c r="ADC84" s="34"/>
      <c r="ADD84" s="34"/>
      <c r="ADE84" s="34"/>
      <c r="ADF84" s="34"/>
      <c r="ADG84" s="34"/>
      <c r="ADH84" s="34"/>
      <c r="ADI84" s="34"/>
      <c r="ADJ84" s="34"/>
      <c r="ADK84" s="34"/>
      <c r="ADL84" s="34"/>
      <c r="ADM84" s="34"/>
      <c r="ADN84" s="34"/>
      <c r="ADO84" s="34"/>
      <c r="ADP84" s="34"/>
      <c r="ADQ84" s="34"/>
      <c r="ADR84" s="34"/>
      <c r="ADS84" s="34"/>
      <c r="ADT84" s="34"/>
      <c r="ADU84" s="34"/>
      <c r="ADV84" s="34"/>
      <c r="ADW84" s="34"/>
      <c r="ADX84" s="34"/>
      <c r="ADY84" s="34"/>
      <c r="ADZ84" s="34"/>
      <c r="AEA84" s="34"/>
      <c r="AEB84" s="34"/>
      <c r="AEC84" s="34"/>
      <c r="AED84" s="34"/>
      <c r="AEE84" s="34"/>
      <c r="AEF84" s="34"/>
      <c r="AEG84" s="34"/>
      <c r="AEH84" s="34"/>
      <c r="AEI84" s="34"/>
      <c r="AEJ84" s="34"/>
      <c r="AEK84" s="34"/>
      <c r="AEL84" s="34"/>
      <c r="AEM84" s="34"/>
      <c r="AEN84" s="34"/>
      <c r="AEO84" s="34"/>
      <c r="AEP84" s="34"/>
      <c r="AEQ84" s="34"/>
      <c r="AER84" s="34"/>
      <c r="AES84" s="34"/>
      <c r="AET84" s="34"/>
      <c r="AEU84" s="34"/>
      <c r="AEV84" s="34"/>
      <c r="AEW84" s="34"/>
      <c r="AEX84" s="34"/>
      <c r="AEY84" s="34"/>
      <c r="AEZ84" s="34"/>
      <c r="AFA84" s="34"/>
      <c r="AFB84" s="34"/>
      <c r="AFC84" s="34"/>
      <c r="AFD84" s="34"/>
      <c r="AFE84" s="34"/>
      <c r="AFF84" s="34"/>
      <c r="AFG84" s="34"/>
      <c r="AFH84" s="34"/>
      <c r="AFI84" s="34"/>
      <c r="AFJ84" s="34"/>
      <c r="AFK84" s="34"/>
      <c r="AFL84" s="34"/>
      <c r="AFM84" s="34"/>
      <c r="AFN84" s="34"/>
      <c r="AFO84" s="34"/>
      <c r="AFP84" s="34"/>
      <c r="AFQ84" s="34"/>
      <c r="AFR84" s="34"/>
      <c r="AFS84" s="34"/>
      <c r="AFT84" s="34"/>
      <c r="AFU84" s="34"/>
      <c r="AFV84" s="34"/>
      <c r="AFW84" s="34"/>
      <c r="AFX84" s="34"/>
      <c r="AFY84" s="34"/>
      <c r="AFZ84" s="34"/>
      <c r="AGA84" s="34"/>
      <c r="AGB84" s="34"/>
      <c r="AGC84" s="34"/>
      <c r="AGD84" s="34"/>
      <c r="AGE84" s="34"/>
      <c r="AGF84" s="34"/>
      <c r="AGG84" s="34"/>
      <c r="AGH84" s="34"/>
      <c r="AGI84" s="34"/>
      <c r="AGJ84" s="34"/>
      <c r="AGK84" s="34"/>
      <c r="AGL84" s="34"/>
      <c r="AGM84" s="34"/>
      <c r="AGN84" s="34"/>
      <c r="AGO84" s="34"/>
      <c r="AGP84" s="34"/>
      <c r="AGQ84" s="34"/>
      <c r="AGR84" s="34"/>
      <c r="AGS84" s="34"/>
      <c r="AGT84" s="34"/>
      <c r="AGU84" s="34"/>
      <c r="AGV84" s="34"/>
      <c r="AGW84" s="34"/>
      <c r="AGX84" s="34"/>
      <c r="AGY84" s="34"/>
      <c r="AGZ84" s="34"/>
      <c r="AHA84" s="34"/>
      <c r="AHB84" s="34"/>
      <c r="AHC84" s="34"/>
      <c r="AHD84" s="34"/>
      <c r="AHE84" s="34"/>
      <c r="AHF84" s="34"/>
      <c r="AHG84" s="34"/>
      <c r="AHH84" s="34"/>
      <c r="AHI84" s="34"/>
      <c r="AHJ84" s="34"/>
      <c r="AHK84" s="34"/>
      <c r="AHL84" s="34"/>
      <c r="AHM84" s="34"/>
      <c r="AHN84" s="34"/>
      <c r="AHO84" s="34"/>
      <c r="AHP84" s="34"/>
      <c r="AHQ84" s="34"/>
      <c r="AHR84" s="34"/>
      <c r="AHS84" s="34"/>
      <c r="AHT84" s="34"/>
      <c r="AHU84" s="34"/>
      <c r="AHV84" s="34"/>
      <c r="AHW84" s="34"/>
      <c r="AHX84" s="34"/>
      <c r="AHY84" s="34"/>
      <c r="AHZ84" s="34"/>
      <c r="AIA84" s="34"/>
      <c r="AIB84" s="34"/>
      <c r="AIC84" s="34"/>
      <c r="AID84" s="34"/>
      <c r="AIE84" s="34"/>
      <c r="AIF84" s="34"/>
      <c r="AIG84" s="34"/>
      <c r="AIH84" s="34"/>
      <c r="AII84" s="34"/>
      <c r="AIJ84" s="34"/>
      <c r="AIK84" s="34"/>
      <c r="AIL84" s="34"/>
      <c r="AIM84" s="34"/>
      <c r="AIN84" s="34"/>
      <c r="AIO84" s="34"/>
      <c r="AIP84" s="34"/>
      <c r="AIQ84" s="34"/>
      <c r="AIR84" s="34"/>
      <c r="AIS84" s="34"/>
      <c r="AIT84" s="34"/>
      <c r="AIU84" s="34"/>
      <c r="AIV84" s="34"/>
      <c r="AIW84" s="34"/>
      <c r="AIX84" s="34"/>
      <c r="AIY84" s="34"/>
      <c r="AIZ84" s="34"/>
      <c r="AJA84" s="34"/>
      <c r="AJB84" s="34"/>
      <c r="AJC84" s="34"/>
      <c r="AJD84" s="34"/>
      <c r="AJE84" s="34"/>
      <c r="AJF84" s="34"/>
      <c r="AJG84" s="34"/>
      <c r="AJH84" s="34"/>
      <c r="AJI84" s="34"/>
      <c r="AJJ84" s="34"/>
      <c r="AJK84" s="34"/>
      <c r="AJL84" s="34"/>
      <c r="AJM84" s="34"/>
      <c r="AJN84" s="34"/>
      <c r="AJO84" s="34"/>
      <c r="AJP84" s="34"/>
      <c r="AJQ84" s="34"/>
      <c r="AJR84" s="34"/>
      <c r="AJS84" s="34"/>
      <c r="AJT84" s="34"/>
      <c r="AJU84" s="34"/>
      <c r="AJV84" s="34"/>
      <c r="AJW84" s="34"/>
      <c r="AJX84" s="34"/>
      <c r="AJY84" s="34"/>
      <c r="AJZ84" s="34"/>
      <c r="AKA84" s="34"/>
      <c r="AKB84" s="34"/>
      <c r="AKC84" s="34"/>
      <c r="AKD84" s="34"/>
      <c r="AKE84" s="34"/>
      <c r="AKF84" s="34"/>
      <c r="AKG84" s="34"/>
      <c r="AKH84" s="34"/>
      <c r="AKI84" s="34"/>
      <c r="AKJ84" s="34"/>
      <c r="AKK84" s="34"/>
      <c r="AKL84" s="34"/>
      <c r="AKM84" s="34"/>
      <c r="AKN84" s="34"/>
      <c r="AKO84" s="34"/>
      <c r="AKP84" s="34"/>
      <c r="AKQ84" s="34"/>
      <c r="AKR84" s="34"/>
      <c r="AKS84" s="34"/>
      <c r="AKT84" s="34"/>
      <c r="AKU84" s="34"/>
      <c r="AKV84" s="34"/>
      <c r="AKW84" s="34"/>
      <c r="AKX84" s="34"/>
      <c r="AKY84" s="34"/>
      <c r="AKZ84" s="34"/>
      <c r="ALA84" s="34"/>
      <c r="ALB84" s="34"/>
      <c r="ALC84" s="34"/>
      <c r="ALD84" s="34"/>
      <c r="ALE84" s="34"/>
      <c r="ALF84" s="34"/>
      <c r="ALG84" s="34"/>
      <c r="ALH84" s="34"/>
      <c r="ALI84" s="34"/>
      <c r="ALJ84" s="34"/>
      <c r="ALK84" s="34"/>
      <c r="ALL84" s="34"/>
      <c r="ALM84" s="34"/>
      <c r="ALN84" s="34"/>
      <c r="ALO84" s="34"/>
      <c r="ALP84" s="34"/>
      <c r="ALQ84" s="34"/>
      <c r="ALR84" s="34"/>
      <c r="ALS84" s="34"/>
      <c r="ALT84" s="34"/>
      <c r="ALU84" s="34"/>
      <c r="ALV84" s="34"/>
      <c r="ALW84" s="34"/>
      <c r="ALX84" s="34"/>
      <c r="ALY84" s="34"/>
      <c r="ALZ84" s="34"/>
      <c r="AMA84" s="34"/>
      <c r="AMB84" s="34"/>
      <c r="AMC84" s="34"/>
      <c r="AMD84" s="34"/>
      <c r="AME84" s="34"/>
      <c r="AMF84" s="34"/>
      <c r="AMG84" s="34"/>
      <c r="AMH84" s="34"/>
      <c r="AMI84" s="34"/>
      <c r="AMJ84" s="34"/>
      <c r="AMK84" s="34"/>
      <c r="AML84" s="34"/>
      <c r="AMM84" s="34"/>
      <c r="AMN84" s="34"/>
      <c r="AMO84" s="34"/>
      <c r="AMP84" s="34"/>
      <c r="AMQ84" s="34"/>
      <c r="AMR84" s="34"/>
      <c r="AMS84" s="34"/>
      <c r="AMT84" s="34"/>
      <c r="AMU84" s="34"/>
      <c r="AMV84" s="34"/>
      <c r="AMW84" s="34"/>
      <c r="AMX84" s="34"/>
      <c r="AMY84" s="34"/>
      <c r="AMZ84" s="34"/>
      <c r="ANA84" s="34"/>
      <c r="ANB84" s="34"/>
      <c r="ANC84" s="34"/>
      <c r="AND84" s="34"/>
      <c r="ANE84" s="34"/>
      <c r="ANF84" s="34"/>
      <c r="ANG84" s="34"/>
      <c r="ANH84" s="34"/>
      <c r="ANI84" s="34"/>
      <c r="ANJ84" s="34"/>
      <c r="ANK84" s="34"/>
      <c r="ANL84" s="34"/>
      <c r="ANM84" s="34"/>
      <c r="ANN84" s="34"/>
      <c r="ANO84" s="34"/>
      <c r="ANP84" s="34"/>
      <c r="ANQ84" s="34"/>
      <c r="ANR84" s="34"/>
      <c r="ANS84" s="34"/>
      <c r="ANT84" s="34"/>
      <c r="ANU84" s="34"/>
      <c r="ANV84" s="34"/>
      <c r="ANW84" s="34"/>
      <c r="ANX84" s="34"/>
      <c r="ANY84" s="34"/>
      <c r="ANZ84" s="34"/>
      <c r="AOA84" s="34"/>
      <c r="AOB84" s="34"/>
      <c r="AOC84" s="34"/>
      <c r="AOD84" s="34"/>
      <c r="AOE84" s="34"/>
      <c r="AOF84" s="34"/>
      <c r="AOG84" s="34"/>
      <c r="AOH84" s="34"/>
      <c r="AOI84" s="34"/>
      <c r="AOJ84" s="34"/>
      <c r="AOK84" s="34"/>
      <c r="AOL84" s="34"/>
      <c r="AOM84" s="34"/>
      <c r="AON84" s="34"/>
      <c r="AOO84" s="34"/>
      <c r="AOP84" s="34"/>
      <c r="AOQ84" s="34"/>
      <c r="AOR84" s="34"/>
      <c r="AOS84" s="34"/>
      <c r="AOT84" s="34"/>
      <c r="AOU84" s="34"/>
      <c r="AOV84" s="34"/>
      <c r="AOW84" s="34"/>
      <c r="AOX84" s="34"/>
      <c r="AOY84" s="34"/>
      <c r="AOZ84" s="34"/>
      <c r="APA84" s="34"/>
      <c r="APB84" s="34"/>
      <c r="APC84" s="34"/>
      <c r="APD84" s="34"/>
      <c r="APE84" s="34"/>
      <c r="APF84" s="34"/>
      <c r="APG84" s="34"/>
      <c r="APH84" s="34"/>
      <c r="API84" s="34"/>
      <c r="APJ84" s="34"/>
      <c r="APK84" s="34"/>
      <c r="APL84" s="34"/>
      <c r="APM84" s="34"/>
      <c r="APN84" s="34"/>
      <c r="APO84" s="34"/>
      <c r="APP84" s="34"/>
      <c r="APQ84" s="34"/>
      <c r="APR84" s="34"/>
      <c r="APS84" s="34"/>
      <c r="APT84" s="34"/>
      <c r="APU84" s="34"/>
      <c r="APV84" s="34"/>
      <c r="APW84" s="34"/>
      <c r="APX84" s="34"/>
      <c r="APY84" s="34"/>
      <c r="APZ84" s="34"/>
    </row>
    <row r="85" spans="1:1120" s="36" customFormat="1" ht="25.5" customHeight="1" x14ac:dyDescent="0.15">
      <c r="A85"/>
      <c r="B85"/>
      <c r="C85" s="83"/>
      <c r="D85"/>
      <c r="E85"/>
      <c r="F85"/>
      <c r="G85"/>
      <c r="H85"/>
      <c r="I85"/>
      <c r="J85"/>
      <c r="K85"/>
      <c r="L85"/>
      <c r="M85"/>
      <c r="N85"/>
      <c r="O85"/>
      <c r="P85"/>
      <c r="Q85"/>
      <c r="R85"/>
      <c r="S85"/>
      <c r="T85"/>
      <c r="U85"/>
      <c r="V85"/>
      <c r="W85"/>
      <c r="X85"/>
      <c r="Y85"/>
      <c r="Z85"/>
      <c r="AA85"/>
      <c r="AB85"/>
      <c r="AC85"/>
      <c r="AD85"/>
      <c r="AE85"/>
      <c r="AF85"/>
      <c r="AG85"/>
      <c r="AH85"/>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c r="VQ85" s="34"/>
      <c r="VR85" s="34"/>
      <c r="VS85" s="34"/>
      <c r="VT85" s="34"/>
      <c r="VU85" s="34"/>
      <c r="VV85" s="34"/>
      <c r="VW85" s="34"/>
      <c r="VX85" s="34"/>
      <c r="VY85" s="34"/>
      <c r="VZ85" s="34"/>
      <c r="WA85" s="34"/>
      <c r="WB85" s="34"/>
      <c r="WC85" s="34"/>
      <c r="WD85" s="34"/>
      <c r="WE85" s="34"/>
      <c r="WF85" s="34"/>
      <c r="WG85" s="34"/>
      <c r="WH85" s="34"/>
      <c r="WI85" s="34"/>
      <c r="WJ85" s="34"/>
      <c r="WK85" s="34"/>
      <c r="WL85" s="34"/>
      <c r="WM85" s="34"/>
      <c r="WN85" s="34"/>
      <c r="WO85" s="34"/>
      <c r="WP85" s="34"/>
      <c r="WQ85" s="34"/>
      <c r="WR85" s="34"/>
      <c r="WS85" s="34"/>
      <c r="WT85" s="34"/>
      <c r="WU85" s="34"/>
      <c r="WV85" s="34"/>
      <c r="WW85" s="34"/>
      <c r="WX85" s="34"/>
      <c r="WY85" s="34"/>
      <c r="WZ85" s="34"/>
      <c r="XA85" s="34"/>
      <c r="XB85" s="34"/>
      <c r="XC85" s="34"/>
      <c r="XD85" s="34"/>
      <c r="XE85" s="34"/>
      <c r="XF85" s="34"/>
      <c r="XG85" s="34"/>
      <c r="XH85" s="34"/>
      <c r="XI85" s="34"/>
      <c r="XJ85" s="34"/>
      <c r="XK85" s="34"/>
      <c r="XL85" s="34"/>
      <c r="XM85" s="34"/>
      <c r="XN85" s="34"/>
      <c r="XO85" s="34"/>
      <c r="XP85" s="34"/>
      <c r="XQ85" s="34"/>
      <c r="XR85" s="34"/>
      <c r="XS85" s="34"/>
      <c r="XT85" s="34"/>
      <c r="XU85" s="34"/>
      <c r="XV85" s="34"/>
      <c r="XW85" s="34"/>
      <c r="XX85" s="34"/>
      <c r="XY85" s="34"/>
      <c r="XZ85" s="34"/>
      <c r="YA85" s="34"/>
      <c r="YB85" s="34"/>
      <c r="YC85" s="34"/>
      <c r="YD85" s="34"/>
      <c r="YE85" s="34"/>
      <c r="YF85" s="34"/>
      <c r="YG85" s="34"/>
      <c r="YH85" s="34"/>
      <c r="YI85" s="34"/>
      <c r="YJ85" s="34"/>
      <c r="YK85" s="34"/>
      <c r="YL85" s="34"/>
      <c r="YM85" s="34"/>
      <c r="YN85" s="34"/>
      <c r="YO85" s="34"/>
      <c r="YP85" s="34"/>
      <c r="YQ85" s="34"/>
      <c r="YR85" s="34"/>
      <c r="YS85" s="34"/>
      <c r="YT85" s="34"/>
      <c r="YU85" s="34"/>
      <c r="YV85" s="34"/>
      <c r="YW85" s="34"/>
      <c r="YX85" s="34"/>
      <c r="YY85" s="34"/>
      <c r="YZ85" s="34"/>
      <c r="ZA85" s="34"/>
      <c r="ZB85" s="34"/>
      <c r="ZC85" s="34"/>
      <c r="ZD85" s="34"/>
      <c r="ZE85" s="34"/>
      <c r="ZF85" s="34"/>
      <c r="ZG85" s="34"/>
      <c r="ZH85" s="34"/>
      <c r="ZI85" s="34"/>
      <c r="ZJ85" s="34"/>
      <c r="ZK85" s="34"/>
      <c r="ZL85" s="34"/>
      <c r="ZM85" s="34"/>
      <c r="ZN85" s="34"/>
      <c r="ZO85" s="34"/>
      <c r="ZP85" s="34"/>
      <c r="ZQ85" s="34"/>
      <c r="ZR85" s="34"/>
      <c r="ZS85" s="34"/>
      <c r="ZT85" s="34"/>
      <c r="ZU85" s="34"/>
      <c r="ZV85" s="34"/>
      <c r="ZW85" s="34"/>
      <c r="ZX85" s="34"/>
      <c r="ZY85" s="34"/>
      <c r="ZZ85" s="34"/>
      <c r="AAA85" s="34"/>
      <c r="AAB85" s="34"/>
      <c r="AAC85" s="34"/>
      <c r="AAD85" s="34"/>
      <c r="AAE85" s="34"/>
      <c r="AAF85" s="34"/>
      <c r="AAG85" s="34"/>
      <c r="AAH85" s="34"/>
      <c r="AAI85" s="34"/>
      <c r="AAJ85" s="34"/>
      <c r="AAK85" s="34"/>
      <c r="AAL85" s="34"/>
      <c r="AAM85" s="34"/>
      <c r="AAN85" s="34"/>
      <c r="AAO85" s="34"/>
      <c r="AAP85" s="34"/>
      <c r="AAQ85" s="34"/>
      <c r="AAR85" s="34"/>
      <c r="AAS85" s="34"/>
      <c r="AAT85" s="34"/>
      <c r="AAU85" s="34"/>
      <c r="AAV85" s="34"/>
      <c r="AAW85" s="34"/>
      <c r="AAX85" s="34"/>
      <c r="AAY85" s="34"/>
      <c r="AAZ85" s="34"/>
      <c r="ABA85" s="34"/>
      <c r="ABB85" s="34"/>
      <c r="ABC85" s="34"/>
      <c r="ABD85" s="34"/>
      <c r="ABE85" s="34"/>
      <c r="ABF85" s="34"/>
      <c r="ABG85" s="34"/>
      <c r="ABH85" s="34"/>
      <c r="ABI85" s="34"/>
      <c r="ABJ85" s="34"/>
      <c r="ABK85" s="34"/>
      <c r="ABL85" s="34"/>
      <c r="ABM85" s="34"/>
      <c r="ABN85" s="34"/>
      <c r="ABO85" s="34"/>
      <c r="ABP85" s="34"/>
      <c r="ABQ85" s="34"/>
      <c r="ABR85" s="34"/>
      <c r="ABS85" s="34"/>
      <c r="ABT85" s="34"/>
      <c r="ABU85" s="34"/>
      <c r="ABV85" s="34"/>
      <c r="ABW85" s="34"/>
      <c r="ABX85" s="34"/>
      <c r="ABY85" s="34"/>
      <c r="ABZ85" s="34"/>
      <c r="ACA85" s="34"/>
      <c r="ACB85" s="34"/>
      <c r="ACC85" s="34"/>
      <c r="ACD85" s="34"/>
      <c r="ACE85" s="34"/>
      <c r="ACF85" s="34"/>
      <c r="ACG85" s="34"/>
      <c r="ACH85" s="34"/>
      <c r="ACI85" s="34"/>
      <c r="ACJ85" s="34"/>
      <c r="ACK85" s="34"/>
      <c r="ACL85" s="34"/>
      <c r="ACM85" s="34"/>
      <c r="ACN85" s="34"/>
      <c r="ACO85" s="34"/>
      <c r="ACP85" s="34"/>
      <c r="ACQ85" s="34"/>
      <c r="ACR85" s="34"/>
      <c r="ACS85" s="34"/>
      <c r="ACT85" s="34"/>
      <c r="ACU85" s="34"/>
      <c r="ACV85" s="34"/>
      <c r="ACW85" s="34"/>
      <c r="ACX85" s="34"/>
      <c r="ACY85" s="34"/>
      <c r="ACZ85" s="34"/>
      <c r="ADA85" s="34"/>
      <c r="ADB85" s="34"/>
      <c r="ADC85" s="34"/>
      <c r="ADD85" s="34"/>
      <c r="ADE85" s="34"/>
      <c r="ADF85" s="34"/>
      <c r="ADG85" s="34"/>
      <c r="ADH85" s="34"/>
      <c r="ADI85" s="34"/>
      <c r="ADJ85" s="34"/>
      <c r="ADK85" s="34"/>
      <c r="ADL85" s="34"/>
      <c r="ADM85" s="34"/>
      <c r="ADN85" s="34"/>
      <c r="ADO85" s="34"/>
      <c r="ADP85" s="34"/>
      <c r="ADQ85" s="34"/>
      <c r="ADR85" s="34"/>
      <c r="ADS85" s="34"/>
      <c r="ADT85" s="34"/>
      <c r="ADU85" s="34"/>
      <c r="ADV85" s="34"/>
      <c r="ADW85" s="34"/>
      <c r="ADX85" s="34"/>
      <c r="ADY85" s="34"/>
      <c r="ADZ85" s="34"/>
      <c r="AEA85" s="34"/>
      <c r="AEB85" s="34"/>
      <c r="AEC85" s="34"/>
      <c r="AED85" s="34"/>
      <c r="AEE85" s="34"/>
      <c r="AEF85" s="34"/>
      <c r="AEG85" s="34"/>
      <c r="AEH85" s="34"/>
      <c r="AEI85" s="34"/>
      <c r="AEJ85" s="34"/>
      <c r="AEK85" s="34"/>
      <c r="AEL85" s="34"/>
      <c r="AEM85" s="34"/>
      <c r="AEN85" s="34"/>
      <c r="AEO85" s="34"/>
      <c r="AEP85" s="34"/>
      <c r="AEQ85" s="34"/>
      <c r="AER85" s="34"/>
      <c r="AES85" s="34"/>
      <c r="AET85" s="34"/>
      <c r="AEU85" s="34"/>
      <c r="AEV85" s="34"/>
      <c r="AEW85" s="34"/>
      <c r="AEX85" s="34"/>
      <c r="AEY85" s="34"/>
      <c r="AEZ85" s="34"/>
      <c r="AFA85" s="34"/>
      <c r="AFB85" s="34"/>
      <c r="AFC85" s="34"/>
      <c r="AFD85" s="34"/>
      <c r="AFE85" s="34"/>
      <c r="AFF85" s="34"/>
      <c r="AFG85" s="34"/>
      <c r="AFH85" s="34"/>
      <c r="AFI85" s="34"/>
      <c r="AFJ85" s="34"/>
      <c r="AFK85" s="34"/>
      <c r="AFL85" s="34"/>
      <c r="AFM85" s="34"/>
      <c r="AFN85" s="34"/>
      <c r="AFO85" s="34"/>
      <c r="AFP85" s="34"/>
      <c r="AFQ85" s="34"/>
      <c r="AFR85" s="34"/>
      <c r="AFS85" s="34"/>
      <c r="AFT85" s="34"/>
      <c r="AFU85" s="34"/>
      <c r="AFV85" s="34"/>
      <c r="AFW85" s="34"/>
      <c r="AFX85" s="34"/>
      <c r="AFY85" s="34"/>
      <c r="AFZ85" s="34"/>
      <c r="AGA85" s="34"/>
      <c r="AGB85" s="34"/>
      <c r="AGC85" s="34"/>
      <c r="AGD85" s="34"/>
      <c r="AGE85" s="34"/>
      <c r="AGF85" s="34"/>
      <c r="AGG85" s="34"/>
      <c r="AGH85" s="34"/>
      <c r="AGI85" s="34"/>
      <c r="AGJ85" s="34"/>
      <c r="AGK85" s="34"/>
      <c r="AGL85" s="34"/>
      <c r="AGM85" s="34"/>
      <c r="AGN85" s="34"/>
      <c r="AGO85" s="34"/>
      <c r="AGP85" s="34"/>
      <c r="AGQ85" s="34"/>
      <c r="AGR85" s="34"/>
      <c r="AGS85" s="34"/>
      <c r="AGT85" s="34"/>
      <c r="AGU85" s="34"/>
      <c r="AGV85" s="34"/>
      <c r="AGW85" s="34"/>
      <c r="AGX85" s="34"/>
      <c r="AGY85" s="34"/>
      <c r="AGZ85" s="34"/>
      <c r="AHA85" s="34"/>
      <c r="AHB85" s="34"/>
      <c r="AHC85" s="34"/>
      <c r="AHD85" s="34"/>
      <c r="AHE85" s="34"/>
      <c r="AHF85" s="34"/>
      <c r="AHG85" s="34"/>
      <c r="AHH85" s="34"/>
      <c r="AHI85" s="34"/>
      <c r="AHJ85" s="34"/>
      <c r="AHK85" s="34"/>
      <c r="AHL85" s="34"/>
      <c r="AHM85" s="34"/>
      <c r="AHN85" s="34"/>
      <c r="AHO85" s="34"/>
      <c r="AHP85" s="34"/>
      <c r="AHQ85" s="34"/>
      <c r="AHR85" s="34"/>
      <c r="AHS85" s="34"/>
      <c r="AHT85" s="34"/>
      <c r="AHU85" s="34"/>
      <c r="AHV85" s="34"/>
      <c r="AHW85" s="34"/>
      <c r="AHX85" s="34"/>
      <c r="AHY85" s="34"/>
      <c r="AHZ85" s="34"/>
      <c r="AIA85" s="34"/>
      <c r="AIB85" s="34"/>
      <c r="AIC85" s="34"/>
      <c r="AID85" s="34"/>
      <c r="AIE85" s="34"/>
      <c r="AIF85" s="34"/>
      <c r="AIG85" s="34"/>
      <c r="AIH85" s="34"/>
      <c r="AII85" s="34"/>
      <c r="AIJ85" s="34"/>
      <c r="AIK85" s="34"/>
      <c r="AIL85" s="34"/>
      <c r="AIM85" s="34"/>
      <c r="AIN85" s="34"/>
      <c r="AIO85" s="34"/>
      <c r="AIP85" s="34"/>
      <c r="AIQ85" s="34"/>
      <c r="AIR85" s="34"/>
      <c r="AIS85" s="34"/>
      <c r="AIT85" s="34"/>
      <c r="AIU85" s="34"/>
      <c r="AIV85" s="34"/>
      <c r="AIW85" s="34"/>
      <c r="AIX85" s="34"/>
      <c r="AIY85" s="34"/>
      <c r="AIZ85" s="34"/>
      <c r="AJA85" s="34"/>
      <c r="AJB85" s="34"/>
      <c r="AJC85" s="34"/>
      <c r="AJD85" s="34"/>
      <c r="AJE85" s="34"/>
      <c r="AJF85" s="34"/>
      <c r="AJG85" s="34"/>
      <c r="AJH85" s="34"/>
      <c r="AJI85" s="34"/>
      <c r="AJJ85" s="34"/>
      <c r="AJK85" s="34"/>
      <c r="AJL85" s="34"/>
      <c r="AJM85" s="34"/>
      <c r="AJN85" s="34"/>
      <c r="AJO85" s="34"/>
      <c r="AJP85" s="34"/>
      <c r="AJQ85" s="34"/>
      <c r="AJR85" s="34"/>
      <c r="AJS85" s="34"/>
      <c r="AJT85" s="34"/>
      <c r="AJU85" s="34"/>
      <c r="AJV85" s="34"/>
      <c r="AJW85" s="34"/>
      <c r="AJX85" s="34"/>
      <c r="AJY85" s="34"/>
      <c r="AJZ85" s="34"/>
      <c r="AKA85" s="34"/>
      <c r="AKB85" s="34"/>
      <c r="AKC85" s="34"/>
      <c r="AKD85" s="34"/>
      <c r="AKE85" s="34"/>
      <c r="AKF85" s="34"/>
      <c r="AKG85" s="34"/>
      <c r="AKH85" s="34"/>
      <c r="AKI85" s="34"/>
      <c r="AKJ85" s="34"/>
      <c r="AKK85" s="34"/>
      <c r="AKL85" s="34"/>
      <c r="AKM85" s="34"/>
      <c r="AKN85" s="34"/>
      <c r="AKO85" s="34"/>
      <c r="AKP85" s="34"/>
      <c r="AKQ85" s="34"/>
      <c r="AKR85" s="34"/>
      <c r="AKS85" s="34"/>
      <c r="AKT85" s="34"/>
      <c r="AKU85" s="34"/>
      <c r="AKV85" s="34"/>
      <c r="AKW85" s="34"/>
      <c r="AKX85" s="34"/>
      <c r="AKY85" s="34"/>
      <c r="AKZ85" s="34"/>
      <c r="ALA85" s="34"/>
      <c r="ALB85" s="34"/>
      <c r="ALC85" s="34"/>
      <c r="ALD85" s="34"/>
      <c r="ALE85" s="34"/>
      <c r="ALF85" s="34"/>
      <c r="ALG85" s="34"/>
      <c r="ALH85" s="34"/>
      <c r="ALI85" s="34"/>
      <c r="ALJ85" s="34"/>
      <c r="ALK85" s="34"/>
      <c r="ALL85" s="34"/>
      <c r="ALM85" s="34"/>
      <c r="ALN85" s="34"/>
      <c r="ALO85" s="34"/>
      <c r="ALP85" s="34"/>
      <c r="ALQ85" s="34"/>
      <c r="ALR85" s="34"/>
      <c r="ALS85" s="34"/>
      <c r="ALT85" s="34"/>
      <c r="ALU85" s="34"/>
      <c r="ALV85" s="34"/>
      <c r="ALW85" s="34"/>
      <c r="ALX85" s="34"/>
      <c r="ALY85" s="34"/>
      <c r="ALZ85" s="34"/>
      <c r="AMA85" s="34"/>
      <c r="AMB85" s="34"/>
      <c r="AMC85" s="34"/>
      <c r="AMD85" s="34"/>
      <c r="AME85" s="34"/>
      <c r="AMF85" s="34"/>
      <c r="AMG85" s="34"/>
      <c r="AMH85" s="34"/>
      <c r="AMI85" s="34"/>
      <c r="AMJ85" s="34"/>
      <c r="AMK85" s="34"/>
      <c r="AML85" s="34"/>
      <c r="AMM85" s="34"/>
      <c r="AMN85" s="34"/>
      <c r="AMO85" s="34"/>
      <c r="AMP85" s="34"/>
      <c r="AMQ85" s="34"/>
      <c r="AMR85" s="34"/>
      <c r="AMS85" s="34"/>
      <c r="AMT85" s="34"/>
      <c r="AMU85" s="34"/>
      <c r="AMV85" s="34"/>
      <c r="AMW85" s="34"/>
      <c r="AMX85" s="34"/>
      <c r="AMY85" s="34"/>
      <c r="AMZ85" s="34"/>
      <c r="ANA85" s="34"/>
      <c r="ANB85" s="34"/>
      <c r="ANC85" s="34"/>
      <c r="AND85" s="34"/>
      <c r="ANE85" s="34"/>
      <c r="ANF85" s="34"/>
      <c r="ANG85" s="34"/>
      <c r="ANH85" s="34"/>
      <c r="ANI85" s="34"/>
      <c r="ANJ85" s="34"/>
      <c r="ANK85" s="34"/>
      <c r="ANL85" s="34"/>
      <c r="ANM85" s="34"/>
      <c r="ANN85" s="34"/>
      <c r="ANO85" s="34"/>
      <c r="ANP85" s="34"/>
      <c r="ANQ85" s="34"/>
      <c r="ANR85" s="34"/>
      <c r="ANS85" s="34"/>
      <c r="ANT85" s="34"/>
      <c r="ANU85" s="34"/>
      <c r="ANV85" s="34"/>
      <c r="ANW85" s="34"/>
      <c r="ANX85" s="34"/>
      <c r="ANY85" s="34"/>
      <c r="ANZ85" s="34"/>
      <c r="AOA85" s="34"/>
      <c r="AOB85" s="34"/>
      <c r="AOC85" s="34"/>
      <c r="AOD85" s="34"/>
      <c r="AOE85" s="34"/>
      <c r="AOF85" s="34"/>
      <c r="AOG85" s="34"/>
      <c r="AOH85" s="34"/>
      <c r="AOI85" s="34"/>
      <c r="AOJ85" s="34"/>
      <c r="AOK85" s="34"/>
      <c r="AOL85" s="34"/>
      <c r="AOM85" s="34"/>
      <c r="AON85" s="34"/>
      <c r="AOO85" s="34"/>
      <c r="AOP85" s="34"/>
      <c r="AOQ85" s="34"/>
      <c r="AOR85" s="34"/>
      <c r="AOS85" s="34"/>
      <c r="AOT85" s="34"/>
      <c r="AOU85" s="34"/>
      <c r="AOV85" s="34"/>
      <c r="AOW85" s="34"/>
      <c r="AOX85" s="34"/>
      <c r="AOY85" s="34"/>
      <c r="AOZ85" s="34"/>
      <c r="APA85" s="34"/>
      <c r="APB85" s="34"/>
      <c r="APC85" s="34"/>
      <c r="APD85" s="34"/>
      <c r="APE85" s="34"/>
      <c r="APF85" s="34"/>
      <c r="APG85" s="34"/>
      <c r="APH85" s="34"/>
      <c r="API85" s="34"/>
      <c r="APJ85" s="34"/>
      <c r="APK85" s="34"/>
      <c r="APL85" s="34"/>
      <c r="APM85" s="34"/>
      <c r="APN85" s="34"/>
      <c r="APO85" s="34"/>
      <c r="APP85" s="34"/>
      <c r="APQ85" s="34"/>
      <c r="APR85" s="34"/>
      <c r="APS85" s="34"/>
      <c r="APT85" s="34"/>
      <c r="APU85" s="34"/>
      <c r="APV85" s="34"/>
      <c r="APW85" s="34"/>
      <c r="APX85" s="34"/>
      <c r="APY85" s="34"/>
      <c r="APZ85" s="34"/>
    </row>
    <row r="86" spans="1:1120" s="36" customFormat="1" ht="13.5" customHeight="1" x14ac:dyDescent="0.15">
      <c r="A86"/>
      <c r="B86"/>
      <c r="C86" s="83"/>
      <c r="D86"/>
      <c r="E86"/>
      <c r="F86"/>
      <c r="G86"/>
      <c r="H86"/>
      <c r="I86"/>
      <c r="J86"/>
      <c r="K86"/>
      <c r="L86"/>
      <c r="M86"/>
      <c r="N86"/>
      <c r="O86"/>
      <c r="P86"/>
      <c r="Q86"/>
      <c r="R86"/>
      <c r="S86"/>
      <c r="T86"/>
      <c r="U86"/>
      <c r="V86"/>
      <c r="W86"/>
      <c r="X86"/>
      <c r="Y86"/>
      <c r="Z86"/>
      <c r="AA86"/>
      <c r="AB86"/>
      <c r="AC86"/>
      <c r="AD86"/>
      <c r="AE86"/>
      <c r="AF86"/>
      <c r="AG86"/>
      <c r="AH86"/>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L86" s="34"/>
      <c r="NM86" s="34"/>
      <c r="NN86" s="34"/>
      <c r="NO86" s="34"/>
      <c r="NP86" s="34"/>
      <c r="NQ86" s="34"/>
      <c r="NR86" s="34"/>
      <c r="NS86" s="34"/>
      <c r="NT86" s="34"/>
      <c r="NU86" s="34"/>
      <c r="NV86" s="34"/>
      <c r="NW86" s="34"/>
      <c r="NX86" s="34"/>
      <c r="NY86" s="34"/>
      <c r="NZ86" s="34"/>
      <c r="OA86" s="34"/>
      <c r="OB86" s="34"/>
      <c r="OC86" s="34"/>
      <c r="OD86" s="34"/>
      <c r="OE86" s="34"/>
      <c r="OF86" s="34"/>
      <c r="OG86" s="34"/>
      <c r="OH86" s="34"/>
      <c r="OI86" s="34"/>
      <c r="OJ86" s="34"/>
      <c r="OK86" s="34"/>
      <c r="OL86" s="34"/>
      <c r="OM86" s="34"/>
      <c r="ON86" s="34"/>
      <c r="OO86" s="34"/>
      <c r="OP86" s="34"/>
      <c r="OQ86" s="34"/>
      <c r="OR86" s="34"/>
      <c r="OS86" s="34"/>
      <c r="OT86" s="34"/>
      <c r="OU86" s="34"/>
      <c r="OV86" s="34"/>
      <c r="OW86" s="34"/>
      <c r="OX86" s="34"/>
      <c r="OY86" s="34"/>
      <c r="OZ86" s="34"/>
      <c r="PA86" s="34"/>
      <c r="PB86" s="34"/>
      <c r="PC86" s="34"/>
      <c r="PD86" s="34"/>
      <c r="PE86" s="34"/>
      <c r="PF86" s="34"/>
      <c r="PG86" s="34"/>
      <c r="PH86" s="34"/>
      <c r="PI86" s="34"/>
      <c r="PJ86" s="34"/>
      <c r="PK86" s="34"/>
      <c r="PL86" s="34"/>
      <c r="PM86" s="34"/>
      <c r="PN86" s="34"/>
      <c r="PO86" s="34"/>
      <c r="PP86" s="34"/>
      <c r="PQ86" s="34"/>
      <c r="PR86" s="34"/>
      <c r="PS86" s="34"/>
      <c r="PT86" s="34"/>
      <c r="PU86" s="34"/>
      <c r="PV86" s="34"/>
      <c r="PW86" s="34"/>
      <c r="PX86" s="34"/>
      <c r="PY86" s="34"/>
      <c r="PZ86" s="34"/>
      <c r="QA86" s="34"/>
      <c r="QB86" s="34"/>
      <c r="QC86" s="34"/>
      <c r="QD86" s="34"/>
      <c r="QE86" s="34"/>
      <c r="QF86" s="34"/>
      <c r="QG86" s="34"/>
      <c r="QH86" s="34"/>
      <c r="QI86" s="34"/>
      <c r="QJ86" s="34"/>
      <c r="QK86" s="34"/>
      <c r="QL86" s="34"/>
      <c r="QM86" s="34"/>
      <c r="QN86" s="34"/>
      <c r="QO86" s="34"/>
      <c r="QP86" s="34"/>
      <c r="QQ86" s="34"/>
      <c r="QR86" s="34"/>
      <c r="QS86" s="34"/>
      <c r="QT86" s="34"/>
      <c r="QU86" s="34"/>
      <c r="QV86" s="34"/>
      <c r="QW86" s="34"/>
      <c r="QX86" s="34"/>
      <c r="QY86" s="34"/>
      <c r="QZ86" s="34"/>
      <c r="RA86" s="34"/>
      <c r="RB86" s="34"/>
      <c r="RC86" s="34"/>
      <c r="RD86" s="34"/>
      <c r="RE86" s="34"/>
      <c r="RF86" s="34"/>
      <c r="RG86" s="34"/>
      <c r="RH86" s="34"/>
      <c r="RI86" s="34"/>
      <c r="RJ86" s="34"/>
      <c r="RK86" s="34"/>
      <c r="RL86" s="34"/>
      <c r="RM86" s="34"/>
      <c r="RN86" s="34"/>
      <c r="RO86" s="34"/>
      <c r="RP86" s="34"/>
      <c r="RQ86" s="34"/>
      <c r="RR86" s="34"/>
      <c r="RS86" s="34"/>
      <c r="RT86" s="34"/>
      <c r="RU86" s="34"/>
      <c r="RV86" s="34"/>
      <c r="RW86" s="34"/>
      <c r="RX86" s="34"/>
      <c r="RY86" s="34"/>
      <c r="RZ86" s="34"/>
      <c r="SA86" s="34"/>
      <c r="SB86" s="34"/>
      <c r="SC86" s="34"/>
      <c r="SD86" s="34"/>
      <c r="SE86" s="34"/>
      <c r="SF86" s="34"/>
      <c r="SG86" s="34"/>
      <c r="SH86" s="34"/>
      <c r="SI86" s="34"/>
      <c r="SJ86" s="34"/>
      <c r="SK86" s="34"/>
      <c r="SL86" s="34"/>
      <c r="SM86" s="34"/>
      <c r="SN86" s="34"/>
      <c r="SO86" s="34"/>
      <c r="SP86" s="34"/>
      <c r="SQ86" s="34"/>
      <c r="SR86" s="34"/>
      <c r="SS86" s="34"/>
      <c r="ST86" s="34"/>
      <c r="SU86" s="34"/>
      <c r="SV86" s="34"/>
      <c r="SW86" s="34"/>
      <c r="SX86" s="34"/>
      <c r="SY86" s="34"/>
      <c r="SZ86" s="34"/>
      <c r="TA86" s="34"/>
      <c r="TB86" s="34"/>
      <c r="TC86" s="34"/>
      <c r="TD86" s="34"/>
      <c r="TE86" s="34"/>
      <c r="TF86" s="34"/>
      <c r="TG86" s="34"/>
      <c r="TH86" s="34"/>
      <c r="TI86" s="34"/>
      <c r="TJ86" s="34"/>
      <c r="TK86" s="34"/>
      <c r="TL86" s="34"/>
      <c r="TM86" s="34"/>
      <c r="TN86" s="34"/>
      <c r="TO86" s="34"/>
      <c r="TP86" s="34"/>
      <c r="TQ86" s="34"/>
      <c r="TR86" s="34"/>
      <c r="TS86" s="34"/>
      <c r="TT86" s="34"/>
      <c r="TU86" s="34"/>
      <c r="TV86" s="34"/>
      <c r="TW86" s="34"/>
      <c r="TX86" s="34"/>
      <c r="TY86" s="34"/>
      <c r="TZ86" s="34"/>
      <c r="UA86" s="34"/>
      <c r="UB86" s="34"/>
      <c r="UC86" s="34"/>
      <c r="UD86" s="34"/>
      <c r="UE86" s="34"/>
      <c r="UF86" s="34"/>
      <c r="UG86" s="34"/>
      <c r="UH86" s="34"/>
      <c r="UI86" s="34"/>
      <c r="UJ86" s="34"/>
      <c r="UK86" s="34"/>
      <c r="UL86" s="34"/>
      <c r="UM86" s="34"/>
      <c r="UN86" s="34"/>
      <c r="UO86" s="34"/>
      <c r="UP86" s="34"/>
      <c r="UQ86" s="34"/>
      <c r="UR86" s="34"/>
      <c r="US86" s="34"/>
      <c r="UT86" s="34"/>
      <c r="UU86" s="34"/>
      <c r="UV86" s="34"/>
      <c r="UW86" s="34"/>
      <c r="UX86" s="34"/>
      <c r="UY86" s="34"/>
      <c r="UZ86" s="34"/>
      <c r="VA86" s="34"/>
      <c r="VB86" s="34"/>
      <c r="VC86" s="34"/>
      <c r="VD86" s="34"/>
      <c r="VE86" s="34"/>
      <c r="VF86" s="34"/>
      <c r="VG86" s="34"/>
      <c r="VH86" s="34"/>
      <c r="VI86" s="34"/>
      <c r="VJ86" s="34"/>
      <c r="VK86" s="34"/>
      <c r="VL86" s="34"/>
      <c r="VM86" s="34"/>
      <c r="VN86" s="34"/>
      <c r="VO86" s="34"/>
      <c r="VP86" s="34"/>
      <c r="VQ86" s="34"/>
      <c r="VR86" s="34"/>
      <c r="VS86" s="34"/>
      <c r="VT86" s="34"/>
      <c r="VU86" s="34"/>
      <c r="VV86" s="34"/>
      <c r="VW86" s="34"/>
      <c r="VX86" s="34"/>
      <c r="VY86" s="34"/>
      <c r="VZ86" s="34"/>
      <c r="WA86" s="34"/>
      <c r="WB86" s="34"/>
      <c r="WC86" s="34"/>
      <c r="WD86" s="34"/>
      <c r="WE86" s="34"/>
      <c r="WF86" s="34"/>
      <c r="WG86" s="34"/>
      <c r="WH86" s="34"/>
      <c r="WI86" s="34"/>
      <c r="WJ86" s="34"/>
      <c r="WK86" s="34"/>
      <c r="WL86" s="34"/>
      <c r="WM86" s="34"/>
      <c r="WN86" s="34"/>
      <c r="WO86" s="34"/>
      <c r="WP86" s="34"/>
      <c r="WQ86" s="34"/>
      <c r="WR86" s="34"/>
      <c r="WS86" s="34"/>
      <c r="WT86" s="34"/>
      <c r="WU86" s="34"/>
      <c r="WV86" s="34"/>
      <c r="WW86" s="34"/>
      <c r="WX86" s="34"/>
      <c r="WY86" s="34"/>
      <c r="WZ86" s="34"/>
      <c r="XA86" s="34"/>
      <c r="XB86" s="34"/>
      <c r="XC86" s="34"/>
      <c r="XD86" s="34"/>
      <c r="XE86" s="34"/>
      <c r="XF86" s="34"/>
      <c r="XG86" s="34"/>
      <c r="XH86" s="34"/>
      <c r="XI86" s="34"/>
      <c r="XJ86" s="34"/>
      <c r="XK86" s="34"/>
      <c r="XL86" s="34"/>
      <c r="XM86" s="34"/>
      <c r="XN86" s="34"/>
      <c r="XO86" s="34"/>
      <c r="XP86" s="34"/>
      <c r="XQ86" s="34"/>
      <c r="XR86" s="34"/>
      <c r="XS86" s="34"/>
      <c r="XT86" s="34"/>
      <c r="XU86" s="34"/>
      <c r="XV86" s="34"/>
      <c r="XW86" s="34"/>
      <c r="XX86" s="34"/>
      <c r="XY86" s="34"/>
      <c r="XZ86" s="34"/>
      <c r="YA86" s="34"/>
      <c r="YB86" s="34"/>
      <c r="YC86" s="34"/>
      <c r="YD86" s="34"/>
      <c r="YE86" s="34"/>
      <c r="YF86" s="34"/>
      <c r="YG86" s="34"/>
      <c r="YH86" s="34"/>
      <c r="YI86" s="34"/>
      <c r="YJ86" s="34"/>
      <c r="YK86" s="34"/>
      <c r="YL86" s="34"/>
      <c r="YM86" s="34"/>
      <c r="YN86" s="34"/>
      <c r="YO86" s="34"/>
      <c r="YP86" s="34"/>
      <c r="YQ86" s="34"/>
      <c r="YR86" s="34"/>
      <c r="YS86" s="34"/>
      <c r="YT86" s="34"/>
      <c r="YU86" s="34"/>
      <c r="YV86" s="34"/>
      <c r="YW86" s="34"/>
      <c r="YX86" s="34"/>
      <c r="YY86" s="34"/>
      <c r="YZ86" s="34"/>
      <c r="ZA86" s="34"/>
      <c r="ZB86" s="34"/>
      <c r="ZC86" s="34"/>
      <c r="ZD86" s="34"/>
      <c r="ZE86" s="34"/>
      <c r="ZF86" s="34"/>
      <c r="ZG86" s="34"/>
      <c r="ZH86" s="34"/>
      <c r="ZI86" s="34"/>
      <c r="ZJ86" s="34"/>
      <c r="ZK86" s="34"/>
      <c r="ZL86" s="34"/>
      <c r="ZM86" s="34"/>
      <c r="ZN86" s="34"/>
      <c r="ZO86" s="34"/>
      <c r="ZP86" s="34"/>
      <c r="ZQ86" s="34"/>
      <c r="ZR86" s="34"/>
      <c r="ZS86" s="34"/>
      <c r="ZT86" s="34"/>
      <c r="ZU86" s="34"/>
      <c r="ZV86" s="34"/>
      <c r="ZW86" s="34"/>
      <c r="ZX86" s="34"/>
      <c r="ZY86" s="34"/>
      <c r="ZZ86" s="34"/>
      <c r="AAA86" s="34"/>
      <c r="AAB86" s="34"/>
      <c r="AAC86" s="34"/>
      <c r="AAD86" s="34"/>
      <c r="AAE86" s="34"/>
      <c r="AAF86" s="34"/>
      <c r="AAG86" s="34"/>
      <c r="AAH86" s="34"/>
      <c r="AAI86" s="34"/>
      <c r="AAJ86" s="34"/>
      <c r="AAK86" s="34"/>
      <c r="AAL86" s="34"/>
      <c r="AAM86" s="34"/>
      <c r="AAN86" s="34"/>
      <c r="AAO86" s="34"/>
      <c r="AAP86" s="34"/>
      <c r="AAQ86" s="34"/>
      <c r="AAR86" s="34"/>
      <c r="AAS86" s="34"/>
      <c r="AAT86" s="34"/>
      <c r="AAU86" s="34"/>
      <c r="AAV86" s="34"/>
      <c r="AAW86" s="34"/>
      <c r="AAX86" s="34"/>
      <c r="AAY86" s="34"/>
      <c r="AAZ86" s="34"/>
      <c r="ABA86" s="34"/>
      <c r="ABB86" s="34"/>
      <c r="ABC86" s="34"/>
      <c r="ABD86" s="34"/>
      <c r="ABE86" s="34"/>
      <c r="ABF86" s="34"/>
      <c r="ABG86" s="34"/>
      <c r="ABH86" s="34"/>
      <c r="ABI86" s="34"/>
      <c r="ABJ86" s="34"/>
      <c r="ABK86" s="34"/>
      <c r="ABL86" s="34"/>
      <c r="ABM86" s="34"/>
      <c r="ABN86" s="34"/>
      <c r="ABO86" s="34"/>
      <c r="ABP86" s="34"/>
      <c r="ABQ86" s="34"/>
      <c r="ABR86" s="34"/>
      <c r="ABS86" s="34"/>
      <c r="ABT86" s="34"/>
      <c r="ABU86" s="34"/>
      <c r="ABV86" s="34"/>
      <c r="ABW86" s="34"/>
      <c r="ABX86" s="34"/>
      <c r="ABY86" s="34"/>
      <c r="ABZ86" s="34"/>
      <c r="ACA86" s="34"/>
      <c r="ACB86" s="34"/>
      <c r="ACC86" s="34"/>
      <c r="ACD86" s="34"/>
      <c r="ACE86" s="34"/>
      <c r="ACF86" s="34"/>
      <c r="ACG86" s="34"/>
      <c r="ACH86" s="34"/>
      <c r="ACI86" s="34"/>
      <c r="ACJ86" s="34"/>
      <c r="ACK86" s="34"/>
      <c r="ACL86" s="34"/>
      <c r="ACM86" s="34"/>
      <c r="ACN86" s="34"/>
      <c r="ACO86" s="34"/>
      <c r="ACP86" s="34"/>
      <c r="ACQ86" s="34"/>
      <c r="ACR86" s="34"/>
      <c r="ACS86" s="34"/>
      <c r="ACT86" s="34"/>
      <c r="ACU86" s="34"/>
      <c r="ACV86" s="34"/>
      <c r="ACW86" s="34"/>
      <c r="ACX86" s="34"/>
      <c r="ACY86" s="34"/>
      <c r="ACZ86" s="34"/>
      <c r="ADA86" s="34"/>
      <c r="ADB86" s="34"/>
      <c r="ADC86" s="34"/>
      <c r="ADD86" s="34"/>
      <c r="ADE86" s="34"/>
      <c r="ADF86" s="34"/>
      <c r="ADG86" s="34"/>
      <c r="ADH86" s="34"/>
      <c r="ADI86" s="34"/>
      <c r="ADJ86" s="34"/>
      <c r="ADK86" s="34"/>
      <c r="ADL86" s="34"/>
      <c r="ADM86" s="34"/>
      <c r="ADN86" s="34"/>
      <c r="ADO86" s="34"/>
      <c r="ADP86" s="34"/>
      <c r="ADQ86" s="34"/>
      <c r="ADR86" s="34"/>
      <c r="ADS86" s="34"/>
      <c r="ADT86" s="34"/>
      <c r="ADU86" s="34"/>
      <c r="ADV86" s="34"/>
      <c r="ADW86" s="34"/>
      <c r="ADX86" s="34"/>
      <c r="ADY86" s="34"/>
      <c r="ADZ86" s="34"/>
      <c r="AEA86" s="34"/>
      <c r="AEB86" s="34"/>
      <c r="AEC86" s="34"/>
      <c r="AED86" s="34"/>
      <c r="AEE86" s="34"/>
      <c r="AEF86" s="34"/>
      <c r="AEG86" s="34"/>
      <c r="AEH86" s="34"/>
      <c r="AEI86" s="34"/>
      <c r="AEJ86" s="34"/>
      <c r="AEK86" s="34"/>
      <c r="AEL86" s="34"/>
      <c r="AEM86" s="34"/>
      <c r="AEN86" s="34"/>
      <c r="AEO86" s="34"/>
      <c r="AEP86" s="34"/>
      <c r="AEQ86" s="34"/>
      <c r="AER86" s="34"/>
      <c r="AES86" s="34"/>
      <c r="AET86" s="34"/>
      <c r="AEU86" s="34"/>
      <c r="AEV86" s="34"/>
      <c r="AEW86" s="34"/>
      <c r="AEX86" s="34"/>
      <c r="AEY86" s="34"/>
      <c r="AEZ86" s="34"/>
      <c r="AFA86" s="34"/>
      <c r="AFB86" s="34"/>
      <c r="AFC86" s="34"/>
      <c r="AFD86" s="34"/>
      <c r="AFE86" s="34"/>
      <c r="AFF86" s="34"/>
      <c r="AFG86" s="34"/>
      <c r="AFH86" s="34"/>
      <c r="AFI86" s="34"/>
      <c r="AFJ86" s="34"/>
      <c r="AFK86" s="34"/>
      <c r="AFL86" s="34"/>
      <c r="AFM86" s="34"/>
      <c r="AFN86" s="34"/>
      <c r="AFO86" s="34"/>
      <c r="AFP86" s="34"/>
      <c r="AFQ86" s="34"/>
      <c r="AFR86" s="34"/>
      <c r="AFS86" s="34"/>
      <c r="AFT86" s="34"/>
      <c r="AFU86" s="34"/>
      <c r="AFV86" s="34"/>
      <c r="AFW86" s="34"/>
      <c r="AFX86" s="34"/>
      <c r="AFY86" s="34"/>
      <c r="AFZ86" s="34"/>
      <c r="AGA86" s="34"/>
      <c r="AGB86" s="34"/>
      <c r="AGC86" s="34"/>
      <c r="AGD86" s="34"/>
      <c r="AGE86" s="34"/>
      <c r="AGF86" s="34"/>
      <c r="AGG86" s="34"/>
      <c r="AGH86" s="34"/>
      <c r="AGI86" s="34"/>
      <c r="AGJ86" s="34"/>
      <c r="AGK86" s="34"/>
      <c r="AGL86" s="34"/>
      <c r="AGM86" s="34"/>
      <c r="AGN86" s="34"/>
      <c r="AGO86" s="34"/>
      <c r="AGP86" s="34"/>
      <c r="AGQ86" s="34"/>
      <c r="AGR86" s="34"/>
      <c r="AGS86" s="34"/>
      <c r="AGT86" s="34"/>
      <c r="AGU86" s="34"/>
      <c r="AGV86" s="34"/>
      <c r="AGW86" s="34"/>
      <c r="AGX86" s="34"/>
      <c r="AGY86" s="34"/>
      <c r="AGZ86" s="34"/>
      <c r="AHA86" s="34"/>
      <c r="AHB86" s="34"/>
      <c r="AHC86" s="34"/>
      <c r="AHD86" s="34"/>
      <c r="AHE86" s="34"/>
      <c r="AHF86" s="34"/>
      <c r="AHG86" s="34"/>
      <c r="AHH86" s="34"/>
      <c r="AHI86" s="34"/>
      <c r="AHJ86" s="34"/>
      <c r="AHK86" s="34"/>
      <c r="AHL86" s="34"/>
      <c r="AHM86" s="34"/>
      <c r="AHN86" s="34"/>
      <c r="AHO86" s="34"/>
      <c r="AHP86" s="34"/>
      <c r="AHQ86" s="34"/>
      <c r="AHR86" s="34"/>
      <c r="AHS86" s="34"/>
      <c r="AHT86" s="34"/>
      <c r="AHU86" s="34"/>
      <c r="AHV86" s="34"/>
      <c r="AHW86" s="34"/>
      <c r="AHX86" s="34"/>
      <c r="AHY86" s="34"/>
      <c r="AHZ86" s="34"/>
      <c r="AIA86" s="34"/>
      <c r="AIB86" s="34"/>
      <c r="AIC86" s="34"/>
      <c r="AID86" s="34"/>
      <c r="AIE86" s="34"/>
      <c r="AIF86" s="34"/>
      <c r="AIG86" s="34"/>
      <c r="AIH86" s="34"/>
      <c r="AII86" s="34"/>
      <c r="AIJ86" s="34"/>
      <c r="AIK86" s="34"/>
      <c r="AIL86" s="34"/>
      <c r="AIM86" s="34"/>
      <c r="AIN86" s="34"/>
      <c r="AIO86" s="34"/>
      <c r="AIP86" s="34"/>
      <c r="AIQ86" s="34"/>
      <c r="AIR86" s="34"/>
      <c r="AIS86" s="34"/>
      <c r="AIT86" s="34"/>
      <c r="AIU86" s="34"/>
      <c r="AIV86" s="34"/>
      <c r="AIW86" s="34"/>
      <c r="AIX86" s="34"/>
      <c r="AIY86" s="34"/>
      <c r="AIZ86" s="34"/>
      <c r="AJA86" s="34"/>
      <c r="AJB86" s="34"/>
      <c r="AJC86" s="34"/>
      <c r="AJD86" s="34"/>
      <c r="AJE86" s="34"/>
      <c r="AJF86" s="34"/>
      <c r="AJG86" s="34"/>
      <c r="AJH86" s="34"/>
      <c r="AJI86" s="34"/>
      <c r="AJJ86" s="34"/>
      <c r="AJK86" s="34"/>
      <c r="AJL86" s="34"/>
      <c r="AJM86" s="34"/>
      <c r="AJN86" s="34"/>
      <c r="AJO86" s="34"/>
      <c r="AJP86" s="34"/>
      <c r="AJQ86" s="34"/>
      <c r="AJR86" s="34"/>
      <c r="AJS86" s="34"/>
      <c r="AJT86" s="34"/>
      <c r="AJU86" s="34"/>
      <c r="AJV86" s="34"/>
      <c r="AJW86" s="34"/>
      <c r="AJX86" s="34"/>
      <c r="AJY86" s="34"/>
      <c r="AJZ86" s="34"/>
      <c r="AKA86" s="34"/>
      <c r="AKB86" s="34"/>
      <c r="AKC86" s="34"/>
      <c r="AKD86" s="34"/>
      <c r="AKE86" s="34"/>
      <c r="AKF86" s="34"/>
      <c r="AKG86" s="34"/>
      <c r="AKH86" s="34"/>
      <c r="AKI86" s="34"/>
      <c r="AKJ86" s="34"/>
      <c r="AKK86" s="34"/>
      <c r="AKL86" s="34"/>
      <c r="AKM86" s="34"/>
      <c r="AKN86" s="34"/>
      <c r="AKO86" s="34"/>
      <c r="AKP86" s="34"/>
      <c r="AKQ86" s="34"/>
      <c r="AKR86" s="34"/>
      <c r="AKS86" s="34"/>
      <c r="AKT86" s="34"/>
      <c r="AKU86" s="34"/>
      <c r="AKV86" s="34"/>
      <c r="AKW86" s="34"/>
      <c r="AKX86" s="34"/>
      <c r="AKY86" s="34"/>
      <c r="AKZ86" s="34"/>
      <c r="ALA86" s="34"/>
      <c r="ALB86" s="34"/>
      <c r="ALC86" s="34"/>
      <c r="ALD86" s="34"/>
      <c r="ALE86" s="34"/>
      <c r="ALF86" s="34"/>
      <c r="ALG86" s="34"/>
      <c r="ALH86" s="34"/>
      <c r="ALI86" s="34"/>
      <c r="ALJ86" s="34"/>
      <c r="ALK86" s="34"/>
      <c r="ALL86" s="34"/>
      <c r="ALM86" s="34"/>
      <c r="ALN86" s="34"/>
      <c r="ALO86" s="34"/>
      <c r="ALP86" s="34"/>
      <c r="ALQ86" s="34"/>
      <c r="ALR86" s="34"/>
      <c r="ALS86" s="34"/>
      <c r="ALT86" s="34"/>
      <c r="ALU86" s="34"/>
      <c r="ALV86" s="34"/>
      <c r="ALW86" s="34"/>
      <c r="ALX86" s="34"/>
      <c r="ALY86" s="34"/>
      <c r="ALZ86" s="34"/>
      <c r="AMA86" s="34"/>
      <c r="AMB86" s="34"/>
      <c r="AMC86" s="34"/>
      <c r="AMD86" s="34"/>
      <c r="AME86" s="34"/>
      <c r="AMF86" s="34"/>
      <c r="AMG86" s="34"/>
      <c r="AMH86" s="34"/>
      <c r="AMI86" s="34"/>
      <c r="AMJ86" s="34"/>
      <c r="AMK86" s="34"/>
      <c r="AML86" s="34"/>
      <c r="AMM86" s="34"/>
      <c r="AMN86" s="34"/>
      <c r="AMO86" s="34"/>
      <c r="AMP86" s="34"/>
      <c r="AMQ86" s="34"/>
      <c r="AMR86" s="34"/>
      <c r="AMS86" s="34"/>
      <c r="AMT86" s="34"/>
      <c r="AMU86" s="34"/>
      <c r="AMV86" s="34"/>
      <c r="AMW86" s="34"/>
      <c r="AMX86" s="34"/>
      <c r="AMY86" s="34"/>
      <c r="AMZ86" s="34"/>
      <c r="ANA86" s="34"/>
      <c r="ANB86" s="34"/>
      <c r="ANC86" s="34"/>
      <c r="AND86" s="34"/>
      <c r="ANE86" s="34"/>
      <c r="ANF86" s="34"/>
      <c r="ANG86" s="34"/>
      <c r="ANH86" s="34"/>
      <c r="ANI86" s="34"/>
      <c r="ANJ86" s="34"/>
      <c r="ANK86" s="34"/>
      <c r="ANL86" s="34"/>
      <c r="ANM86" s="34"/>
      <c r="ANN86" s="34"/>
      <c r="ANO86" s="34"/>
      <c r="ANP86" s="34"/>
      <c r="ANQ86" s="34"/>
      <c r="ANR86" s="34"/>
      <c r="ANS86" s="34"/>
      <c r="ANT86" s="34"/>
      <c r="ANU86" s="34"/>
      <c r="ANV86" s="34"/>
      <c r="ANW86" s="34"/>
      <c r="ANX86" s="34"/>
      <c r="ANY86" s="34"/>
      <c r="ANZ86" s="34"/>
      <c r="AOA86" s="34"/>
      <c r="AOB86" s="34"/>
      <c r="AOC86" s="34"/>
      <c r="AOD86" s="34"/>
      <c r="AOE86" s="34"/>
      <c r="AOF86" s="34"/>
      <c r="AOG86" s="34"/>
      <c r="AOH86" s="34"/>
      <c r="AOI86" s="34"/>
      <c r="AOJ86" s="34"/>
      <c r="AOK86" s="34"/>
      <c r="AOL86" s="34"/>
      <c r="AOM86" s="34"/>
      <c r="AON86" s="34"/>
      <c r="AOO86" s="34"/>
      <c r="AOP86" s="34"/>
      <c r="AOQ86" s="34"/>
      <c r="AOR86" s="34"/>
      <c r="AOS86" s="34"/>
      <c r="AOT86" s="34"/>
      <c r="AOU86" s="34"/>
      <c r="AOV86" s="34"/>
      <c r="AOW86" s="34"/>
      <c r="AOX86" s="34"/>
      <c r="AOY86" s="34"/>
      <c r="AOZ86" s="34"/>
      <c r="APA86" s="34"/>
      <c r="APB86" s="34"/>
      <c r="APC86" s="34"/>
      <c r="APD86" s="34"/>
      <c r="APE86" s="34"/>
      <c r="APF86" s="34"/>
      <c r="APG86" s="34"/>
      <c r="APH86" s="34"/>
      <c r="API86" s="34"/>
      <c r="APJ86" s="34"/>
      <c r="APK86" s="34"/>
      <c r="APL86" s="34"/>
      <c r="APM86" s="34"/>
      <c r="APN86" s="34"/>
      <c r="APO86" s="34"/>
      <c r="APP86" s="34"/>
      <c r="APQ86" s="34"/>
      <c r="APR86" s="34"/>
      <c r="APS86" s="34"/>
      <c r="APT86" s="34"/>
      <c r="APU86" s="34"/>
      <c r="APV86" s="34"/>
      <c r="APW86" s="34"/>
      <c r="APX86" s="34"/>
      <c r="APY86" s="34"/>
      <c r="APZ86" s="34"/>
    </row>
    <row r="87" spans="1:1120" s="36" customFormat="1" x14ac:dyDescent="0.15">
      <c r="A87" t="s">
        <v>62</v>
      </c>
      <c r="B87"/>
      <c r="C87"/>
      <c r="D87"/>
      <c r="E87"/>
      <c r="F87"/>
      <c r="G87"/>
      <c r="H87"/>
      <c r="I87"/>
      <c r="J87"/>
      <c r="K87"/>
      <c r="L87"/>
      <c r="M87"/>
      <c r="N87"/>
      <c r="O87"/>
      <c r="P87"/>
      <c r="Q87"/>
      <c r="R87"/>
      <c r="S87"/>
      <c r="T87"/>
      <c r="U87"/>
      <c r="V87"/>
      <c r="W87"/>
      <c r="X87"/>
      <c r="Y87"/>
      <c r="Z87"/>
      <c r="AA87"/>
      <c r="AB87"/>
      <c r="AC87"/>
      <c r="AD87"/>
      <c r="AE87"/>
      <c r="AF87"/>
      <c r="AG87"/>
      <c r="AH87"/>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L87" s="34"/>
      <c r="NM87" s="34"/>
      <c r="NN87" s="34"/>
      <c r="NO87" s="34"/>
      <c r="NP87" s="34"/>
      <c r="NQ87" s="34"/>
      <c r="NR87" s="34"/>
      <c r="NS87" s="34"/>
      <c r="NT87" s="34"/>
      <c r="NU87" s="34"/>
      <c r="NV87" s="34"/>
      <c r="NW87" s="34"/>
      <c r="NX87" s="34"/>
      <c r="NY87" s="34"/>
      <c r="NZ87" s="34"/>
      <c r="OA87" s="34"/>
      <c r="OB87" s="34"/>
      <c r="OC87" s="34"/>
      <c r="OD87" s="34"/>
      <c r="OE87" s="34"/>
      <c r="OF87" s="34"/>
      <c r="OG87" s="34"/>
      <c r="OH87" s="34"/>
      <c r="OI87" s="34"/>
      <c r="OJ87" s="34"/>
      <c r="OK87" s="34"/>
      <c r="OL87" s="34"/>
      <c r="OM87" s="34"/>
      <c r="ON87" s="34"/>
      <c r="OO87" s="34"/>
      <c r="OP87" s="34"/>
      <c r="OQ87" s="34"/>
      <c r="OR87" s="34"/>
      <c r="OS87" s="34"/>
      <c r="OT87" s="34"/>
      <c r="OU87" s="34"/>
      <c r="OV87" s="34"/>
      <c r="OW87" s="34"/>
      <c r="OX87" s="34"/>
      <c r="OY87" s="34"/>
      <c r="OZ87" s="34"/>
      <c r="PA87" s="34"/>
      <c r="PB87" s="34"/>
      <c r="PC87" s="34"/>
      <c r="PD87" s="34"/>
      <c r="PE87" s="34"/>
      <c r="PF87" s="34"/>
      <c r="PG87" s="34"/>
      <c r="PH87" s="34"/>
      <c r="PI87" s="34"/>
      <c r="PJ87" s="34"/>
      <c r="PK87" s="34"/>
      <c r="PL87" s="34"/>
      <c r="PM87" s="34"/>
      <c r="PN87" s="34"/>
      <c r="PO87" s="34"/>
      <c r="PP87" s="34"/>
      <c r="PQ87" s="34"/>
      <c r="PR87" s="34"/>
      <c r="PS87" s="34"/>
      <c r="PT87" s="34"/>
      <c r="PU87" s="34"/>
      <c r="PV87" s="34"/>
      <c r="PW87" s="34"/>
      <c r="PX87" s="34"/>
      <c r="PY87" s="34"/>
      <c r="PZ87" s="34"/>
      <c r="QA87" s="34"/>
      <c r="QB87" s="34"/>
      <c r="QC87" s="34"/>
      <c r="QD87" s="34"/>
      <c r="QE87" s="34"/>
      <c r="QF87" s="34"/>
      <c r="QG87" s="34"/>
      <c r="QH87" s="34"/>
      <c r="QI87" s="34"/>
      <c r="QJ87" s="34"/>
      <c r="QK87" s="34"/>
      <c r="QL87" s="34"/>
      <c r="QM87" s="34"/>
      <c r="QN87" s="34"/>
      <c r="QO87" s="34"/>
      <c r="QP87" s="34"/>
      <c r="QQ87" s="34"/>
      <c r="QR87" s="34"/>
      <c r="QS87" s="34"/>
      <c r="QT87" s="34"/>
      <c r="QU87" s="34"/>
      <c r="QV87" s="34"/>
      <c r="QW87" s="34"/>
      <c r="QX87" s="34"/>
      <c r="QY87" s="34"/>
      <c r="QZ87" s="34"/>
      <c r="RA87" s="34"/>
      <c r="RB87" s="34"/>
      <c r="RC87" s="34"/>
      <c r="RD87" s="34"/>
      <c r="RE87" s="34"/>
      <c r="RF87" s="34"/>
      <c r="RG87" s="34"/>
      <c r="RH87" s="34"/>
      <c r="RI87" s="34"/>
      <c r="RJ87" s="34"/>
      <c r="RK87" s="34"/>
      <c r="RL87" s="34"/>
      <c r="RM87" s="34"/>
      <c r="RN87" s="34"/>
      <c r="RO87" s="34"/>
      <c r="RP87" s="34"/>
      <c r="RQ87" s="34"/>
      <c r="RR87" s="34"/>
      <c r="RS87" s="34"/>
      <c r="RT87" s="34"/>
      <c r="RU87" s="34"/>
      <c r="RV87" s="34"/>
      <c r="RW87" s="34"/>
      <c r="RX87" s="34"/>
      <c r="RY87" s="34"/>
      <c r="RZ87" s="34"/>
      <c r="SA87" s="34"/>
      <c r="SB87" s="34"/>
      <c r="SC87" s="34"/>
      <c r="SD87" s="34"/>
      <c r="SE87" s="34"/>
      <c r="SF87" s="34"/>
      <c r="SG87" s="34"/>
      <c r="SH87" s="34"/>
      <c r="SI87" s="34"/>
      <c r="SJ87" s="34"/>
      <c r="SK87" s="34"/>
      <c r="SL87" s="34"/>
      <c r="SM87" s="34"/>
      <c r="SN87" s="34"/>
      <c r="SO87" s="34"/>
      <c r="SP87" s="34"/>
      <c r="SQ87" s="34"/>
      <c r="SR87" s="34"/>
      <c r="SS87" s="34"/>
      <c r="ST87" s="34"/>
      <c r="SU87" s="34"/>
      <c r="SV87" s="34"/>
      <c r="SW87" s="34"/>
      <c r="SX87" s="34"/>
      <c r="SY87" s="34"/>
      <c r="SZ87" s="34"/>
      <c r="TA87" s="34"/>
      <c r="TB87" s="34"/>
      <c r="TC87" s="34"/>
      <c r="TD87" s="34"/>
      <c r="TE87" s="34"/>
      <c r="TF87" s="34"/>
      <c r="TG87" s="34"/>
      <c r="TH87" s="34"/>
      <c r="TI87" s="34"/>
      <c r="TJ87" s="34"/>
      <c r="TK87" s="34"/>
      <c r="TL87" s="34"/>
      <c r="TM87" s="34"/>
      <c r="TN87" s="34"/>
      <c r="TO87" s="34"/>
      <c r="TP87" s="34"/>
      <c r="TQ87" s="34"/>
      <c r="TR87" s="34"/>
      <c r="TS87" s="34"/>
      <c r="TT87" s="34"/>
      <c r="TU87" s="34"/>
      <c r="TV87" s="34"/>
      <c r="TW87" s="34"/>
      <c r="TX87" s="34"/>
      <c r="TY87" s="34"/>
      <c r="TZ87" s="34"/>
      <c r="UA87" s="34"/>
      <c r="UB87" s="34"/>
      <c r="UC87" s="34"/>
      <c r="UD87" s="34"/>
      <c r="UE87" s="34"/>
      <c r="UF87" s="34"/>
      <c r="UG87" s="34"/>
      <c r="UH87" s="34"/>
      <c r="UI87" s="34"/>
      <c r="UJ87" s="34"/>
      <c r="UK87" s="34"/>
      <c r="UL87" s="34"/>
      <c r="UM87" s="34"/>
      <c r="UN87" s="34"/>
      <c r="UO87" s="34"/>
      <c r="UP87" s="34"/>
      <c r="UQ87" s="34"/>
      <c r="UR87" s="34"/>
      <c r="US87" s="34"/>
      <c r="UT87" s="34"/>
      <c r="UU87" s="34"/>
      <c r="UV87" s="34"/>
      <c r="UW87" s="34"/>
      <c r="UX87" s="34"/>
      <c r="UY87" s="34"/>
      <c r="UZ87" s="34"/>
      <c r="VA87" s="34"/>
      <c r="VB87" s="34"/>
      <c r="VC87" s="34"/>
      <c r="VD87" s="34"/>
      <c r="VE87" s="34"/>
      <c r="VF87" s="34"/>
      <c r="VG87" s="34"/>
      <c r="VH87" s="34"/>
      <c r="VI87" s="34"/>
      <c r="VJ87" s="34"/>
      <c r="VK87" s="34"/>
      <c r="VL87" s="34"/>
      <c r="VM87" s="34"/>
      <c r="VN87" s="34"/>
      <c r="VO87" s="34"/>
      <c r="VP87" s="34"/>
      <c r="VQ87" s="34"/>
      <c r="VR87" s="34"/>
      <c r="VS87" s="34"/>
      <c r="VT87" s="34"/>
      <c r="VU87" s="34"/>
      <c r="VV87" s="34"/>
      <c r="VW87" s="34"/>
      <c r="VX87" s="34"/>
      <c r="VY87" s="34"/>
      <c r="VZ87" s="34"/>
      <c r="WA87" s="34"/>
      <c r="WB87" s="34"/>
      <c r="WC87" s="34"/>
      <c r="WD87" s="34"/>
      <c r="WE87" s="34"/>
      <c r="WF87" s="34"/>
      <c r="WG87" s="34"/>
      <c r="WH87" s="34"/>
      <c r="WI87" s="34"/>
      <c r="WJ87" s="34"/>
      <c r="WK87" s="34"/>
      <c r="WL87" s="34"/>
      <c r="WM87" s="34"/>
      <c r="WN87" s="34"/>
      <c r="WO87" s="34"/>
      <c r="WP87" s="34"/>
      <c r="WQ87" s="34"/>
      <c r="WR87" s="34"/>
      <c r="WS87" s="34"/>
      <c r="WT87" s="34"/>
      <c r="WU87" s="34"/>
      <c r="WV87" s="34"/>
      <c r="WW87" s="34"/>
      <c r="WX87" s="34"/>
      <c r="WY87" s="34"/>
      <c r="WZ87" s="34"/>
      <c r="XA87" s="34"/>
      <c r="XB87" s="34"/>
      <c r="XC87" s="34"/>
      <c r="XD87" s="34"/>
      <c r="XE87" s="34"/>
      <c r="XF87" s="34"/>
      <c r="XG87" s="34"/>
      <c r="XH87" s="34"/>
      <c r="XI87" s="34"/>
      <c r="XJ87" s="34"/>
      <c r="XK87" s="34"/>
      <c r="XL87" s="34"/>
      <c r="XM87" s="34"/>
      <c r="XN87" s="34"/>
      <c r="XO87" s="34"/>
      <c r="XP87" s="34"/>
      <c r="XQ87" s="34"/>
      <c r="XR87" s="34"/>
      <c r="XS87" s="34"/>
      <c r="XT87" s="34"/>
      <c r="XU87" s="34"/>
      <c r="XV87" s="34"/>
      <c r="XW87" s="34"/>
      <c r="XX87" s="34"/>
      <c r="XY87" s="34"/>
      <c r="XZ87" s="34"/>
      <c r="YA87" s="34"/>
      <c r="YB87" s="34"/>
      <c r="YC87" s="34"/>
      <c r="YD87" s="34"/>
      <c r="YE87" s="34"/>
      <c r="YF87" s="34"/>
      <c r="YG87" s="34"/>
      <c r="YH87" s="34"/>
      <c r="YI87" s="34"/>
      <c r="YJ87" s="34"/>
      <c r="YK87" s="34"/>
      <c r="YL87" s="34"/>
      <c r="YM87" s="34"/>
      <c r="YN87" s="34"/>
      <c r="YO87" s="34"/>
      <c r="YP87" s="34"/>
      <c r="YQ87" s="34"/>
      <c r="YR87" s="34"/>
      <c r="YS87" s="34"/>
      <c r="YT87" s="34"/>
      <c r="YU87" s="34"/>
      <c r="YV87" s="34"/>
      <c r="YW87" s="34"/>
      <c r="YX87" s="34"/>
      <c r="YY87" s="34"/>
      <c r="YZ87" s="34"/>
      <c r="ZA87" s="34"/>
      <c r="ZB87" s="34"/>
      <c r="ZC87" s="34"/>
      <c r="ZD87" s="34"/>
      <c r="ZE87" s="34"/>
      <c r="ZF87" s="34"/>
      <c r="ZG87" s="34"/>
      <c r="ZH87" s="34"/>
      <c r="ZI87" s="34"/>
      <c r="ZJ87" s="34"/>
      <c r="ZK87" s="34"/>
      <c r="ZL87" s="34"/>
      <c r="ZM87" s="34"/>
      <c r="ZN87" s="34"/>
      <c r="ZO87" s="34"/>
      <c r="ZP87" s="34"/>
      <c r="ZQ87" s="34"/>
      <c r="ZR87" s="34"/>
      <c r="ZS87" s="34"/>
      <c r="ZT87" s="34"/>
      <c r="ZU87" s="34"/>
      <c r="ZV87" s="34"/>
      <c r="ZW87" s="34"/>
      <c r="ZX87" s="34"/>
      <c r="ZY87" s="34"/>
      <c r="ZZ87" s="34"/>
      <c r="AAA87" s="34"/>
      <c r="AAB87" s="34"/>
      <c r="AAC87" s="34"/>
      <c r="AAD87" s="34"/>
      <c r="AAE87" s="34"/>
      <c r="AAF87" s="34"/>
      <c r="AAG87" s="34"/>
      <c r="AAH87" s="34"/>
      <c r="AAI87" s="34"/>
      <c r="AAJ87" s="34"/>
      <c r="AAK87" s="34"/>
      <c r="AAL87" s="34"/>
      <c r="AAM87" s="34"/>
      <c r="AAN87" s="34"/>
      <c r="AAO87" s="34"/>
      <c r="AAP87" s="34"/>
      <c r="AAQ87" s="34"/>
      <c r="AAR87" s="34"/>
      <c r="AAS87" s="34"/>
      <c r="AAT87" s="34"/>
      <c r="AAU87" s="34"/>
      <c r="AAV87" s="34"/>
      <c r="AAW87" s="34"/>
      <c r="AAX87" s="34"/>
      <c r="AAY87" s="34"/>
      <c r="AAZ87" s="34"/>
      <c r="ABA87" s="34"/>
      <c r="ABB87" s="34"/>
      <c r="ABC87" s="34"/>
      <c r="ABD87" s="34"/>
      <c r="ABE87" s="34"/>
      <c r="ABF87" s="34"/>
      <c r="ABG87" s="34"/>
      <c r="ABH87" s="34"/>
      <c r="ABI87" s="34"/>
      <c r="ABJ87" s="34"/>
      <c r="ABK87" s="34"/>
      <c r="ABL87" s="34"/>
      <c r="ABM87" s="34"/>
      <c r="ABN87" s="34"/>
      <c r="ABO87" s="34"/>
      <c r="ABP87" s="34"/>
      <c r="ABQ87" s="34"/>
      <c r="ABR87" s="34"/>
      <c r="ABS87" s="34"/>
      <c r="ABT87" s="34"/>
      <c r="ABU87" s="34"/>
      <c r="ABV87" s="34"/>
      <c r="ABW87" s="34"/>
      <c r="ABX87" s="34"/>
      <c r="ABY87" s="34"/>
      <c r="ABZ87" s="34"/>
      <c r="ACA87" s="34"/>
      <c r="ACB87" s="34"/>
      <c r="ACC87" s="34"/>
      <c r="ACD87" s="34"/>
      <c r="ACE87" s="34"/>
      <c r="ACF87" s="34"/>
      <c r="ACG87" s="34"/>
      <c r="ACH87" s="34"/>
      <c r="ACI87" s="34"/>
      <c r="ACJ87" s="34"/>
      <c r="ACK87" s="34"/>
      <c r="ACL87" s="34"/>
      <c r="ACM87" s="34"/>
      <c r="ACN87" s="34"/>
      <c r="ACO87" s="34"/>
      <c r="ACP87" s="34"/>
      <c r="ACQ87" s="34"/>
      <c r="ACR87" s="34"/>
      <c r="ACS87" s="34"/>
      <c r="ACT87" s="34"/>
      <c r="ACU87" s="34"/>
      <c r="ACV87" s="34"/>
      <c r="ACW87" s="34"/>
      <c r="ACX87" s="34"/>
      <c r="ACY87" s="34"/>
      <c r="ACZ87" s="34"/>
      <c r="ADA87" s="34"/>
      <c r="ADB87" s="34"/>
      <c r="ADC87" s="34"/>
      <c r="ADD87" s="34"/>
      <c r="ADE87" s="34"/>
      <c r="ADF87" s="34"/>
      <c r="ADG87" s="34"/>
      <c r="ADH87" s="34"/>
      <c r="ADI87" s="34"/>
      <c r="ADJ87" s="34"/>
      <c r="ADK87" s="34"/>
      <c r="ADL87" s="34"/>
      <c r="ADM87" s="34"/>
      <c r="ADN87" s="34"/>
      <c r="ADO87" s="34"/>
      <c r="ADP87" s="34"/>
      <c r="ADQ87" s="34"/>
      <c r="ADR87" s="34"/>
      <c r="ADS87" s="34"/>
      <c r="ADT87" s="34"/>
      <c r="ADU87" s="34"/>
      <c r="ADV87" s="34"/>
      <c r="ADW87" s="34"/>
      <c r="ADX87" s="34"/>
      <c r="ADY87" s="34"/>
      <c r="ADZ87" s="34"/>
      <c r="AEA87" s="34"/>
      <c r="AEB87" s="34"/>
      <c r="AEC87" s="34"/>
      <c r="AED87" s="34"/>
      <c r="AEE87" s="34"/>
      <c r="AEF87" s="34"/>
      <c r="AEG87" s="34"/>
      <c r="AEH87" s="34"/>
      <c r="AEI87" s="34"/>
      <c r="AEJ87" s="34"/>
      <c r="AEK87" s="34"/>
      <c r="AEL87" s="34"/>
      <c r="AEM87" s="34"/>
      <c r="AEN87" s="34"/>
      <c r="AEO87" s="34"/>
      <c r="AEP87" s="34"/>
      <c r="AEQ87" s="34"/>
      <c r="AER87" s="34"/>
      <c r="AES87" s="34"/>
      <c r="AET87" s="34"/>
      <c r="AEU87" s="34"/>
      <c r="AEV87" s="34"/>
      <c r="AEW87" s="34"/>
      <c r="AEX87" s="34"/>
      <c r="AEY87" s="34"/>
      <c r="AEZ87" s="34"/>
      <c r="AFA87" s="34"/>
      <c r="AFB87" s="34"/>
      <c r="AFC87" s="34"/>
      <c r="AFD87" s="34"/>
      <c r="AFE87" s="34"/>
      <c r="AFF87" s="34"/>
      <c r="AFG87" s="34"/>
      <c r="AFH87" s="34"/>
      <c r="AFI87" s="34"/>
      <c r="AFJ87" s="34"/>
      <c r="AFK87" s="34"/>
      <c r="AFL87" s="34"/>
      <c r="AFM87" s="34"/>
      <c r="AFN87" s="34"/>
      <c r="AFO87" s="34"/>
      <c r="AFP87" s="34"/>
      <c r="AFQ87" s="34"/>
      <c r="AFR87" s="34"/>
      <c r="AFS87" s="34"/>
      <c r="AFT87" s="34"/>
      <c r="AFU87" s="34"/>
      <c r="AFV87" s="34"/>
      <c r="AFW87" s="34"/>
      <c r="AFX87" s="34"/>
      <c r="AFY87" s="34"/>
      <c r="AFZ87" s="34"/>
      <c r="AGA87" s="34"/>
      <c r="AGB87" s="34"/>
      <c r="AGC87" s="34"/>
      <c r="AGD87" s="34"/>
      <c r="AGE87" s="34"/>
      <c r="AGF87" s="34"/>
      <c r="AGG87" s="34"/>
      <c r="AGH87" s="34"/>
      <c r="AGI87" s="34"/>
      <c r="AGJ87" s="34"/>
      <c r="AGK87" s="34"/>
      <c r="AGL87" s="34"/>
      <c r="AGM87" s="34"/>
      <c r="AGN87" s="34"/>
      <c r="AGO87" s="34"/>
      <c r="AGP87" s="34"/>
      <c r="AGQ87" s="34"/>
      <c r="AGR87" s="34"/>
      <c r="AGS87" s="34"/>
      <c r="AGT87" s="34"/>
      <c r="AGU87" s="34"/>
      <c r="AGV87" s="34"/>
      <c r="AGW87" s="34"/>
      <c r="AGX87" s="34"/>
      <c r="AGY87" s="34"/>
      <c r="AGZ87" s="34"/>
      <c r="AHA87" s="34"/>
      <c r="AHB87" s="34"/>
      <c r="AHC87" s="34"/>
      <c r="AHD87" s="34"/>
      <c r="AHE87" s="34"/>
      <c r="AHF87" s="34"/>
      <c r="AHG87" s="34"/>
      <c r="AHH87" s="34"/>
      <c r="AHI87" s="34"/>
      <c r="AHJ87" s="34"/>
      <c r="AHK87" s="34"/>
      <c r="AHL87" s="34"/>
      <c r="AHM87" s="34"/>
      <c r="AHN87" s="34"/>
      <c r="AHO87" s="34"/>
      <c r="AHP87" s="34"/>
      <c r="AHQ87" s="34"/>
      <c r="AHR87" s="34"/>
      <c r="AHS87" s="34"/>
      <c r="AHT87" s="34"/>
      <c r="AHU87" s="34"/>
      <c r="AHV87" s="34"/>
      <c r="AHW87" s="34"/>
      <c r="AHX87" s="34"/>
      <c r="AHY87" s="34"/>
      <c r="AHZ87" s="34"/>
      <c r="AIA87" s="34"/>
      <c r="AIB87" s="34"/>
      <c r="AIC87" s="34"/>
      <c r="AID87" s="34"/>
      <c r="AIE87" s="34"/>
      <c r="AIF87" s="34"/>
      <c r="AIG87" s="34"/>
      <c r="AIH87" s="34"/>
      <c r="AII87" s="34"/>
      <c r="AIJ87" s="34"/>
      <c r="AIK87" s="34"/>
      <c r="AIL87" s="34"/>
      <c r="AIM87" s="34"/>
      <c r="AIN87" s="34"/>
      <c r="AIO87" s="34"/>
      <c r="AIP87" s="34"/>
      <c r="AIQ87" s="34"/>
      <c r="AIR87" s="34"/>
      <c r="AIS87" s="34"/>
      <c r="AIT87" s="34"/>
      <c r="AIU87" s="34"/>
      <c r="AIV87" s="34"/>
      <c r="AIW87" s="34"/>
      <c r="AIX87" s="34"/>
      <c r="AIY87" s="34"/>
      <c r="AIZ87" s="34"/>
      <c r="AJA87" s="34"/>
      <c r="AJB87" s="34"/>
      <c r="AJC87" s="34"/>
      <c r="AJD87" s="34"/>
      <c r="AJE87" s="34"/>
      <c r="AJF87" s="34"/>
      <c r="AJG87" s="34"/>
      <c r="AJH87" s="34"/>
      <c r="AJI87" s="34"/>
      <c r="AJJ87" s="34"/>
      <c r="AJK87" s="34"/>
      <c r="AJL87" s="34"/>
      <c r="AJM87" s="34"/>
      <c r="AJN87" s="34"/>
      <c r="AJO87" s="34"/>
      <c r="AJP87" s="34"/>
      <c r="AJQ87" s="34"/>
      <c r="AJR87" s="34"/>
      <c r="AJS87" s="34"/>
      <c r="AJT87" s="34"/>
      <c r="AJU87" s="34"/>
      <c r="AJV87" s="34"/>
      <c r="AJW87" s="34"/>
      <c r="AJX87" s="34"/>
      <c r="AJY87" s="34"/>
      <c r="AJZ87" s="34"/>
      <c r="AKA87" s="34"/>
      <c r="AKB87" s="34"/>
      <c r="AKC87" s="34"/>
      <c r="AKD87" s="34"/>
      <c r="AKE87" s="34"/>
      <c r="AKF87" s="34"/>
      <c r="AKG87" s="34"/>
      <c r="AKH87" s="34"/>
      <c r="AKI87" s="34"/>
      <c r="AKJ87" s="34"/>
      <c r="AKK87" s="34"/>
      <c r="AKL87" s="34"/>
      <c r="AKM87" s="34"/>
      <c r="AKN87" s="34"/>
      <c r="AKO87" s="34"/>
      <c r="AKP87" s="34"/>
      <c r="AKQ87" s="34"/>
      <c r="AKR87" s="34"/>
      <c r="AKS87" s="34"/>
      <c r="AKT87" s="34"/>
      <c r="AKU87" s="34"/>
      <c r="AKV87" s="34"/>
      <c r="AKW87" s="34"/>
      <c r="AKX87" s="34"/>
      <c r="AKY87" s="34"/>
      <c r="AKZ87" s="34"/>
      <c r="ALA87" s="34"/>
      <c r="ALB87" s="34"/>
      <c r="ALC87" s="34"/>
      <c r="ALD87" s="34"/>
      <c r="ALE87" s="34"/>
      <c r="ALF87" s="34"/>
      <c r="ALG87" s="34"/>
      <c r="ALH87" s="34"/>
      <c r="ALI87" s="34"/>
      <c r="ALJ87" s="34"/>
      <c r="ALK87" s="34"/>
      <c r="ALL87" s="34"/>
      <c r="ALM87" s="34"/>
      <c r="ALN87" s="34"/>
      <c r="ALO87" s="34"/>
      <c r="ALP87" s="34"/>
      <c r="ALQ87" s="34"/>
      <c r="ALR87" s="34"/>
      <c r="ALS87" s="34"/>
      <c r="ALT87" s="34"/>
      <c r="ALU87" s="34"/>
      <c r="ALV87" s="34"/>
      <c r="ALW87" s="34"/>
      <c r="ALX87" s="34"/>
      <c r="ALY87" s="34"/>
      <c r="ALZ87" s="34"/>
      <c r="AMA87" s="34"/>
      <c r="AMB87" s="34"/>
      <c r="AMC87" s="34"/>
      <c r="AMD87" s="34"/>
      <c r="AME87" s="34"/>
      <c r="AMF87" s="34"/>
      <c r="AMG87" s="34"/>
      <c r="AMH87" s="34"/>
      <c r="AMI87" s="34"/>
      <c r="AMJ87" s="34"/>
      <c r="AMK87" s="34"/>
      <c r="AML87" s="34"/>
      <c r="AMM87" s="34"/>
      <c r="AMN87" s="34"/>
      <c r="AMO87" s="34"/>
      <c r="AMP87" s="34"/>
      <c r="AMQ87" s="34"/>
      <c r="AMR87" s="34"/>
      <c r="AMS87" s="34"/>
      <c r="AMT87" s="34"/>
      <c r="AMU87" s="34"/>
      <c r="AMV87" s="34"/>
      <c r="AMW87" s="34"/>
      <c r="AMX87" s="34"/>
      <c r="AMY87" s="34"/>
      <c r="AMZ87" s="34"/>
      <c r="ANA87" s="34"/>
      <c r="ANB87" s="34"/>
      <c r="ANC87" s="34"/>
      <c r="AND87" s="34"/>
      <c r="ANE87" s="34"/>
      <c r="ANF87" s="34"/>
      <c r="ANG87" s="34"/>
      <c r="ANH87" s="34"/>
      <c r="ANI87" s="34"/>
      <c r="ANJ87" s="34"/>
      <c r="ANK87" s="34"/>
      <c r="ANL87" s="34"/>
      <c r="ANM87" s="34"/>
      <c r="ANN87" s="34"/>
      <c r="ANO87" s="34"/>
      <c r="ANP87" s="34"/>
      <c r="ANQ87" s="34"/>
      <c r="ANR87" s="34"/>
      <c r="ANS87" s="34"/>
      <c r="ANT87" s="34"/>
      <c r="ANU87" s="34"/>
      <c r="ANV87" s="34"/>
      <c r="ANW87" s="34"/>
      <c r="ANX87" s="34"/>
      <c r="ANY87" s="34"/>
      <c r="ANZ87" s="34"/>
      <c r="AOA87" s="34"/>
      <c r="AOB87" s="34"/>
      <c r="AOC87" s="34"/>
      <c r="AOD87" s="34"/>
      <c r="AOE87" s="34"/>
      <c r="AOF87" s="34"/>
      <c r="AOG87" s="34"/>
      <c r="AOH87" s="34"/>
      <c r="AOI87" s="34"/>
      <c r="AOJ87" s="34"/>
      <c r="AOK87" s="34"/>
      <c r="AOL87" s="34"/>
      <c r="AOM87" s="34"/>
      <c r="AON87" s="34"/>
      <c r="AOO87" s="34"/>
      <c r="AOP87" s="34"/>
      <c r="AOQ87" s="34"/>
      <c r="AOR87" s="34"/>
      <c r="AOS87" s="34"/>
      <c r="AOT87" s="34"/>
      <c r="AOU87" s="34"/>
      <c r="AOV87" s="34"/>
      <c r="AOW87" s="34"/>
      <c r="AOX87" s="34"/>
      <c r="AOY87" s="34"/>
      <c r="AOZ87" s="34"/>
      <c r="APA87" s="34"/>
      <c r="APB87" s="34"/>
      <c r="APC87" s="34"/>
      <c r="APD87" s="34"/>
      <c r="APE87" s="34"/>
      <c r="APF87" s="34"/>
      <c r="APG87" s="34"/>
      <c r="APH87" s="34"/>
      <c r="API87" s="34"/>
      <c r="APJ87" s="34"/>
      <c r="APK87" s="34"/>
      <c r="APL87" s="34"/>
      <c r="APM87" s="34"/>
      <c r="APN87" s="34"/>
      <c r="APO87" s="34"/>
      <c r="APP87" s="34"/>
      <c r="APQ87" s="34"/>
      <c r="APR87" s="34"/>
      <c r="APS87" s="34"/>
      <c r="APT87" s="34"/>
      <c r="APU87" s="34"/>
      <c r="APV87" s="34"/>
      <c r="APW87" s="34"/>
      <c r="APX87" s="34"/>
      <c r="APY87" s="34"/>
      <c r="APZ87" s="34"/>
      <c r="AQA87" s="34"/>
      <c r="AQB87" s="34"/>
    </row>
    <row r="88" spans="1:1120" ht="28" x14ac:dyDescent="0.15">
      <c r="A88" s="99" t="s">
        <v>402</v>
      </c>
      <c r="B88" s="67" t="s">
        <v>45</v>
      </c>
      <c r="C88" s="33" t="s">
        <v>901</v>
      </c>
      <c r="D88" s="21" t="s">
        <v>46</v>
      </c>
      <c r="E88" s="21" t="s">
        <v>1149</v>
      </c>
      <c r="F88" s="67" t="s">
        <v>47</v>
      </c>
      <c r="G88" s="67" t="s">
        <v>390</v>
      </c>
      <c r="H88" s="67" t="s">
        <v>391</v>
      </c>
      <c r="I88" s="33" t="s">
        <v>902</v>
      </c>
      <c r="J88" s="33" t="s">
        <v>1152</v>
      </c>
      <c r="K88" s="67" t="s">
        <v>48</v>
      </c>
      <c r="L88" s="33" t="s">
        <v>858</v>
      </c>
      <c r="M88" s="33" t="s">
        <v>1177</v>
      </c>
      <c r="N88" s="67" t="s">
        <v>87</v>
      </c>
      <c r="O88" s="67" t="s">
        <v>88</v>
      </c>
      <c r="P88" s="21" t="s">
        <v>89</v>
      </c>
      <c r="Q88" s="21" t="s">
        <v>212</v>
      </c>
      <c r="R88" s="67" t="s">
        <v>49</v>
      </c>
      <c r="S88" s="67" t="s">
        <v>90</v>
      </c>
      <c r="T88" s="67" t="s">
        <v>91</v>
      </c>
      <c r="U88" s="21" t="s">
        <v>392</v>
      </c>
      <c r="V88" s="67" t="s">
        <v>393</v>
      </c>
      <c r="W88" s="67" t="s">
        <v>859</v>
      </c>
      <c r="X88" s="21" t="s">
        <v>50</v>
      </c>
      <c r="Y88" s="67" t="s">
        <v>51</v>
      </c>
      <c r="Z88" s="67" t="s">
        <v>394</v>
      </c>
      <c r="AA88" s="67" t="s">
        <v>804</v>
      </c>
      <c r="AB88" s="67" t="s">
        <v>78</v>
      </c>
      <c r="AC88" s="67" t="s">
        <v>903</v>
      </c>
      <c r="AD88" s="21" t="s">
        <v>588</v>
      </c>
      <c r="AE88" s="67" t="s">
        <v>52</v>
      </c>
      <c r="AF88" s="67" t="s">
        <v>904</v>
      </c>
      <c r="AG88" s="67" t="s">
        <v>82</v>
      </c>
      <c r="AH88" s="67" t="s">
        <v>905</v>
      </c>
      <c r="AI88" s="67" t="s">
        <v>54</v>
      </c>
      <c r="AJ88" s="176" t="s">
        <v>55</v>
      </c>
      <c r="AK88" s="34"/>
      <c r="AL88" s="34"/>
      <c r="AM88" s="34"/>
      <c r="AN88" s="34"/>
    </row>
    <row r="89" spans="1:1120" x14ac:dyDescent="0.15">
      <c r="A89" s="38" t="s">
        <v>305</v>
      </c>
      <c r="B89" s="193">
        <v>5.42</v>
      </c>
      <c r="C89" s="193"/>
      <c r="D89" s="193">
        <v>0</v>
      </c>
      <c r="E89" s="193"/>
      <c r="F89" s="193">
        <v>0</v>
      </c>
      <c r="G89" s="193">
        <v>11781.15</v>
      </c>
      <c r="H89" s="193">
        <v>9712.4599999999991</v>
      </c>
      <c r="I89" s="193"/>
      <c r="J89" s="193"/>
      <c r="K89" s="193">
        <v>647.12</v>
      </c>
      <c r="L89" s="193"/>
      <c r="M89" s="193"/>
      <c r="N89" s="193">
        <v>0</v>
      </c>
      <c r="O89" s="193">
        <v>6468.82</v>
      </c>
      <c r="P89" s="193">
        <v>0.06</v>
      </c>
      <c r="Q89" s="193">
        <v>0</v>
      </c>
      <c r="R89" s="193">
        <v>7582.49</v>
      </c>
      <c r="S89" s="193">
        <v>0</v>
      </c>
      <c r="T89" s="193">
        <v>0</v>
      </c>
      <c r="U89" s="193">
        <v>0</v>
      </c>
      <c r="V89" s="193">
        <v>1319.74</v>
      </c>
      <c r="W89" s="193"/>
      <c r="X89" s="193">
        <v>0</v>
      </c>
      <c r="Y89" s="193">
        <v>106.34</v>
      </c>
      <c r="Z89" s="193">
        <v>0</v>
      </c>
      <c r="AA89" s="193"/>
      <c r="AB89" s="193">
        <v>135.31</v>
      </c>
      <c r="AC89" s="193"/>
      <c r="AD89" s="193">
        <v>0</v>
      </c>
      <c r="AE89" s="193">
        <v>10.71</v>
      </c>
      <c r="AF89" s="193"/>
      <c r="AG89" s="193">
        <v>1897.55</v>
      </c>
      <c r="AH89" s="193"/>
      <c r="AI89" s="193">
        <v>81.94</v>
      </c>
      <c r="AJ89" s="193">
        <f t="shared" ref="AJ89:AJ111" si="16">SUM(B89:AI89)</f>
        <v>39749.109999999993</v>
      </c>
    </row>
    <row r="90" spans="1:1120" x14ac:dyDescent="0.15">
      <c r="A90" s="38" t="s">
        <v>306</v>
      </c>
      <c r="B90" s="193">
        <v>138.93</v>
      </c>
      <c r="C90" s="193"/>
      <c r="D90" s="193">
        <v>0</v>
      </c>
      <c r="E90" s="193"/>
      <c r="F90" s="193">
        <v>0</v>
      </c>
      <c r="G90" s="193">
        <v>37562.67</v>
      </c>
      <c r="H90" s="193">
        <v>8898.2099999999991</v>
      </c>
      <c r="I90" s="193"/>
      <c r="J90" s="193"/>
      <c r="K90" s="193">
        <v>1024.4000000000001</v>
      </c>
      <c r="L90" s="193"/>
      <c r="M90" s="193"/>
      <c r="N90" s="193">
        <v>0</v>
      </c>
      <c r="O90" s="193">
        <v>31111.15</v>
      </c>
      <c r="P90" s="193">
        <v>0</v>
      </c>
      <c r="Q90" s="193">
        <v>0</v>
      </c>
      <c r="R90" s="193">
        <v>24331.85</v>
      </c>
      <c r="S90" s="193">
        <v>0</v>
      </c>
      <c r="T90" s="193">
        <v>0</v>
      </c>
      <c r="U90" s="193">
        <v>0</v>
      </c>
      <c r="V90" s="193">
        <v>1999.94</v>
      </c>
      <c r="W90" s="193"/>
      <c r="X90" s="193">
        <v>0</v>
      </c>
      <c r="Y90" s="193">
        <v>247.49</v>
      </c>
      <c r="Z90" s="193">
        <v>0</v>
      </c>
      <c r="AA90" s="193"/>
      <c r="AB90" s="193">
        <v>162.25</v>
      </c>
      <c r="AC90" s="193"/>
      <c r="AD90" s="193">
        <v>0</v>
      </c>
      <c r="AE90" s="193">
        <v>21.35</v>
      </c>
      <c r="AF90" s="193"/>
      <c r="AG90" s="193">
        <v>2794.77</v>
      </c>
      <c r="AH90" s="193"/>
      <c r="AI90" s="193">
        <v>120.36</v>
      </c>
      <c r="AJ90" s="193">
        <f t="shared" si="16"/>
        <v>108413.37000000001</v>
      </c>
    </row>
    <row r="91" spans="1:1120" x14ac:dyDescent="0.15">
      <c r="A91" s="38" t="s">
        <v>307</v>
      </c>
      <c r="B91" s="193">
        <v>49.26</v>
      </c>
      <c r="C91" s="193"/>
      <c r="D91" s="193">
        <v>0</v>
      </c>
      <c r="E91" s="193"/>
      <c r="F91" s="193">
        <v>0</v>
      </c>
      <c r="G91" s="193">
        <v>77417.490000000005</v>
      </c>
      <c r="H91" s="193">
        <v>7546.54</v>
      </c>
      <c r="I91" s="193"/>
      <c r="J91" s="193"/>
      <c r="K91" s="193">
        <v>1276.19</v>
      </c>
      <c r="L91" s="193"/>
      <c r="M91" s="193"/>
      <c r="N91" s="193">
        <v>0</v>
      </c>
      <c r="O91" s="193">
        <v>56951.92</v>
      </c>
      <c r="P91" s="193">
        <v>7082.64</v>
      </c>
      <c r="Q91" s="193">
        <v>0</v>
      </c>
      <c r="R91" s="193">
        <v>173069.86</v>
      </c>
      <c r="S91" s="193">
        <v>0</v>
      </c>
      <c r="T91" s="193">
        <v>0</v>
      </c>
      <c r="U91" s="193">
        <v>0</v>
      </c>
      <c r="V91" s="193">
        <v>2357.1799999999998</v>
      </c>
      <c r="W91" s="193"/>
      <c r="X91" s="193">
        <v>0</v>
      </c>
      <c r="Y91" s="193">
        <v>1154.17</v>
      </c>
      <c r="Z91" s="193">
        <v>0</v>
      </c>
      <c r="AA91" s="193"/>
      <c r="AB91" s="193">
        <v>236.63</v>
      </c>
      <c r="AC91" s="193"/>
      <c r="AD91" s="193">
        <v>0</v>
      </c>
      <c r="AE91" s="193">
        <v>478.34</v>
      </c>
      <c r="AF91" s="193"/>
      <c r="AG91" s="193">
        <v>5038.57</v>
      </c>
      <c r="AH91" s="193"/>
      <c r="AI91" s="193">
        <v>173.71</v>
      </c>
      <c r="AJ91" s="193">
        <f t="shared" si="16"/>
        <v>332832.50000000006</v>
      </c>
    </row>
    <row r="92" spans="1:1120" x14ac:dyDescent="0.15">
      <c r="A92" s="38" t="s">
        <v>308</v>
      </c>
      <c r="B92" s="193">
        <v>1392.26</v>
      </c>
      <c r="C92" s="193"/>
      <c r="D92" s="193">
        <v>0</v>
      </c>
      <c r="E92" s="193"/>
      <c r="F92" s="193">
        <v>0</v>
      </c>
      <c r="G92" s="193">
        <v>154749.39000000001</v>
      </c>
      <c r="H92" s="193">
        <v>34706.370000000003</v>
      </c>
      <c r="I92" s="193"/>
      <c r="J92" s="193"/>
      <c r="K92" s="193">
        <v>6642.36</v>
      </c>
      <c r="L92" s="193"/>
      <c r="M92" s="193"/>
      <c r="N92" s="193">
        <v>0</v>
      </c>
      <c r="O92" s="193">
        <v>93618.240000000005</v>
      </c>
      <c r="P92" s="193">
        <v>16868.28</v>
      </c>
      <c r="Q92" s="193">
        <v>0</v>
      </c>
      <c r="R92" s="193">
        <v>108357.54</v>
      </c>
      <c r="S92" s="193">
        <v>0</v>
      </c>
      <c r="T92" s="193">
        <v>0</v>
      </c>
      <c r="U92" s="193">
        <v>0</v>
      </c>
      <c r="V92" s="193">
        <v>4727.8</v>
      </c>
      <c r="W92" s="193"/>
      <c r="X92" s="193">
        <v>0</v>
      </c>
      <c r="Y92" s="193">
        <v>3590</v>
      </c>
      <c r="Z92" s="193">
        <v>0</v>
      </c>
      <c r="AA92" s="193"/>
      <c r="AB92" s="193">
        <v>709</v>
      </c>
      <c r="AC92" s="193"/>
      <c r="AD92" s="193">
        <v>0</v>
      </c>
      <c r="AE92" s="193">
        <v>1241.75</v>
      </c>
      <c r="AF92" s="193"/>
      <c r="AG92" s="193">
        <v>28751.19</v>
      </c>
      <c r="AH92" s="193"/>
      <c r="AI92" s="193">
        <v>225.3</v>
      </c>
      <c r="AJ92" s="193">
        <f t="shared" si="16"/>
        <v>455579.48</v>
      </c>
    </row>
    <row r="93" spans="1:1120" x14ac:dyDescent="0.15">
      <c r="A93" s="38" t="s">
        <v>309</v>
      </c>
      <c r="B93" s="193">
        <v>2407.21</v>
      </c>
      <c r="C93" s="193"/>
      <c r="D93" s="193">
        <v>0</v>
      </c>
      <c r="E93" s="193"/>
      <c r="F93" s="193">
        <v>0</v>
      </c>
      <c r="G93" s="193">
        <v>241942.1</v>
      </c>
      <c r="H93" s="193">
        <v>42859.33</v>
      </c>
      <c r="I93" s="193"/>
      <c r="J93" s="193"/>
      <c r="K93" s="193">
        <v>7884.78</v>
      </c>
      <c r="L93" s="193"/>
      <c r="M93" s="193"/>
      <c r="N93" s="193">
        <v>0</v>
      </c>
      <c r="O93" s="193">
        <v>124002.27</v>
      </c>
      <c r="P93" s="193">
        <v>26531.87</v>
      </c>
      <c r="Q93" s="193">
        <v>0</v>
      </c>
      <c r="R93" s="193">
        <v>213603.20000000001</v>
      </c>
      <c r="S93" s="193">
        <v>0</v>
      </c>
      <c r="T93" s="193">
        <v>0</v>
      </c>
      <c r="U93" s="193">
        <v>0</v>
      </c>
      <c r="V93" s="193">
        <v>1249.83</v>
      </c>
      <c r="W93" s="193"/>
      <c r="X93" s="193">
        <v>0</v>
      </c>
      <c r="Y93" s="193">
        <v>16002.1</v>
      </c>
      <c r="Z93" s="193">
        <v>0</v>
      </c>
      <c r="AA93" s="193"/>
      <c r="AB93" s="193">
        <v>293.10000000000002</v>
      </c>
      <c r="AC93" s="193"/>
      <c r="AD93" s="193">
        <v>2965.3515625</v>
      </c>
      <c r="AE93" s="193">
        <v>1258.76</v>
      </c>
      <c r="AF93" s="193"/>
      <c r="AG93" s="193">
        <v>38385.199999999997</v>
      </c>
      <c r="AH93" s="193"/>
      <c r="AI93" s="193">
        <v>159.52000000000001</v>
      </c>
      <c r="AJ93" s="193">
        <f t="shared" si="16"/>
        <v>719544.6215624999</v>
      </c>
    </row>
    <row r="94" spans="1:1120" s="9" customFormat="1" x14ac:dyDescent="0.15">
      <c r="A94" s="38" t="s">
        <v>310</v>
      </c>
      <c r="B94" s="193">
        <v>2369.8000000000002</v>
      </c>
      <c r="C94" s="193"/>
      <c r="D94" s="193">
        <v>0</v>
      </c>
      <c r="E94" s="193"/>
      <c r="F94" s="193">
        <v>0</v>
      </c>
      <c r="G94" s="193">
        <v>307616.55</v>
      </c>
      <c r="H94" s="193">
        <v>62273.75</v>
      </c>
      <c r="I94" s="193"/>
      <c r="J94" s="193"/>
      <c r="K94" s="193">
        <v>7738.11</v>
      </c>
      <c r="L94" s="193"/>
      <c r="M94" s="193"/>
      <c r="N94" s="193">
        <v>0</v>
      </c>
      <c r="O94" s="193">
        <v>108923.66</v>
      </c>
      <c r="P94" s="193">
        <v>21501.53</v>
      </c>
      <c r="Q94" s="193">
        <v>0</v>
      </c>
      <c r="R94" s="193">
        <v>229654.86</v>
      </c>
      <c r="S94" s="193">
        <v>0</v>
      </c>
      <c r="T94" s="193">
        <v>0</v>
      </c>
      <c r="U94" s="193">
        <v>0</v>
      </c>
      <c r="V94" s="193">
        <v>0</v>
      </c>
      <c r="W94" s="193"/>
      <c r="X94" s="193">
        <v>0</v>
      </c>
      <c r="Y94" s="193">
        <v>27318.7</v>
      </c>
      <c r="Z94" s="193">
        <v>0</v>
      </c>
      <c r="AA94" s="193"/>
      <c r="AB94" s="193">
        <v>437.26</v>
      </c>
      <c r="AC94" s="193"/>
      <c r="AD94" s="193">
        <v>8900.791015625</v>
      </c>
      <c r="AE94" s="193">
        <v>1943.5</v>
      </c>
      <c r="AF94" s="193"/>
      <c r="AG94" s="193">
        <v>32125.26</v>
      </c>
      <c r="AH94" s="193"/>
      <c r="AI94" s="193">
        <v>171.87</v>
      </c>
      <c r="AJ94" s="193">
        <f t="shared" si="16"/>
        <v>810975.64101562498</v>
      </c>
      <c r="AK94"/>
      <c r="AL94"/>
      <c r="AM94"/>
      <c r="AN94"/>
    </row>
    <row r="95" spans="1:1120" x14ac:dyDescent="0.15">
      <c r="A95" s="38" t="s">
        <v>311</v>
      </c>
      <c r="B95" s="193">
        <v>1926.35</v>
      </c>
      <c r="C95" s="193"/>
      <c r="D95" s="193">
        <v>0</v>
      </c>
      <c r="E95" s="193"/>
      <c r="F95" s="193">
        <v>0</v>
      </c>
      <c r="G95" s="193">
        <v>440519.04</v>
      </c>
      <c r="H95" s="193">
        <v>64610.66</v>
      </c>
      <c r="I95" s="193"/>
      <c r="J95" s="193"/>
      <c r="K95" s="193">
        <v>9322.6299999999992</v>
      </c>
      <c r="L95" s="193"/>
      <c r="M95" s="193"/>
      <c r="N95" s="193">
        <v>0</v>
      </c>
      <c r="O95" s="193">
        <v>163275.13</v>
      </c>
      <c r="P95" s="193">
        <v>46337.47</v>
      </c>
      <c r="Q95" s="193">
        <v>0</v>
      </c>
      <c r="R95" s="193">
        <v>336892.09</v>
      </c>
      <c r="S95" s="193">
        <v>0</v>
      </c>
      <c r="T95" s="193">
        <v>0</v>
      </c>
      <c r="U95" s="193">
        <v>0</v>
      </c>
      <c r="V95" s="193">
        <v>0</v>
      </c>
      <c r="W95" s="193"/>
      <c r="X95" s="193">
        <v>18922.59</v>
      </c>
      <c r="Y95" s="193">
        <v>55466.68</v>
      </c>
      <c r="Z95" s="193">
        <v>0</v>
      </c>
      <c r="AA95" s="193"/>
      <c r="AB95" s="193">
        <v>1562.43</v>
      </c>
      <c r="AC95" s="193"/>
      <c r="AD95" s="193">
        <v>24276.0546875</v>
      </c>
      <c r="AE95" s="193">
        <v>970.9</v>
      </c>
      <c r="AF95" s="193"/>
      <c r="AG95" s="193">
        <v>37422.129999999997</v>
      </c>
      <c r="AH95" s="193"/>
      <c r="AI95" s="193">
        <v>160.25</v>
      </c>
      <c r="AJ95" s="193">
        <f t="shared" si="16"/>
        <v>1201664.4046874996</v>
      </c>
      <c r="AL95" s="9"/>
      <c r="AM95" s="9"/>
      <c r="AN95" s="9"/>
    </row>
    <row r="96" spans="1:1120" x14ac:dyDescent="0.15">
      <c r="A96" s="38" t="s">
        <v>312</v>
      </c>
      <c r="B96" s="193">
        <v>2209.9699999999998</v>
      </c>
      <c r="C96" s="193"/>
      <c r="D96" s="193">
        <v>0</v>
      </c>
      <c r="E96" s="193"/>
      <c r="F96" s="193">
        <v>10070.84</v>
      </c>
      <c r="G96" s="193">
        <v>128370.94</v>
      </c>
      <c r="H96" s="193">
        <v>58831.3</v>
      </c>
      <c r="I96" s="193"/>
      <c r="J96" s="193"/>
      <c r="K96" s="193">
        <v>8201.1299999999992</v>
      </c>
      <c r="L96" s="193"/>
      <c r="M96" s="193"/>
      <c r="N96" s="193">
        <v>0</v>
      </c>
      <c r="O96" s="193">
        <v>166504.39000000001</v>
      </c>
      <c r="P96" s="193">
        <v>64140.800000000003</v>
      </c>
      <c r="Q96" s="193">
        <v>0</v>
      </c>
      <c r="R96" s="193">
        <v>441752.05</v>
      </c>
      <c r="S96" s="193">
        <v>0</v>
      </c>
      <c r="T96" s="193">
        <v>0</v>
      </c>
      <c r="U96" s="193">
        <v>0</v>
      </c>
      <c r="V96" s="193">
        <v>0</v>
      </c>
      <c r="W96" s="193"/>
      <c r="X96" s="193">
        <v>577753.49</v>
      </c>
      <c r="Y96" s="193">
        <v>68255.14</v>
      </c>
      <c r="Z96" s="193">
        <v>0</v>
      </c>
      <c r="AA96" s="193"/>
      <c r="AB96" s="193">
        <v>2950.92</v>
      </c>
      <c r="AC96" s="193"/>
      <c r="AD96" s="193">
        <v>36875.556640625</v>
      </c>
      <c r="AE96" s="193">
        <v>1202.8399999999999</v>
      </c>
      <c r="AF96" s="193"/>
      <c r="AG96" s="193">
        <v>14396.58</v>
      </c>
      <c r="AH96" s="193"/>
      <c r="AI96" s="193">
        <v>83.67</v>
      </c>
      <c r="AJ96" s="193">
        <f t="shared" si="16"/>
        <v>1581599.6166406248</v>
      </c>
    </row>
    <row r="97" spans="1:36" x14ac:dyDescent="0.15">
      <c r="A97" s="38" t="s">
        <v>313</v>
      </c>
      <c r="B97" s="193">
        <v>16898.87</v>
      </c>
      <c r="C97" s="193"/>
      <c r="D97" s="193">
        <v>0</v>
      </c>
      <c r="E97" s="193"/>
      <c r="F97" s="193">
        <v>285242.28999999998</v>
      </c>
      <c r="G97" s="193">
        <v>10030.66</v>
      </c>
      <c r="H97" s="193">
        <v>14792.75</v>
      </c>
      <c r="I97" s="193"/>
      <c r="J97" s="193"/>
      <c r="K97" s="193">
        <v>12367.11</v>
      </c>
      <c r="L97" s="193"/>
      <c r="M97" s="193"/>
      <c r="N97" s="193">
        <v>0</v>
      </c>
      <c r="O97" s="193">
        <v>103515.98</v>
      </c>
      <c r="P97" s="193">
        <v>67632.78</v>
      </c>
      <c r="Q97" s="193">
        <v>0</v>
      </c>
      <c r="R97" s="193">
        <v>458873.97</v>
      </c>
      <c r="S97" s="193">
        <v>0</v>
      </c>
      <c r="T97" s="193">
        <v>0</v>
      </c>
      <c r="U97" s="193">
        <v>0</v>
      </c>
      <c r="V97" s="193">
        <v>0</v>
      </c>
      <c r="W97" s="193"/>
      <c r="X97" s="193">
        <v>833477.8</v>
      </c>
      <c r="Y97" s="193">
        <v>78733.53</v>
      </c>
      <c r="Z97" s="193">
        <v>0</v>
      </c>
      <c r="AA97" s="193"/>
      <c r="AB97" s="193">
        <v>4535</v>
      </c>
      <c r="AC97" s="193"/>
      <c r="AD97" s="193">
        <v>61036.396484375007</v>
      </c>
      <c r="AE97" s="193">
        <v>753.94</v>
      </c>
      <c r="AF97" s="193"/>
      <c r="AG97" s="193">
        <v>63665.45</v>
      </c>
      <c r="AH97" s="193"/>
      <c r="AI97" s="193">
        <v>65.959999999999994</v>
      </c>
      <c r="AJ97" s="193">
        <f t="shared" si="16"/>
        <v>2011622.4864843749</v>
      </c>
    </row>
    <row r="98" spans="1:36" x14ac:dyDescent="0.15">
      <c r="A98" s="92" t="s">
        <v>314</v>
      </c>
      <c r="B98" s="193">
        <v>42989.77</v>
      </c>
      <c r="C98" s="193"/>
      <c r="D98" s="193">
        <v>9421.9062580885056</v>
      </c>
      <c r="E98" s="193"/>
      <c r="F98" s="193">
        <v>499015.44078253541</v>
      </c>
      <c r="G98" s="193">
        <v>0</v>
      </c>
      <c r="H98" s="193">
        <v>0</v>
      </c>
      <c r="I98" s="193"/>
      <c r="J98" s="193"/>
      <c r="K98" s="193">
        <v>8834.6617666799502</v>
      </c>
      <c r="L98" s="193"/>
      <c r="M98" s="193"/>
      <c r="N98" s="193">
        <v>0</v>
      </c>
      <c r="O98" s="193">
        <v>88017.605987849514</v>
      </c>
      <c r="P98" s="193">
        <v>104409.7853146808</v>
      </c>
      <c r="Q98" s="193">
        <v>0</v>
      </c>
      <c r="R98" s="193">
        <v>551575.30902038363</v>
      </c>
      <c r="S98" s="193">
        <v>0</v>
      </c>
      <c r="T98" s="193">
        <v>0</v>
      </c>
      <c r="U98" s="193">
        <v>294.49387910962093</v>
      </c>
      <c r="V98" s="193">
        <v>0</v>
      </c>
      <c r="W98" s="193"/>
      <c r="X98" s="193">
        <v>887549.95605001308</v>
      </c>
      <c r="Y98" s="193">
        <v>117409.10984277978</v>
      </c>
      <c r="Z98" s="193">
        <v>0</v>
      </c>
      <c r="AA98" s="193"/>
      <c r="AB98" s="193">
        <v>5467.301866283633</v>
      </c>
      <c r="AC98" s="193"/>
      <c r="AD98" s="193">
        <v>75730.31</v>
      </c>
      <c r="AE98" s="193">
        <v>2927.6699196174704</v>
      </c>
      <c r="AF98" s="193"/>
      <c r="AG98" s="193">
        <v>93544.986292993577</v>
      </c>
      <c r="AH98" s="193"/>
      <c r="AI98" s="193">
        <v>323.89450921863283</v>
      </c>
      <c r="AJ98" s="193">
        <f t="shared" si="16"/>
        <v>2487512.2014902337</v>
      </c>
    </row>
    <row r="99" spans="1:36" x14ac:dyDescent="0.15">
      <c r="A99" s="92" t="s">
        <v>315</v>
      </c>
      <c r="B99" s="193">
        <v>2727.3999999999996</v>
      </c>
      <c r="C99" s="193"/>
      <c r="D99" s="193">
        <v>17850.21</v>
      </c>
      <c r="E99" s="193"/>
      <c r="F99" s="193">
        <v>715443.44</v>
      </c>
      <c r="G99" s="193">
        <v>0</v>
      </c>
      <c r="H99" s="193">
        <v>0</v>
      </c>
      <c r="I99" s="193"/>
      <c r="J99" s="193"/>
      <c r="K99" s="193">
        <v>12707.89</v>
      </c>
      <c r="L99" s="193"/>
      <c r="M99" s="193"/>
      <c r="N99" s="193">
        <v>0</v>
      </c>
      <c r="O99" s="193">
        <v>145096.23000000001</v>
      </c>
      <c r="P99" s="193">
        <v>93198.5</v>
      </c>
      <c r="Q99" s="193">
        <v>0</v>
      </c>
      <c r="R99" s="193">
        <v>974075.54999999981</v>
      </c>
      <c r="S99" s="193">
        <v>0</v>
      </c>
      <c r="T99" s="193">
        <v>0</v>
      </c>
      <c r="U99" s="193">
        <v>1494.64</v>
      </c>
      <c r="V99" s="193">
        <v>0</v>
      </c>
      <c r="W99" s="193"/>
      <c r="X99" s="193">
        <v>1318277.6599999999</v>
      </c>
      <c r="Y99" s="193">
        <v>142732.82999999999</v>
      </c>
      <c r="Z99" s="193">
        <v>57.8</v>
      </c>
      <c r="AA99" s="193"/>
      <c r="AB99" s="193">
        <v>743.55</v>
      </c>
      <c r="AC99" s="193"/>
      <c r="AD99" s="193">
        <v>178018.71</v>
      </c>
      <c r="AE99" s="193">
        <v>5111.87</v>
      </c>
      <c r="AF99" s="193"/>
      <c r="AG99" s="193">
        <v>107439.34999999998</v>
      </c>
      <c r="AH99" s="193"/>
      <c r="AI99" s="193">
        <v>1463.7700000000002</v>
      </c>
      <c r="AJ99" s="193">
        <f t="shared" si="16"/>
        <v>3716439.3999999994</v>
      </c>
    </row>
    <row r="100" spans="1:36" ht="14" x14ac:dyDescent="0.15">
      <c r="A100" s="144" t="s">
        <v>316</v>
      </c>
      <c r="B100" s="193">
        <v>105581</v>
      </c>
      <c r="C100" s="193"/>
      <c r="D100" s="193">
        <v>36618.100000000006</v>
      </c>
      <c r="E100" s="193"/>
      <c r="F100" s="193">
        <v>1067471.57</v>
      </c>
      <c r="G100" s="193">
        <v>0</v>
      </c>
      <c r="H100" s="193">
        <v>0</v>
      </c>
      <c r="I100" s="193"/>
      <c r="J100" s="193"/>
      <c r="K100" s="193">
        <v>6081.77</v>
      </c>
      <c r="L100" s="193"/>
      <c r="M100" s="193"/>
      <c r="N100" s="193">
        <v>16586.27</v>
      </c>
      <c r="O100" s="193">
        <v>84855.559999999983</v>
      </c>
      <c r="P100" s="193">
        <v>98762.400000000009</v>
      </c>
      <c r="Q100" s="193">
        <v>0</v>
      </c>
      <c r="R100" s="193">
        <v>1203155.3900000001</v>
      </c>
      <c r="S100" s="193">
        <v>0</v>
      </c>
      <c r="T100" s="193">
        <v>0</v>
      </c>
      <c r="U100" s="193">
        <v>3676.14</v>
      </c>
      <c r="V100" s="193">
        <v>0</v>
      </c>
      <c r="W100" s="193"/>
      <c r="X100" s="193">
        <v>1616274.23</v>
      </c>
      <c r="Y100" s="193">
        <v>127886.90000000001</v>
      </c>
      <c r="Z100" s="193">
        <v>210.13</v>
      </c>
      <c r="AA100" s="193"/>
      <c r="AB100" s="193">
        <v>61481.91</v>
      </c>
      <c r="AC100" s="193"/>
      <c r="AD100" s="193">
        <v>289769.22000000003</v>
      </c>
      <c r="AE100" s="193">
        <v>7334.32</v>
      </c>
      <c r="AF100" s="193"/>
      <c r="AG100" s="193">
        <v>114517.52</v>
      </c>
      <c r="AH100" s="193"/>
      <c r="AI100" s="193">
        <v>2954.08</v>
      </c>
      <c r="AJ100" s="193">
        <f t="shared" si="16"/>
        <v>4843216.5100000007</v>
      </c>
    </row>
    <row r="101" spans="1:36" ht="14" x14ac:dyDescent="0.15">
      <c r="A101" s="144" t="s">
        <v>317</v>
      </c>
      <c r="B101" s="193">
        <v>192695.36000000002</v>
      </c>
      <c r="C101" s="193"/>
      <c r="D101" s="193">
        <v>38416.523000000001</v>
      </c>
      <c r="E101" s="193"/>
      <c r="F101" s="193">
        <v>1359528.78</v>
      </c>
      <c r="G101" s="193">
        <v>0</v>
      </c>
      <c r="H101" s="193">
        <v>0</v>
      </c>
      <c r="I101" s="193"/>
      <c r="J101" s="193"/>
      <c r="K101" s="193">
        <v>7458.3000000000011</v>
      </c>
      <c r="L101" s="193"/>
      <c r="M101" s="193"/>
      <c r="N101" s="193">
        <v>16021.329999999994</v>
      </c>
      <c r="O101" s="193">
        <v>99953.09</v>
      </c>
      <c r="P101" s="193">
        <v>543413.20000000007</v>
      </c>
      <c r="Q101" s="193">
        <v>0</v>
      </c>
      <c r="R101" s="193">
        <v>1214622.5500000003</v>
      </c>
      <c r="S101" s="193">
        <v>8943.7099999999991</v>
      </c>
      <c r="T101" s="193">
        <v>478.26</v>
      </c>
      <c r="U101" s="193">
        <v>5642.7699999999995</v>
      </c>
      <c r="V101" s="193">
        <v>0</v>
      </c>
      <c r="W101" s="193"/>
      <c r="X101" s="193">
        <v>1320748.1500000001</v>
      </c>
      <c r="Y101" s="193">
        <v>140730.78999999998</v>
      </c>
      <c r="Z101" s="193">
        <v>271.55999999999995</v>
      </c>
      <c r="AA101" s="193"/>
      <c r="AB101" s="193">
        <v>31377.119999999995</v>
      </c>
      <c r="AC101" s="193"/>
      <c r="AD101" s="193">
        <v>379378.05</v>
      </c>
      <c r="AE101" s="193">
        <v>10403.590000000002</v>
      </c>
      <c r="AF101" s="193"/>
      <c r="AG101" s="193">
        <v>165499.18</v>
      </c>
      <c r="AH101" s="193"/>
      <c r="AI101" s="193">
        <v>1506.21</v>
      </c>
      <c r="AJ101" s="193">
        <f t="shared" si="16"/>
        <v>5537088.523</v>
      </c>
    </row>
    <row r="102" spans="1:36" ht="14" x14ac:dyDescent="0.15">
      <c r="A102" s="22" t="s">
        <v>318</v>
      </c>
      <c r="B102" s="193">
        <v>83927.35</v>
      </c>
      <c r="C102" s="193"/>
      <c r="D102" s="193">
        <v>49943.17</v>
      </c>
      <c r="E102" s="193"/>
      <c r="F102" s="193">
        <v>1989098.1</v>
      </c>
      <c r="G102" s="193">
        <v>0</v>
      </c>
      <c r="H102" s="193">
        <v>0</v>
      </c>
      <c r="I102" s="193"/>
      <c r="J102" s="193"/>
      <c r="K102" s="193">
        <v>7116</v>
      </c>
      <c r="L102" s="193"/>
      <c r="M102" s="193"/>
      <c r="N102" s="193">
        <v>21696.159999999996</v>
      </c>
      <c r="O102" s="193">
        <v>141774.39999999999</v>
      </c>
      <c r="P102" s="193">
        <v>476058.32000000007</v>
      </c>
      <c r="Q102" s="193">
        <v>0</v>
      </c>
      <c r="R102" s="193">
        <v>1438718.58</v>
      </c>
      <c r="S102" s="193">
        <v>6601.79</v>
      </c>
      <c r="T102" s="193">
        <v>2817.85</v>
      </c>
      <c r="U102" s="193">
        <v>42976.88</v>
      </c>
      <c r="V102" s="193">
        <v>0</v>
      </c>
      <c r="W102" s="193"/>
      <c r="X102" s="193">
        <v>2130321.94</v>
      </c>
      <c r="Y102" s="193">
        <v>145717.81999999998</v>
      </c>
      <c r="Z102" s="193">
        <v>839.04</v>
      </c>
      <c r="AA102" s="193"/>
      <c r="AB102" s="193">
        <v>37995.039999999994</v>
      </c>
      <c r="AC102" s="193"/>
      <c r="AD102" s="193">
        <v>513007.35000000003</v>
      </c>
      <c r="AE102" s="193">
        <v>16722.330000000002</v>
      </c>
      <c r="AF102" s="193"/>
      <c r="AG102" s="193">
        <v>237936.61</v>
      </c>
      <c r="AH102" s="193"/>
      <c r="AI102" s="193">
        <v>2633.76</v>
      </c>
      <c r="AJ102" s="193">
        <f t="shared" si="16"/>
        <v>7345902.4899999993</v>
      </c>
    </row>
    <row r="103" spans="1:36" ht="14" x14ac:dyDescent="0.15">
      <c r="A103" s="22" t="s">
        <v>319</v>
      </c>
      <c r="B103" s="193">
        <v>358370.68000000005</v>
      </c>
      <c r="C103" s="193"/>
      <c r="D103" s="193">
        <v>74074.079999999987</v>
      </c>
      <c r="E103" s="193"/>
      <c r="F103" s="193">
        <v>1813149.79</v>
      </c>
      <c r="G103" s="193">
        <v>0</v>
      </c>
      <c r="H103" s="193">
        <v>0</v>
      </c>
      <c r="I103" s="193"/>
      <c r="J103" s="193"/>
      <c r="K103" s="193">
        <v>9196.6999999999989</v>
      </c>
      <c r="L103" s="193"/>
      <c r="M103" s="193"/>
      <c r="N103" s="193">
        <v>101880.43000000001</v>
      </c>
      <c r="O103" s="193">
        <v>99707.23000000001</v>
      </c>
      <c r="P103" s="193">
        <v>591264.60999999987</v>
      </c>
      <c r="Q103" s="193">
        <v>327707.74000000005</v>
      </c>
      <c r="R103" s="193">
        <v>2151155.2599999998</v>
      </c>
      <c r="S103" s="193">
        <v>5043.6000000000004</v>
      </c>
      <c r="T103" s="193">
        <v>3321.54</v>
      </c>
      <c r="U103" s="193">
        <v>24616.49</v>
      </c>
      <c r="V103" s="193">
        <v>0</v>
      </c>
      <c r="W103" s="193"/>
      <c r="X103" s="193">
        <v>3118908.0200000005</v>
      </c>
      <c r="Y103" s="193">
        <v>140743.86000000002</v>
      </c>
      <c r="Z103" s="193">
        <v>765.22</v>
      </c>
      <c r="AA103" s="193"/>
      <c r="AB103" s="193">
        <v>32447.410000000003</v>
      </c>
      <c r="AC103" s="193"/>
      <c r="AD103" s="193">
        <v>414166.39</v>
      </c>
      <c r="AE103" s="193">
        <v>22027.02</v>
      </c>
      <c r="AF103" s="193"/>
      <c r="AG103" s="193">
        <v>212078.38</v>
      </c>
      <c r="AH103" s="193"/>
      <c r="AI103" s="193">
        <v>2785.64</v>
      </c>
      <c r="AJ103" s="193">
        <f t="shared" si="16"/>
        <v>9503410.0900000017</v>
      </c>
    </row>
    <row r="104" spans="1:36" ht="14" x14ac:dyDescent="0.15">
      <c r="A104" s="22" t="s">
        <v>237</v>
      </c>
      <c r="B104" s="193">
        <v>194227.79925596775</v>
      </c>
      <c r="C104" s="193"/>
      <c r="D104" s="193">
        <v>95914.934808184291</v>
      </c>
      <c r="E104" s="193"/>
      <c r="F104" s="193">
        <v>2121130.7309979624</v>
      </c>
      <c r="G104" s="193">
        <v>0</v>
      </c>
      <c r="H104" s="193">
        <v>0</v>
      </c>
      <c r="I104" s="193"/>
      <c r="J104" s="193"/>
      <c r="K104" s="193">
        <v>16518.01565503699</v>
      </c>
      <c r="L104" s="193"/>
      <c r="M104" s="193"/>
      <c r="N104" s="193">
        <v>208802.10579486098</v>
      </c>
      <c r="O104" s="193">
        <v>147041.56652869741</v>
      </c>
      <c r="P104" s="193">
        <v>418493.18298947491</v>
      </c>
      <c r="Q104" s="193">
        <v>395435.78971289517</v>
      </c>
      <c r="R104" s="193">
        <v>1813988.1887537008</v>
      </c>
      <c r="S104" s="193">
        <v>6091.1051518050899</v>
      </c>
      <c r="T104" s="193">
        <v>7002.6415309170197</v>
      </c>
      <c r="U104" s="193">
        <v>17381.821614786029</v>
      </c>
      <c r="V104" s="193">
        <v>0</v>
      </c>
      <c r="W104" s="193"/>
      <c r="X104" s="193">
        <v>4010735.7011296661</v>
      </c>
      <c r="Y104" s="193">
        <v>175835.66191849185</v>
      </c>
      <c r="Z104" s="193">
        <v>852.85838776454295</v>
      </c>
      <c r="AA104" s="193"/>
      <c r="AB104" s="193">
        <v>29740.615846066699</v>
      </c>
      <c r="AC104" s="193"/>
      <c r="AD104" s="193">
        <v>1219615.5700616024</v>
      </c>
      <c r="AE104" s="193">
        <v>20917.55606342286</v>
      </c>
      <c r="AF104" s="193"/>
      <c r="AG104" s="193">
        <v>308209.02995402552</v>
      </c>
      <c r="AH104" s="193"/>
      <c r="AI104" s="193">
        <v>1712.6881670486168</v>
      </c>
      <c r="AJ104" s="193">
        <f t="shared" si="16"/>
        <v>11209647.564322375</v>
      </c>
    </row>
    <row r="105" spans="1:36" ht="14" x14ac:dyDescent="0.15">
      <c r="A105" s="144" t="s">
        <v>630</v>
      </c>
      <c r="B105" s="193">
        <v>640960.80269531254</v>
      </c>
      <c r="C105" s="193"/>
      <c r="D105" s="193">
        <v>146453.33847165608</v>
      </c>
      <c r="E105" s="193"/>
      <c r="F105" s="193">
        <v>4156382.0413647727</v>
      </c>
      <c r="G105" s="193">
        <v>0</v>
      </c>
      <c r="H105" s="193">
        <v>0</v>
      </c>
      <c r="I105" s="193"/>
      <c r="J105" s="193"/>
      <c r="K105" s="193">
        <v>9056.5801315298122</v>
      </c>
      <c r="L105" s="193"/>
      <c r="M105" s="193"/>
      <c r="N105" s="193">
        <v>206345.205087637</v>
      </c>
      <c r="O105" s="193">
        <v>177976.12995885336</v>
      </c>
      <c r="P105" s="193">
        <v>492876.88522037148</v>
      </c>
      <c r="Q105" s="193">
        <v>469544.29251472768</v>
      </c>
      <c r="R105" s="193">
        <v>2529099.1492880643</v>
      </c>
      <c r="S105" s="193">
        <v>8236.0197374019608</v>
      </c>
      <c r="T105" s="193">
        <v>7764.5351104494102</v>
      </c>
      <c r="U105" s="193">
        <v>15950.813673187949</v>
      </c>
      <c r="V105" s="193">
        <v>0</v>
      </c>
      <c r="W105" s="193"/>
      <c r="X105" s="193">
        <v>3005993.5613099849</v>
      </c>
      <c r="Y105" s="193">
        <v>246062.80698348331</v>
      </c>
      <c r="Z105" s="193">
        <v>1315.6851842803871</v>
      </c>
      <c r="AA105" s="193"/>
      <c r="AB105" s="193">
        <v>21917.797366307987</v>
      </c>
      <c r="AC105" s="193"/>
      <c r="AD105" s="193">
        <v>1515010.7268973882</v>
      </c>
      <c r="AE105" s="193">
        <v>73373.747861635624</v>
      </c>
      <c r="AF105" s="193"/>
      <c r="AG105" s="193">
        <v>492830.96651006164</v>
      </c>
      <c r="AH105" s="193"/>
      <c r="AI105" s="193">
        <v>2954.594968353395</v>
      </c>
      <c r="AJ105" s="193">
        <f t="shared" si="16"/>
        <v>14220105.680335457</v>
      </c>
    </row>
    <row r="106" spans="1:36" ht="14" x14ac:dyDescent="0.15">
      <c r="A106" s="144" t="s">
        <v>685</v>
      </c>
      <c r="B106" s="193">
        <v>1452589.5432187058</v>
      </c>
      <c r="C106" s="193"/>
      <c r="D106" s="193">
        <v>155205.19647949221</v>
      </c>
      <c r="E106" s="193"/>
      <c r="F106" s="193">
        <v>5762352.0422841655</v>
      </c>
      <c r="G106" s="193">
        <v>0</v>
      </c>
      <c r="H106" s="193">
        <v>0</v>
      </c>
      <c r="I106" s="193"/>
      <c r="J106" s="193"/>
      <c r="K106" s="193">
        <v>21085.29047321339</v>
      </c>
      <c r="L106" s="193"/>
      <c r="M106" s="193"/>
      <c r="N106" s="193">
        <v>472744.19234670984</v>
      </c>
      <c r="O106" s="193">
        <v>259444.48142540854</v>
      </c>
      <c r="P106" s="193">
        <v>1043286.3209320671</v>
      </c>
      <c r="Q106" s="193">
        <v>659935.0194169879</v>
      </c>
      <c r="R106" s="193">
        <v>4340486.7196379788</v>
      </c>
      <c r="S106" s="193">
        <v>4959.7107747634809</v>
      </c>
      <c r="T106" s="193">
        <v>5553.0569123783989</v>
      </c>
      <c r="U106" s="193">
        <v>6758.6230246703917</v>
      </c>
      <c r="V106" s="193">
        <v>0</v>
      </c>
      <c r="W106" s="193"/>
      <c r="X106" s="193">
        <v>2213193.2911165841</v>
      </c>
      <c r="Y106" s="193">
        <v>372503.90906895185</v>
      </c>
      <c r="Z106" s="193">
        <v>737.92509030643532</v>
      </c>
      <c r="AA106" s="193"/>
      <c r="AB106" s="193">
        <v>19613.722090362531</v>
      </c>
      <c r="AC106" s="193"/>
      <c r="AD106" s="193">
        <v>1421849.631792658</v>
      </c>
      <c r="AE106" s="193">
        <v>173130.93912876537</v>
      </c>
      <c r="AF106" s="193"/>
      <c r="AG106" s="193">
        <v>560837.90863015526</v>
      </c>
      <c r="AH106" s="193"/>
      <c r="AI106" s="193">
        <v>6087.4454651093056</v>
      </c>
      <c r="AJ106" s="193">
        <f t="shared" si="16"/>
        <v>18952354.969309431</v>
      </c>
    </row>
    <row r="107" spans="1:36" ht="14" x14ac:dyDescent="0.15">
      <c r="A107" s="144" t="s">
        <v>723</v>
      </c>
      <c r="B107" s="193">
        <v>4879524.97160511</v>
      </c>
      <c r="C107" s="193"/>
      <c r="D107" s="193">
        <v>209055.22918536549</v>
      </c>
      <c r="E107" s="193"/>
      <c r="F107" s="193">
        <v>5154876.2750210743</v>
      </c>
      <c r="G107" s="193">
        <v>0</v>
      </c>
      <c r="H107" s="193">
        <v>0</v>
      </c>
      <c r="I107" s="193"/>
      <c r="J107" s="193"/>
      <c r="K107" s="193">
        <v>12894.169767086356</v>
      </c>
      <c r="L107" s="193"/>
      <c r="M107" s="193"/>
      <c r="N107" s="193">
        <v>94342.5756309235</v>
      </c>
      <c r="O107" s="193">
        <v>432106.49229210033</v>
      </c>
      <c r="P107" s="193">
        <v>703284.86300988798</v>
      </c>
      <c r="Q107" s="193">
        <v>1138838.2708228736</v>
      </c>
      <c r="R107" s="193">
        <v>4690777.5474604685</v>
      </c>
      <c r="S107" s="193">
        <v>4894.1718099573573</v>
      </c>
      <c r="T107" s="193">
        <v>6514.1108067464011</v>
      </c>
      <c r="U107" s="193">
        <v>0</v>
      </c>
      <c r="V107" s="193">
        <v>0</v>
      </c>
      <c r="W107" s="193"/>
      <c r="X107" s="193">
        <v>3898850.7897699862</v>
      </c>
      <c r="Y107" s="193">
        <v>530820.97800334659</v>
      </c>
      <c r="Z107" s="193">
        <v>0</v>
      </c>
      <c r="AA107" s="193"/>
      <c r="AB107" s="193">
        <v>24597.029178292432</v>
      </c>
      <c r="AC107" s="193"/>
      <c r="AD107" s="193">
        <v>1307893.5442654747</v>
      </c>
      <c r="AE107" s="193">
        <v>378875.24728697492</v>
      </c>
      <c r="AF107" s="193"/>
      <c r="AG107" s="193">
        <v>589034.2741270262</v>
      </c>
      <c r="AH107" s="193"/>
      <c r="AI107" s="193">
        <v>8745.6102505996769</v>
      </c>
      <c r="AJ107" s="193">
        <f t="shared" si="16"/>
        <v>24065926.150293287</v>
      </c>
    </row>
    <row r="108" spans="1:36" ht="14" x14ac:dyDescent="0.15">
      <c r="A108" s="144" t="s">
        <v>763</v>
      </c>
      <c r="B108" s="193">
        <v>7216073.3695083205</v>
      </c>
      <c r="C108" s="193"/>
      <c r="D108" s="193">
        <v>253346.68169746129</v>
      </c>
      <c r="E108" s="193"/>
      <c r="F108" s="193">
        <v>5744216.3782581883</v>
      </c>
      <c r="G108" s="193">
        <v>0</v>
      </c>
      <c r="H108" s="193">
        <v>0</v>
      </c>
      <c r="I108" s="193"/>
      <c r="J108" s="193"/>
      <c r="K108" s="193">
        <v>26867.165716428259</v>
      </c>
      <c r="L108" s="193"/>
      <c r="M108" s="193"/>
      <c r="N108" s="193">
        <v>128980.01244726466</v>
      </c>
      <c r="O108" s="193">
        <v>936258.40662995598</v>
      </c>
      <c r="P108" s="193">
        <v>553883.46852681518</v>
      </c>
      <c r="Q108" s="193">
        <v>1598923.9265558633</v>
      </c>
      <c r="R108" s="193">
        <v>8033161.2667883448</v>
      </c>
      <c r="S108" s="193">
        <v>4446.7560808900698</v>
      </c>
      <c r="T108" s="193">
        <v>5646.7995176110362</v>
      </c>
      <c r="U108" s="193">
        <v>0</v>
      </c>
      <c r="V108" s="193">
        <v>0</v>
      </c>
      <c r="W108" s="193"/>
      <c r="X108" s="193">
        <v>9863018.7807718869</v>
      </c>
      <c r="Y108" s="193">
        <v>740395.03302893671</v>
      </c>
      <c r="Z108" s="193">
        <v>0</v>
      </c>
      <c r="AA108" s="193"/>
      <c r="AB108" s="193">
        <v>19353.490292567691</v>
      </c>
      <c r="AC108" s="193"/>
      <c r="AD108" s="193">
        <v>1453318.6858325216</v>
      </c>
      <c r="AE108" s="193">
        <v>342714.94170113513</v>
      </c>
      <c r="AF108" s="193"/>
      <c r="AG108" s="193">
        <v>622761.88325008587</v>
      </c>
      <c r="AH108" s="193"/>
      <c r="AI108" s="193">
        <v>13551.376443630983</v>
      </c>
      <c r="AJ108" s="193">
        <f t="shared" si="16"/>
        <v>37556918.423047908</v>
      </c>
    </row>
    <row r="109" spans="1:36" ht="14" x14ac:dyDescent="0.15">
      <c r="A109" s="144" t="s">
        <v>806</v>
      </c>
      <c r="B109" s="193">
        <v>15851511.776406366</v>
      </c>
      <c r="C109" s="193"/>
      <c r="D109" s="193">
        <v>365037.18955780315</v>
      </c>
      <c r="E109" s="193"/>
      <c r="F109" s="193">
        <v>7371500.4706396861</v>
      </c>
      <c r="G109" s="193">
        <v>0</v>
      </c>
      <c r="H109" s="193">
        <v>0</v>
      </c>
      <c r="I109" s="193"/>
      <c r="J109" s="193"/>
      <c r="K109" s="193">
        <v>16152.688020402522</v>
      </c>
      <c r="L109" s="193"/>
      <c r="M109" s="193"/>
      <c r="N109" s="193">
        <v>832431.15261894418</v>
      </c>
      <c r="O109" s="193">
        <v>312451.60324816377</v>
      </c>
      <c r="P109" s="193">
        <v>0</v>
      </c>
      <c r="Q109" s="193">
        <v>1340716.0548908862</v>
      </c>
      <c r="R109" s="193">
        <v>4398772.1366599649</v>
      </c>
      <c r="S109" s="193">
        <v>0</v>
      </c>
      <c r="T109" s="193">
        <v>0</v>
      </c>
      <c r="U109" s="193">
        <v>0</v>
      </c>
      <c r="V109" s="193">
        <v>0</v>
      </c>
      <c r="W109" s="193"/>
      <c r="X109" s="193">
        <v>9710388.7621720247</v>
      </c>
      <c r="Y109" s="193">
        <v>1405954.020255598</v>
      </c>
      <c r="Z109" s="193">
        <v>0</v>
      </c>
      <c r="AA109" s="193"/>
      <c r="AB109" s="193">
        <v>19130.489402839834</v>
      </c>
      <c r="AC109" s="193"/>
      <c r="AD109" s="193">
        <v>2312290.5213847561</v>
      </c>
      <c r="AE109" s="193">
        <v>282246.29844542232</v>
      </c>
      <c r="AF109" s="193"/>
      <c r="AG109" s="193">
        <v>969099.65196193545</v>
      </c>
      <c r="AH109" s="193"/>
      <c r="AI109" s="193">
        <v>15008.497903085248</v>
      </c>
      <c r="AJ109" s="193">
        <f t="shared" si="16"/>
        <v>45202691.313567877</v>
      </c>
    </row>
    <row r="110" spans="1:36" ht="14" x14ac:dyDescent="0.15">
      <c r="A110" s="67" t="s">
        <v>946</v>
      </c>
      <c r="B110" s="193">
        <v>9939772.361795431</v>
      </c>
      <c r="C110" s="193">
        <v>16866578.286672682</v>
      </c>
      <c r="D110" s="193">
        <v>282656.32190385414</v>
      </c>
      <c r="E110" s="193"/>
      <c r="F110" s="193">
        <v>8386812.6130976817</v>
      </c>
      <c r="G110" s="193">
        <v>0</v>
      </c>
      <c r="H110" s="193">
        <v>0</v>
      </c>
      <c r="I110" s="193">
        <v>6237.1953774997892</v>
      </c>
      <c r="J110" s="193"/>
      <c r="K110" s="193">
        <v>15341.670953259767</v>
      </c>
      <c r="L110" s="193">
        <v>487.40554330870486</v>
      </c>
      <c r="M110" s="193"/>
      <c r="N110" s="193">
        <v>610782.24627735571</v>
      </c>
      <c r="O110" s="193">
        <v>38676.798924809293</v>
      </c>
      <c r="P110" s="193">
        <v>0</v>
      </c>
      <c r="Q110" s="193">
        <v>2590824.2831828184</v>
      </c>
      <c r="R110" s="193">
        <v>5638590.6876380583</v>
      </c>
      <c r="S110" s="193">
        <v>0</v>
      </c>
      <c r="T110" s="193">
        <v>0</v>
      </c>
      <c r="U110" s="193">
        <v>0</v>
      </c>
      <c r="V110" s="193">
        <v>0</v>
      </c>
      <c r="W110" s="193">
        <v>58508.989403393898</v>
      </c>
      <c r="X110" s="193">
        <v>11212294.099668976</v>
      </c>
      <c r="Y110" s="193">
        <v>1691317.8444133932</v>
      </c>
      <c r="Z110" s="193">
        <v>0</v>
      </c>
      <c r="AA110" s="193">
        <v>4.5583445485681215</v>
      </c>
      <c r="AB110" s="193">
        <v>11304.079887035268</v>
      </c>
      <c r="AC110" s="193">
        <v>43.223750296048692</v>
      </c>
      <c r="AD110" s="193">
        <v>2122215.889732155</v>
      </c>
      <c r="AE110" s="193">
        <v>568149.92213830189</v>
      </c>
      <c r="AF110" s="193">
        <v>29667.588606803634</v>
      </c>
      <c r="AG110" s="193">
        <v>1456360.3695949351</v>
      </c>
      <c r="AH110" s="193">
        <v>25114.724895435316</v>
      </c>
      <c r="AI110" s="193">
        <v>19013.412502899708</v>
      </c>
      <c r="AJ110" s="193">
        <f t="shared" si="16"/>
        <v>61570754.574304923</v>
      </c>
    </row>
    <row r="111" spans="1:36" ht="14" x14ac:dyDescent="0.15">
      <c r="A111" s="67" t="s">
        <v>1151</v>
      </c>
      <c r="B111" s="193">
        <v>697805.9238678437</v>
      </c>
      <c r="C111" s="193">
        <v>49896359.251472615</v>
      </c>
      <c r="D111" s="193">
        <v>333774.33776961645</v>
      </c>
      <c r="E111" s="193"/>
      <c r="F111" s="193">
        <v>8355487.3683777628</v>
      </c>
      <c r="G111" s="193"/>
      <c r="H111" s="193"/>
      <c r="I111" s="193">
        <v>646580.39029759518</v>
      </c>
      <c r="J111" s="193">
        <v>0.42353653162717791</v>
      </c>
      <c r="K111" s="193">
        <v>11885.564109045989</v>
      </c>
      <c r="L111" s="193">
        <v>18614.464173610249</v>
      </c>
      <c r="M111" s="193"/>
      <c r="N111" s="193">
        <v>1582210.5833931812</v>
      </c>
      <c r="O111" s="193">
        <v>26905.558611105123</v>
      </c>
      <c r="P111" s="193"/>
      <c r="Q111" s="193">
        <v>2158936.806365557</v>
      </c>
      <c r="R111" s="193">
        <v>7499837.1460167719</v>
      </c>
      <c r="S111" s="193"/>
      <c r="T111" s="193"/>
      <c r="U111" s="193"/>
      <c r="V111" s="193"/>
      <c r="W111" s="193">
        <v>2056805.2825599837</v>
      </c>
      <c r="X111" s="193">
        <v>19580008.531938922</v>
      </c>
      <c r="Y111" s="193">
        <v>2077820.1431028461</v>
      </c>
      <c r="Z111" s="193"/>
      <c r="AA111" s="193">
        <v>1707.6427935603954</v>
      </c>
      <c r="AB111" s="193">
        <v>11973.713971848589</v>
      </c>
      <c r="AC111" s="193">
        <v>780.36145843844804</v>
      </c>
      <c r="AD111" s="193">
        <v>2715843.1412900505</v>
      </c>
      <c r="AE111" s="193">
        <v>816634.3384298241</v>
      </c>
      <c r="AF111" s="193">
        <v>288606.21871011652</v>
      </c>
      <c r="AG111" s="193">
        <v>3364778.8178991508</v>
      </c>
      <c r="AH111" s="193">
        <v>874125.20138607314</v>
      </c>
      <c r="AI111" s="193">
        <v>27622.679248914916</v>
      </c>
      <c r="AJ111" s="193">
        <f t="shared" si="16"/>
        <v>103045103.89078097</v>
      </c>
    </row>
    <row r="112" spans="1:36" ht="14" x14ac:dyDescent="0.15">
      <c r="A112" s="67" t="s">
        <v>1164</v>
      </c>
      <c r="B112" s="193">
        <v>816529.51879973093</v>
      </c>
      <c r="C112" s="193">
        <v>63809965.938978426</v>
      </c>
      <c r="D112" s="193">
        <v>394572.36039247678</v>
      </c>
      <c r="E112" s="193">
        <v>9.4930854551493962</v>
      </c>
      <c r="F112" s="193">
        <v>7046520.6770560881</v>
      </c>
      <c r="G112" s="193"/>
      <c r="H112" s="193"/>
      <c r="I112" s="193">
        <v>4129990.7718445114</v>
      </c>
      <c r="J112" s="193">
        <v>2.51053128577768</v>
      </c>
      <c r="K112" s="193"/>
      <c r="L112" s="193">
        <v>19565.344901533779</v>
      </c>
      <c r="M112" s="193">
        <v>1513522.7276609971</v>
      </c>
      <c r="N112" s="193"/>
      <c r="O112" s="193">
        <v>8301.1361985271706</v>
      </c>
      <c r="P112" s="193"/>
      <c r="Q112" s="193">
        <v>3407162.6259962404</v>
      </c>
      <c r="R112" s="193">
        <v>7195977.5887196632</v>
      </c>
      <c r="S112" s="193"/>
      <c r="T112" s="193"/>
      <c r="U112" s="193"/>
      <c r="V112" s="193"/>
      <c r="W112" s="193">
        <v>5408456.6982843755</v>
      </c>
      <c r="X112" s="193">
        <v>11598171.708344871</v>
      </c>
      <c r="Y112" s="193">
        <v>3451984.0097387596</v>
      </c>
      <c r="Z112" s="193"/>
      <c r="AA112" s="193">
        <v>6841.7345976009838</v>
      </c>
      <c r="AB112" s="193">
        <v>7786.061224205414</v>
      </c>
      <c r="AC112" s="193">
        <v>283172.10684342211</v>
      </c>
      <c r="AD112" s="193">
        <v>2968522.0267877136</v>
      </c>
      <c r="AE112" s="193">
        <v>1032264.709496712</v>
      </c>
      <c r="AF112" s="193">
        <v>304721.9611699644</v>
      </c>
      <c r="AG112" s="193">
        <v>735407.56981053797</v>
      </c>
      <c r="AH112" s="193">
        <v>1003834.2286139609</v>
      </c>
      <c r="AI112" s="193">
        <v>33493.730498037206</v>
      </c>
      <c r="AJ112" s="193">
        <f>SUM(B112:AI112)</f>
        <v>115176777.23957507</v>
      </c>
    </row>
    <row r="113" spans="1:36" ht="14" x14ac:dyDescent="0.15">
      <c r="A113" s="67" t="s">
        <v>86</v>
      </c>
      <c r="B113" s="367">
        <f t="shared" ref="B113:AJ113" si="17">SUM(B89:B112)</f>
        <v>42502685.697152786</v>
      </c>
      <c r="C113" s="367">
        <f t="shared" si="17"/>
        <v>130572903.47712372</v>
      </c>
      <c r="D113" s="367">
        <f t="shared" si="17"/>
        <v>2462339.5795239983</v>
      </c>
      <c r="E113" s="367">
        <f t="shared" si="17"/>
        <v>9.4930854551493962</v>
      </c>
      <c r="F113" s="367">
        <f t="shared" si="17"/>
        <v>61838298.847879916</v>
      </c>
      <c r="G113" s="367">
        <f t="shared" si="17"/>
        <v>1409989.99</v>
      </c>
      <c r="H113" s="367">
        <f t="shared" si="17"/>
        <v>304231.37</v>
      </c>
      <c r="I113" s="367">
        <f t="shared" si="17"/>
        <v>4782808.3575196061</v>
      </c>
      <c r="J113" s="367">
        <f t="shared" si="17"/>
        <v>2.9340678174048578</v>
      </c>
      <c r="K113" s="367">
        <f t="shared" si="17"/>
        <v>236300.29659268301</v>
      </c>
      <c r="L113" s="367">
        <f t="shared" si="17"/>
        <v>38667.214618452737</v>
      </c>
      <c r="M113" s="367">
        <f t="shared" si="17"/>
        <v>1513522.7276609971</v>
      </c>
      <c r="N113" s="367">
        <f t="shared" si="17"/>
        <v>4292822.2635968775</v>
      </c>
      <c r="O113" s="367">
        <f t="shared" si="17"/>
        <v>3852937.8498054706</v>
      </c>
      <c r="P113" s="367">
        <f t="shared" si="17"/>
        <v>5369026.9659932973</v>
      </c>
      <c r="Q113" s="367">
        <f t="shared" si="17"/>
        <v>14088024.809458848</v>
      </c>
      <c r="R113" s="367">
        <f t="shared" si="17"/>
        <v>55668110.979983397</v>
      </c>
      <c r="S113" s="367">
        <f t="shared" si="17"/>
        <v>49216.863554817952</v>
      </c>
      <c r="T113" s="367">
        <f t="shared" si="17"/>
        <v>39098.793878102268</v>
      </c>
      <c r="U113" s="367">
        <f t="shared" si="17"/>
        <v>118792.672191754</v>
      </c>
      <c r="V113" s="367">
        <f t="shared" si="17"/>
        <v>11654.49</v>
      </c>
      <c r="W113" s="367">
        <f t="shared" si="17"/>
        <v>7523770.970247753</v>
      </c>
      <c r="X113" s="367">
        <f t="shared" si="17"/>
        <v>86914889.062272921</v>
      </c>
      <c r="Y113" s="367">
        <f t="shared" si="17"/>
        <v>11758789.866356587</v>
      </c>
      <c r="Z113" s="367">
        <f t="shared" si="17"/>
        <v>5050.2186623513644</v>
      </c>
      <c r="AA113" s="367">
        <f t="shared" si="17"/>
        <v>8553.935735709947</v>
      </c>
      <c r="AB113" s="367">
        <f t="shared" si="17"/>
        <v>345951.23112581013</v>
      </c>
      <c r="AC113" s="367">
        <f t="shared" si="17"/>
        <v>283995.69205215661</v>
      </c>
      <c r="AD113" s="367">
        <f t="shared" si="17"/>
        <v>19020683.918434944</v>
      </c>
      <c r="AE113" s="367">
        <f t="shared" si="17"/>
        <v>3760716.5904718116</v>
      </c>
      <c r="AF113" s="367">
        <f t="shared" si="17"/>
        <v>622995.76848688454</v>
      </c>
      <c r="AG113" s="367">
        <f t="shared" si="17"/>
        <v>10254813.198030906</v>
      </c>
      <c r="AH113" s="367">
        <f t="shared" si="17"/>
        <v>1903074.1548954693</v>
      </c>
      <c r="AI113" s="367">
        <f t="shared" si="17"/>
        <v>141099.96995689769</v>
      </c>
      <c r="AJ113" s="367">
        <f t="shared" si="17"/>
        <v>471695830.25041819</v>
      </c>
    </row>
    <row r="114" spans="1:36" x14ac:dyDescent="0.15">
      <c r="A114" t="s">
        <v>397</v>
      </c>
    </row>
    <row r="115" spans="1:36" x14ac:dyDescent="0.15">
      <c r="A115" t="s">
        <v>398</v>
      </c>
    </row>
    <row r="116" spans="1:36" x14ac:dyDescent="0.15">
      <c r="A116" t="s">
        <v>752</v>
      </c>
      <c r="B116" s="150"/>
    </row>
    <row r="118" spans="1:36" x14ac:dyDescent="0.15">
      <c r="C118"/>
    </row>
    <row r="119" spans="1:36" x14ac:dyDescent="0.15">
      <c r="C119"/>
    </row>
    <row r="125" spans="1:36" x14ac:dyDescent="0.15">
      <c r="C125"/>
    </row>
    <row r="126" spans="1:36" x14ac:dyDescent="0.15">
      <c r="C126"/>
    </row>
  </sheetData>
  <mergeCells count="1">
    <mergeCell ref="A1:P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0"/>
  </sheetPr>
  <dimension ref="A1:Q75"/>
  <sheetViews>
    <sheetView topLeftCell="A4" zoomScaleNormal="100" workbookViewId="0">
      <selection activeCell="A17" sqref="A17:H42"/>
    </sheetView>
  </sheetViews>
  <sheetFormatPr baseColWidth="10" defaultColWidth="11.5" defaultRowHeight="13" x14ac:dyDescent="0.15"/>
  <cols>
    <col min="1" max="1" width="18.83203125" customWidth="1"/>
    <col min="2" max="2" width="11.1640625" customWidth="1"/>
    <col min="3" max="3" width="14" customWidth="1"/>
    <col min="4" max="5" width="13.5" customWidth="1"/>
    <col min="6" max="6" width="14" customWidth="1"/>
    <col min="7" max="7" width="14.5" customWidth="1"/>
    <col min="8" max="8" width="14.6640625" customWidth="1"/>
  </cols>
  <sheetData>
    <row r="1" spans="1:17" x14ac:dyDescent="0.15">
      <c r="A1" t="s">
        <v>1257</v>
      </c>
    </row>
    <row r="2" spans="1:17" x14ac:dyDescent="0.15">
      <c r="A2" t="s">
        <v>403</v>
      </c>
    </row>
    <row r="3" spans="1:17" x14ac:dyDescent="0.15">
      <c r="A3" t="s">
        <v>404</v>
      </c>
    </row>
    <row r="4" spans="1:17" x14ac:dyDescent="0.15">
      <c r="A4" t="s">
        <v>405</v>
      </c>
    </row>
    <row r="5" spans="1:17" x14ac:dyDescent="0.15">
      <c r="A5" t="s">
        <v>406</v>
      </c>
    </row>
    <row r="6" spans="1:17" x14ac:dyDescent="0.15">
      <c r="A6" t="s">
        <v>407</v>
      </c>
    </row>
    <row r="7" spans="1:17" x14ac:dyDescent="0.15">
      <c r="A7" t="s">
        <v>408</v>
      </c>
    </row>
    <row r="9" spans="1:17" ht="24.75" customHeight="1" x14ac:dyDescent="0.15">
      <c r="A9" s="892" t="s">
        <v>852</v>
      </c>
      <c r="B9" s="892"/>
      <c r="C9" s="892"/>
      <c r="D9" s="892"/>
      <c r="E9" s="892"/>
      <c r="F9" s="892"/>
      <c r="G9" s="892"/>
      <c r="H9" s="892"/>
      <c r="I9" s="892"/>
      <c r="J9" s="892"/>
      <c r="K9" s="9"/>
    </row>
    <row r="11" spans="1:17" x14ac:dyDescent="0.15">
      <c r="A11" s="151" t="s">
        <v>409</v>
      </c>
    </row>
    <row r="12" spans="1:17" s="85" customFormat="1" ht="15" x14ac:dyDescent="0.15">
      <c r="A12" s="24" t="s">
        <v>410</v>
      </c>
      <c r="B12" s="152" t="s">
        <v>110</v>
      </c>
      <c r="C12" s="152" t="s">
        <v>111</v>
      </c>
      <c r="D12" s="152" t="s">
        <v>112</v>
      </c>
      <c r="E12" s="153" t="s">
        <v>113</v>
      </c>
      <c r="F12" s="152" t="s">
        <v>114</v>
      </c>
      <c r="G12" s="28" t="s">
        <v>162</v>
      </c>
    </row>
    <row r="13" spans="1:17" x14ac:dyDescent="0.15">
      <c r="A13" s="46" t="s">
        <v>1164</v>
      </c>
      <c r="B13" s="154">
        <f>B41</f>
        <v>0.69956700000000005</v>
      </c>
      <c r="C13" s="154">
        <f t="shared" ref="C13:G13" si="0">C41</f>
        <v>1197.375231</v>
      </c>
      <c r="D13" s="154">
        <f t="shared" si="0"/>
        <v>772.02705400000002</v>
      </c>
      <c r="E13" s="154">
        <f t="shared" si="0"/>
        <v>912.76058799999998</v>
      </c>
      <c r="F13" s="154">
        <f t="shared" si="0"/>
        <v>315.72591399999999</v>
      </c>
      <c r="G13" s="154">
        <f t="shared" si="0"/>
        <v>102.987345</v>
      </c>
      <c r="Q13" t="s">
        <v>71</v>
      </c>
    </row>
    <row r="16" spans="1:17" x14ac:dyDescent="0.15">
      <c r="A16" s="151" t="s">
        <v>411</v>
      </c>
      <c r="E16" t="s">
        <v>71</v>
      </c>
    </row>
    <row r="17" spans="1:8" ht="51" x14ac:dyDescent="0.15">
      <c r="A17" s="267" t="s">
        <v>412</v>
      </c>
      <c r="B17" s="227" t="s">
        <v>110</v>
      </c>
      <c r="C17" s="227" t="s">
        <v>111</v>
      </c>
      <c r="D17" s="227" t="s">
        <v>112</v>
      </c>
      <c r="E17" s="233" t="s">
        <v>113</v>
      </c>
      <c r="F17" s="227" t="s">
        <v>114</v>
      </c>
      <c r="G17" s="227" t="s">
        <v>802</v>
      </c>
      <c r="H17" s="227" t="s">
        <v>55</v>
      </c>
    </row>
    <row r="18" spans="1:8" ht="16" x14ac:dyDescent="0.2">
      <c r="A18" s="268" t="s">
        <v>305</v>
      </c>
      <c r="B18" s="269">
        <f t="shared" ref="B18:G18" si="1">B46/1000000</f>
        <v>7.3846999999999996E-2</v>
      </c>
      <c r="C18" s="269">
        <f t="shared" si="1"/>
        <v>0.455897</v>
      </c>
      <c r="D18" s="269">
        <f t="shared" si="1"/>
        <v>7.0280000000000004E-3</v>
      </c>
      <c r="E18" s="269">
        <f t="shared" si="1"/>
        <v>1.0995E-2</v>
      </c>
      <c r="F18" s="269">
        <f t="shared" si="1"/>
        <v>3.0839999999999999E-3</v>
      </c>
      <c r="G18" s="269">
        <f t="shared" si="1"/>
        <v>4.1598759999999997</v>
      </c>
      <c r="H18" s="269">
        <f>SUM(B18:G18)</f>
        <v>4.7107269999999994</v>
      </c>
    </row>
    <row r="19" spans="1:8" ht="16" x14ac:dyDescent="0.2">
      <c r="A19" s="268" t="s">
        <v>306</v>
      </c>
      <c r="B19" s="269">
        <f t="shared" ref="B19:G28" si="2">B47/1000000</f>
        <v>0.38306000000000001</v>
      </c>
      <c r="C19" s="269">
        <f t="shared" si="2"/>
        <v>1.6666430000000001</v>
      </c>
      <c r="D19" s="269">
        <f t="shared" si="2"/>
        <v>0.404414</v>
      </c>
      <c r="E19" s="269">
        <f t="shared" si="2"/>
        <v>0.201567</v>
      </c>
      <c r="F19" s="269">
        <f t="shared" si="2"/>
        <v>4.5828000000000001E-2</v>
      </c>
      <c r="G19" s="269">
        <f t="shared" si="2"/>
        <v>5.7922209999999996</v>
      </c>
      <c r="H19" s="269">
        <f t="shared" ref="H19:H33" si="3">SUM(B19:G19)</f>
        <v>8.4937329999999989</v>
      </c>
    </row>
    <row r="20" spans="1:8" ht="16" x14ac:dyDescent="0.2">
      <c r="A20" s="268" t="s">
        <v>307</v>
      </c>
      <c r="B20" s="269">
        <f t="shared" si="2"/>
        <v>0.36446800000000001</v>
      </c>
      <c r="C20" s="269">
        <f t="shared" si="2"/>
        <v>4.5956840000000003</v>
      </c>
      <c r="D20" s="269">
        <f t="shared" si="2"/>
        <v>1.7343919999999999</v>
      </c>
      <c r="E20" s="269">
        <f t="shared" si="2"/>
        <v>0.77546000000000004</v>
      </c>
      <c r="F20" s="269">
        <f t="shared" si="2"/>
        <v>0.34154699999999999</v>
      </c>
      <c r="G20" s="269">
        <f t="shared" si="2"/>
        <v>11.494088</v>
      </c>
      <c r="H20" s="269">
        <f t="shared" si="3"/>
        <v>19.305638999999999</v>
      </c>
    </row>
    <row r="21" spans="1:8" ht="16" x14ac:dyDescent="0.2">
      <c r="A21" s="268" t="s">
        <v>308</v>
      </c>
      <c r="B21" s="269">
        <f t="shared" si="2"/>
        <v>0.93133200000000005</v>
      </c>
      <c r="C21" s="269">
        <f t="shared" si="2"/>
        <v>7.4671089999999998</v>
      </c>
      <c r="D21" s="269">
        <f t="shared" si="2"/>
        <v>9.5797380000000008</v>
      </c>
      <c r="E21" s="269">
        <f t="shared" si="2"/>
        <v>5.1749679999999998</v>
      </c>
      <c r="F21" s="269">
        <f t="shared" si="2"/>
        <v>1.044189</v>
      </c>
      <c r="G21" s="269">
        <f t="shared" si="2"/>
        <v>11.014049</v>
      </c>
      <c r="H21" s="269">
        <f t="shared" si="3"/>
        <v>35.211385</v>
      </c>
    </row>
    <row r="22" spans="1:8" ht="16" x14ac:dyDescent="0.2">
      <c r="A22" s="268" t="s">
        <v>309</v>
      </c>
      <c r="B22" s="269">
        <f t="shared" si="2"/>
        <v>2.8445179999999999</v>
      </c>
      <c r="C22" s="269">
        <f t="shared" si="2"/>
        <v>10.78206</v>
      </c>
      <c r="D22" s="269">
        <f t="shared" si="2"/>
        <v>13.69205</v>
      </c>
      <c r="E22" s="269">
        <f t="shared" si="2"/>
        <v>6.0309799999999996</v>
      </c>
      <c r="F22" s="269">
        <f t="shared" si="2"/>
        <v>1.0432809999999999</v>
      </c>
      <c r="G22" s="269">
        <f t="shared" si="2"/>
        <v>12.340040999999999</v>
      </c>
      <c r="H22" s="269">
        <f t="shared" si="3"/>
        <v>46.732929999999996</v>
      </c>
    </row>
    <row r="23" spans="1:8" ht="16" x14ac:dyDescent="0.2">
      <c r="A23" s="268" t="s">
        <v>310</v>
      </c>
      <c r="B23" s="269">
        <f t="shared" si="2"/>
        <v>0.98538800000000004</v>
      </c>
      <c r="C23" s="269">
        <f t="shared" si="2"/>
        <v>9.976718</v>
      </c>
      <c r="D23" s="269">
        <f t="shared" si="2"/>
        <v>20.260641</v>
      </c>
      <c r="E23" s="269">
        <f t="shared" si="2"/>
        <v>13.687386999999999</v>
      </c>
      <c r="F23" s="269">
        <f t="shared" si="2"/>
        <v>1.871853</v>
      </c>
      <c r="G23" s="269">
        <f t="shared" si="2"/>
        <v>19.586569000000001</v>
      </c>
      <c r="H23" s="269">
        <f t="shared" si="3"/>
        <v>66.368555999999998</v>
      </c>
    </row>
    <row r="24" spans="1:8" ht="16" x14ac:dyDescent="0.2">
      <c r="A24" s="268" t="s">
        <v>311</v>
      </c>
      <c r="B24" s="269">
        <f t="shared" si="2"/>
        <v>1.201684</v>
      </c>
      <c r="C24" s="269">
        <f t="shared" si="2"/>
        <v>15.127181999999999</v>
      </c>
      <c r="D24" s="269">
        <f t="shared" si="2"/>
        <v>29.741105999999998</v>
      </c>
      <c r="E24" s="269">
        <f t="shared" si="2"/>
        <v>12.022124</v>
      </c>
      <c r="F24" s="269">
        <f t="shared" si="2"/>
        <v>1.1749830000000001</v>
      </c>
      <c r="G24" s="269">
        <f t="shared" si="2"/>
        <v>26.601156</v>
      </c>
      <c r="H24" s="269">
        <f t="shared" si="3"/>
        <v>85.868234999999984</v>
      </c>
    </row>
    <row r="25" spans="1:8" ht="16" x14ac:dyDescent="0.2">
      <c r="A25" s="268" t="s">
        <v>312</v>
      </c>
      <c r="B25" s="269">
        <f t="shared" si="2"/>
        <v>1.5309870000000001</v>
      </c>
      <c r="C25" s="269">
        <f t="shared" si="2"/>
        <v>22.666913000000001</v>
      </c>
      <c r="D25" s="269">
        <f t="shared" si="2"/>
        <v>47.641204000000002</v>
      </c>
      <c r="E25" s="269">
        <f t="shared" si="2"/>
        <v>15.117656999999999</v>
      </c>
      <c r="F25" s="269">
        <f t="shared" si="2"/>
        <v>1.7994920000000001</v>
      </c>
      <c r="G25" s="269">
        <f t="shared" si="2"/>
        <v>32.821292999999997</v>
      </c>
      <c r="H25" s="269">
        <f t="shared" si="3"/>
        <v>121.577546</v>
      </c>
    </row>
    <row r="26" spans="1:8" ht="16" x14ac:dyDescent="0.2">
      <c r="A26" s="268" t="s">
        <v>313</v>
      </c>
      <c r="B26" s="269">
        <f t="shared" si="2"/>
        <v>0.73440899999999998</v>
      </c>
      <c r="C26" s="269">
        <f t="shared" si="2"/>
        <v>31.290271000000001</v>
      </c>
      <c r="D26" s="269">
        <f t="shared" si="2"/>
        <v>78.474031999999994</v>
      </c>
      <c r="E26" s="269">
        <f t="shared" si="2"/>
        <v>27.770396999999999</v>
      </c>
      <c r="F26" s="269">
        <f t="shared" si="2"/>
        <v>4.0463709999999997</v>
      </c>
      <c r="G26" s="269">
        <f t="shared" si="2"/>
        <v>21.80292</v>
      </c>
      <c r="H26" s="269">
        <f t="shared" si="3"/>
        <v>164.11839999999998</v>
      </c>
    </row>
    <row r="27" spans="1:8" ht="16" x14ac:dyDescent="0.2">
      <c r="A27" s="268" t="s">
        <v>314</v>
      </c>
      <c r="B27" s="269">
        <f t="shared" si="2"/>
        <v>1.38883</v>
      </c>
      <c r="C27" s="269">
        <f t="shared" si="2"/>
        <v>58.512839999999997</v>
      </c>
      <c r="D27" s="269">
        <f t="shared" si="2"/>
        <v>108.062855</v>
      </c>
      <c r="E27" s="269">
        <f t="shared" si="2"/>
        <v>53.119028999999998</v>
      </c>
      <c r="F27" s="269">
        <f t="shared" si="2"/>
        <v>12.931047</v>
      </c>
      <c r="G27" s="269">
        <f t="shared" si="2"/>
        <v>22.423525999999999</v>
      </c>
      <c r="H27" s="269">
        <f t="shared" si="3"/>
        <v>256.43812700000001</v>
      </c>
    </row>
    <row r="28" spans="1:8" ht="16" x14ac:dyDescent="0.2">
      <c r="A28" s="268" t="s">
        <v>315</v>
      </c>
      <c r="B28" s="269">
        <f t="shared" si="2"/>
        <v>1.13025</v>
      </c>
      <c r="C28" s="269">
        <f t="shared" si="2"/>
        <v>96.292953999999995</v>
      </c>
      <c r="D28" s="269">
        <f t="shared" si="2"/>
        <v>179.48289199999999</v>
      </c>
      <c r="E28" s="269">
        <f t="shared" si="2"/>
        <v>103.23486</v>
      </c>
      <c r="F28" s="269">
        <f t="shared" si="2"/>
        <v>37.149217</v>
      </c>
      <c r="G28" s="269">
        <f t="shared" si="2"/>
        <v>5.8237100000000002</v>
      </c>
      <c r="H28" s="269">
        <f t="shared" si="3"/>
        <v>423.11388299999999</v>
      </c>
    </row>
    <row r="29" spans="1:8" ht="16" x14ac:dyDescent="0.2">
      <c r="A29" s="268" t="s">
        <v>316</v>
      </c>
      <c r="B29" s="269">
        <f t="shared" ref="B29:G36" si="4">B57/1000000</f>
        <v>1.7256720000000001</v>
      </c>
      <c r="C29" s="269">
        <f t="shared" si="4"/>
        <v>127.444305</v>
      </c>
      <c r="D29" s="269">
        <f t="shared" si="4"/>
        <v>233.05652000000001</v>
      </c>
      <c r="E29" s="269">
        <f t="shared" si="4"/>
        <v>59.389938999999998</v>
      </c>
      <c r="F29" s="269">
        <f t="shared" si="4"/>
        <v>61.631079999999997</v>
      </c>
      <c r="G29" s="269">
        <f t="shared" si="4"/>
        <v>19.148987000000002</v>
      </c>
      <c r="H29" s="269">
        <f t="shared" si="3"/>
        <v>502.396503</v>
      </c>
    </row>
    <row r="30" spans="1:8" ht="16" x14ac:dyDescent="0.2">
      <c r="A30" s="268" t="s">
        <v>317</v>
      </c>
      <c r="B30" s="269">
        <f t="shared" si="4"/>
        <v>1.6792830000000001</v>
      </c>
      <c r="C30" s="269">
        <f t="shared" si="4"/>
        <v>140.29547099999999</v>
      </c>
      <c r="D30" s="269">
        <f t="shared" si="4"/>
        <v>279.65156500000001</v>
      </c>
      <c r="E30" s="269">
        <f t="shared" si="4"/>
        <v>82.007067000000006</v>
      </c>
      <c r="F30" s="269">
        <f t="shared" si="4"/>
        <v>89.801469999999995</v>
      </c>
      <c r="G30" s="269">
        <f t="shared" si="4"/>
        <v>22.357348999999999</v>
      </c>
      <c r="H30" s="269">
        <f t="shared" si="3"/>
        <v>615.79220499999997</v>
      </c>
    </row>
    <row r="31" spans="1:8" ht="16" x14ac:dyDescent="0.2">
      <c r="A31" s="268" t="s">
        <v>318</v>
      </c>
      <c r="B31" s="269">
        <f t="shared" si="4"/>
        <v>2.5817540000000001</v>
      </c>
      <c r="C31" s="269">
        <f t="shared" si="4"/>
        <v>160.09891200000001</v>
      </c>
      <c r="D31" s="269">
        <f t="shared" si="4"/>
        <v>354.53330499999998</v>
      </c>
      <c r="E31" s="269">
        <f t="shared" si="4"/>
        <v>135.177662</v>
      </c>
      <c r="F31" s="269">
        <f t="shared" si="4"/>
        <v>140.02072899999999</v>
      </c>
      <c r="G31" s="269">
        <f t="shared" si="4"/>
        <v>35.732905000000002</v>
      </c>
      <c r="H31" s="269">
        <f t="shared" si="3"/>
        <v>828.14526699999988</v>
      </c>
    </row>
    <row r="32" spans="1:8" ht="16" x14ac:dyDescent="0.2">
      <c r="A32" s="268" t="s">
        <v>319</v>
      </c>
      <c r="B32" s="269">
        <f t="shared" si="4"/>
        <v>2.9024570000000001</v>
      </c>
      <c r="C32" s="269">
        <f t="shared" si="4"/>
        <v>197.91232199999999</v>
      </c>
      <c r="D32" s="269">
        <f t="shared" si="4"/>
        <v>352.68350199999998</v>
      </c>
      <c r="E32" s="269">
        <f t="shared" si="4"/>
        <v>187.229724</v>
      </c>
      <c r="F32" s="269">
        <f t="shared" si="4"/>
        <v>244.256879</v>
      </c>
      <c r="G32" s="269">
        <f t="shared" si="4"/>
        <v>43.186785999999998</v>
      </c>
      <c r="H32" s="269">
        <f t="shared" si="3"/>
        <v>1028.1716699999999</v>
      </c>
    </row>
    <row r="33" spans="1:8" ht="16" x14ac:dyDescent="0.2">
      <c r="A33" s="268" t="s">
        <v>237</v>
      </c>
      <c r="B33" s="269">
        <f t="shared" si="4"/>
        <v>4.2102680000000001</v>
      </c>
      <c r="C33" s="269">
        <f t="shared" si="4"/>
        <v>243.10916</v>
      </c>
      <c r="D33" s="269">
        <f t="shared" si="4"/>
        <v>501.72144400000002</v>
      </c>
      <c r="E33" s="269">
        <f t="shared" si="4"/>
        <v>260.710936</v>
      </c>
      <c r="F33" s="269">
        <f t="shared" si="4"/>
        <v>364.16824600000001</v>
      </c>
      <c r="G33" s="269">
        <f t="shared" si="4"/>
        <v>49.483013</v>
      </c>
      <c r="H33" s="269">
        <f t="shared" si="3"/>
        <v>1423.403067</v>
      </c>
    </row>
    <row r="34" spans="1:8" ht="16" x14ac:dyDescent="0.2">
      <c r="A34" s="268" t="s">
        <v>630</v>
      </c>
      <c r="B34" s="269">
        <f t="shared" si="4"/>
        <v>3.290146</v>
      </c>
      <c r="C34" s="269">
        <f t="shared" si="4"/>
        <v>302.96056800000002</v>
      </c>
      <c r="D34" s="269">
        <f t="shared" si="4"/>
        <v>498.03322900000001</v>
      </c>
      <c r="E34" s="269">
        <f t="shared" si="4"/>
        <v>272.22255000000001</v>
      </c>
      <c r="F34" s="269">
        <f t="shared" si="4"/>
        <v>340.935565</v>
      </c>
      <c r="G34" s="269">
        <f t="shared" si="4"/>
        <v>95.439993999999999</v>
      </c>
      <c r="H34" s="269">
        <f t="shared" ref="H34:H38" si="5">SUM(B34:G34)</f>
        <v>1512.8820520000002</v>
      </c>
    </row>
    <row r="35" spans="1:8" ht="16" x14ac:dyDescent="0.2">
      <c r="A35" s="268" t="s">
        <v>685</v>
      </c>
      <c r="B35" s="269">
        <f t="shared" si="4"/>
        <v>2.202728</v>
      </c>
      <c r="C35" s="269">
        <f t="shared" si="4"/>
        <v>280.23853200000002</v>
      </c>
      <c r="D35" s="269">
        <f t="shared" si="4"/>
        <v>558.74749099999997</v>
      </c>
      <c r="E35" s="269">
        <f t="shared" si="4"/>
        <v>261.91036100000002</v>
      </c>
      <c r="F35" s="269">
        <f t="shared" si="4"/>
        <v>193.43923599999999</v>
      </c>
      <c r="G35" s="269">
        <f t="shared" si="4"/>
        <v>97.127844999999994</v>
      </c>
      <c r="H35" s="269">
        <f t="shared" si="5"/>
        <v>1393.6661929999998</v>
      </c>
    </row>
    <row r="36" spans="1:8" ht="16" x14ac:dyDescent="0.2">
      <c r="A36" s="268" t="s">
        <v>723</v>
      </c>
      <c r="B36" s="269">
        <f t="shared" si="4"/>
        <v>1.518332</v>
      </c>
      <c r="C36" s="269">
        <f t="shared" si="4"/>
        <v>351.45623399999999</v>
      </c>
      <c r="D36" s="269">
        <f t="shared" si="4"/>
        <v>562.20123699999999</v>
      </c>
      <c r="E36" s="269">
        <f t="shared" si="4"/>
        <v>355.45439699999997</v>
      </c>
      <c r="F36" s="269">
        <f t="shared" si="4"/>
        <v>222.471676</v>
      </c>
      <c r="G36" s="269">
        <f t="shared" si="4"/>
        <v>118.340701</v>
      </c>
      <c r="H36" s="269">
        <f t="shared" si="5"/>
        <v>1611.4425770000003</v>
      </c>
    </row>
    <row r="37" spans="1:8" ht="16" x14ac:dyDescent="0.2">
      <c r="A37" s="268" t="s">
        <v>763</v>
      </c>
      <c r="B37" s="269">
        <f t="shared" ref="B37:G38" si="6">B65/1000000</f>
        <v>2.228008</v>
      </c>
      <c r="C37" s="269">
        <f t="shared" si="6"/>
        <v>409.95981799999998</v>
      </c>
      <c r="D37" s="269">
        <f t="shared" si="6"/>
        <v>684.00167299999998</v>
      </c>
      <c r="E37" s="269">
        <f t="shared" si="6"/>
        <v>455.88954899999999</v>
      </c>
      <c r="F37" s="269">
        <f t="shared" si="6"/>
        <v>283.63660399999998</v>
      </c>
      <c r="G37" s="269">
        <f t="shared" si="6"/>
        <v>75.962602000000004</v>
      </c>
      <c r="H37" s="269">
        <f t="shared" si="5"/>
        <v>1911.6782540000002</v>
      </c>
    </row>
    <row r="38" spans="1:8" ht="16" x14ac:dyDescent="0.2">
      <c r="A38" s="268" t="s">
        <v>806</v>
      </c>
      <c r="B38" s="269">
        <f t="shared" si="6"/>
        <v>3.57429</v>
      </c>
      <c r="C38" s="269">
        <f t="shared" si="6"/>
        <v>404.82909699999999</v>
      </c>
      <c r="D38" s="269">
        <f t="shared" si="6"/>
        <v>710.10228800000004</v>
      </c>
      <c r="E38" s="269">
        <f t="shared" si="6"/>
        <v>456.83677899999998</v>
      </c>
      <c r="F38" s="269">
        <f t="shared" si="6"/>
        <v>272.590462</v>
      </c>
      <c r="G38" s="269">
        <f t="shared" si="6"/>
        <v>36.303235000000001</v>
      </c>
      <c r="H38" s="269">
        <f t="shared" si="5"/>
        <v>1884.2361510000003</v>
      </c>
    </row>
    <row r="39" spans="1:8" ht="16" x14ac:dyDescent="0.2">
      <c r="A39" s="268" t="s">
        <v>946</v>
      </c>
      <c r="B39" s="269">
        <f t="shared" ref="B39:G39" si="7">B66/1000000</f>
        <v>3.57429</v>
      </c>
      <c r="C39" s="269">
        <f t="shared" si="7"/>
        <v>404.82909699999999</v>
      </c>
      <c r="D39" s="269">
        <f t="shared" si="7"/>
        <v>710.10228800000004</v>
      </c>
      <c r="E39" s="269">
        <f t="shared" si="7"/>
        <v>456.83677899999998</v>
      </c>
      <c r="F39" s="269">
        <f t="shared" si="7"/>
        <v>272.590462</v>
      </c>
      <c r="G39" s="269">
        <f t="shared" si="7"/>
        <v>36.303235000000001</v>
      </c>
      <c r="H39" s="269">
        <f>SUM(B39:G39)</f>
        <v>1884.2361510000003</v>
      </c>
    </row>
    <row r="40" spans="1:8" ht="16" x14ac:dyDescent="0.2">
      <c r="A40" s="268" t="s">
        <v>1151</v>
      </c>
      <c r="B40" s="269">
        <f t="shared" ref="B40:G41" si="8">B68/1000000</f>
        <v>2.138207</v>
      </c>
      <c r="C40" s="269">
        <f t="shared" si="8"/>
        <v>666.95384899999999</v>
      </c>
      <c r="D40" s="269">
        <f t="shared" si="8"/>
        <v>1056.846839</v>
      </c>
      <c r="E40" s="269">
        <f t="shared" si="8"/>
        <v>863.60807899999998</v>
      </c>
      <c r="F40" s="269">
        <f t="shared" si="8"/>
        <v>327.81903399999999</v>
      </c>
      <c r="G40" s="269">
        <f t="shared" si="8"/>
        <v>86.035314</v>
      </c>
      <c r="H40" s="269">
        <f t="shared" ref="H40:H41" si="9">SUM(B40:G40)</f>
        <v>3003.4013220000002</v>
      </c>
    </row>
    <row r="41" spans="1:8" ht="16" x14ac:dyDescent="0.2">
      <c r="A41" s="268" t="s">
        <v>1164</v>
      </c>
      <c r="B41" s="269">
        <f t="shared" si="8"/>
        <v>0.69956700000000005</v>
      </c>
      <c r="C41" s="269">
        <f t="shared" si="8"/>
        <v>1197.375231</v>
      </c>
      <c r="D41" s="269">
        <f t="shared" si="8"/>
        <v>772.02705400000002</v>
      </c>
      <c r="E41" s="269">
        <f t="shared" si="8"/>
        <v>912.76058799999998</v>
      </c>
      <c r="F41" s="269">
        <f t="shared" si="8"/>
        <v>315.72591399999999</v>
      </c>
      <c r="G41" s="269">
        <f t="shared" si="8"/>
        <v>102.987345</v>
      </c>
      <c r="H41" s="269">
        <f t="shared" si="9"/>
        <v>3301.575699</v>
      </c>
    </row>
    <row r="42" spans="1:8" ht="16" x14ac:dyDescent="0.2">
      <c r="A42" s="270" t="s">
        <v>55</v>
      </c>
      <c r="B42" s="253">
        <f t="shared" ref="B42:H42" si="10">SUM(B18:B41)</f>
        <v>43.893774999999998</v>
      </c>
      <c r="C42" s="253">
        <f t="shared" si="10"/>
        <v>5146.2968669999991</v>
      </c>
      <c r="D42" s="253">
        <f t="shared" si="10"/>
        <v>7762.7887869999995</v>
      </c>
      <c r="E42" s="253">
        <f t="shared" si="10"/>
        <v>4997.1798339999996</v>
      </c>
      <c r="F42" s="253">
        <f t="shared" si="10"/>
        <v>3190.5382490000002</v>
      </c>
      <c r="G42" s="253">
        <f t="shared" si="10"/>
        <v>992.26875999999993</v>
      </c>
      <c r="H42" s="253">
        <f t="shared" si="10"/>
        <v>22132.966272000001</v>
      </c>
    </row>
    <row r="43" spans="1:8" x14ac:dyDescent="0.15">
      <c r="A43" s="105" t="s">
        <v>1288</v>
      </c>
      <c r="B43" s="156"/>
      <c r="C43" s="156"/>
      <c r="D43" s="156"/>
      <c r="E43" s="156"/>
      <c r="F43" s="156"/>
      <c r="G43" s="156"/>
    </row>
    <row r="44" spans="1:8" x14ac:dyDescent="0.15">
      <c r="A44" s="82" t="s">
        <v>413</v>
      </c>
    </row>
    <row r="45" spans="1:8" ht="15" x14ac:dyDescent="0.15">
      <c r="A45" s="24" t="s">
        <v>410</v>
      </c>
      <c r="B45" s="49" t="s">
        <v>110</v>
      </c>
      <c r="C45" s="49" t="s">
        <v>111</v>
      </c>
      <c r="D45" s="49" t="s">
        <v>112</v>
      </c>
      <c r="E45" s="21" t="s">
        <v>113</v>
      </c>
      <c r="F45" s="49" t="s">
        <v>114</v>
      </c>
      <c r="G45" s="28" t="s">
        <v>162</v>
      </c>
      <c r="H45" s="28" t="s">
        <v>55</v>
      </c>
    </row>
    <row r="46" spans="1:8" x14ac:dyDescent="0.15">
      <c r="A46" s="46" t="s">
        <v>305</v>
      </c>
      <c r="B46" s="80">
        <v>73847</v>
      </c>
      <c r="C46" s="80">
        <v>455897</v>
      </c>
      <c r="D46" s="80">
        <v>7028</v>
      </c>
      <c r="E46" s="80">
        <v>10995</v>
      </c>
      <c r="F46" s="80">
        <v>3084</v>
      </c>
      <c r="G46" s="80">
        <v>4159876</v>
      </c>
      <c r="H46" s="80">
        <f>SUM(B46:G46)</f>
        <v>4710727</v>
      </c>
    </row>
    <row r="47" spans="1:8" x14ac:dyDescent="0.15">
      <c r="A47" s="46" t="s">
        <v>306</v>
      </c>
      <c r="B47" s="80">
        <v>383060</v>
      </c>
      <c r="C47" s="80">
        <v>1666643</v>
      </c>
      <c r="D47" s="80">
        <v>404414</v>
      </c>
      <c r="E47" s="80">
        <v>201567</v>
      </c>
      <c r="F47" s="80">
        <v>45828</v>
      </c>
      <c r="G47" s="80">
        <v>5792221</v>
      </c>
      <c r="H47" s="80">
        <f t="shared" ref="H47:H62" si="11">SUM(B47:G47)</f>
        <v>8493733</v>
      </c>
    </row>
    <row r="48" spans="1:8" x14ac:dyDescent="0.15">
      <c r="A48" s="46" t="s">
        <v>307</v>
      </c>
      <c r="B48" s="80">
        <v>364468</v>
      </c>
      <c r="C48" s="80">
        <v>4595684</v>
      </c>
      <c r="D48" s="80">
        <v>1734392</v>
      </c>
      <c r="E48" s="80">
        <v>775460</v>
      </c>
      <c r="F48" s="80">
        <v>341547</v>
      </c>
      <c r="G48" s="80">
        <v>11494088</v>
      </c>
      <c r="H48" s="80">
        <f t="shared" si="11"/>
        <v>19305639</v>
      </c>
    </row>
    <row r="49" spans="1:8" x14ac:dyDescent="0.15">
      <c r="A49" s="46" t="s">
        <v>308</v>
      </c>
      <c r="B49" s="80">
        <v>931332</v>
      </c>
      <c r="C49" s="80">
        <v>7467109</v>
      </c>
      <c r="D49" s="80">
        <v>9579738</v>
      </c>
      <c r="E49" s="80">
        <v>5174968</v>
      </c>
      <c r="F49" s="80">
        <v>1044189</v>
      </c>
      <c r="G49" s="80">
        <v>11014049</v>
      </c>
      <c r="H49" s="80">
        <f t="shared" si="11"/>
        <v>35211385</v>
      </c>
    </row>
    <row r="50" spans="1:8" x14ac:dyDescent="0.15">
      <c r="A50" s="46" t="s">
        <v>309</v>
      </c>
      <c r="B50" s="80">
        <v>2844518</v>
      </c>
      <c r="C50" s="80">
        <v>10782060</v>
      </c>
      <c r="D50" s="80">
        <v>13692050</v>
      </c>
      <c r="E50" s="80">
        <v>6030980</v>
      </c>
      <c r="F50" s="80">
        <v>1043281</v>
      </c>
      <c r="G50" s="80">
        <v>12340041</v>
      </c>
      <c r="H50" s="80">
        <f t="shared" si="11"/>
        <v>46732930</v>
      </c>
    </row>
    <row r="51" spans="1:8" x14ac:dyDescent="0.15">
      <c r="A51" s="46" t="s">
        <v>310</v>
      </c>
      <c r="B51" s="80">
        <v>985388</v>
      </c>
      <c r="C51" s="80">
        <v>9976718</v>
      </c>
      <c r="D51" s="80">
        <v>20260641</v>
      </c>
      <c r="E51" s="80">
        <v>13687387</v>
      </c>
      <c r="F51" s="80">
        <v>1871853</v>
      </c>
      <c r="G51" s="80">
        <v>19586569</v>
      </c>
      <c r="H51" s="80">
        <f t="shared" si="11"/>
        <v>66368556</v>
      </c>
    </row>
    <row r="52" spans="1:8" x14ac:dyDescent="0.15">
      <c r="A52" s="46" t="s">
        <v>311</v>
      </c>
      <c r="B52" s="80">
        <v>1201684</v>
      </c>
      <c r="C52" s="80">
        <v>15127182</v>
      </c>
      <c r="D52" s="80">
        <v>29741106</v>
      </c>
      <c r="E52" s="80">
        <v>12022124</v>
      </c>
      <c r="F52" s="80">
        <v>1174983</v>
      </c>
      <c r="G52" s="80">
        <v>26601156</v>
      </c>
      <c r="H52" s="80">
        <f t="shared" si="11"/>
        <v>85868235</v>
      </c>
    </row>
    <row r="53" spans="1:8" x14ac:dyDescent="0.15">
      <c r="A53" s="46" t="s">
        <v>312</v>
      </c>
      <c r="B53" s="80">
        <v>1530987</v>
      </c>
      <c r="C53" s="80">
        <v>22666913</v>
      </c>
      <c r="D53" s="80">
        <v>47641204</v>
      </c>
      <c r="E53" s="80">
        <v>15117657</v>
      </c>
      <c r="F53" s="80">
        <v>1799492</v>
      </c>
      <c r="G53" s="80">
        <v>32821293</v>
      </c>
      <c r="H53" s="80">
        <f t="shared" si="11"/>
        <v>121577546</v>
      </c>
    </row>
    <row r="54" spans="1:8" x14ac:dyDescent="0.15">
      <c r="A54" s="46" t="s">
        <v>313</v>
      </c>
      <c r="B54" s="80">
        <v>734409</v>
      </c>
      <c r="C54" s="80">
        <v>31290271</v>
      </c>
      <c r="D54" s="80">
        <v>78474032</v>
      </c>
      <c r="E54" s="80">
        <v>27770397</v>
      </c>
      <c r="F54" s="80">
        <v>4046371</v>
      </c>
      <c r="G54" s="80">
        <v>21802920</v>
      </c>
      <c r="H54" s="80">
        <f t="shared" si="11"/>
        <v>164118400</v>
      </c>
    </row>
    <row r="55" spans="1:8" x14ac:dyDescent="0.15">
      <c r="A55" s="46" t="s">
        <v>314</v>
      </c>
      <c r="B55" s="80">
        <v>1388830</v>
      </c>
      <c r="C55" s="80">
        <v>58512840</v>
      </c>
      <c r="D55" s="80">
        <v>108062855</v>
      </c>
      <c r="E55" s="80">
        <v>53119029</v>
      </c>
      <c r="F55" s="80">
        <v>12931047</v>
      </c>
      <c r="G55" s="80">
        <v>22423526</v>
      </c>
      <c r="H55" s="80">
        <f t="shared" si="11"/>
        <v>256438127</v>
      </c>
    </row>
    <row r="56" spans="1:8" x14ac:dyDescent="0.15">
      <c r="A56" s="46" t="s">
        <v>315</v>
      </c>
      <c r="B56" s="80">
        <v>1130250</v>
      </c>
      <c r="C56" s="80">
        <v>96292954</v>
      </c>
      <c r="D56" s="80">
        <v>179482892</v>
      </c>
      <c r="E56" s="80">
        <v>103234860</v>
      </c>
      <c r="F56" s="80">
        <v>37149217</v>
      </c>
      <c r="G56" s="80">
        <v>5823710</v>
      </c>
      <c r="H56" s="80">
        <f t="shared" si="11"/>
        <v>423113883</v>
      </c>
    </row>
    <row r="57" spans="1:8" x14ac:dyDescent="0.15">
      <c r="A57" s="46" t="s">
        <v>316</v>
      </c>
      <c r="B57" s="80">
        <v>1725672</v>
      </c>
      <c r="C57" s="80">
        <v>127444305</v>
      </c>
      <c r="D57" s="80">
        <v>233056520</v>
      </c>
      <c r="E57" s="80">
        <v>59389939</v>
      </c>
      <c r="F57" s="80">
        <v>61631080</v>
      </c>
      <c r="G57" s="80">
        <v>19148987</v>
      </c>
      <c r="H57" s="80">
        <f t="shared" si="11"/>
        <v>502396503</v>
      </c>
    </row>
    <row r="58" spans="1:8" x14ac:dyDescent="0.15">
      <c r="A58" s="46" t="s">
        <v>317</v>
      </c>
      <c r="B58" s="80">
        <v>1679283</v>
      </c>
      <c r="C58" s="80">
        <v>140295471</v>
      </c>
      <c r="D58" s="80">
        <v>279651565</v>
      </c>
      <c r="E58" s="80">
        <v>82007067</v>
      </c>
      <c r="F58" s="80">
        <v>89801470</v>
      </c>
      <c r="G58" s="80">
        <v>22357349</v>
      </c>
      <c r="H58" s="80">
        <f t="shared" si="11"/>
        <v>615792205</v>
      </c>
    </row>
    <row r="59" spans="1:8" x14ac:dyDescent="0.15">
      <c r="A59" s="46" t="s">
        <v>318</v>
      </c>
      <c r="B59" s="80">
        <v>2581754</v>
      </c>
      <c r="C59" s="80">
        <v>160098912</v>
      </c>
      <c r="D59" s="80">
        <v>354533305</v>
      </c>
      <c r="E59" s="80">
        <v>135177662</v>
      </c>
      <c r="F59" s="80">
        <v>140020729</v>
      </c>
      <c r="G59" s="80">
        <v>35732905</v>
      </c>
      <c r="H59" s="80">
        <f t="shared" si="11"/>
        <v>828145267</v>
      </c>
    </row>
    <row r="60" spans="1:8" x14ac:dyDescent="0.15">
      <c r="A60" s="46" t="s">
        <v>319</v>
      </c>
      <c r="B60" s="80">
        <v>2902457</v>
      </c>
      <c r="C60" s="80">
        <v>197912322</v>
      </c>
      <c r="D60" s="80">
        <v>352683502</v>
      </c>
      <c r="E60" s="80">
        <v>187229724</v>
      </c>
      <c r="F60" s="80">
        <v>244256879</v>
      </c>
      <c r="G60" s="80">
        <v>43186786</v>
      </c>
      <c r="H60" s="80">
        <f t="shared" si="11"/>
        <v>1028171670</v>
      </c>
    </row>
    <row r="61" spans="1:8" x14ac:dyDescent="0.15">
      <c r="A61" s="27" t="s">
        <v>237</v>
      </c>
      <c r="B61" s="80">
        <v>4210268</v>
      </c>
      <c r="C61" s="80">
        <v>243109160</v>
      </c>
      <c r="D61" s="80">
        <v>501721444</v>
      </c>
      <c r="E61" s="80">
        <v>260710936</v>
      </c>
      <c r="F61" s="80">
        <v>364168246</v>
      </c>
      <c r="G61" s="80">
        <v>49483013</v>
      </c>
      <c r="H61" s="80">
        <f t="shared" si="11"/>
        <v>1423403067</v>
      </c>
    </row>
    <row r="62" spans="1:8" x14ac:dyDescent="0.15">
      <c r="A62" s="46" t="s">
        <v>630</v>
      </c>
      <c r="B62" s="80">
        <v>3290146</v>
      </c>
      <c r="C62" s="80">
        <v>302960568</v>
      </c>
      <c r="D62" s="80">
        <v>498033229</v>
      </c>
      <c r="E62" s="80">
        <v>272222550</v>
      </c>
      <c r="F62" s="80">
        <v>340935565</v>
      </c>
      <c r="G62" s="80">
        <v>95439994</v>
      </c>
      <c r="H62" s="80">
        <f t="shared" si="11"/>
        <v>1512882052</v>
      </c>
    </row>
    <row r="63" spans="1:8" x14ac:dyDescent="0.15">
      <c r="A63" s="46" t="s">
        <v>685</v>
      </c>
      <c r="B63" s="80">
        <v>2202728</v>
      </c>
      <c r="C63" s="80">
        <v>280238532</v>
      </c>
      <c r="D63" s="80">
        <v>558747491</v>
      </c>
      <c r="E63" s="80">
        <v>261910361</v>
      </c>
      <c r="F63" s="80">
        <v>193439236</v>
      </c>
      <c r="G63" s="80">
        <v>97127845</v>
      </c>
      <c r="H63" s="80">
        <f t="shared" ref="H63:H67" si="12">SUM(B63:G63)</f>
        <v>1393666193</v>
      </c>
    </row>
    <row r="64" spans="1:8" x14ac:dyDescent="0.15">
      <c r="A64" s="46" t="s">
        <v>723</v>
      </c>
      <c r="B64" s="80">
        <v>1518332</v>
      </c>
      <c r="C64" s="80">
        <v>351456234</v>
      </c>
      <c r="D64" s="80">
        <v>562201237</v>
      </c>
      <c r="E64" s="80">
        <v>355454397</v>
      </c>
      <c r="F64" s="80">
        <v>222471676</v>
      </c>
      <c r="G64" s="80">
        <v>118340701</v>
      </c>
      <c r="H64" s="80">
        <f t="shared" si="12"/>
        <v>1611442577</v>
      </c>
    </row>
    <row r="65" spans="1:10" x14ac:dyDescent="0.15">
      <c r="A65" s="46" t="s">
        <v>763</v>
      </c>
      <c r="B65" s="80">
        <v>2228008</v>
      </c>
      <c r="C65" s="80">
        <v>409959818</v>
      </c>
      <c r="D65" s="80">
        <v>684001673</v>
      </c>
      <c r="E65" s="80">
        <v>455889549</v>
      </c>
      <c r="F65" s="80">
        <v>283636604</v>
      </c>
      <c r="G65" s="80">
        <v>75962602</v>
      </c>
      <c r="H65" s="80">
        <f t="shared" si="12"/>
        <v>1911678254</v>
      </c>
    </row>
    <row r="66" spans="1:10" x14ac:dyDescent="0.15">
      <c r="A66" s="46" t="s">
        <v>806</v>
      </c>
      <c r="B66" s="80">
        <v>3574290</v>
      </c>
      <c r="C66" s="80">
        <v>404829097</v>
      </c>
      <c r="D66" s="80">
        <v>710102288</v>
      </c>
      <c r="E66" s="80">
        <v>456836779</v>
      </c>
      <c r="F66" s="80">
        <v>272590462</v>
      </c>
      <c r="G66" s="80">
        <v>36303235</v>
      </c>
      <c r="H66" s="80">
        <f t="shared" si="12"/>
        <v>1884236151</v>
      </c>
    </row>
    <row r="67" spans="1:10" x14ac:dyDescent="0.15">
      <c r="A67" s="46" t="s">
        <v>946</v>
      </c>
      <c r="B67" s="80">
        <v>2671277</v>
      </c>
      <c r="C67" s="80">
        <v>355205573</v>
      </c>
      <c r="D67" s="80">
        <v>687435658</v>
      </c>
      <c r="E67" s="80">
        <v>547977483</v>
      </c>
      <c r="F67" s="80">
        <v>337540607</v>
      </c>
      <c r="G67" s="80">
        <v>53038895</v>
      </c>
      <c r="H67" s="80">
        <f t="shared" si="12"/>
        <v>1983869493</v>
      </c>
    </row>
    <row r="68" spans="1:10" x14ac:dyDescent="0.15">
      <c r="A68" s="46" t="s">
        <v>1151</v>
      </c>
      <c r="B68" s="80">
        <v>2138207</v>
      </c>
      <c r="C68" s="80">
        <v>666953849</v>
      </c>
      <c r="D68" s="80">
        <v>1056846839</v>
      </c>
      <c r="E68" s="80">
        <v>863608079</v>
      </c>
      <c r="F68" s="80">
        <v>327819034</v>
      </c>
      <c r="G68" s="80">
        <v>86035314</v>
      </c>
      <c r="H68" s="80">
        <f t="shared" ref="H68:H69" si="13">SUM(B68:G68)</f>
        <v>3003401322</v>
      </c>
    </row>
    <row r="69" spans="1:10" x14ac:dyDescent="0.15">
      <c r="A69" s="46" t="s">
        <v>1164</v>
      </c>
      <c r="B69" s="80">
        <v>699567</v>
      </c>
      <c r="C69" s="80">
        <v>1197375231</v>
      </c>
      <c r="D69" s="80">
        <v>772027054</v>
      </c>
      <c r="E69" s="80">
        <v>912760588</v>
      </c>
      <c r="F69" s="80">
        <v>315725914</v>
      </c>
      <c r="G69" s="80">
        <v>102987345</v>
      </c>
      <c r="H69" s="80">
        <f t="shared" si="13"/>
        <v>3301575699</v>
      </c>
    </row>
    <row r="70" spans="1:10" x14ac:dyDescent="0.15">
      <c r="A70" s="155" t="s">
        <v>55</v>
      </c>
      <c r="B70" s="156">
        <f t="shared" ref="B70:H70" si="14">SUM(B46:B69)</f>
        <v>42990762</v>
      </c>
      <c r="C70" s="156">
        <f t="shared" si="14"/>
        <v>5096673343</v>
      </c>
      <c r="D70" s="156">
        <f t="shared" si="14"/>
        <v>7740122157</v>
      </c>
      <c r="E70" s="156">
        <f t="shared" si="14"/>
        <v>5088320538</v>
      </c>
      <c r="F70" s="156">
        <f t="shared" si="14"/>
        <v>3255488394</v>
      </c>
      <c r="G70" s="156">
        <f t="shared" si="14"/>
        <v>1009004420</v>
      </c>
      <c r="H70" s="156">
        <f t="shared" si="14"/>
        <v>22232599614</v>
      </c>
      <c r="I70" s="48"/>
    </row>
    <row r="71" spans="1:10" x14ac:dyDescent="0.15">
      <c r="I71" s="48"/>
    </row>
    <row r="72" spans="1:10" x14ac:dyDescent="0.15">
      <c r="I72" s="48"/>
    </row>
    <row r="73" spans="1:10" x14ac:dyDescent="0.15">
      <c r="A73" s="822" t="s">
        <v>116</v>
      </c>
      <c r="B73" s="836"/>
      <c r="C73" s="836"/>
      <c r="D73" s="836"/>
      <c r="E73" s="836"/>
      <c r="I73" s="48"/>
    </row>
    <row r="74" spans="1:10" x14ac:dyDescent="0.15">
      <c r="I74" s="48"/>
    </row>
    <row r="75" spans="1:10" x14ac:dyDescent="0.15">
      <c r="J75" s="48"/>
    </row>
  </sheetData>
  <mergeCells count="2">
    <mergeCell ref="A9:J9"/>
    <mergeCell ref="A73:E73"/>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theme="0"/>
  </sheetPr>
  <dimension ref="A1:AA451"/>
  <sheetViews>
    <sheetView topLeftCell="A394" zoomScaleNormal="100" workbookViewId="0">
      <selection activeCell="A422" sqref="A422:E448"/>
    </sheetView>
  </sheetViews>
  <sheetFormatPr baseColWidth="10" defaultColWidth="10.83203125" defaultRowHeight="13" x14ac:dyDescent="0.15"/>
  <cols>
    <col min="1" max="1" width="7.6640625" style="5" customWidth="1"/>
    <col min="2" max="2" width="31.83203125" style="5" customWidth="1"/>
    <col min="3" max="3" width="77.1640625" style="5" customWidth="1"/>
    <col min="4" max="4" width="14.33203125" style="48" customWidth="1"/>
    <col min="5" max="5" width="13.1640625" bestFit="1" customWidth="1"/>
    <col min="6" max="6" width="4" customWidth="1"/>
    <col min="7" max="7" width="12.83203125" style="5" customWidth="1"/>
    <col min="8" max="8" width="18" customWidth="1"/>
    <col min="9" max="10" width="9.83203125" customWidth="1"/>
  </cols>
  <sheetData>
    <row r="1" spans="1:7" ht="16" x14ac:dyDescent="0.2">
      <c r="A1" s="903" t="s">
        <v>414</v>
      </c>
      <c r="B1" s="903"/>
      <c r="C1" s="903"/>
      <c r="D1" s="903"/>
      <c r="E1" s="903"/>
    </row>
    <row r="2" spans="1:7" x14ac:dyDescent="0.15">
      <c r="A2" s="92" t="s">
        <v>186</v>
      </c>
      <c r="B2" s="38" t="s">
        <v>251</v>
      </c>
      <c r="C2" s="38" t="s">
        <v>252</v>
      </c>
      <c r="D2" s="92" t="s">
        <v>415</v>
      </c>
      <c r="E2" s="157" t="s">
        <v>416</v>
      </c>
    </row>
    <row r="3" spans="1:7" x14ac:dyDescent="0.15">
      <c r="A3" s="92">
        <v>1</v>
      </c>
      <c r="B3" s="24" t="s">
        <v>267</v>
      </c>
      <c r="C3" s="27" t="s">
        <v>417</v>
      </c>
      <c r="D3" s="36">
        <v>93034.89</v>
      </c>
      <c r="E3" s="158">
        <v>483920</v>
      </c>
      <c r="G3"/>
    </row>
    <row r="4" spans="1:7" x14ac:dyDescent="0.15">
      <c r="A4" s="92">
        <v>2</v>
      </c>
      <c r="B4" s="24" t="s">
        <v>253</v>
      </c>
      <c r="C4" s="27" t="s">
        <v>418</v>
      </c>
      <c r="D4" s="36">
        <v>84600.44</v>
      </c>
      <c r="E4" s="158">
        <v>1094519</v>
      </c>
      <c r="G4"/>
    </row>
    <row r="5" spans="1:7" x14ac:dyDescent="0.15">
      <c r="A5" s="92">
        <v>3</v>
      </c>
      <c r="B5" s="24" t="s">
        <v>419</v>
      </c>
      <c r="C5" s="27" t="s">
        <v>420</v>
      </c>
      <c r="D5" s="36">
        <v>79064.38</v>
      </c>
      <c r="E5" s="158">
        <v>495140</v>
      </c>
      <c r="G5"/>
    </row>
    <row r="6" spans="1:7" x14ac:dyDescent="0.15">
      <c r="A6" s="92">
        <v>4</v>
      </c>
      <c r="B6" s="24" t="s">
        <v>421</v>
      </c>
      <c r="C6" s="27" t="s">
        <v>264</v>
      </c>
      <c r="D6" s="36">
        <v>62641.21</v>
      </c>
      <c r="E6" s="158">
        <v>510833</v>
      </c>
      <c r="G6"/>
    </row>
    <row r="7" spans="1:7" x14ac:dyDescent="0.15">
      <c r="A7" s="92">
        <v>5</v>
      </c>
      <c r="B7" s="24" t="s">
        <v>422</v>
      </c>
      <c r="C7" s="27" t="s">
        <v>423</v>
      </c>
      <c r="D7" s="36">
        <v>51678.06</v>
      </c>
      <c r="E7" s="158">
        <v>810148</v>
      </c>
      <c r="G7"/>
    </row>
    <row r="8" spans="1:7" x14ac:dyDescent="0.15">
      <c r="A8" s="92">
        <v>6</v>
      </c>
      <c r="B8" s="24" t="s">
        <v>424</v>
      </c>
      <c r="C8" s="27" t="s">
        <v>420</v>
      </c>
      <c r="D8" s="36">
        <v>46233.52</v>
      </c>
      <c r="E8" s="158">
        <v>292049</v>
      </c>
      <c r="G8"/>
    </row>
    <row r="9" spans="1:7" x14ac:dyDescent="0.15">
      <c r="A9" s="92">
        <v>7</v>
      </c>
      <c r="B9" s="24" t="s">
        <v>255</v>
      </c>
      <c r="C9" s="27" t="s">
        <v>425</v>
      </c>
      <c r="D9" s="36">
        <v>45930.94</v>
      </c>
      <c r="E9" s="158">
        <v>755558</v>
      </c>
      <c r="G9"/>
    </row>
    <row r="10" spans="1:7" x14ac:dyDescent="0.15">
      <c r="A10" s="92">
        <v>8</v>
      </c>
      <c r="B10" s="24" t="s">
        <v>259</v>
      </c>
      <c r="C10" s="27" t="s">
        <v>426</v>
      </c>
      <c r="D10" s="36">
        <v>45624.18</v>
      </c>
      <c r="E10" s="158">
        <v>1729248</v>
      </c>
      <c r="G10"/>
    </row>
    <row r="11" spans="1:7" ht="14" x14ac:dyDescent="0.15">
      <c r="A11" s="92">
        <v>9</v>
      </c>
      <c r="B11" s="24" t="s">
        <v>427</v>
      </c>
      <c r="C11" s="35" t="s">
        <v>428</v>
      </c>
      <c r="D11" s="36">
        <v>45578.47</v>
      </c>
      <c r="E11" s="158">
        <v>5414685</v>
      </c>
      <c r="G11"/>
    </row>
    <row r="12" spans="1:7" ht="14" x14ac:dyDescent="0.15">
      <c r="A12" s="92">
        <v>10</v>
      </c>
      <c r="B12" s="24" t="s">
        <v>429</v>
      </c>
      <c r="C12" s="35" t="s">
        <v>430</v>
      </c>
      <c r="D12" s="36">
        <v>43639.45</v>
      </c>
      <c r="E12" s="158">
        <v>519463</v>
      </c>
      <c r="G12"/>
    </row>
    <row r="14" spans="1:7" ht="16" x14ac:dyDescent="0.2">
      <c r="A14" s="903" t="s">
        <v>431</v>
      </c>
      <c r="B14" s="903"/>
      <c r="C14" s="903"/>
      <c r="D14" s="903"/>
      <c r="E14" s="903"/>
      <c r="G14"/>
    </row>
    <row r="15" spans="1:7" ht="12" customHeight="1" x14ac:dyDescent="0.15">
      <c r="A15" s="92" t="s">
        <v>186</v>
      </c>
      <c r="B15" s="38" t="s">
        <v>251</v>
      </c>
      <c r="C15" s="38" t="s">
        <v>252</v>
      </c>
      <c r="D15" s="92" t="s">
        <v>415</v>
      </c>
      <c r="E15" s="157" t="s">
        <v>416</v>
      </c>
      <c r="G15"/>
    </row>
    <row r="16" spans="1:7" ht="12" customHeight="1" x14ac:dyDescent="0.15">
      <c r="A16" s="92">
        <v>1</v>
      </c>
      <c r="B16" s="24" t="s">
        <v>253</v>
      </c>
      <c r="C16" s="159" t="s">
        <v>418</v>
      </c>
      <c r="D16" s="30">
        <v>124618.63</v>
      </c>
      <c r="E16" s="31">
        <v>2771007</v>
      </c>
      <c r="G16"/>
    </row>
    <row r="17" spans="1:7" ht="12" customHeight="1" x14ac:dyDescent="0.15">
      <c r="A17" s="92">
        <v>2</v>
      </c>
      <c r="B17" s="24" t="s">
        <v>269</v>
      </c>
      <c r="C17" s="29" t="s">
        <v>432</v>
      </c>
      <c r="D17" s="30">
        <v>111146.03</v>
      </c>
      <c r="E17" s="31">
        <v>2903073</v>
      </c>
      <c r="G17"/>
    </row>
    <row r="18" spans="1:7" ht="12" customHeight="1" x14ac:dyDescent="0.15">
      <c r="A18" s="92">
        <v>3</v>
      </c>
      <c r="B18" s="24" t="s">
        <v>433</v>
      </c>
      <c r="C18" s="159" t="s">
        <v>434</v>
      </c>
      <c r="D18" s="30">
        <v>102767.58</v>
      </c>
      <c r="E18" s="31">
        <v>722931</v>
      </c>
      <c r="G18"/>
    </row>
    <row r="19" spans="1:7" ht="12" customHeight="1" x14ac:dyDescent="0.15">
      <c r="A19" s="92">
        <v>4</v>
      </c>
      <c r="B19" s="24" t="s">
        <v>267</v>
      </c>
      <c r="C19" s="159" t="s">
        <v>417</v>
      </c>
      <c r="D19" s="30">
        <v>93648.47</v>
      </c>
      <c r="E19" s="31">
        <v>976410</v>
      </c>
      <c r="G19"/>
    </row>
    <row r="20" spans="1:7" ht="12" customHeight="1" x14ac:dyDescent="0.15">
      <c r="A20" s="92">
        <v>5</v>
      </c>
      <c r="B20" s="24" t="s">
        <v>419</v>
      </c>
      <c r="C20" s="159" t="s">
        <v>420</v>
      </c>
      <c r="D20" s="30">
        <v>86588.36</v>
      </c>
      <c r="E20" s="31">
        <v>571815</v>
      </c>
      <c r="G20"/>
    </row>
    <row r="21" spans="1:7" ht="12" customHeight="1" x14ac:dyDescent="0.15">
      <c r="A21" s="92">
        <v>6</v>
      </c>
      <c r="B21" s="24" t="s">
        <v>255</v>
      </c>
      <c r="C21" s="159" t="s">
        <v>425</v>
      </c>
      <c r="D21" s="30">
        <v>82150.44</v>
      </c>
      <c r="E21" s="31">
        <v>2361609</v>
      </c>
      <c r="G21"/>
    </row>
    <row r="22" spans="1:7" ht="12" customHeight="1" x14ac:dyDescent="0.15">
      <c r="A22" s="92">
        <v>7</v>
      </c>
      <c r="B22" s="24" t="s">
        <v>424</v>
      </c>
      <c r="C22" s="159" t="s">
        <v>435</v>
      </c>
      <c r="D22" s="30">
        <v>60130.46</v>
      </c>
      <c r="E22" s="31">
        <v>364638</v>
      </c>
      <c r="G22"/>
    </row>
    <row r="23" spans="1:7" ht="12" customHeight="1" x14ac:dyDescent="0.15">
      <c r="A23" s="92">
        <v>8</v>
      </c>
      <c r="B23" s="24" t="s">
        <v>271</v>
      </c>
      <c r="C23" s="159" t="s">
        <v>426</v>
      </c>
      <c r="D23" s="30">
        <v>49630.35</v>
      </c>
      <c r="E23" s="31">
        <v>1937871</v>
      </c>
      <c r="G23"/>
    </row>
    <row r="24" spans="1:7" ht="12" customHeight="1" x14ac:dyDescent="0.15">
      <c r="A24" s="92">
        <v>9</v>
      </c>
      <c r="B24" s="24" t="s">
        <v>422</v>
      </c>
      <c r="C24" s="159" t="s">
        <v>436</v>
      </c>
      <c r="D24" s="30">
        <v>46681.83</v>
      </c>
      <c r="E24" s="31">
        <v>1287054</v>
      </c>
      <c r="G24"/>
    </row>
    <row r="25" spans="1:7" ht="12" customHeight="1" x14ac:dyDescent="0.15">
      <c r="A25" s="92">
        <v>10</v>
      </c>
      <c r="B25" s="24" t="s">
        <v>437</v>
      </c>
      <c r="C25" s="29" t="s">
        <v>438</v>
      </c>
      <c r="D25" s="30">
        <v>45379.45</v>
      </c>
      <c r="E25" s="31">
        <v>1050686</v>
      </c>
      <c r="G25"/>
    </row>
    <row r="26" spans="1:7" x14ac:dyDescent="0.15">
      <c r="A26"/>
      <c r="B26"/>
      <c r="C26"/>
      <c r="D26"/>
      <c r="E26" s="48"/>
      <c r="G26"/>
    </row>
    <row r="27" spans="1:7" ht="16" x14ac:dyDescent="0.2">
      <c r="A27" s="900" t="s">
        <v>439</v>
      </c>
      <c r="B27" s="901"/>
      <c r="C27" s="901"/>
      <c r="D27" s="901"/>
      <c r="E27" s="902"/>
      <c r="G27"/>
    </row>
    <row r="28" spans="1:7" x14ac:dyDescent="0.15">
      <c r="A28" s="92" t="s">
        <v>186</v>
      </c>
      <c r="B28" s="92" t="s">
        <v>202</v>
      </c>
      <c r="C28" s="92" t="s">
        <v>440</v>
      </c>
      <c r="D28" s="92" t="s">
        <v>59</v>
      </c>
      <c r="E28" s="157" t="s">
        <v>60</v>
      </c>
      <c r="G28"/>
    </row>
    <row r="29" spans="1:7" ht="14" x14ac:dyDescent="0.15">
      <c r="A29" s="92">
        <v>1</v>
      </c>
      <c r="B29" s="24" t="s">
        <v>269</v>
      </c>
      <c r="C29" s="29" t="s">
        <v>432</v>
      </c>
      <c r="D29" s="30">
        <v>196138.506714508</v>
      </c>
      <c r="E29" s="31">
        <v>4372203</v>
      </c>
      <c r="G29"/>
    </row>
    <row r="30" spans="1:7" ht="14" x14ac:dyDescent="0.15">
      <c r="A30" s="92">
        <v>2</v>
      </c>
      <c r="B30" s="24" t="s">
        <v>253</v>
      </c>
      <c r="C30" s="29" t="s">
        <v>418</v>
      </c>
      <c r="D30" s="30">
        <v>165987.98944526899</v>
      </c>
      <c r="E30" s="31">
        <v>2740625</v>
      </c>
      <c r="G30"/>
    </row>
    <row r="31" spans="1:7" ht="14" x14ac:dyDescent="0.15">
      <c r="A31" s="92">
        <v>3</v>
      </c>
      <c r="B31" s="24" t="s">
        <v>255</v>
      </c>
      <c r="C31" s="29" t="s">
        <v>425</v>
      </c>
      <c r="D31" s="30">
        <v>129814.394872499</v>
      </c>
      <c r="E31" s="31">
        <v>1505551</v>
      </c>
      <c r="G31"/>
    </row>
    <row r="32" spans="1:7" ht="14" x14ac:dyDescent="0.15">
      <c r="A32" s="92">
        <v>4</v>
      </c>
      <c r="B32" s="24" t="s">
        <v>261</v>
      </c>
      <c r="C32" s="159" t="s">
        <v>262</v>
      </c>
      <c r="D32" s="30">
        <v>92435.132680815601</v>
      </c>
      <c r="E32" s="31">
        <v>1016617</v>
      </c>
      <c r="G32"/>
    </row>
    <row r="33" spans="1:7" ht="14" x14ac:dyDescent="0.15">
      <c r="A33" s="92">
        <v>5</v>
      </c>
      <c r="B33" s="24" t="s">
        <v>437</v>
      </c>
      <c r="C33" s="159" t="s">
        <v>441</v>
      </c>
      <c r="D33" s="30">
        <v>76969.066405799196</v>
      </c>
      <c r="E33" s="31">
        <v>1271568</v>
      </c>
      <c r="G33"/>
    </row>
    <row r="34" spans="1:7" ht="14" x14ac:dyDescent="0.15">
      <c r="A34" s="92">
        <v>6</v>
      </c>
      <c r="B34" s="24" t="s">
        <v>419</v>
      </c>
      <c r="C34" s="159" t="s">
        <v>420</v>
      </c>
      <c r="D34" s="30">
        <v>76395.475724142001</v>
      </c>
      <c r="E34" s="31">
        <v>520382</v>
      </c>
      <c r="G34"/>
    </row>
    <row r="35" spans="1:7" ht="14" x14ac:dyDescent="0.15">
      <c r="A35" s="92">
        <v>7</v>
      </c>
      <c r="B35" s="24" t="s">
        <v>267</v>
      </c>
      <c r="C35" s="159" t="s">
        <v>417</v>
      </c>
      <c r="D35" s="30">
        <v>73551.466931229399</v>
      </c>
      <c r="E35" s="31">
        <v>5151841</v>
      </c>
      <c r="G35"/>
    </row>
    <row r="36" spans="1:7" ht="14" x14ac:dyDescent="0.15">
      <c r="A36" s="92">
        <v>8</v>
      </c>
      <c r="B36" s="24" t="s">
        <v>263</v>
      </c>
      <c r="C36" s="159" t="s">
        <v>264</v>
      </c>
      <c r="D36" s="30">
        <v>70918.780934014299</v>
      </c>
      <c r="E36" s="31">
        <v>776452</v>
      </c>
      <c r="G36"/>
    </row>
    <row r="37" spans="1:7" ht="14" x14ac:dyDescent="0.15">
      <c r="A37" s="92">
        <v>9</v>
      </c>
      <c r="B37" s="24" t="s">
        <v>271</v>
      </c>
      <c r="C37" s="159" t="s">
        <v>426</v>
      </c>
      <c r="D37" s="30">
        <v>70132.051120114498</v>
      </c>
      <c r="E37" s="31">
        <v>2799820</v>
      </c>
      <c r="G37"/>
    </row>
    <row r="38" spans="1:7" ht="14" x14ac:dyDescent="0.15">
      <c r="A38" s="92">
        <v>10</v>
      </c>
      <c r="B38" s="24" t="s">
        <v>433</v>
      </c>
      <c r="C38" s="159" t="s">
        <v>434</v>
      </c>
      <c r="D38" s="30">
        <v>69015.678275994898</v>
      </c>
      <c r="E38" s="31">
        <v>503350</v>
      </c>
      <c r="G38"/>
    </row>
    <row r="39" spans="1:7" x14ac:dyDescent="0.15">
      <c r="A39"/>
      <c r="B39"/>
      <c r="C39" s="160"/>
      <c r="D39"/>
      <c r="E39" s="48"/>
      <c r="G39"/>
    </row>
    <row r="40" spans="1:7" ht="16" x14ac:dyDescent="0.2">
      <c r="A40" s="900" t="s">
        <v>442</v>
      </c>
      <c r="B40" s="901"/>
      <c r="C40" s="901"/>
      <c r="D40" s="901"/>
      <c r="E40" s="902"/>
      <c r="G40"/>
    </row>
    <row r="41" spans="1:7" x14ac:dyDescent="0.15">
      <c r="A41" s="92" t="s">
        <v>186</v>
      </c>
      <c r="B41" s="92" t="s">
        <v>202</v>
      </c>
      <c r="C41" s="92" t="s">
        <v>440</v>
      </c>
      <c r="D41" s="92" t="s">
        <v>59</v>
      </c>
      <c r="E41" s="157" t="s">
        <v>60</v>
      </c>
      <c r="G41"/>
    </row>
    <row r="42" spans="1:7" ht="14" x14ac:dyDescent="0.15">
      <c r="A42" s="92">
        <v>1</v>
      </c>
      <c r="B42" s="24" t="s">
        <v>261</v>
      </c>
      <c r="C42" s="29" t="s">
        <v>262</v>
      </c>
      <c r="D42" s="30">
        <v>226826.39</v>
      </c>
      <c r="E42" s="31">
        <v>2850783</v>
      </c>
      <c r="G42"/>
    </row>
    <row r="43" spans="1:7" ht="14" x14ac:dyDescent="0.15">
      <c r="A43" s="92">
        <v>2</v>
      </c>
      <c r="B43" s="24" t="s">
        <v>253</v>
      </c>
      <c r="C43" s="29" t="s">
        <v>254</v>
      </c>
      <c r="D43" s="30">
        <v>210100.01</v>
      </c>
      <c r="E43" s="31">
        <v>2378453</v>
      </c>
      <c r="G43"/>
    </row>
    <row r="44" spans="1:7" ht="14" x14ac:dyDescent="0.15">
      <c r="A44" s="92">
        <v>3</v>
      </c>
      <c r="B44" s="24" t="s">
        <v>271</v>
      </c>
      <c r="C44" s="29" t="s">
        <v>272</v>
      </c>
      <c r="D44" s="30">
        <v>158329.60000000001</v>
      </c>
      <c r="E44" s="31">
        <v>6432178</v>
      </c>
      <c r="G44"/>
    </row>
    <row r="45" spans="1:7" ht="14" x14ac:dyDescent="0.15">
      <c r="A45" s="92">
        <v>4</v>
      </c>
      <c r="B45" s="24" t="s">
        <v>255</v>
      </c>
      <c r="C45" s="159" t="s">
        <v>443</v>
      </c>
      <c r="D45" s="30">
        <v>156542.44</v>
      </c>
      <c r="E45" s="31">
        <v>1707672</v>
      </c>
      <c r="G45"/>
    </row>
    <row r="46" spans="1:7" ht="14" x14ac:dyDescent="0.15">
      <c r="A46" s="92">
        <v>5</v>
      </c>
      <c r="B46" s="24" t="s">
        <v>269</v>
      </c>
      <c r="C46" s="159" t="s">
        <v>270</v>
      </c>
      <c r="D46" s="30">
        <v>141685.42000000001</v>
      </c>
      <c r="E46" s="31">
        <v>9320890</v>
      </c>
      <c r="G46"/>
    </row>
    <row r="47" spans="1:7" ht="14" x14ac:dyDescent="0.15">
      <c r="A47" s="92">
        <v>6</v>
      </c>
      <c r="B47" s="24" t="s">
        <v>444</v>
      </c>
      <c r="C47" s="159" t="s">
        <v>445</v>
      </c>
      <c r="D47" s="30">
        <v>126802.22</v>
      </c>
      <c r="E47" s="31">
        <v>1629756</v>
      </c>
      <c r="G47"/>
    </row>
    <row r="48" spans="1:7" ht="14" x14ac:dyDescent="0.15">
      <c r="A48" s="92">
        <v>7</v>
      </c>
      <c r="B48" s="24" t="s">
        <v>259</v>
      </c>
      <c r="C48" s="159" t="s">
        <v>260</v>
      </c>
      <c r="D48" s="30">
        <v>122261.48</v>
      </c>
      <c r="E48" s="31">
        <v>4865754</v>
      </c>
      <c r="G48"/>
    </row>
    <row r="49" spans="1:12" ht="14" x14ac:dyDescent="0.15">
      <c r="A49" s="92">
        <v>8</v>
      </c>
      <c r="B49" s="24" t="s">
        <v>267</v>
      </c>
      <c r="C49" s="159" t="s">
        <v>268</v>
      </c>
      <c r="D49" s="30">
        <v>114249.9</v>
      </c>
      <c r="E49" s="31">
        <v>816726</v>
      </c>
      <c r="G49"/>
    </row>
    <row r="50" spans="1:12" ht="14" x14ac:dyDescent="0.15">
      <c r="A50" s="92">
        <v>9</v>
      </c>
      <c r="B50" s="24" t="s">
        <v>263</v>
      </c>
      <c r="C50" s="159" t="s">
        <v>264</v>
      </c>
      <c r="D50" s="30">
        <v>100876.07</v>
      </c>
      <c r="E50" s="31">
        <v>1252625</v>
      </c>
      <c r="G50"/>
    </row>
    <row r="51" spans="1:12" ht="14" x14ac:dyDescent="0.15">
      <c r="A51" s="92">
        <v>10</v>
      </c>
      <c r="B51" s="24" t="s">
        <v>433</v>
      </c>
      <c r="C51" s="159" t="s">
        <v>446</v>
      </c>
      <c r="D51" s="30">
        <v>86922.21</v>
      </c>
      <c r="E51" s="31">
        <v>675024</v>
      </c>
      <c r="G51"/>
    </row>
    <row r="52" spans="1:12" x14ac:dyDescent="0.15">
      <c r="A52"/>
      <c r="B52"/>
      <c r="C52" s="160"/>
      <c r="D52"/>
      <c r="E52" s="48"/>
      <c r="G52"/>
    </row>
    <row r="53" spans="1:12" ht="16" x14ac:dyDescent="0.2">
      <c r="A53" s="900" t="s">
        <v>447</v>
      </c>
      <c r="B53" s="901"/>
      <c r="C53" s="901"/>
      <c r="D53" s="901"/>
      <c r="E53" s="902"/>
      <c r="G53"/>
    </row>
    <row r="54" spans="1:12" s="10" customFormat="1" ht="16" customHeight="1" x14ac:dyDescent="0.15">
      <c r="A54" s="92" t="s">
        <v>186</v>
      </c>
      <c r="B54" s="38" t="s">
        <v>251</v>
      </c>
      <c r="C54" s="38" t="s">
        <v>252</v>
      </c>
      <c r="D54" s="92" t="s">
        <v>274</v>
      </c>
      <c r="E54" s="38" t="s">
        <v>60</v>
      </c>
      <c r="F54" s="53"/>
      <c r="H54"/>
      <c r="I54"/>
      <c r="J54"/>
      <c r="K54"/>
      <c r="L54"/>
    </row>
    <row r="55" spans="1:12" s="10" customFormat="1" ht="14" customHeight="1" x14ac:dyDescent="0.15">
      <c r="A55" s="92">
        <v>1</v>
      </c>
      <c r="B55" s="24" t="s">
        <v>253</v>
      </c>
      <c r="C55" s="159" t="s">
        <v>254</v>
      </c>
      <c r="D55" s="30">
        <v>343592.1</v>
      </c>
      <c r="E55" s="31">
        <v>3739321</v>
      </c>
      <c r="F55" s="53"/>
      <c r="H55"/>
      <c r="I55"/>
      <c r="J55"/>
      <c r="K55"/>
      <c r="L55"/>
    </row>
    <row r="56" spans="1:12" s="10" customFormat="1" ht="14" customHeight="1" x14ac:dyDescent="0.15">
      <c r="A56" s="92">
        <v>2</v>
      </c>
      <c r="B56" s="24" t="s">
        <v>261</v>
      </c>
      <c r="C56" s="29" t="s">
        <v>262</v>
      </c>
      <c r="D56" s="30">
        <v>331656.08</v>
      </c>
      <c r="E56" s="31">
        <v>5482610</v>
      </c>
      <c r="F56" s="53"/>
      <c r="H56"/>
      <c r="I56"/>
      <c r="J56"/>
      <c r="K56"/>
      <c r="L56"/>
    </row>
    <row r="57" spans="1:12" s="10" customFormat="1" ht="14" customHeight="1" x14ac:dyDescent="0.15">
      <c r="A57" s="92">
        <v>3</v>
      </c>
      <c r="B57" s="24" t="s">
        <v>269</v>
      </c>
      <c r="C57" s="159" t="s">
        <v>270</v>
      </c>
      <c r="D57" s="30">
        <v>272501.05</v>
      </c>
      <c r="E57" s="31">
        <v>10548705</v>
      </c>
      <c r="F57" s="53"/>
      <c r="H57"/>
      <c r="I57"/>
      <c r="J57"/>
      <c r="K57"/>
      <c r="L57"/>
    </row>
    <row r="58" spans="1:12" s="10" customFormat="1" ht="14" customHeight="1" x14ac:dyDescent="0.15">
      <c r="A58" s="92">
        <v>4</v>
      </c>
      <c r="B58" s="24" t="s">
        <v>255</v>
      </c>
      <c r="C58" s="159" t="s">
        <v>443</v>
      </c>
      <c r="D58" s="30">
        <v>261833.43</v>
      </c>
      <c r="E58" s="31">
        <v>2993917</v>
      </c>
      <c r="F58" s="53"/>
      <c r="H58"/>
      <c r="I58"/>
      <c r="J58"/>
      <c r="K58"/>
      <c r="L58"/>
    </row>
    <row r="59" spans="1:12" s="10" customFormat="1" ht="14" customHeight="1" x14ac:dyDescent="0.15">
      <c r="A59" s="92">
        <v>5</v>
      </c>
      <c r="B59" s="24" t="s">
        <v>263</v>
      </c>
      <c r="C59" s="159" t="s">
        <v>264</v>
      </c>
      <c r="D59" s="30">
        <v>177308.16</v>
      </c>
      <c r="E59" s="31">
        <v>2216940</v>
      </c>
      <c r="F59" s="53"/>
      <c r="H59"/>
      <c r="I59"/>
      <c r="J59"/>
      <c r="K59"/>
      <c r="L59"/>
    </row>
    <row r="60" spans="1:12" s="10" customFormat="1" ht="14" customHeight="1" x14ac:dyDescent="0.15">
      <c r="A60" s="92">
        <v>6</v>
      </c>
      <c r="B60" s="24" t="s">
        <v>271</v>
      </c>
      <c r="C60" s="159" t="s">
        <v>272</v>
      </c>
      <c r="D60" s="30">
        <v>154674.88</v>
      </c>
      <c r="E60" s="31">
        <v>6401390</v>
      </c>
      <c r="F60" s="53"/>
      <c r="H60"/>
      <c r="I60"/>
      <c r="J60"/>
      <c r="K60"/>
      <c r="L60"/>
    </row>
    <row r="61" spans="1:12" s="10" customFormat="1" ht="14" customHeight="1" x14ac:dyDescent="0.15">
      <c r="A61" s="92">
        <v>7</v>
      </c>
      <c r="B61" s="24" t="s">
        <v>259</v>
      </c>
      <c r="C61" s="159" t="s">
        <v>260</v>
      </c>
      <c r="D61" s="30">
        <v>152307.74</v>
      </c>
      <c r="E61" s="31">
        <v>5983657</v>
      </c>
      <c r="F61" s="53"/>
      <c r="H61"/>
      <c r="I61"/>
      <c r="J61"/>
      <c r="K61"/>
      <c r="L61"/>
    </row>
    <row r="62" spans="1:12" s="10" customFormat="1" ht="14" customHeight="1" x14ac:dyDescent="0.15">
      <c r="A62" s="92">
        <v>8</v>
      </c>
      <c r="B62" s="24" t="s">
        <v>267</v>
      </c>
      <c r="C62" s="159" t="s">
        <v>268</v>
      </c>
      <c r="D62" s="30">
        <v>137804.76</v>
      </c>
      <c r="E62" s="31">
        <v>1063894</v>
      </c>
      <c r="F62" s="53"/>
      <c r="H62"/>
      <c r="I62"/>
      <c r="J62"/>
      <c r="K62"/>
      <c r="L62"/>
    </row>
    <row r="63" spans="1:12" s="10" customFormat="1" ht="14" customHeight="1" x14ac:dyDescent="0.15">
      <c r="A63" s="92">
        <v>9</v>
      </c>
      <c r="B63" s="24" t="s">
        <v>422</v>
      </c>
      <c r="C63" s="159" t="s">
        <v>423</v>
      </c>
      <c r="D63" s="30">
        <v>93398.45</v>
      </c>
      <c r="E63" s="31">
        <v>1946396</v>
      </c>
      <c r="F63" s="53"/>
      <c r="H63"/>
      <c r="I63"/>
      <c r="J63"/>
      <c r="K63"/>
      <c r="L63"/>
    </row>
    <row r="64" spans="1:12" s="10" customFormat="1" ht="14" customHeight="1" x14ac:dyDescent="0.15">
      <c r="A64" s="92">
        <v>10</v>
      </c>
      <c r="B64" s="24" t="s">
        <v>433</v>
      </c>
      <c r="C64" s="29" t="s">
        <v>446</v>
      </c>
      <c r="D64" s="30">
        <v>89697.63</v>
      </c>
      <c r="E64" s="31">
        <v>685511</v>
      </c>
      <c r="F64" s="53"/>
      <c r="H64"/>
      <c r="I64"/>
      <c r="J64"/>
      <c r="K64"/>
      <c r="L64"/>
    </row>
    <row r="65" spans="1:12" x14ac:dyDescent="0.15">
      <c r="A65"/>
      <c r="B65"/>
      <c r="C65"/>
      <c r="D65"/>
      <c r="E65" s="48"/>
      <c r="F65" s="48"/>
      <c r="G65"/>
    </row>
    <row r="66" spans="1:12" ht="16" x14ac:dyDescent="0.2">
      <c r="A66" s="900" t="s">
        <v>448</v>
      </c>
      <c r="B66" s="901"/>
      <c r="C66" s="901"/>
      <c r="D66" s="901"/>
      <c r="E66" s="902"/>
      <c r="G66"/>
    </row>
    <row r="67" spans="1:12" s="10" customFormat="1" ht="16" customHeight="1" x14ac:dyDescent="0.15">
      <c r="A67" s="92" t="s">
        <v>186</v>
      </c>
      <c r="B67" s="38" t="s">
        <v>251</v>
      </c>
      <c r="C67" s="38" t="s">
        <v>252</v>
      </c>
      <c r="D67" s="92" t="s">
        <v>274</v>
      </c>
      <c r="E67" s="38" t="s">
        <v>60</v>
      </c>
      <c r="F67" s="53"/>
      <c r="H67"/>
      <c r="I67"/>
      <c r="J67"/>
      <c r="K67"/>
      <c r="L67"/>
    </row>
    <row r="68" spans="1:12" s="10" customFormat="1" ht="14" customHeight="1" x14ac:dyDescent="0.15">
      <c r="A68" s="92">
        <v>1</v>
      </c>
      <c r="B68" s="24" t="s">
        <v>255</v>
      </c>
      <c r="C68" s="159" t="s">
        <v>443</v>
      </c>
      <c r="D68" s="30">
        <v>238001.11</v>
      </c>
      <c r="E68" s="31">
        <v>2840487</v>
      </c>
      <c r="F68" s="53"/>
      <c r="H68"/>
      <c r="I68"/>
      <c r="J68"/>
      <c r="K68"/>
      <c r="L68"/>
    </row>
    <row r="69" spans="1:12" s="10" customFormat="1" ht="14" customHeight="1" x14ac:dyDescent="0.15">
      <c r="A69" s="92">
        <v>2</v>
      </c>
      <c r="B69" s="24" t="s">
        <v>261</v>
      </c>
      <c r="C69" s="29" t="s">
        <v>262</v>
      </c>
      <c r="D69" s="30">
        <v>215509.78</v>
      </c>
      <c r="E69" s="31">
        <v>3239713</v>
      </c>
      <c r="F69" s="53"/>
      <c r="H69"/>
      <c r="I69"/>
      <c r="J69"/>
      <c r="K69"/>
      <c r="L69"/>
    </row>
    <row r="70" spans="1:12" s="10" customFormat="1" ht="14" customHeight="1" x14ac:dyDescent="0.15">
      <c r="A70" s="92">
        <v>3</v>
      </c>
      <c r="B70" s="24" t="s">
        <v>449</v>
      </c>
      <c r="C70" s="159" t="s">
        <v>450</v>
      </c>
      <c r="D70" s="30">
        <v>199404.97</v>
      </c>
      <c r="E70" s="31">
        <v>446346</v>
      </c>
      <c r="F70" s="53"/>
      <c r="H70"/>
      <c r="I70"/>
      <c r="J70"/>
      <c r="K70"/>
      <c r="L70"/>
    </row>
    <row r="71" spans="1:12" s="10" customFormat="1" ht="14" customHeight="1" x14ac:dyDescent="0.15">
      <c r="A71" s="92">
        <v>4</v>
      </c>
      <c r="B71" s="24" t="s">
        <v>269</v>
      </c>
      <c r="C71" s="143" t="s">
        <v>270</v>
      </c>
      <c r="D71" s="30">
        <v>188918.54</v>
      </c>
      <c r="E71" s="31">
        <v>5252525</v>
      </c>
      <c r="F71" s="53"/>
      <c r="H71"/>
      <c r="I71"/>
      <c r="J71"/>
      <c r="K71"/>
      <c r="L71"/>
    </row>
    <row r="72" spans="1:12" s="10" customFormat="1" ht="14" customHeight="1" x14ac:dyDescent="0.15">
      <c r="A72" s="92">
        <v>5</v>
      </c>
      <c r="B72" s="24" t="s">
        <v>253</v>
      </c>
      <c r="C72" s="159" t="s">
        <v>254</v>
      </c>
      <c r="D72" s="30">
        <v>187906.68</v>
      </c>
      <c r="E72" s="31">
        <v>3030734</v>
      </c>
      <c r="F72" s="53"/>
      <c r="H72"/>
      <c r="I72"/>
      <c r="J72"/>
      <c r="K72"/>
      <c r="L72"/>
    </row>
    <row r="73" spans="1:12" s="10" customFormat="1" ht="14" customHeight="1" x14ac:dyDescent="0.15">
      <c r="A73" s="92">
        <v>6</v>
      </c>
      <c r="B73" s="24" t="s">
        <v>267</v>
      </c>
      <c r="C73" s="159" t="s">
        <v>268</v>
      </c>
      <c r="D73" s="30">
        <v>162792.37</v>
      </c>
      <c r="E73" s="31">
        <v>1410663</v>
      </c>
      <c r="F73" s="53"/>
      <c r="H73"/>
      <c r="I73"/>
      <c r="J73"/>
      <c r="K73"/>
      <c r="L73"/>
    </row>
    <row r="74" spans="1:12" s="10" customFormat="1" ht="14" customHeight="1" x14ac:dyDescent="0.15">
      <c r="A74" s="92">
        <v>7</v>
      </c>
      <c r="B74" s="24" t="s">
        <v>422</v>
      </c>
      <c r="C74" s="159" t="s">
        <v>423</v>
      </c>
      <c r="D74" s="30">
        <v>156108.68</v>
      </c>
      <c r="E74" s="31">
        <v>3199439</v>
      </c>
      <c r="F74" s="53"/>
      <c r="H74"/>
      <c r="I74"/>
      <c r="J74"/>
      <c r="K74"/>
      <c r="L74"/>
    </row>
    <row r="75" spans="1:12" s="10" customFormat="1" ht="14" customHeight="1" x14ac:dyDescent="0.15">
      <c r="A75" s="92">
        <v>8</v>
      </c>
      <c r="B75" s="24" t="s">
        <v>259</v>
      </c>
      <c r="C75" s="159" t="s">
        <v>260</v>
      </c>
      <c r="D75" s="30">
        <v>119162.63</v>
      </c>
      <c r="E75" s="31">
        <v>5325785</v>
      </c>
      <c r="F75" s="53"/>
      <c r="H75"/>
      <c r="I75"/>
      <c r="J75"/>
      <c r="K75"/>
      <c r="L75"/>
    </row>
    <row r="76" spans="1:12" s="10" customFormat="1" ht="14" customHeight="1" x14ac:dyDescent="0.15">
      <c r="A76" s="92">
        <v>9</v>
      </c>
      <c r="B76" s="24" t="s">
        <v>275</v>
      </c>
      <c r="C76" s="11" t="s">
        <v>276</v>
      </c>
      <c r="D76" s="30">
        <v>95156.49</v>
      </c>
      <c r="E76" s="31">
        <v>11973896</v>
      </c>
      <c r="F76" s="53"/>
      <c r="H76"/>
      <c r="I76"/>
      <c r="J76"/>
      <c r="K76"/>
      <c r="L76"/>
    </row>
    <row r="77" spans="1:12" s="10" customFormat="1" ht="14" customHeight="1" x14ac:dyDescent="0.15">
      <c r="A77" s="92">
        <v>10</v>
      </c>
      <c r="B77" s="24" t="s">
        <v>263</v>
      </c>
      <c r="C77" s="29" t="s">
        <v>264</v>
      </c>
      <c r="D77" s="30">
        <v>94676.79</v>
      </c>
      <c r="E77" s="31">
        <v>1332332</v>
      </c>
      <c r="F77" s="53"/>
      <c r="H77"/>
      <c r="I77"/>
      <c r="J77"/>
      <c r="K77"/>
      <c r="L77"/>
    </row>
    <row r="78" spans="1:12" x14ac:dyDescent="0.15">
      <c r="A78"/>
      <c r="B78"/>
      <c r="C78" s="160"/>
      <c r="D78"/>
      <c r="E78" s="48"/>
      <c r="G78"/>
    </row>
    <row r="79" spans="1:12" ht="16" x14ac:dyDescent="0.2">
      <c r="A79" s="900" t="s">
        <v>451</v>
      </c>
      <c r="B79" s="901"/>
      <c r="C79" s="901"/>
      <c r="D79" s="901"/>
      <c r="E79" s="902"/>
      <c r="G79"/>
    </row>
    <row r="80" spans="1:12" s="10" customFormat="1" ht="16" customHeight="1" x14ac:dyDescent="0.15">
      <c r="A80" s="92" t="s">
        <v>186</v>
      </c>
      <c r="B80" s="38" t="s">
        <v>251</v>
      </c>
      <c r="C80" s="38" t="s">
        <v>252</v>
      </c>
      <c r="D80" s="92" t="s">
        <v>274</v>
      </c>
      <c r="E80" s="38" t="s">
        <v>60</v>
      </c>
      <c r="F80" s="53"/>
      <c r="H80"/>
      <c r="I80"/>
      <c r="J80"/>
      <c r="K80"/>
      <c r="L80"/>
    </row>
    <row r="81" spans="1:12" s="10" customFormat="1" ht="14" customHeight="1" x14ac:dyDescent="0.15">
      <c r="A81" s="92">
        <v>1</v>
      </c>
      <c r="B81" s="29" t="s">
        <v>255</v>
      </c>
      <c r="C81" s="29" t="s">
        <v>443</v>
      </c>
      <c r="D81" s="30">
        <v>398907.23</v>
      </c>
      <c r="E81" s="31">
        <v>4098343</v>
      </c>
      <c r="F81" s="53"/>
      <c r="H81"/>
      <c r="I81"/>
      <c r="J81"/>
      <c r="K81"/>
      <c r="L81"/>
    </row>
    <row r="82" spans="1:12" s="10" customFormat="1" ht="14" customHeight="1" x14ac:dyDescent="0.15">
      <c r="A82" s="92">
        <v>2</v>
      </c>
      <c r="B82" s="29" t="s">
        <v>269</v>
      </c>
      <c r="C82" s="29" t="s">
        <v>270</v>
      </c>
      <c r="D82" s="30">
        <v>368325.09</v>
      </c>
      <c r="E82" s="31">
        <v>7868201</v>
      </c>
      <c r="F82" s="53"/>
      <c r="H82"/>
      <c r="I82"/>
      <c r="J82"/>
      <c r="K82"/>
      <c r="L82"/>
    </row>
    <row r="83" spans="1:12" s="10" customFormat="1" ht="14" customHeight="1" x14ac:dyDescent="0.15">
      <c r="A83" s="92">
        <v>3</v>
      </c>
      <c r="B83" s="29" t="s">
        <v>253</v>
      </c>
      <c r="C83" s="29" t="s">
        <v>254</v>
      </c>
      <c r="D83" s="30">
        <v>339845.22</v>
      </c>
      <c r="E83" s="31">
        <v>3328557</v>
      </c>
      <c r="F83" s="53"/>
      <c r="H83"/>
      <c r="I83"/>
      <c r="J83"/>
      <c r="K83"/>
      <c r="L83"/>
    </row>
    <row r="84" spans="1:12" s="10" customFormat="1" ht="14" customHeight="1" x14ac:dyDescent="0.15">
      <c r="A84" s="92">
        <v>4</v>
      </c>
      <c r="B84" s="29" t="s">
        <v>267</v>
      </c>
      <c r="C84" s="29" t="s">
        <v>268</v>
      </c>
      <c r="D84" s="30">
        <v>211364.13</v>
      </c>
      <c r="E84" s="31">
        <v>1658684</v>
      </c>
      <c r="F84" s="53"/>
      <c r="H84"/>
      <c r="I84"/>
      <c r="J84"/>
      <c r="K84"/>
      <c r="L84"/>
    </row>
    <row r="85" spans="1:12" s="10" customFormat="1" ht="14" customHeight="1" x14ac:dyDescent="0.15">
      <c r="A85" s="92">
        <v>5</v>
      </c>
      <c r="B85" s="29" t="s">
        <v>261</v>
      </c>
      <c r="C85" s="29" t="s">
        <v>262</v>
      </c>
      <c r="D85" s="30">
        <v>201163.13</v>
      </c>
      <c r="E85" s="31">
        <v>7024927</v>
      </c>
      <c r="F85" s="53"/>
      <c r="H85"/>
      <c r="I85"/>
      <c r="J85"/>
      <c r="K85"/>
      <c r="L85"/>
    </row>
    <row r="86" spans="1:12" s="10" customFormat="1" ht="14" customHeight="1" x14ac:dyDescent="0.15">
      <c r="A86" s="92">
        <v>6</v>
      </c>
      <c r="B86" s="29" t="s">
        <v>259</v>
      </c>
      <c r="C86" s="29" t="s">
        <v>260</v>
      </c>
      <c r="D86" s="30">
        <v>184498.36</v>
      </c>
      <c r="E86" s="31">
        <v>7262297</v>
      </c>
      <c r="F86" s="53"/>
      <c r="H86"/>
      <c r="I86"/>
      <c r="J86"/>
      <c r="K86"/>
      <c r="L86"/>
    </row>
    <row r="87" spans="1:12" s="10" customFormat="1" ht="14" customHeight="1" x14ac:dyDescent="0.15">
      <c r="A87" s="92">
        <v>7</v>
      </c>
      <c r="B87" s="29" t="s">
        <v>422</v>
      </c>
      <c r="C87" s="29" t="s">
        <v>423</v>
      </c>
      <c r="D87" s="30">
        <v>166373.19</v>
      </c>
      <c r="E87" s="31">
        <v>5197945</v>
      </c>
      <c r="F87" s="53"/>
      <c r="H87"/>
      <c r="I87"/>
      <c r="J87"/>
      <c r="K87"/>
      <c r="L87"/>
    </row>
    <row r="88" spans="1:12" s="10" customFormat="1" ht="14" customHeight="1" x14ac:dyDescent="0.15">
      <c r="A88" s="92">
        <v>8</v>
      </c>
      <c r="B88" s="29" t="s">
        <v>449</v>
      </c>
      <c r="C88" s="29" t="s">
        <v>450</v>
      </c>
      <c r="D88" s="30">
        <v>152024.54999999999</v>
      </c>
      <c r="E88" s="31">
        <v>341894</v>
      </c>
      <c r="F88" s="53"/>
      <c r="H88"/>
      <c r="I88"/>
      <c r="J88"/>
      <c r="K88"/>
      <c r="L88"/>
    </row>
    <row r="89" spans="1:12" s="10" customFormat="1" ht="14" customHeight="1" x14ac:dyDescent="0.15">
      <c r="A89" s="92">
        <v>9</v>
      </c>
      <c r="B89" s="29" t="s">
        <v>452</v>
      </c>
      <c r="C89" s="29" t="s">
        <v>453</v>
      </c>
      <c r="D89" s="30">
        <v>143318.43</v>
      </c>
      <c r="E89" s="31">
        <v>1562875</v>
      </c>
      <c r="F89" s="53"/>
      <c r="H89"/>
      <c r="I89"/>
      <c r="J89"/>
      <c r="K89"/>
      <c r="L89"/>
    </row>
    <row r="90" spans="1:12" s="10" customFormat="1" ht="14" customHeight="1" x14ac:dyDescent="0.15">
      <c r="A90" s="92">
        <v>10</v>
      </c>
      <c r="B90" s="29" t="s">
        <v>275</v>
      </c>
      <c r="C90" s="52" t="s">
        <v>276</v>
      </c>
      <c r="D90" s="30">
        <v>142137.39000000001</v>
      </c>
      <c r="E90" s="31">
        <v>19053338</v>
      </c>
      <c r="F90" s="53"/>
      <c r="H90"/>
      <c r="I90"/>
      <c r="J90"/>
      <c r="K90"/>
      <c r="L90"/>
    </row>
    <row r="91" spans="1:12" s="10" customFormat="1" ht="14" customHeight="1" x14ac:dyDescent="0.15">
      <c r="A91" s="161"/>
      <c r="B91" s="42"/>
      <c r="C91" s="42"/>
      <c r="D91" s="41"/>
      <c r="E91" s="53"/>
      <c r="F91" s="53"/>
      <c r="H91"/>
      <c r="I91"/>
      <c r="J91"/>
      <c r="K91"/>
      <c r="L91"/>
    </row>
    <row r="92" spans="1:12" ht="16" x14ac:dyDescent="0.2">
      <c r="A92" s="900" t="s">
        <v>454</v>
      </c>
      <c r="B92" s="901"/>
      <c r="C92" s="901"/>
      <c r="D92" s="901"/>
      <c r="E92" s="902"/>
      <c r="G92"/>
    </row>
    <row r="93" spans="1:12" x14ac:dyDescent="0.15">
      <c r="A93" s="92" t="s">
        <v>186</v>
      </c>
      <c r="B93" s="38" t="s">
        <v>251</v>
      </c>
      <c r="C93" s="38" t="s">
        <v>252</v>
      </c>
      <c r="D93" s="92" t="s">
        <v>274</v>
      </c>
      <c r="E93" s="38" t="s">
        <v>60</v>
      </c>
      <c r="G93"/>
    </row>
    <row r="94" spans="1:12" ht="14" x14ac:dyDescent="0.15">
      <c r="A94" s="92">
        <v>1</v>
      </c>
      <c r="B94" s="29" t="s">
        <v>255</v>
      </c>
      <c r="C94" s="29" t="s">
        <v>443</v>
      </c>
      <c r="D94" s="30">
        <v>674445.29</v>
      </c>
      <c r="E94" s="31">
        <v>7142022</v>
      </c>
      <c r="G94"/>
    </row>
    <row r="95" spans="1:12" ht="14" x14ac:dyDescent="0.15">
      <c r="A95" s="92">
        <v>2</v>
      </c>
      <c r="B95" s="29" t="s">
        <v>253</v>
      </c>
      <c r="C95" s="29" t="s">
        <v>254</v>
      </c>
      <c r="D95" s="30">
        <v>520338.84</v>
      </c>
      <c r="E95" s="31">
        <v>5973631</v>
      </c>
      <c r="G95"/>
    </row>
    <row r="96" spans="1:12" ht="13.5" customHeight="1" x14ac:dyDescent="0.15">
      <c r="A96" s="92">
        <v>3</v>
      </c>
      <c r="B96" s="29" t="s">
        <v>257</v>
      </c>
      <c r="C96" s="29" t="s">
        <v>258</v>
      </c>
      <c r="D96" s="30">
        <v>419037.49</v>
      </c>
      <c r="E96" s="31">
        <v>12832754</v>
      </c>
      <c r="G96"/>
    </row>
    <row r="97" spans="1:7" ht="14" customHeight="1" x14ac:dyDescent="0.15">
      <c r="A97" s="92">
        <v>4</v>
      </c>
      <c r="B97" s="29" t="s">
        <v>269</v>
      </c>
      <c r="C97" s="29" t="s">
        <v>270</v>
      </c>
      <c r="D97" s="30">
        <v>360963.04</v>
      </c>
      <c r="E97" s="31">
        <v>9339642</v>
      </c>
      <c r="G97"/>
    </row>
    <row r="98" spans="1:7" ht="14" customHeight="1" x14ac:dyDescent="0.15">
      <c r="A98" s="92">
        <v>5</v>
      </c>
      <c r="B98" s="29" t="s">
        <v>261</v>
      </c>
      <c r="C98" s="29" t="s">
        <v>262</v>
      </c>
      <c r="D98" s="30">
        <v>349747.32</v>
      </c>
      <c r="E98" s="31">
        <v>7714639</v>
      </c>
      <c r="G98"/>
    </row>
    <row r="99" spans="1:7" ht="14" customHeight="1" x14ac:dyDescent="0.15">
      <c r="A99" s="92">
        <v>6</v>
      </c>
      <c r="B99" s="29" t="s">
        <v>444</v>
      </c>
      <c r="C99" s="29" t="s">
        <v>445</v>
      </c>
      <c r="D99" s="30">
        <v>302803.63</v>
      </c>
      <c r="E99" s="31">
        <v>4936438</v>
      </c>
      <c r="G99"/>
    </row>
    <row r="100" spans="1:7" ht="14" customHeight="1" x14ac:dyDescent="0.15">
      <c r="A100" s="92">
        <v>7</v>
      </c>
      <c r="B100" s="29" t="s">
        <v>259</v>
      </c>
      <c r="C100" s="29" t="s">
        <v>260</v>
      </c>
      <c r="D100" s="30">
        <v>244608.58</v>
      </c>
      <c r="E100" s="31">
        <v>11314422</v>
      </c>
      <c r="G100"/>
    </row>
    <row r="101" spans="1:7" ht="14" customHeight="1" x14ac:dyDescent="0.15">
      <c r="A101" s="92">
        <v>8</v>
      </c>
      <c r="B101" s="29" t="s">
        <v>271</v>
      </c>
      <c r="C101" s="29" t="s">
        <v>272</v>
      </c>
      <c r="D101" s="30">
        <v>238483.13</v>
      </c>
      <c r="E101" s="31">
        <v>11826890</v>
      </c>
      <c r="G101"/>
    </row>
    <row r="102" spans="1:7" ht="14" customHeight="1" x14ac:dyDescent="0.15">
      <c r="A102" s="92">
        <v>9</v>
      </c>
      <c r="B102" s="29" t="s">
        <v>267</v>
      </c>
      <c r="C102" s="11" t="s">
        <v>268</v>
      </c>
      <c r="D102" s="30">
        <v>233898.69</v>
      </c>
      <c r="E102" s="31">
        <v>1708084</v>
      </c>
      <c r="G102"/>
    </row>
    <row r="103" spans="1:7" ht="14" customHeight="1" x14ac:dyDescent="0.15">
      <c r="A103" s="92">
        <v>10</v>
      </c>
      <c r="B103" s="29" t="s">
        <v>449</v>
      </c>
      <c r="C103" s="29" t="s">
        <v>450</v>
      </c>
      <c r="D103" s="30">
        <v>213137.6</v>
      </c>
      <c r="E103" s="31">
        <v>478361</v>
      </c>
      <c r="G103"/>
    </row>
    <row r="104" spans="1:7" ht="14" customHeight="1" x14ac:dyDescent="0.15">
      <c r="A104" s="161"/>
      <c r="B104" s="42"/>
      <c r="C104" s="42"/>
      <c r="D104" s="41"/>
      <c r="E104" s="53"/>
      <c r="G104"/>
    </row>
    <row r="105" spans="1:7" ht="14" customHeight="1" x14ac:dyDescent="0.2">
      <c r="A105" s="900" t="s">
        <v>455</v>
      </c>
      <c r="B105" s="901"/>
      <c r="C105" s="901"/>
      <c r="D105" s="901"/>
      <c r="E105" s="902"/>
      <c r="G105"/>
    </row>
    <row r="106" spans="1:7" ht="14" customHeight="1" x14ac:dyDescent="0.15">
      <c r="A106" s="92" t="s">
        <v>186</v>
      </c>
      <c r="B106" s="49" t="s">
        <v>251</v>
      </c>
      <c r="C106" s="49" t="s">
        <v>198</v>
      </c>
      <c r="D106" s="28" t="s">
        <v>199</v>
      </c>
      <c r="E106" s="49" t="s">
        <v>200</v>
      </c>
      <c r="G106"/>
    </row>
    <row r="107" spans="1:7" ht="14" x14ac:dyDescent="0.15">
      <c r="A107" s="21">
        <v>1</v>
      </c>
      <c r="B107" s="16" t="s">
        <v>253</v>
      </c>
      <c r="C107" s="18" t="s">
        <v>254</v>
      </c>
      <c r="D107" s="99">
        <v>671724.07335518615</v>
      </c>
      <c r="E107" s="87">
        <v>7181511</v>
      </c>
      <c r="G107"/>
    </row>
    <row r="108" spans="1:7" ht="14" x14ac:dyDescent="0.15">
      <c r="A108" s="21">
        <v>2</v>
      </c>
      <c r="B108" s="16" t="s">
        <v>255</v>
      </c>
      <c r="C108" s="18" t="s">
        <v>256</v>
      </c>
      <c r="D108" s="99">
        <v>626973.90140454296</v>
      </c>
      <c r="E108" s="87">
        <v>6337638</v>
      </c>
      <c r="G108"/>
    </row>
    <row r="109" spans="1:7" ht="14" x14ac:dyDescent="0.15">
      <c r="A109" s="21">
        <v>3</v>
      </c>
      <c r="B109" s="16" t="s">
        <v>257</v>
      </c>
      <c r="C109" s="18" t="s">
        <v>258</v>
      </c>
      <c r="D109" s="99">
        <v>336942.17647693102</v>
      </c>
      <c r="E109" s="87">
        <v>9814519</v>
      </c>
      <c r="G109"/>
    </row>
    <row r="110" spans="1:7" ht="14" x14ac:dyDescent="0.15">
      <c r="A110" s="21">
        <v>4</v>
      </c>
      <c r="B110" s="16" t="s">
        <v>261</v>
      </c>
      <c r="C110" s="18" t="s">
        <v>262</v>
      </c>
      <c r="D110" s="99">
        <v>335795.67496068717</v>
      </c>
      <c r="E110" s="87">
        <v>14846650</v>
      </c>
      <c r="G110"/>
    </row>
    <row r="111" spans="1:7" ht="14" x14ac:dyDescent="0.15">
      <c r="A111" s="21">
        <v>5</v>
      </c>
      <c r="B111" s="16" t="s">
        <v>267</v>
      </c>
      <c r="C111" s="18" t="s">
        <v>268</v>
      </c>
      <c r="D111" s="99">
        <v>315616.33546042675</v>
      </c>
      <c r="E111" s="87">
        <v>8456418</v>
      </c>
      <c r="G111"/>
    </row>
    <row r="112" spans="1:7" ht="14" x14ac:dyDescent="0.15">
      <c r="A112" s="21">
        <v>6</v>
      </c>
      <c r="B112" s="16" t="s">
        <v>263</v>
      </c>
      <c r="C112" s="18" t="s">
        <v>264</v>
      </c>
      <c r="D112" s="99">
        <v>305659.64206832042</v>
      </c>
      <c r="E112" s="87">
        <v>10180916</v>
      </c>
      <c r="G112"/>
    </row>
    <row r="113" spans="1:7" ht="14" x14ac:dyDescent="0.15">
      <c r="A113" s="21">
        <v>7</v>
      </c>
      <c r="B113" s="16" t="s">
        <v>259</v>
      </c>
      <c r="C113" s="18" t="s">
        <v>260</v>
      </c>
      <c r="D113" s="99">
        <v>290110.44199642702</v>
      </c>
      <c r="E113" s="87">
        <v>12615546</v>
      </c>
      <c r="G113"/>
    </row>
    <row r="114" spans="1:7" ht="14" x14ac:dyDescent="0.15">
      <c r="A114" s="21">
        <v>8</v>
      </c>
      <c r="B114" s="16" t="s">
        <v>265</v>
      </c>
      <c r="C114" s="18" t="s">
        <v>266</v>
      </c>
      <c r="D114" s="99">
        <v>269757.510020983</v>
      </c>
      <c r="E114" s="87">
        <v>1346926</v>
      </c>
      <c r="G114"/>
    </row>
    <row r="115" spans="1:7" ht="14" x14ac:dyDescent="0.15">
      <c r="A115" s="21">
        <v>9</v>
      </c>
      <c r="B115" s="16" t="s">
        <v>269</v>
      </c>
      <c r="C115" s="18" t="s">
        <v>270</v>
      </c>
      <c r="D115" s="99">
        <v>253870.59694326599</v>
      </c>
      <c r="E115" s="87">
        <v>5269686</v>
      </c>
      <c r="G115"/>
    </row>
    <row r="116" spans="1:7" ht="14" x14ac:dyDescent="0.15">
      <c r="A116" s="21">
        <v>10</v>
      </c>
      <c r="B116" s="16" t="s">
        <v>271</v>
      </c>
      <c r="C116" s="18" t="s">
        <v>272</v>
      </c>
      <c r="D116" s="99">
        <v>229584.71451888219</v>
      </c>
      <c r="E116" s="87">
        <v>10942519</v>
      </c>
      <c r="G116"/>
    </row>
    <row r="117" spans="1:7" x14ac:dyDescent="0.15">
      <c r="A117" s="1"/>
      <c r="B117" s="71"/>
      <c r="C117" s="197"/>
      <c r="D117" s="100"/>
      <c r="E117" s="70"/>
      <c r="G117"/>
    </row>
    <row r="118" spans="1:7" ht="16" x14ac:dyDescent="0.2">
      <c r="A118" s="900" t="s">
        <v>668</v>
      </c>
      <c r="B118" s="901"/>
      <c r="C118" s="901"/>
      <c r="D118" s="901"/>
      <c r="E118" s="902"/>
      <c r="G118"/>
    </row>
    <row r="119" spans="1:7" x14ac:dyDescent="0.15">
      <c r="A119" s="92" t="s">
        <v>186</v>
      </c>
      <c r="B119" s="49" t="s">
        <v>251</v>
      </c>
      <c r="C119" s="49" t="s">
        <v>669</v>
      </c>
      <c r="D119" s="28" t="s">
        <v>199</v>
      </c>
      <c r="E119" s="49" t="s">
        <v>200</v>
      </c>
      <c r="G119"/>
    </row>
    <row r="120" spans="1:7" ht="14" x14ac:dyDescent="0.15">
      <c r="A120" s="21">
        <v>1</v>
      </c>
      <c r="B120" s="16" t="s">
        <v>261</v>
      </c>
      <c r="C120" s="18" t="s">
        <v>262</v>
      </c>
      <c r="D120" s="99">
        <v>529968.99197898409</v>
      </c>
      <c r="E120" s="87">
        <v>7181511</v>
      </c>
      <c r="G120"/>
    </row>
    <row r="121" spans="1:7" ht="14" x14ac:dyDescent="0.15">
      <c r="A121" s="21">
        <v>2</v>
      </c>
      <c r="B121" s="16" t="s">
        <v>253</v>
      </c>
      <c r="C121" s="18" t="s">
        <v>254</v>
      </c>
      <c r="D121" s="99">
        <v>435138.066868458</v>
      </c>
      <c r="E121" s="87">
        <v>6337638</v>
      </c>
      <c r="G121"/>
    </row>
    <row r="122" spans="1:7" ht="14" x14ac:dyDescent="0.15">
      <c r="A122" s="21">
        <v>3</v>
      </c>
      <c r="B122" s="16" t="s">
        <v>267</v>
      </c>
      <c r="C122" s="18" t="s">
        <v>268</v>
      </c>
      <c r="D122" s="99">
        <v>405273.00570349663</v>
      </c>
      <c r="E122" s="87">
        <v>9814519</v>
      </c>
      <c r="G122"/>
    </row>
    <row r="123" spans="1:7" ht="14" x14ac:dyDescent="0.15">
      <c r="A123" s="21">
        <v>4</v>
      </c>
      <c r="B123" s="16" t="s">
        <v>265</v>
      </c>
      <c r="C123" s="18" t="s">
        <v>266</v>
      </c>
      <c r="D123" s="99">
        <v>380298.0996468502</v>
      </c>
      <c r="E123" s="87">
        <v>14846650</v>
      </c>
      <c r="G123"/>
    </row>
    <row r="124" spans="1:7" ht="14" x14ac:dyDescent="0.15">
      <c r="A124" s="21">
        <v>5</v>
      </c>
      <c r="B124" s="16" t="s">
        <v>648</v>
      </c>
      <c r="C124" s="18" t="s">
        <v>649</v>
      </c>
      <c r="D124" s="99">
        <v>353311.45190174098</v>
      </c>
      <c r="E124" s="87">
        <v>8456418</v>
      </c>
      <c r="G124"/>
    </row>
    <row r="125" spans="1:7" ht="28" x14ac:dyDescent="0.15">
      <c r="A125" s="21">
        <v>6</v>
      </c>
      <c r="B125" s="16" t="s">
        <v>650</v>
      </c>
      <c r="C125" s="18" t="s">
        <v>651</v>
      </c>
      <c r="D125" s="99">
        <v>341242.08613372</v>
      </c>
      <c r="E125" s="87">
        <v>10180916</v>
      </c>
      <c r="G125"/>
    </row>
    <row r="126" spans="1:7" ht="14" x14ac:dyDescent="0.15">
      <c r="A126" s="21">
        <v>7</v>
      </c>
      <c r="B126" s="16" t="s">
        <v>652</v>
      </c>
      <c r="C126" s="18" t="s">
        <v>653</v>
      </c>
      <c r="D126" s="99">
        <v>340936.51901910512</v>
      </c>
      <c r="E126" s="87">
        <v>12615546</v>
      </c>
      <c r="G126"/>
    </row>
    <row r="127" spans="1:7" ht="14" x14ac:dyDescent="0.15">
      <c r="A127" s="21">
        <v>8</v>
      </c>
      <c r="B127" s="16" t="s">
        <v>255</v>
      </c>
      <c r="C127" s="18" t="s">
        <v>443</v>
      </c>
      <c r="D127" s="99">
        <v>334197.55133405398</v>
      </c>
      <c r="E127" s="87">
        <v>1346926</v>
      </c>
      <c r="G127"/>
    </row>
    <row r="128" spans="1:7" ht="14" x14ac:dyDescent="0.15">
      <c r="A128" s="21">
        <v>9</v>
      </c>
      <c r="B128" s="16" t="s">
        <v>263</v>
      </c>
      <c r="C128" s="18" t="s">
        <v>264</v>
      </c>
      <c r="D128" s="99">
        <v>300336.71865674888</v>
      </c>
      <c r="E128" s="87">
        <v>5269686</v>
      </c>
      <c r="G128"/>
    </row>
    <row r="129" spans="1:7" ht="14" x14ac:dyDescent="0.15">
      <c r="A129" s="21">
        <v>10</v>
      </c>
      <c r="B129" s="16" t="s">
        <v>269</v>
      </c>
      <c r="C129" s="18" t="s">
        <v>270</v>
      </c>
      <c r="D129" s="99">
        <v>288289.43780484499</v>
      </c>
      <c r="E129" s="87">
        <v>10942519</v>
      </c>
      <c r="G129"/>
    </row>
    <row r="130" spans="1:7" x14ac:dyDescent="0.15">
      <c r="A130" s="1"/>
      <c r="B130" s="71"/>
      <c r="C130" s="197"/>
      <c r="D130" s="100"/>
      <c r="E130" s="70"/>
      <c r="G130"/>
    </row>
    <row r="131" spans="1:7" ht="16" x14ac:dyDescent="0.2">
      <c r="A131" s="900" t="s">
        <v>699</v>
      </c>
      <c r="B131" s="901"/>
      <c r="C131" s="901"/>
      <c r="D131" s="901"/>
      <c r="E131" s="902"/>
      <c r="G131"/>
    </row>
    <row r="132" spans="1:7" x14ac:dyDescent="0.15">
      <c r="A132" s="92" t="s">
        <v>186</v>
      </c>
      <c r="B132" s="49" t="s">
        <v>251</v>
      </c>
      <c r="C132" s="49" t="s">
        <v>198</v>
      </c>
      <c r="D132" s="28" t="s">
        <v>199</v>
      </c>
      <c r="E132" s="49" t="s">
        <v>200</v>
      </c>
      <c r="G132"/>
    </row>
    <row r="133" spans="1:7" ht="14" x14ac:dyDescent="0.15">
      <c r="A133" s="21">
        <v>1</v>
      </c>
      <c r="B133" s="16" t="s">
        <v>261</v>
      </c>
      <c r="C133" s="18" t="s">
        <v>262</v>
      </c>
      <c r="D133" s="99">
        <v>729258.33458006126</v>
      </c>
      <c r="E133" s="87">
        <v>26371984</v>
      </c>
      <c r="G133"/>
    </row>
    <row r="134" spans="1:7" ht="14" x14ac:dyDescent="0.15">
      <c r="A134" s="21">
        <v>2</v>
      </c>
      <c r="B134" s="16" t="s">
        <v>648</v>
      </c>
      <c r="C134" s="18" t="s">
        <v>649</v>
      </c>
      <c r="D134" s="99">
        <v>693803.53800734004</v>
      </c>
      <c r="E134" s="87">
        <v>398997</v>
      </c>
      <c r="G134"/>
    </row>
    <row r="135" spans="1:7" ht="14" x14ac:dyDescent="0.15">
      <c r="A135" s="21">
        <v>3</v>
      </c>
      <c r="B135" s="16" t="s">
        <v>263</v>
      </c>
      <c r="C135" s="18" t="s">
        <v>264</v>
      </c>
      <c r="D135" s="99">
        <v>606975.37433241145</v>
      </c>
      <c r="E135" s="87">
        <v>7480951</v>
      </c>
      <c r="G135"/>
    </row>
    <row r="136" spans="1:7" ht="28" x14ac:dyDescent="0.15">
      <c r="A136" s="21">
        <v>4</v>
      </c>
      <c r="B136" s="16" t="s">
        <v>687</v>
      </c>
      <c r="C136" s="18" t="s">
        <v>688</v>
      </c>
      <c r="D136" s="99">
        <v>543651.91405758297</v>
      </c>
      <c r="E136" s="87">
        <v>1537941</v>
      </c>
      <c r="G136"/>
    </row>
    <row r="137" spans="1:7" ht="14" x14ac:dyDescent="0.15">
      <c r="A137" s="21">
        <v>5</v>
      </c>
      <c r="B137" s="16" t="s">
        <v>689</v>
      </c>
      <c r="C137" s="18" t="s">
        <v>690</v>
      </c>
      <c r="D137" s="99">
        <v>516204.33669164701</v>
      </c>
      <c r="E137" s="87">
        <v>7193947</v>
      </c>
      <c r="G137"/>
    </row>
    <row r="138" spans="1:7" ht="28" x14ac:dyDescent="0.15">
      <c r="A138" s="21">
        <v>6</v>
      </c>
      <c r="B138" s="16" t="s">
        <v>691</v>
      </c>
      <c r="C138" s="18" t="s">
        <v>692</v>
      </c>
      <c r="D138" s="99">
        <v>460233.51482663502</v>
      </c>
      <c r="E138" s="87">
        <v>736185</v>
      </c>
      <c r="G138"/>
    </row>
    <row r="139" spans="1:7" ht="28" x14ac:dyDescent="0.15">
      <c r="A139" s="21">
        <v>7</v>
      </c>
      <c r="B139" s="16" t="s">
        <v>650</v>
      </c>
      <c r="C139" s="18" t="s">
        <v>693</v>
      </c>
      <c r="D139" s="99">
        <v>453302.01973900502</v>
      </c>
      <c r="E139" s="87">
        <v>5142525</v>
      </c>
      <c r="G139"/>
    </row>
    <row r="140" spans="1:7" ht="14" x14ac:dyDescent="0.15">
      <c r="A140" s="21">
        <v>8</v>
      </c>
      <c r="B140" s="16" t="s">
        <v>267</v>
      </c>
      <c r="C140" s="18" t="s">
        <v>268</v>
      </c>
      <c r="D140" s="99">
        <v>362676.72708337894</v>
      </c>
      <c r="E140" s="87">
        <v>4529208</v>
      </c>
      <c r="G140"/>
    </row>
    <row r="141" spans="1:7" ht="14" x14ac:dyDescent="0.15">
      <c r="A141" s="21">
        <v>9</v>
      </c>
      <c r="B141" s="16" t="s">
        <v>265</v>
      </c>
      <c r="C141" s="18" t="s">
        <v>266</v>
      </c>
      <c r="D141" s="99">
        <v>354407.92420923198</v>
      </c>
      <c r="E141" s="87">
        <v>1897897</v>
      </c>
      <c r="G141"/>
    </row>
    <row r="142" spans="1:7" ht="14" x14ac:dyDescent="0.15">
      <c r="A142" s="21">
        <v>10</v>
      </c>
      <c r="B142" s="16" t="s">
        <v>253</v>
      </c>
      <c r="C142" s="18" t="s">
        <v>254</v>
      </c>
      <c r="D142" s="99">
        <v>347652.23801393597</v>
      </c>
      <c r="E142" s="87">
        <v>4298570</v>
      </c>
      <c r="G142"/>
    </row>
    <row r="143" spans="1:7" x14ac:dyDescent="0.15">
      <c r="A143" s="206"/>
      <c r="B143" s="207"/>
      <c r="C143" s="208"/>
      <c r="D143" s="209"/>
      <c r="E143" s="210"/>
      <c r="G143"/>
    </row>
    <row r="144" spans="1:7" ht="16" x14ac:dyDescent="0.2">
      <c r="A144" s="893" t="s">
        <v>745</v>
      </c>
      <c r="B144" s="894"/>
      <c r="C144" s="894"/>
      <c r="D144" s="894"/>
      <c r="E144" s="895"/>
      <c r="G144"/>
    </row>
    <row r="145" spans="1:27" s="10" customFormat="1" ht="14" customHeight="1" x14ac:dyDescent="0.15">
      <c r="A145" s="246" t="s">
        <v>186</v>
      </c>
      <c r="B145" s="225" t="s">
        <v>251</v>
      </c>
      <c r="C145" s="225" t="s">
        <v>198</v>
      </c>
      <c r="D145" s="225" t="s">
        <v>199</v>
      </c>
      <c r="E145" s="225" t="s">
        <v>200</v>
      </c>
      <c r="F145" s="48"/>
      <c r="G145"/>
      <c r="H145"/>
      <c r="I145"/>
      <c r="J145"/>
      <c r="K145"/>
      <c r="L145"/>
      <c r="M145"/>
      <c r="N145"/>
      <c r="O145"/>
      <c r="P145"/>
      <c r="Q145"/>
      <c r="R145"/>
      <c r="S145"/>
      <c r="T145"/>
      <c r="U145"/>
      <c r="V145"/>
      <c r="W145"/>
      <c r="X145"/>
      <c r="Y145"/>
      <c r="Z145"/>
      <c r="AA145"/>
    </row>
    <row r="146" spans="1:27" s="10" customFormat="1" ht="14" customHeight="1" x14ac:dyDescent="0.15">
      <c r="A146" s="94">
        <v>1</v>
      </c>
      <c r="B146" s="171" t="s">
        <v>734</v>
      </c>
      <c r="C146" s="173" t="s">
        <v>740</v>
      </c>
      <c r="D146" s="271">
        <v>3040983.9016615199</v>
      </c>
      <c r="E146" s="242">
        <v>1263345</v>
      </c>
      <c r="F146" s="48"/>
      <c r="G146"/>
      <c r="H146"/>
      <c r="I146"/>
      <c r="J146"/>
      <c r="K146"/>
      <c r="L146"/>
      <c r="M146"/>
      <c r="N146"/>
      <c r="O146"/>
      <c r="P146"/>
      <c r="Q146"/>
      <c r="R146"/>
      <c r="S146"/>
      <c r="T146"/>
      <c r="U146"/>
      <c r="V146"/>
      <c r="W146"/>
      <c r="X146"/>
      <c r="Y146"/>
      <c r="Z146"/>
      <c r="AA146"/>
    </row>
    <row r="147" spans="1:27" s="10" customFormat="1" ht="14" customHeight="1" x14ac:dyDescent="0.15">
      <c r="A147" s="94">
        <v>2</v>
      </c>
      <c r="B147" s="171" t="s">
        <v>735</v>
      </c>
      <c r="C147" s="173" t="s">
        <v>741</v>
      </c>
      <c r="D147" s="271">
        <v>1143093.1927362899</v>
      </c>
      <c r="E147" s="242">
        <v>395274</v>
      </c>
      <c r="F147" s="48"/>
      <c r="G147"/>
      <c r="H147"/>
      <c r="I147"/>
      <c r="J147"/>
      <c r="K147"/>
      <c r="L147"/>
      <c r="M147"/>
      <c r="N147"/>
      <c r="O147"/>
      <c r="P147"/>
      <c r="Q147"/>
      <c r="R147"/>
      <c r="S147"/>
      <c r="T147"/>
      <c r="U147"/>
      <c r="V147"/>
      <c r="W147"/>
      <c r="X147"/>
      <c r="Y147"/>
      <c r="Z147"/>
      <c r="AA147"/>
    </row>
    <row r="148" spans="1:27" s="10" customFormat="1" ht="14" customHeight="1" x14ac:dyDescent="0.15">
      <c r="A148" s="94">
        <v>3</v>
      </c>
      <c r="B148" s="171" t="s">
        <v>267</v>
      </c>
      <c r="C148" s="173" t="s">
        <v>268</v>
      </c>
      <c r="D148" s="271">
        <v>738395.29876838229</v>
      </c>
      <c r="E148" s="242">
        <v>6208008</v>
      </c>
      <c r="F148" s="48"/>
      <c r="G148"/>
      <c r="H148"/>
      <c r="I148"/>
      <c r="J148"/>
      <c r="K148"/>
      <c r="L148"/>
      <c r="M148"/>
      <c r="N148"/>
      <c r="O148"/>
      <c r="P148"/>
      <c r="Q148"/>
      <c r="R148"/>
      <c r="S148"/>
      <c r="T148"/>
      <c r="U148"/>
      <c r="V148"/>
      <c r="W148"/>
      <c r="X148"/>
      <c r="Y148"/>
      <c r="Z148"/>
      <c r="AA148"/>
    </row>
    <row r="149" spans="1:27" s="10" customFormat="1" ht="14" customHeight="1" x14ac:dyDescent="0.15">
      <c r="A149" s="94">
        <v>4</v>
      </c>
      <c r="B149" s="171" t="s">
        <v>261</v>
      </c>
      <c r="C149" s="173" t="s">
        <v>262</v>
      </c>
      <c r="D149" s="271">
        <v>693373.21945359802</v>
      </c>
      <c r="E149" s="242">
        <v>9253579</v>
      </c>
      <c r="F149" s="48"/>
      <c r="G149"/>
      <c r="H149"/>
      <c r="I149"/>
      <c r="J149"/>
      <c r="K149"/>
      <c r="L149"/>
      <c r="M149"/>
      <c r="N149"/>
      <c r="O149"/>
      <c r="P149"/>
      <c r="Q149"/>
      <c r="R149"/>
      <c r="S149"/>
      <c r="T149"/>
      <c r="U149"/>
      <c r="V149"/>
      <c r="W149"/>
      <c r="X149"/>
      <c r="Y149"/>
      <c r="Z149"/>
      <c r="AA149"/>
    </row>
    <row r="150" spans="1:27" s="10" customFormat="1" ht="14" customHeight="1" x14ac:dyDescent="0.15">
      <c r="A150" s="94">
        <v>5</v>
      </c>
      <c r="B150" s="171" t="s">
        <v>253</v>
      </c>
      <c r="C150" s="173" t="s">
        <v>254</v>
      </c>
      <c r="D150" s="271">
        <v>566163.65994708706</v>
      </c>
      <c r="E150" s="242">
        <v>5870810</v>
      </c>
      <c r="F150" s="48"/>
      <c r="G150"/>
      <c r="H150"/>
      <c r="I150"/>
      <c r="J150"/>
      <c r="K150"/>
      <c r="L150"/>
      <c r="M150"/>
      <c r="N150"/>
      <c r="O150"/>
      <c r="P150"/>
      <c r="Q150"/>
      <c r="R150"/>
      <c r="S150"/>
      <c r="T150"/>
      <c r="U150"/>
      <c r="V150"/>
      <c r="W150"/>
      <c r="X150"/>
      <c r="Y150"/>
      <c r="Z150"/>
      <c r="AA150"/>
    </row>
    <row r="151" spans="1:27" s="10" customFormat="1" ht="14" customHeight="1" x14ac:dyDescent="0.15">
      <c r="A151" s="94">
        <v>6</v>
      </c>
      <c r="B151" s="171" t="s">
        <v>255</v>
      </c>
      <c r="C151" s="173" t="s">
        <v>443</v>
      </c>
      <c r="D151" s="271">
        <v>534815.95135613601</v>
      </c>
      <c r="E151" s="242">
        <v>5950720</v>
      </c>
      <c r="F151" s="48"/>
      <c r="G151"/>
      <c r="H151"/>
      <c r="I151"/>
      <c r="J151"/>
      <c r="K151"/>
      <c r="L151"/>
      <c r="M151"/>
      <c r="N151"/>
      <c r="O151"/>
      <c r="P151"/>
      <c r="Q151"/>
      <c r="R151"/>
      <c r="S151"/>
      <c r="T151"/>
      <c r="U151"/>
      <c r="V151"/>
      <c r="W151"/>
      <c r="X151"/>
      <c r="Y151"/>
      <c r="Z151"/>
      <c r="AA151"/>
    </row>
    <row r="152" spans="1:27" s="10" customFormat="1" ht="28" x14ac:dyDescent="0.15">
      <c r="A152" s="94">
        <v>7</v>
      </c>
      <c r="B152" s="171" t="s">
        <v>736</v>
      </c>
      <c r="C152" s="173" t="s">
        <v>737</v>
      </c>
      <c r="D152" s="271">
        <v>498447.45546579303</v>
      </c>
      <c r="E152" s="242">
        <v>733156</v>
      </c>
      <c r="F152" s="48"/>
      <c r="G152"/>
      <c r="H152"/>
      <c r="I152"/>
      <c r="J152"/>
      <c r="K152"/>
      <c r="L152"/>
      <c r="M152"/>
      <c r="N152"/>
      <c r="O152"/>
      <c r="P152"/>
      <c r="Q152"/>
      <c r="R152"/>
      <c r="S152"/>
      <c r="T152"/>
      <c r="U152"/>
      <c r="V152"/>
      <c r="W152"/>
      <c r="X152"/>
      <c r="Y152"/>
      <c r="Z152"/>
      <c r="AA152"/>
    </row>
    <row r="153" spans="1:27" s="10" customFormat="1" ht="14" customHeight="1" x14ac:dyDescent="0.15">
      <c r="A153" s="94">
        <v>8</v>
      </c>
      <c r="B153" s="171" t="s">
        <v>444</v>
      </c>
      <c r="C153" s="173" t="s">
        <v>445</v>
      </c>
      <c r="D153" s="271">
        <v>424655.81612883997</v>
      </c>
      <c r="E153" s="242">
        <v>6060716</v>
      </c>
      <c r="F153" s="48"/>
      <c r="G153"/>
      <c r="H153"/>
      <c r="I153"/>
      <c r="J153"/>
      <c r="K153"/>
      <c r="L153"/>
      <c r="M153"/>
      <c r="N153"/>
      <c r="O153"/>
      <c r="P153"/>
      <c r="Q153"/>
      <c r="R153"/>
      <c r="S153"/>
      <c r="T153"/>
      <c r="U153"/>
      <c r="V153"/>
      <c r="W153"/>
      <c r="X153"/>
      <c r="Y153"/>
      <c r="Z153"/>
      <c r="AA153"/>
    </row>
    <row r="154" spans="1:27" s="10" customFormat="1" ht="14" customHeight="1" x14ac:dyDescent="0.15">
      <c r="A154" s="94">
        <v>9</v>
      </c>
      <c r="B154" s="171" t="s">
        <v>263</v>
      </c>
      <c r="C154" s="173" t="s">
        <v>264</v>
      </c>
      <c r="D154" s="271">
        <v>423878.45362158399</v>
      </c>
      <c r="E154" s="242">
        <v>6895702</v>
      </c>
      <c r="F154" s="48"/>
      <c r="G154"/>
      <c r="H154"/>
      <c r="I154"/>
      <c r="J154"/>
      <c r="K154"/>
      <c r="L154"/>
      <c r="M154"/>
      <c r="N154"/>
      <c r="O154"/>
      <c r="P154"/>
      <c r="Q154"/>
      <c r="R154"/>
      <c r="S154"/>
      <c r="T154"/>
      <c r="U154"/>
      <c r="V154"/>
      <c r="W154"/>
      <c r="X154"/>
      <c r="Y154"/>
      <c r="Z154"/>
      <c r="AA154"/>
    </row>
    <row r="155" spans="1:27" s="10" customFormat="1" ht="14" customHeight="1" x14ac:dyDescent="0.15">
      <c r="A155" s="94">
        <v>10</v>
      </c>
      <c r="B155" s="171" t="s">
        <v>738</v>
      </c>
      <c r="C155" s="173" t="s">
        <v>739</v>
      </c>
      <c r="D155" s="271">
        <v>355338.99681594502</v>
      </c>
      <c r="E155" s="242">
        <v>5721641</v>
      </c>
      <c r="F155" s="48"/>
      <c r="G155"/>
      <c r="H155"/>
      <c r="I155"/>
      <c r="J155"/>
      <c r="K155"/>
      <c r="L155"/>
      <c r="M155"/>
      <c r="N155"/>
      <c r="O155"/>
      <c r="P155"/>
      <c r="Q155"/>
      <c r="R155"/>
      <c r="S155"/>
      <c r="T155"/>
      <c r="U155"/>
      <c r="V155"/>
      <c r="W155"/>
      <c r="X155"/>
      <c r="Y155"/>
      <c r="Z155"/>
      <c r="AA155"/>
    </row>
    <row r="156" spans="1:27" s="10" customFormat="1" ht="14" customHeight="1" x14ac:dyDescent="0.15">
      <c r="A156" s="1"/>
      <c r="B156" s="71"/>
      <c r="C156" s="197"/>
      <c r="D156" s="100"/>
      <c r="E156" s="70"/>
      <c r="F156" s="48"/>
      <c r="G156"/>
      <c r="H156"/>
      <c r="I156"/>
      <c r="J156"/>
      <c r="K156"/>
      <c r="L156"/>
      <c r="M156"/>
      <c r="N156"/>
      <c r="O156"/>
      <c r="P156"/>
      <c r="Q156"/>
      <c r="R156"/>
      <c r="S156"/>
      <c r="T156"/>
      <c r="U156"/>
      <c r="V156"/>
      <c r="W156"/>
      <c r="X156"/>
      <c r="Y156"/>
      <c r="Z156"/>
      <c r="AA156"/>
    </row>
    <row r="157" spans="1:27" s="10" customFormat="1" ht="14" customHeight="1" x14ac:dyDescent="0.2">
      <c r="A157" s="893" t="s">
        <v>773</v>
      </c>
      <c r="B157" s="894"/>
      <c r="C157" s="894"/>
      <c r="D157" s="894"/>
      <c r="E157" s="895"/>
      <c r="F157" s="48"/>
      <c r="G157"/>
      <c r="H157"/>
      <c r="I157"/>
      <c r="J157"/>
      <c r="K157"/>
      <c r="L157"/>
      <c r="M157"/>
      <c r="N157"/>
      <c r="O157"/>
      <c r="P157"/>
      <c r="Q157"/>
      <c r="R157"/>
      <c r="S157"/>
      <c r="T157"/>
      <c r="U157"/>
      <c r="V157"/>
      <c r="W157"/>
      <c r="X157"/>
      <c r="Y157"/>
      <c r="Z157"/>
      <c r="AA157"/>
    </row>
    <row r="158" spans="1:27" s="10" customFormat="1" ht="14" customHeight="1" x14ac:dyDescent="0.2">
      <c r="A158" s="247" t="s">
        <v>186</v>
      </c>
      <c r="B158" s="227" t="s">
        <v>251</v>
      </c>
      <c r="C158" s="227" t="s">
        <v>198</v>
      </c>
      <c r="D158" s="227" t="s">
        <v>199</v>
      </c>
      <c r="E158" s="227" t="s">
        <v>200</v>
      </c>
      <c r="F158" s="48"/>
      <c r="G158"/>
      <c r="H158"/>
      <c r="I158"/>
      <c r="J158"/>
      <c r="K158"/>
      <c r="L158"/>
      <c r="M158"/>
      <c r="N158"/>
      <c r="O158"/>
      <c r="P158"/>
      <c r="Q158"/>
      <c r="R158"/>
      <c r="S158"/>
      <c r="T158"/>
      <c r="U158"/>
      <c r="V158"/>
      <c r="W158"/>
      <c r="X158"/>
      <c r="Y158"/>
      <c r="Z158"/>
      <c r="AA158"/>
    </row>
    <row r="159" spans="1:27" s="10" customFormat="1" ht="14" customHeight="1" x14ac:dyDescent="0.15">
      <c r="A159" s="233">
        <v>1</v>
      </c>
      <c r="B159" s="267" t="s">
        <v>734</v>
      </c>
      <c r="C159" s="249" t="s">
        <v>764</v>
      </c>
      <c r="D159" s="308">
        <v>3963880.3086501402</v>
      </c>
      <c r="E159" s="309">
        <v>4173786</v>
      </c>
      <c r="F159" s="48"/>
      <c r="G159"/>
      <c r="H159"/>
      <c r="I159"/>
      <c r="J159"/>
      <c r="K159"/>
      <c r="L159"/>
      <c r="M159"/>
      <c r="N159"/>
      <c r="O159"/>
      <c r="P159"/>
      <c r="Q159"/>
      <c r="R159"/>
      <c r="S159"/>
      <c r="T159"/>
      <c r="U159"/>
      <c r="V159"/>
      <c r="W159"/>
      <c r="X159"/>
      <c r="Y159"/>
      <c r="Z159"/>
      <c r="AA159"/>
    </row>
    <row r="160" spans="1:27" ht="17" x14ac:dyDescent="0.15">
      <c r="A160" s="233">
        <v>2</v>
      </c>
      <c r="B160" s="267" t="s">
        <v>780</v>
      </c>
      <c r="C160" s="249" t="s">
        <v>781</v>
      </c>
      <c r="D160" s="308">
        <v>3069676.5696898601</v>
      </c>
      <c r="E160" s="309">
        <v>7687241</v>
      </c>
      <c r="G160"/>
    </row>
    <row r="161" spans="1:27" s="10" customFormat="1" ht="14" customHeight="1" x14ac:dyDescent="0.15">
      <c r="A161" s="233">
        <v>3</v>
      </c>
      <c r="B161" s="267" t="s">
        <v>735</v>
      </c>
      <c r="C161" s="249" t="s">
        <v>766</v>
      </c>
      <c r="D161" s="308">
        <v>1740671.8381966201</v>
      </c>
      <c r="E161" s="309">
        <v>1601669</v>
      </c>
      <c r="F161" s="48"/>
      <c r="G161"/>
      <c r="H161"/>
      <c r="I161"/>
      <c r="J161"/>
      <c r="K161"/>
      <c r="L161"/>
      <c r="M161"/>
      <c r="N161"/>
      <c r="O161"/>
      <c r="P161"/>
      <c r="Q161"/>
      <c r="R161"/>
      <c r="S161"/>
      <c r="T161"/>
      <c r="U161"/>
      <c r="V161"/>
      <c r="W161"/>
      <c r="X161"/>
      <c r="Y161"/>
      <c r="Z161"/>
      <c r="AA161"/>
    </row>
    <row r="162" spans="1:27" s="10" customFormat="1" ht="14" customHeight="1" x14ac:dyDescent="0.15">
      <c r="A162" s="233">
        <v>4</v>
      </c>
      <c r="B162" s="267" t="s">
        <v>253</v>
      </c>
      <c r="C162" s="249" t="s">
        <v>254</v>
      </c>
      <c r="D162" s="308">
        <v>1378961.1348791199</v>
      </c>
      <c r="E162" s="309">
        <v>14453934</v>
      </c>
      <c r="F162" s="48"/>
      <c r="G162"/>
      <c r="H162"/>
      <c r="I162"/>
      <c r="J162"/>
      <c r="K162"/>
      <c r="L162"/>
      <c r="M162"/>
      <c r="N162"/>
      <c r="O162"/>
      <c r="P162"/>
      <c r="Q162"/>
      <c r="R162"/>
      <c r="S162"/>
      <c r="T162"/>
      <c r="U162"/>
      <c r="V162"/>
      <c r="W162"/>
      <c r="X162"/>
      <c r="Y162"/>
      <c r="Z162"/>
      <c r="AA162"/>
    </row>
    <row r="163" spans="1:27" s="10" customFormat="1" ht="14" customHeight="1" x14ac:dyDescent="0.15">
      <c r="A163" s="233">
        <v>5</v>
      </c>
      <c r="B163" s="267" t="s">
        <v>255</v>
      </c>
      <c r="C163" s="249" t="s">
        <v>443</v>
      </c>
      <c r="D163" s="308">
        <v>1182069.80490347</v>
      </c>
      <c r="E163" s="309">
        <v>12820902</v>
      </c>
      <c r="F163" s="48"/>
      <c r="G163"/>
      <c r="H163"/>
      <c r="I163"/>
      <c r="J163"/>
      <c r="K163"/>
      <c r="L163"/>
      <c r="M163"/>
      <c r="N163"/>
      <c r="O163"/>
      <c r="P163"/>
      <c r="Q163"/>
      <c r="R163"/>
      <c r="S163"/>
      <c r="T163"/>
      <c r="U163"/>
      <c r="V163"/>
      <c r="W163"/>
      <c r="X163"/>
      <c r="Y163"/>
      <c r="Z163"/>
      <c r="AA163"/>
    </row>
    <row r="164" spans="1:27" s="10" customFormat="1" ht="51" x14ac:dyDescent="0.15">
      <c r="A164" s="233">
        <v>6</v>
      </c>
      <c r="B164" s="267" t="s">
        <v>736</v>
      </c>
      <c r="C164" s="249" t="s">
        <v>737</v>
      </c>
      <c r="D164" s="308">
        <v>900438.99603188003</v>
      </c>
      <c r="E164" s="309">
        <v>1324437</v>
      </c>
      <c r="F164" s="48"/>
      <c r="G164"/>
      <c r="H164"/>
      <c r="I164"/>
      <c r="J164"/>
      <c r="K164"/>
      <c r="L164"/>
      <c r="M164"/>
      <c r="N164"/>
      <c r="O164"/>
      <c r="P164"/>
      <c r="Q164"/>
      <c r="R164"/>
      <c r="S164"/>
      <c r="T164"/>
      <c r="U164"/>
      <c r="V164"/>
      <c r="W164"/>
      <c r="X164"/>
      <c r="Y164"/>
      <c r="Z164"/>
      <c r="AA164"/>
    </row>
    <row r="165" spans="1:27" s="10" customFormat="1" ht="17" x14ac:dyDescent="0.15">
      <c r="A165" s="233">
        <v>7</v>
      </c>
      <c r="B165" s="267" t="s">
        <v>257</v>
      </c>
      <c r="C165" s="249" t="s">
        <v>765</v>
      </c>
      <c r="D165" s="308">
        <v>843003.30604165804</v>
      </c>
      <c r="E165" s="309">
        <v>15579962</v>
      </c>
      <c r="F165" s="48"/>
      <c r="G165"/>
      <c r="H165"/>
      <c r="I165"/>
      <c r="J165"/>
      <c r="K165"/>
      <c r="L165"/>
      <c r="M165"/>
      <c r="N165"/>
      <c r="O165"/>
      <c r="P165"/>
      <c r="Q165"/>
      <c r="R165"/>
      <c r="S165"/>
      <c r="T165"/>
      <c r="U165"/>
      <c r="V165"/>
      <c r="W165"/>
      <c r="X165"/>
      <c r="Y165"/>
      <c r="Z165"/>
      <c r="AA165"/>
    </row>
    <row r="166" spans="1:27" s="10" customFormat="1" ht="14" customHeight="1" x14ac:dyDescent="0.15">
      <c r="A166" s="233">
        <v>8</v>
      </c>
      <c r="B166" s="267" t="s">
        <v>261</v>
      </c>
      <c r="C166" s="249" t="s">
        <v>262</v>
      </c>
      <c r="D166" s="308">
        <v>806046.02610314696</v>
      </c>
      <c r="E166" s="309">
        <v>19059368</v>
      </c>
      <c r="F166" s="48"/>
      <c r="G166"/>
      <c r="H166"/>
      <c r="I166"/>
      <c r="J166"/>
      <c r="K166"/>
      <c r="L166"/>
      <c r="M166"/>
      <c r="N166"/>
      <c r="O166"/>
      <c r="P166"/>
      <c r="Q166"/>
      <c r="R166"/>
      <c r="S166"/>
      <c r="T166"/>
      <c r="U166"/>
      <c r="V166"/>
      <c r="W166"/>
      <c r="X166"/>
      <c r="Y166"/>
      <c r="Z166"/>
      <c r="AA166"/>
    </row>
    <row r="167" spans="1:27" s="10" customFormat="1" ht="19" customHeight="1" x14ac:dyDescent="0.15">
      <c r="A167" s="233">
        <v>9</v>
      </c>
      <c r="B167" s="267" t="s">
        <v>782</v>
      </c>
      <c r="C167" s="249" t="s">
        <v>783</v>
      </c>
      <c r="D167" s="308">
        <v>663918.91740144999</v>
      </c>
      <c r="E167" s="309">
        <v>1677771</v>
      </c>
      <c r="F167" s="48"/>
      <c r="G167"/>
      <c r="H167"/>
      <c r="I167"/>
      <c r="J167"/>
      <c r="K167"/>
      <c r="L167"/>
      <c r="M167"/>
      <c r="N167"/>
      <c r="O167"/>
      <c r="P167"/>
      <c r="Q167"/>
      <c r="R167"/>
      <c r="S167"/>
      <c r="T167"/>
      <c r="U167"/>
      <c r="V167"/>
      <c r="W167"/>
      <c r="X167"/>
      <c r="Y167"/>
      <c r="Z167"/>
      <c r="AA167"/>
    </row>
    <row r="168" spans="1:27" s="10" customFormat="1" ht="14" customHeight="1" x14ac:dyDescent="0.15">
      <c r="A168" s="233">
        <v>10</v>
      </c>
      <c r="B168" s="267" t="s">
        <v>267</v>
      </c>
      <c r="C168" s="249" t="s">
        <v>268</v>
      </c>
      <c r="D168" s="308">
        <v>662142.81717801699</v>
      </c>
      <c r="E168" s="309">
        <v>8622463</v>
      </c>
      <c r="F168" s="48"/>
      <c r="G168"/>
      <c r="H168"/>
      <c r="I168"/>
      <c r="J168"/>
      <c r="K168"/>
      <c r="L168"/>
      <c r="M168"/>
      <c r="N168"/>
      <c r="O168"/>
      <c r="P168"/>
      <c r="Q168"/>
      <c r="R168"/>
      <c r="S168"/>
      <c r="T168"/>
      <c r="U168"/>
      <c r="V168"/>
      <c r="W168"/>
      <c r="X168"/>
      <c r="Y168"/>
      <c r="Z168"/>
      <c r="AA168"/>
    </row>
    <row r="169" spans="1:27" s="10" customFormat="1" ht="14" customHeight="1" x14ac:dyDescent="0.15">
      <c r="A169" s="1"/>
      <c r="B169" s="71"/>
      <c r="C169" s="197"/>
      <c r="D169" s="100"/>
      <c r="E169" s="70"/>
      <c r="F169" s="48"/>
      <c r="G169"/>
      <c r="H169"/>
      <c r="I169"/>
      <c r="J169"/>
      <c r="K169"/>
      <c r="L169"/>
      <c r="M169"/>
      <c r="N169"/>
      <c r="O169"/>
      <c r="P169"/>
      <c r="Q169"/>
      <c r="R169"/>
      <c r="S169"/>
      <c r="T169"/>
      <c r="U169"/>
      <c r="V169"/>
      <c r="W169"/>
      <c r="X169"/>
      <c r="Y169"/>
      <c r="Z169"/>
      <c r="AA169"/>
    </row>
    <row r="170" spans="1:27" s="10" customFormat="1" ht="14" customHeight="1" x14ac:dyDescent="0.2">
      <c r="A170" s="893" t="s">
        <v>853</v>
      </c>
      <c r="B170" s="894"/>
      <c r="C170" s="894"/>
      <c r="D170" s="894"/>
      <c r="E170" s="895"/>
      <c r="F170" s="48"/>
      <c r="G170"/>
      <c r="H170"/>
      <c r="I170"/>
      <c r="J170"/>
      <c r="K170"/>
      <c r="L170"/>
      <c r="M170"/>
      <c r="N170"/>
      <c r="O170"/>
      <c r="P170"/>
      <c r="Q170"/>
      <c r="R170"/>
      <c r="S170"/>
      <c r="T170"/>
      <c r="U170"/>
      <c r="V170"/>
      <c r="W170"/>
      <c r="X170"/>
      <c r="Y170"/>
      <c r="Z170"/>
      <c r="AA170"/>
    </row>
    <row r="171" spans="1:27" s="10" customFormat="1" ht="14" customHeight="1" x14ac:dyDescent="0.2">
      <c r="A171" s="247" t="s">
        <v>186</v>
      </c>
      <c r="B171" s="227" t="s">
        <v>251</v>
      </c>
      <c r="C171" s="227" t="s">
        <v>198</v>
      </c>
      <c r="D171" s="227" t="s">
        <v>199</v>
      </c>
      <c r="E171" s="227" t="s">
        <v>200</v>
      </c>
      <c r="F171" s="48"/>
      <c r="G171"/>
      <c r="H171"/>
      <c r="I171"/>
      <c r="J171"/>
      <c r="K171"/>
      <c r="L171"/>
      <c r="M171"/>
      <c r="N171"/>
      <c r="O171"/>
      <c r="P171"/>
      <c r="Q171"/>
      <c r="R171"/>
      <c r="S171"/>
      <c r="T171"/>
      <c r="U171"/>
      <c r="V171"/>
      <c r="W171"/>
      <c r="X171"/>
      <c r="Y171"/>
      <c r="Z171"/>
      <c r="AA171"/>
    </row>
    <row r="172" spans="1:27" ht="17" x14ac:dyDescent="0.15">
      <c r="A172" s="233">
        <v>1</v>
      </c>
      <c r="B172" s="236" t="s">
        <v>734</v>
      </c>
      <c r="C172" s="266" t="s">
        <v>764</v>
      </c>
      <c r="D172" s="272">
        <v>8216251.5502442596</v>
      </c>
      <c r="E172" s="244">
        <v>11830257</v>
      </c>
      <c r="G172"/>
    </row>
    <row r="173" spans="1:27" s="10" customFormat="1" ht="14" customHeight="1" x14ac:dyDescent="0.15">
      <c r="A173" s="233">
        <v>2</v>
      </c>
      <c r="B173" s="236" t="s">
        <v>735</v>
      </c>
      <c r="C173" s="266" t="s">
        <v>766</v>
      </c>
      <c r="D173" s="272">
        <v>3642656.89171864</v>
      </c>
      <c r="E173" s="244">
        <v>1981224</v>
      </c>
      <c r="F173" s="48"/>
      <c r="G173"/>
      <c r="H173"/>
      <c r="I173"/>
      <c r="J173"/>
      <c r="K173"/>
      <c r="L173"/>
      <c r="M173"/>
      <c r="N173"/>
      <c r="O173"/>
      <c r="P173"/>
      <c r="Q173"/>
      <c r="R173"/>
      <c r="S173"/>
      <c r="T173"/>
      <c r="U173"/>
      <c r="V173"/>
      <c r="W173"/>
      <c r="X173"/>
      <c r="Y173"/>
      <c r="Z173"/>
      <c r="AA173"/>
    </row>
    <row r="174" spans="1:27" s="10" customFormat="1" ht="14" customHeight="1" x14ac:dyDescent="0.15">
      <c r="A174" s="233">
        <v>3</v>
      </c>
      <c r="B174" s="236" t="s">
        <v>840</v>
      </c>
      <c r="C174" s="266" t="s">
        <v>783</v>
      </c>
      <c r="D174" s="272">
        <v>1061106.88068285</v>
      </c>
      <c r="E174" s="244">
        <v>1951744</v>
      </c>
      <c r="F174" s="48"/>
      <c r="G174"/>
      <c r="H174"/>
      <c r="I174"/>
      <c r="J174"/>
      <c r="K174"/>
      <c r="L174"/>
      <c r="M174"/>
      <c r="N174"/>
      <c r="O174"/>
      <c r="P174"/>
      <c r="Q174"/>
      <c r="R174"/>
      <c r="S174"/>
      <c r="T174"/>
      <c r="U174"/>
      <c r="V174"/>
      <c r="W174"/>
      <c r="X174"/>
      <c r="Y174"/>
      <c r="Z174"/>
      <c r="AA174"/>
    </row>
    <row r="175" spans="1:27" s="10" customFormat="1" ht="14" customHeight="1" x14ac:dyDescent="0.15">
      <c r="A175" s="233">
        <v>4</v>
      </c>
      <c r="B175" s="236" t="s">
        <v>253</v>
      </c>
      <c r="C175" s="266" t="s">
        <v>254</v>
      </c>
      <c r="D175" s="272">
        <v>1001336.89787889</v>
      </c>
      <c r="E175" s="244">
        <v>11922494</v>
      </c>
      <c r="F175" s="48"/>
      <c r="G175"/>
      <c r="H175"/>
      <c r="I175"/>
      <c r="J175"/>
      <c r="K175"/>
      <c r="L175"/>
      <c r="M175"/>
      <c r="N175"/>
      <c r="O175"/>
      <c r="P175"/>
      <c r="Q175"/>
      <c r="R175"/>
      <c r="S175"/>
      <c r="T175"/>
      <c r="U175"/>
      <c r="V175"/>
      <c r="W175"/>
      <c r="X175"/>
      <c r="Y175"/>
      <c r="Z175"/>
      <c r="AA175"/>
    </row>
    <row r="176" spans="1:27" s="10" customFormat="1" ht="14" customHeight="1" x14ac:dyDescent="0.15">
      <c r="A176" s="233">
        <v>5</v>
      </c>
      <c r="B176" s="236" t="s">
        <v>255</v>
      </c>
      <c r="C176" s="266" t="s">
        <v>443</v>
      </c>
      <c r="D176" s="272">
        <v>893478.02097697905</v>
      </c>
      <c r="E176" s="244">
        <v>9550615</v>
      </c>
      <c r="F176" s="48"/>
      <c r="G176"/>
      <c r="H176"/>
      <c r="I176"/>
      <c r="J176"/>
      <c r="K176"/>
      <c r="L176"/>
      <c r="M176"/>
      <c r="N176"/>
      <c r="O176"/>
      <c r="P176"/>
      <c r="Q176"/>
      <c r="R176"/>
      <c r="S176"/>
      <c r="T176"/>
      <c r="U176"/>
      <c r="V176"/>
      <c r="W176"/>
      <c r="X176"/>
      <c r="Y176"/>
      <c r="Z176"/>
      <c r="AA176"/>
    </row>
    <row r="177" spans="1:27" s="10" customFormat="1" ht="14" customHeight="1" x14ac:dyDescent="0.15">
      <c r="A177" s="233">
        <v>6</v>
      </c>
      <c r="B177" s="236" t="s">
        <v>736</v>
      </c>
      <c r="C177" s="266" t="s">
        <v>737</v>
      </c>
      <c r="D177" s="272">
        <v>721955.95130324306</v>
      </c>
      <c r="E177" s="244">
        <v>1061910</v>
      </c>
      <c r="F177" s="48"/>
      <c r="G177"/>
      <c r="H177"/>
      <c r="I177"/>
      <c r="J177"/>
      <c r="K177"/>
      <c r="L177"/>
      <c r="M177"/>
      <c r="N177"/>
      <c r="O177"/>
      <c r="P177"/>
      <c r="Q177"/>
      <c r="R177"/>
      <c r="S177"/>
      <c r="T177"/>
      <c r="U177"/>
      <c r="V177"/>
      <c r="W177"/>
      <c r="X177"/>
      <c r="Y177"/>
      <c r="Z177"/>
      <c r="AA177"/>
    </row>
    <row r="178" spans="1:27" s="10" customFormat="1" ht="14" customHeight="1" x14ac:dyDescent="0.15">
      <c r="A178" s="233">
        <v>7</v>
      </c>
      <c r="B178" s="236" t="s">
        <v>261</v>
      </c>
      <c r="C178" s="266" t="s">
        <v>262</v>
      </c>
      <c r="D178" s="272">
        <v>671402.76938269997</v>
      </c>
      <c r="E178" s="244">
        <v>9443484</v>
      </c>
      <c r="F178" s="48"/>
      <c r="G178"/>
      <c r="H178"/>
      <c r="I178"/>
      <c r="J178"/>
      <c r="K178"/>
      <c r="L178"/>
      <c r="M178"/>
      <c r="N178"/>
      <c r="O178"/>
      <c r="P178"/>
      <c r="Q178"/>
      <c r="R178"/>
      <c r="S178"/>
      <c r="T178"/>
      <c r="U178"/>
      <c r="V178"/>
      <c r="W178"/>
      <c r="X178"/>
      <c r="Y178"/>
      <c r="Z178"/>
      <c r="AA178"/>
    </row>
    <row r="179" spans="1:27" s="10" customFormat="1" ht="14" customHeight="1" x14ac:dyDescent="0.15">
      <c r="A179" s="233">
        <v>8</v>
      </c>
      <c r="B179" s="236" t="s">
        <v>841</v>
      </c>
      <c r="C179" s="266" t="s">
        <v>842</v>
      </c>
      <c r="D179" s="272">
        <v>660368.57104865299</v>
      </c>
      <c r="E179" s="244">
        <v>11312422</v>
      </c>
      <c r="F179" s="48"/>
      <c r="G179"/>
      <c r="H179"/>
      <c r="I179"/>
      <c r="J179"/>
      <c r="K179"/>
      <c r="L179"/>
      <c r="M179"/>
      <c r="N179"/>
      <c r="O179"/>
      <c r="P179"/>
      <c r="Q179"/>
      <c r="R179"/>
      <c r="S179"/>
      <c r="T179"/>
      <c r="U179"/>
      <c r="V179"/>
      <c r="W179"/>
      <c r="X179"/>
      <c r="Y179"/>
      <c r="Z179"/>
      <c r="AA179"/>
    </row>
    <row r="180" spans="1:27" s="10" customFormat="1" ht="14" customHeight="1" x14ac:dyDescent="0.15">
      <c r="A180" s="233">
        <v>9</v>
      </c>
      <c r="B180" s="236" t="s">
        <v>843</v>
      </c>
      <c r="C180" s="266" t="s">
        <v>844</v>
      </c>
      <c r="D180" s="272">
        <v>631272.26335528097</v>
      </c>
      <c r="E180" s="244">
        <v>1193119</v>
      </c>
      <c r="F180" s="48"/>
      <c r="G180"/>
      <c r="H180"/>
      <c r="I180"/>
      <c r="J180"/>
      <c r="K180"/>
      <c r="L180"/>
      <c r="M180"/>
      <c r="N180"/>
      <c r="O180"/>
      <c r="P180"/>
      <c r="Q180"/>
      <c r="R180"/>
      <c r="S180"/>
      <c r="T180"/>
      <c r="U180"/>
      <c r="V180"/>
      <c r="W180"/>
      <c r="X180"/>
      <c r="Y180"/>
      <c r="Z180"/>
      <c r="AA180"/>
    </row>
    <row r="181" spans="1:27" s="10" customFormat="1" ht="14" customHeight="1" x14ac:dyDescent="0.15">
      <c r="A181" s="233">
        <v>10</v>
      </c>
      <c r="B181" s="236" t="s">
        <v>845</v>
      </c>
      <c r="C181" s="266" t="s">
        <v>846</v>
      </c>
      <c r="D181" s="272">
        <v>616027.68931636796</v>
      </c>
      <c r="E181" s="244">
        <v>4915590</v>
      </c>
      <c r="F181" s="48"/>
      <c r="G181"/>
      <c r="H181"/>
      <c r="I181"/>
      <c r="J181"/>
      <c r="K181"/>
      <c r="L181"/>
      <c r="M181"/>
      <c r="N181"/>
      <c r="O181"/>
      <c r="P181"/>
      <c r="Q181"/>
      <c r="R181"/>
      <c r="S181"/>
      <c r="T181"/>
      <c r="U181"/>
      <c r="V181"/>
      <c r="W181"/>
      <c r="X181"/>
      <c r="Y181"/>
      <c r="Z181"/>
      <c r="AA181"/>
    </row>
    <row r="182" spans="1:27" s="10" customFormat="1" ht="14" customHeight="1" x14ac:dyDescent="0.15">
      <c r="A182" s="1"/>
      <c r="B182" s="71"/>
      <c r="C182" s="197"/>
      <c r="D182" s="100"/>
      <c r="E182" s="70"/>
      <c r="F182" s="48"/>
      <c r="G182"/>
      <c r="H182"/>
      <c r="I182"/>
      <c r="J182"/>
      <c r="K182"/>
      <c r="L182"/>
      <c r="M182"/>
      <c r="N182"/>
      <c r="O182"/>
      <c r="P182"/>
      <c r="Q182"/>
      <c r="R182"/>
      <c r="S182"/>
      <c r="T182"/>
      <c r="U182"/>
      <c r="V182"/>
      <c r="W182"/>
      <c r="X182"/>
      <c r="Y182"/>
      <c r="Z182"/>
      <c r="AA182"/>
    </row>
    <row r="183" spans="1:27" s="10" customFormat="1" ht="14" customHeight="1" x14ac:dyDescent="0.2">
      <c r="A183" s="893" t="s">
        <v>949</v>
      </c>
      <c r="B183" s="894"/>
      <c r="C183" s="894"/>
      <c r="D183" s="894"/>
      <c r="E183" s="895"/>
      <c r="F183" s="48"/>
      <c r="G183"/>
      <c r="H183"/>
      <c r="I183"/>
      <c r="J183"/>
      <c r="K183"/>
      <c r="L183"/>
      <c r="M183"/>
      <c r="N183"/>
      <c r="O183"/>
      <c r="P183"/>
      <c r="Q183"/>
      <c r="R183"/>
      <c r="S183"/>
      <c r="T183"/>
      <c r="U183"/>
      <c r="V183"/>
      <c r="W183"/>
      <c r="X183"/>
      <c r="Y183"/>
      <c r="Z183"/>
      <c r="AA183"/>
    </row>
    <row r="184" spans="1:27" s="10" customFormat="1" ht="14" customHeight="1" x14ac:dyDescent="0.15">
      <c r="A184" s="264" t="s">
        <v>186</v>
      </c>
      <c r="B184" s="264" t="s">
        <v>251</v>
      </c>
      <c r="C184" s="264" t="s">
        <v>198</v>
      </c>
      <c r="D184" s="264" t="s">
        <v>199</v>
      </c>
      <c r="E184" s="264" t="s">
        <v>200</v>
      </c>
      <c r="F184" s="48"/>
      <c r="G184"/>
      <c r="H184"/>
      <c r="I184"/>
      <c r="J184"/>
      <c r="K184"/>
      <c r="L184"/>
      <c r="M184"/>
      <c r="N184"/>
      <c r="O184"/>
      <c r="P184"/>
      <c r="Q184"/>
      <c r="R184"/>
      <c r="S184"/>
      <c r="T184"/>
      <c r="U184"/>
      <c r="V184"/>
      <c r="W184"/>
      <c r="X184"/>
      <c r="Y184"/>
      <c r="Z184"/>
      <c r="AA184"/>
    </row>
    <row r="185" spans="1:27" ht="17" x14ac:dyDescent="0.15">
      <c r="A185" s="264">
        <v>1</v>
      </c>
      <c r="B185" s="267" t="s">
        <v>734</v>
      </c>
      <c r="C185" s="249" t="s">
        <v>764</v>
      </c>
      <c r="D185" s="308">
        <v>15992415.54628114</v>
      </c>
      <c r="E185" s="309">
        <v>5023041</v>
      </c>
      <c r="G185"/>
    </row>
    <row r="186" spans="1:27" s="10" customFormat="1" ht="14" customHeight="1" x14ac:dyDescent="0.15">
      <c r="A186" s="264">
        <v>2</v>
      </c>
      <c r="B186" s="267" t="s">
        <v>735</v>
      </c>
      <c r="C186" s="249" t="s">
        <v>766</v>
      </c>
      <c r="D186" s="308">
        <v>6799036.3241220498</v>
      </c>
      <c r="E186" s="309">
        <v>1956401</v>
      </c>
      <c r="F186" s="48"/>
      <c r="G186"/>
      <c r="H186"/>
      <c r="I186"/>
      <c r="J186"/>
      <c r="K186"/>
      <c r="L186"/>
      <c r="M186"/>
      <c r="N186"/>
      <c r="O186"/>
      <c r="P186"/>
      <c r="Q186"/>
      <c r="R186"/>
      <c r="S186"/>
      <c r="T186"/>
      <c r="U186"/>
      <c r="V186"/>
      <c r="W186"/>
      <c r="X186"/>
      <c r="Y186"/>
      <c r="Z186"/>
      <c r="AA186"/>
    </row>
    <row r="187" spans="1:27" s="10" customFormat="1" ht="14" customHeight="1" x14ac:dyDescent="0.15">
      <c r="A187" s="264">
        <v>3</v>
      </c>
      <c r="B187" s="267" t="s">
        <v>736</v>
      </c>
      <c r="C187" s="249" t="s">
        <v>737</v>
      </c>
      <c r="D187" s="308">
        <v>1804834.12928879</v>
      </c>
      <c r="E187" s="309">
        <v>2654693</v>
      </c>
      <c r="F187" s="48"/>
      <c r="G187"/>
      <c r="H187"/>
      <c r="I187"/>
      <c r="J187"/>
      <c r="K187"/>
      <c r="L187"/>
      <c r="M187"/>
      <c r="N187"/>
      <c r="O187"/>
      <c r="P187"/>
      <c r="Q187"/>
      <c r="R187"/>
      <c r="S187"/>
      <c r="T187"/>
      <c r="U187"/>
      <c r="V187"/>
      <c r="W187"/>
      <c r="X187"/>
      <c r="Y187"/>
      <c r="Z187"/>
      <c r="AA187"/>
    </row>
    <row r="188" spans="1:27" s="10" customFormat="1" ht="16" customHeight="1" x14ac:dyDescent="0.15">
      <c r="A188" s="264">
        <v>4</v>
      </c>
      <c r="B188" s="267" t="s">
        <v>840</v>
      </c>
      <c r="C188" s="249" t="s">
        <v>783</v>
      </c>
      <c r="D188" s="308">
        <v>1715871.8649515351</v>
      </c>
      <c r="E188" s="309">
        <v>2117954</v>
      </c>
      <c r="F188" s="48"/>
      <c r="G188"/>
      <c r="H188"/>
      <c r="I188"/>
      <c r="J188"/>
      <c r="K188"/>
      <c r="L188"/>
      <c r="M188"/>
      <c r="N188"/>
      <c r="O188"/>
      <c r="P188"/>
      <c r="Q188"/>
      <c r="R188"/>
      <c r="S188"/>
      <c r="T188"/>
      <c r="U188"/>
      <c r="V188"/>
      <c r="W188"/>
      <c r="X188"/>
      <c r="Y188"/>
      <c r="Z188"/>
      <c r="AA188"/>
    </row>
    <row r="189" spans="1:27" s="10" customFormat="1" ht="14" customHeight="1" x14ac:dyDescent="0.15">
      <c r="A189" s="264">
        <v>5</v>
      </c>
      <c r="B189" s="267" t="s">
        <v>253</v>
      </c>
      <c r="C189" s="249" t="s">
        <v>932</v>
      </c>
      <c r="D189" s="308">
        <v>951064.20470320701</v>
      </c>
      <c r="E189" s="309">
        <v>8741131</v>
      </c>
      <c r="F189" s="48"/>
      <c r="G189"/>
      <c r="H189"/>
      <c r="I189"/>
      <c r="J189"/>
      <c r="K189"/>
      <c r="L189"/>
      <c r="M189"/>
      <c r="N189"/>
      <c r="O189"/>
      <c r="P189"/>
      <c r="Q189"/>
      <c r="R189"/>
      <c r="S189"/>
      <c r="T189"/>
      <c r="U189"/>
      <c r="V189"/>
      <c r="W189"/>
      <c r="X189"/>
      <c r="Y189"/>
      <c r="Z189"/>
      <c r="AA189"/>
    </row>
    <row r="190" spans="1:27" s="10" customFormat="1" ht="14" customHeight="1" x14ac:dyDescent="0.15">
      <c r="A190" s="264">
        <v>6</v>
      </c>
      <c r="B190" s="267" t="s">
        <v>255</v>
      </c>
      <c r="C190" s="249" t="s">
        <v>932</v>
      </c>
      <c r="D190" s="308">
        <v>944946.83769397705</v>
      </c>
      <c r="E190" s="309">
        <v>9224800</v>
      </c>
      <c r="F190" s="48"/>
      <c r="G190"/>
      <c r="H190"/>
      <c r="I190"/>
      <c r="J190"/>
      <c r="K190"/>
      <c r="L190"/>
      <c r="M190"/>
      <c r="N190"/>
      <c r="O190"/>
      <c r="P190"/>
      <c r="Q190"/>
      <c r="R190"/>
      <c r="S190"/>
      <c r="T190"/>
      <c r="U190"/>
      <c r="V190"/>
      <c r="W190"/>
      <c r="X190"/>
      <c r="Y190"/>
      <c r="Z190"/>
      <c r="AA190"/>
    </row>
    <row r="191" spans="1:27" s="10" customFormat="1" ht="14" customHeight="1" x14ac:dyDescent="0.15">
      <c r="A191" s="264">
        <v>7</v>
      </c>
      <c r="B191" s="267" t="s">
        <v>261</v>
      </c>
      <c r="C191" s="249" t="s">
        <v>262</v>
      </c>
      <c r="D191" s="308">
        <v>828626.05625851289</v>
      </c>
      <c r="E191" s="309">
        <v>10074880</v>
      </c>
      <c r="F191" s="48"/>
      <c r="G191"/>
      <c r="H191"/>
      <c r="I191"/>
      <c r="J191"/>
      <c r="K191"/>
      <c r="L191"/>
      <c r="M191"/>
      <c r="N191"/>
      <c r="O191"/>
      <c r="P191"/>
      <c r="Q191"/>
      <c r="R191"/>
      <c r="S191"/>
      <c r="T191"/>
      <c r="U191"/>
      <c r="V191"/>
      <c r="W191"/>
      <c r="X191"/>
      <c r="Y191"/>
      <c r="Z191"/>
      <c r="AA191"/>
    </row>
    <row r="192" spans="1:27" s="10" customFormat="1" ht="14" customHeight="1" x14ac:dyDescent="0.15">
      <c r="A192" s="264">
        <v>8</v>
      </c>
      <c r="B192" s="267" t="s">
        <v>843</v>
      </c>
      <c r="C192" s="249" t="s">
        <v>844</v>
      </c>
      <c r="D192" s="308">
        <v>785088.417943515</v>
      </c>
      <c r="E192" s="309">
        <v>950991</v>
      </c>
      <c r="F192" s="48"/>
      <c r="G192"/>
      <c r="H192"/>
      <c r="I192"/>
      <c r="J192"/>
      <c r="K192"/>
      <c r="L192"/>
      <c r="M192"/>
      <c r="N192"/>
      <c r="O192"/>
      <c r="P192"/>
      <c r="Q192"/>
      <c r="R192"/>
      <c r="S192"/>
      <c r="T192"/>
      <c r="U192"/>
      <c r="V192"/>
      <c r="W192"/>
      <c r="X192"/>
      <c r="Y192"/>
      <c r="Z192"/>
      <c r="AA192"/>
    </row>
    <row r="193" spans="1:27" s="10" customFormat="1" ht="14" customHeight="1" x14ac:dyDescent="0.15">
      <c r="A193" s="264">
        <v>9</v>
      </c>
      <c r="B193" s="267" t="s">
        <v>938</v>
      </c>
      <c r="C193" s="249" t="s">
        <v>939</v>
      </c>
      <c r="D193" s="308">
        <v>722270.18265413702</v>
      </c>
      <c r="E193" s="309">
        <v>1228994</v>
      </c>
      <c r="F193" s="48"/>
      <c r="G193"/>
      <c r="H193"/>
      <c r="I193"/>
      <c r="J193"/>
      <c r="K193"/>
      <c r="L193"/>
      <c r="M193"/>
      <c r="N193"/>
      <c r="O193"/>
      <c r="P193"/>
      <c r="Q193"/>
      <c r="R193"/>
      <c r="S193"/>
      <c r="T193"/>
      <c r="U193"/>
      <c r="V193"/>
      <c r="W193"/>
      <c r="X193"/>
      <c r="Y193"/>
      <c r="Z193"/>
      <c r="AA193"/>
    </row>
    <row r="194" spans="1:27" s="10" customFormat="1" ht="14" customHeight="1" x14ac:dyDescent="0.15">
      <c r="A194" s="264">
        <v>10</v>
      </c>
      <c r="B194" s="267" t="s">
        <v>444</v>
      </c>
      <c r="C194" s="249" t="s">
        <v>445</v>
      </c>
      <c r="D194" s="308">
        <v>683615.078364613</v>
      </c>
      <c r="E194" s="309">
        <v>10154269</v>
      </c>
      <c r="F194" s="48"/>
      <c r="G194"/>
      <c r="H194"/>
      <c r="I194"/>
      <c r="J194"/>
      <c r="K194"/>
      <c r="L194"/>
      <c r="M194"/>
      <c r="N194"/>
      <c r="O194"/>
      <c r="P194"/>
      <c r="Q194"/>
      <c r="R194"/>
      <c r="S194"/>
      <c r="T194"/>
      <c r="U194"/>
      <c r="V194"/>
      <c r="W194"/>
      <c r="X194"/>
      <c r="Y194"/>
      <c r="Z194"/>
      <c r="AA194"/>
    </row>
    <row r="195" spans="1:27" s="10" customFormat="1" ht="14" customHeight="1" x14ac:dyDescent="0.15">
      <c r="A195" s="641"/>
      <c r="B195" s="642"/>
      <c r="C195" s="643"/>
      <c r="D195" s="644"/>
      <c r="E195" s="645"/>
      <c r="F195" s="48"/>
      <c r="G195"/>
      <c r="H195"/>
      <c r="I195"/>
      <c r="J195"/>
      <c r="K195"/>
      <c r="L195"/>
      <c r="M195"/>
      <c r="N195"/>
      <c r="O195"/>
      <c r="P195"/>
      <c r="Q195"/>
      <c r="R195"/>
      <c r="S195"/>
      <c r="T195"/>
      <c r="U195"/>
      <c r="V195"/>
      <c r="W195"/>
      <c r="X195"/>
      <c r="Y195"/>
      <c r="Z195"/>
      <c r="AA195"/>
    </row>
    <row r="196" spans="1:27" s="10" customFormat="1" ht="14" customHeight="1" x14ac:dyDescent="0.15">
      <c r="A196" s="897" t="s">
        <v>1259</v>
      </c>
      <c r="B196" s="898"/>
      <c r="C196" s="898"/>
      <c r="D196" s="898"/>
      <c r="E196" s="899"/>
      <c r="F196" s="48"/>
      <c r="G196"/>
      <c r="H196"/>
      <c r="I196"/>
      <c r="J196"/>
      <c r="K196"/>
      <c r="L196"/>
      <c r="M196"/>
      <c r="N196"/>
      <c r="O196"/>
      <c r="P196"/>
      <c r="Q196"/>
      <c r="R196"/>
      <c r="S196"/>
      <c r="T196"/>
      <c r="U196"/>
      <c r="V196"/>
      <c r="W196"/>
      <c r="X196"/>
      <c r="Y196"/>
      <c r="Z196"/>
      <c r="AA196"/>
    </row>
    <row r="197" spans="1:27" s="10" customFormat="1" ht="14" customHeight="1" x14ac:dyDescent="0.15">
      <c r="A197" s="896" t="s">
        <v>647</v>
      </c>
      <c r="B197" s="896"/>
      <c r="C197" s="896"/>
      <c r="D197" s="896"/>
      <c r="E197" s="896"/>
      <c r="F197" s="48"/>
      <c r="G197"/>
      <c r="H197"/>
      <c r="I197"/>
      <c r="J197"/>
      <c r="K197"/>
      <c r="L197"/>
      <c r="M197"/>
      <c r="N197"/>
      <c r="O197"/>
      <c r="P197"/>
      <c r="Q197"/>
      <c r="R197"/>
      <c r="S197"/>
      <c r="T197"/>
      <c r="U197"/>
      <c r="V197"/>
      <c r="W197"/>
      <c r="X197"/>
      <c r="Y197"/>
      <c r="Z197"/>
      <c r="AA197"/>
    </row>
    <row r="198" spans="1:27" s="10" customFormat="1" ht="14" customHeight="1" x14ac:dyDescent="0.15">
      <c r="A198" s="570"/>
      <c r="B198" s="264" t="s">
        <v>251</v>
      </c>
      <c r="C198" s="264" t="s">
        <v>198</v>
      </c>
      <c r="D198" s="264" t="s">
        <v>199</v>
      </c>
      <c r="E198" s="264" t="s">
        <v>200</v>
      </c>
      <c r="F198" s="48"/>
      <c r="G198"/>
      <c r="H198"/>
      <c r="I198"/>
      <c r="J198"/>
      <c r="K198"/>
      <c r="L198"/>
      <c r="M198"/>
      <c r="N198"/>
      <c r="O198"/>
      <c r="P198"/>
      <c r="Q198"/>
      <c r="R198"/>
      <c r="S198"/>
      <c r="T198"/>
      <c r="U198"/>
      <c r="V198"/>
      <c r="W198"/>
      <c r="X198"/>
      <c r="Y198"/>
      <c r="Z198"/>
      <c r="AA198"/>
    </row>
    <row r="199" spans="1:27" s="10" customFormat="1" ht="14" customHeight="1" x14ac:dyDescent="0.15">
      <c r="A199" s="249">
        <v>1</v>
      </c>
      <c r="B199" s="629" t="s">
        <v>734</v>
      </c>
      <c r="C199" s="629" t="s">
        <v>764</v>
      </c>
      <c r="D199" s="630">
        <v>31676585.032044802</v>
      </c>
      <c r="E199" s="631">
        <v>12805549</v>
      </c>
      <c r="F199" s="48"/>
      <c r="G199"/>
      <c r="H199"/>
      <c r="I199"/>
      <c r="J199"/>
      <c r="K199"/>
      <c r="L199"/>
      <c r="M199"/>
      <c r="N199"/>
      <c r="O199"/>
      <c r="P199"/>
      <c r="Q199"/>
      <c r="R199"/>
      <c r="S199"/>
      <c r="T199"/>
      <c r="U199"/>
      <c r="V199"/>
      <c r="W199"/>
      <c r="X199"/>
      <c r="Y199"/>
      <c r="Z199"/>
      <c r="AA199"/>
    </row>
    <row r="200" spans="1:27" s="10" customFormat="1" ht="14" customHeight="1" x14ac:dyDescent="0.15">
      <c r="A200" s="249">
        <v>2</v>
      </c>
      <c r="B200" s="629" t="s">
        <v>735</v>
      </c>
      <c r="C200" s="629" t="s">
        <v>766</v>
      </c>
      <c r="D200" s="630">
        <v>11678891.1797664</v>
      </c>
      <c r="E200" s="631">
        <v>5035279</v>
      </c>
      <c r="F200" s="48"/>
      <c r="G200"/>
      <c r="H200"/>
      <c r="I200"/>
      <c r="J200"/>
      <c r="K200"/>
      <c r="L200"/>
      <c r="M200"/>
      <c r="N200"/>
      <c r="O200"/>
      <c r="P200"/>
      <c r="Q200"/>
      <c r="R200"/>
      <c r="S200"/>
      <c r="T200"/>
      <c r="U200"/>
      <c r="V200"/>
      <c r="W200"/>
      <c r="X200"/>
      <c r="Y200"/>
      <c r="Z200"/>
      <c r="AA200"/>
    </row>
    <row r="201" spans="1:27" s="10" customFormat="1" ht="14" customHeight="1" x14ac:dyDescent="0.15">
      <c r="A201" s="249">
        <v>3</v>
      </c>
      <c r="B201" s="629" t="s">
        <v>271</v>
      </c>
      <c r="C201" s="629" t="s">
        <v>933</v>
      </c>
      <c r="D201" s="630">
        <v>4180054.51849184</v>
      </c>
      <c r="E201" s="631">
        <v>145352965</v>
      </c>
      <c r="F201" s="48"/>
      <c r="G201"/>
      <c r="H201"/>
      <c r="I201"/>
      <c r="J201"/>
      <c r="K201"/>
      <c r="L201"/>
      <c r="M201"/>
      <c r="N201"/>
      <c r="O201"/>
      <c r="P201"/>
      <c r="Q201"/>
      <c r="R201"/>
      <c r="S201"/>
      <c r="T201"/>
      <c r="U201"/>
      <c r="V201"/>
      <c r="W201"/>
      <c r="X201"/>
      <c r="Y201"/>
      <c r="Z201"/>
      <c r="AA201"/>
    </row>
    <row r="202" spans="1:27" s="10" customFormat="1" ht="14" customHeight="1" x14ac:dyDescent="0.15">
      <c r="A202" s="249">
        <v>4</v>
      </c>
      <c r="B202" s="629" t="s">
        <v>259</v>
      </c>
      <c r="C202" s="629" t="s">
        <v>933</v>
      </c>
      <c r="D202" s="630">
        <v>4161374.9828019901</v>
      </c>
      <c r="E202" s="631">
        <v>144127741</v>
      </c>
      <c r="F202" s="48"/>
      <c r="G202"/>
      <c r="H202"/>
      <c r="I202"/>
      <c r="J202"/>
      <c r="K202"/>
      <c r="L202"/>
      <c r="M202"/>
      <c r="N202"/>
      <c r="O202"/>
      <c r="P202"/>
      <c r="Q202"/>
      <c r="R202"/>
      <c r="S202"/>
      <c r="T202"/>
      <c r="U202"/>
      <c r="V202"/>
      <c r="W202"/>
      <c r="X202"/>
      <c r="Y202"/>
      <c r="Z202"/>
      <c r="AA202"/>
    </row>
    <row r="203" spans="1:27" s="10" customFormat="1" ht="14" customHeight="1" x14ac:dyDescent="0.15">
      <c r="A203" s="249">
        <v>5</v>
      </c>
      <c r="B203" s="629" t="s">
        <v>840</v>
      </c>
      <c r="C203" s="629" t="s">
        <v>783</v>
      </c>
      <c r="D203" s="630">
        <v>3808013.0201004501</v>
      </c>
      <c r="E203" s="631">
        <v>5205389</v>
      </c>
      <c r="F203" s="48"/>
      <c r="G203"/>
      <c r="H203"/>
      <c r="I203"/>
      <c r="J203"/>
      <c r="K203"/>
      <c r="L203"/>
      <c r="M203"/>
      <c r="N203"/>
      <c r="O203"/>
      <c r="P203"/>
      <c r="Q203"/>
      <c r="R203"/>
      <c r="S203"/>
      <c r="T203"/>
      <c r="U203"/>
      <c r="V203"/>
      <c r="W203"/>
      <c r="X203"/>
      <c r="Y203"/>
      <c r="Z203"/>
      <c r="AA203"/>
    </row>
    <row r="204" spans="1:27" s="10" customFormat="1" ht="14" customHeight="1" x14ac:dyDescent="0.15">
      <c r="A204" s="249">
        <v>6</v>
      </c>
      <c r="B204" s="629" t="s">
        <v>1139</v>
      </c>
      <c r="C204" s="629" t="s">
        <v>1140</v>
      </c>
      <c r="D204" s="630">
        <v>2480451.73661059</v>
      </c>
      <c r="E204" s="631">
        <v>326848184</v>
      </c>
      <c r="F204" s="48"/>
      <c r="G204"/>
      <c r="H204"/>
      <c r="I204"/>
      <c r="J204"/>
      <c r="K204"/>
      <c r="L204"/>
      <c r="M204"/>
      <c r="N204"/>
      <c r="O204"/>
      <c r="P204"/>
      <c r="Q204"/>
      <c r="R204"/>
      <c r="S204"/>
      <c r="T204"/>
      <c r="U204"/>
      <c r="V204"/>
      <c r="W204"/>
      <c r="X204"/>
      <c r="Y204"/>
      <c r="Z204"/>
      <c r="AA204"/>
    </row>
    <row r="205" spans="1:27" s="10" customFormat="1" ht="14" customHeight="1" x14ac:dyDescent="0.15">
      <c r="A205" s="249">
        <v>7</v>
      </c>
      <c r="B205" s="629" t="s">
        <v>843</v>
      </c>
      <c r="C205" s="629" t="s">
        <v>844</v>
      </c>
      <c r="D205" s="630">
        <v>2200492.23769566</v>
      </c>
      <c r="E205" s="631">
        <v>2561920</v>
      </c>
      <c r="F205" s="48"/>
      <c r="G205"/>
      <c r="H205"/>
      <c r="I205"/>
      <c r="J205"/>
      <c r="K205"/>
      <c r="L205"/>
      <c r="M205"/>
      <c r="N205"/>
      <c r="O205"/>
      <c r="P205"/>
      <c r="Q205"/>
      <c r="R205"/>
      <c r="S205"/>
      <c r="T205"/>
      <c r="U205"/>
      <c r="V205"/>
      <c r="W205"/>
      <c r="X205"/>
      <c r="Y205"/>
      <c r="Z205"/>
      <c r="AA205"/>
    </row>
    <row r="206" spans="1:27" s="10" customFormat="1" ht="14" customHeight="1" x14ac:dyDescent="0.15">
      <c r="A206" s="249">
        <v>8</v>
      </c>
      <c r="B206" s="629" t="s">
        <v>255</v>
      </c>
      <c r="C206" s="629" t="s">
        <v>932</v>
      </c>
      <c r="D206" s="630">
        <v>1444146.93426956</v>
      </c>
      <c r="E206" s="631">
        <v>15142038</v>
      </c>
      <c r="F206" s="48"/>
      <c r="G206"/>
      <c r="H206"/>
      <c r="I206"/>
      <c r="J206"/>
      <c r="K206"/>
      <c r="L206"/>
      <c r="M206"/>
      <c r="N206"/>
      <c r="O206"/>
      <c r="P206"/>
      <c r="Q206"/>
      <c r="R206"/>
      <c r="S206"/>
      <c r="T206"/>
      <c r="U206"/>
      <c r="V206"/>
      <c r="W206"/>
      <c r="X206"/>
      <c r="Y206"/>
      <c r="Z206"/>
      <c r="AA206"/>
    </row>
    <row r="207" spans="1:27" s="10" customFormat="1" ht="28" x14ac:dyDescent="0.15">
      <c r="A207" s="249">
        <v>9</v>
      </c>
      <c r="B207" s="629" t="s">
        <v>736</v>
      </c>
      <c r="C207" s="629" t="s">
        <v>737</v>
      </c>
      <c r="D207" s="630">
        <v>1228771.87095582</v>
      </c>
      <c r="E207" s="631">
        <v>1807375</v>
      </c>
      <c r="F207" s="48"/>
      <c r="G207"/>
      <c r="H207"/>
      <c r="I207"/>
      <c r="J207"/>
      <c r="K207"/>
      <c r="L207"/>
      <c r="M207"/>
      <c r="N207"/>
      <c r="O207"/>
      <c r="P207"/>
      <c r="Q207"/>
      <c r="R207"/>
      <c r="S207"/>
      <c r="T207"/>
      <c r="U207"/>
      <c r="V207"/>
      <c r="W207"/>
      <c r="X207"/>
      <c r="Y207"/>
      <c r="Z207"/>
      <c r="AA207"/>
    </row>
    <row r="208" spans="1:27" s="10" customFormat="1" ht="14" customHeight="1" x14ac:dyDescent="0.15">
      <c r="A208" s="249">
        <v>10</v>
      </c>
      <c r="B208" s="629" t="s">
        <v>253</v>
      </c>
      <c r="C208" s="629" t="s">
        <v>932</v>
      </c>
      <c r="D208" s="630">
        <v>1208060.3701906099</v>
      </c>
      <c r="E208" s="631">
        <v>11672144</v>
      </c>
      <c r="F208" s="48"/>
      <c r="G208"/>
      <c r="H208"/>
      <c r="I208"/>
      <c r="J208"/>
      <c r="K208"/>
      <c r="L208"/>
      <c r="M208"/>
      <c r="N208"/>
      <c r="O208"/>
      <c r="P208"/>
      <c r="Q208"/>
      <c r="R208"/>
      <c r="S208"/>
      <c r="T208"/>
      <c r="U208"/>
      <c r="V208"/>
      <c r="W208"/>
      <c r="X208"/>
      <c r="Y208"/>
      <c r="Z208"/>
      <c r="AA208"/>
    </row>
    <row r="209" spans="1:27" s="10" customFormat="1" ht="14" customHeight="1" x14ac:dyDescent="0.15">
      <c r="A209" s="641"/>
      <c r="B209" s="642"/>
      <c r="C209" s="643"/>
      <c r="D209" s="644"/>
      <c r="E209" s="645"/>
      <c r="F209" s="48"/>
      <c r="G209"/>
      <c r="H209"/>
      <c r="I209"/>
      <c r="J209"/>
      <c r="K209"/>
      <c r="L209"/>
      <c r="M209"/>
      <c r="N209"/>
      <c r="O209"/>
      <c r="P209"/>
      <c r="Q209"/>
      <c r="R209"/>
      <c r="S209"/>
      <c r="T209"/>
      <c r="U209"/>
      <c r="V209"/>
      <c r="W209"/>
      <c r="X209"/>
      <c r="Y209"/>
      <c r="Z209"/>
      <c r="AA209"/>
    </row>
    <row r="210" spans="1:27" s="10" customFormat="1" ht="14" customHeight="1" x14ac:dyDescent="0.15">
      <c r="A210" s="897" t="s">
        <v>1258</v>
      </c>
      <c r="B210" s="898"/>
      <c r="C210" s="898"/>
      <c r="D210" s="898"/>
      <c r="E210" s="899"/>
      <c r="F210" s="48"/>
      <c r="G210"/>
      <c r="H210"/>
      <c r="I210"/>
      <c r="J210"/>
      <c r="K210"/>
      <c r="L210"/>
      <c r="M210"/>
      <c r="N210"/>
      <c r="O210"/>
      <c r="P210"/>
      <c r="Q210"/>
      <c r="R210"/>
      <c r="S210"/>
      <c r="T210"/>
      <c r="U210"/>
      <c r="V210"/>
      <c r="W210"/>
      <c r="X210"/>
      <c r="Y210"/>
      <c r="Z210"/>
      <c r="AA210"/>
    </row>
    <row r="211" spans="1:27" s="10" customFormat="1" ht="14" customHeight="1" x14ac:dyDescent="0.15">
      <c r="A211" s="896" t="s">
        <v>647</v>
      </c>
      <c r="B211" s="896"/>
      <c r="C211" s="896"/>
      <c r="D211" s="896"/>
      <c r="E211" s="896"/>
      <c r="F211" s="48"/>
      <c r="G211"/>
      <c r="H211"/>
      <c r="I211"/>
      <c r="J211"/>
      <c r="K211"/>
      <c r="L211"/>
      <c r="M211"/>
      <c r="N211"/>
      <c r="O211"/>
      <c r="P211"/>
      <c r="Q211"/>
      <c r="R211"/>
      <c r="S211"/>
      <c r="T211"/>
      <c r="U211"/>
      <c r="V211"/>
      <c r="W211"/>
      <c r="X211"/>
      <c r="Y211"/>
      <c r="Z211"/>
      <c r="AA211"/>
    </row>
    <row r="212" spans="1:27" ht="17" x14ac:dyDescent="0.15">
      <c r="A212" s="570"/>
      <c r="B212" s="264" t="s">
        <v>251</v>
      </c>
      <c r="C212" s="264" t="s">
        <v>198</v>
      </c>
      <c r="D212" s="264" t="s">
        <v>199</v>
      </c>
      <c r="E212" s="264" t="s">
        <v>200</v>
      </c>
      <c r="G212"/>
    </row>
    <row r="213" spans="1:27" ht="16" x14ac:dyDescent="0.15">
      <c r="A213" s="249">
        <v>1</v>
      </c>
      <c r="B213" s="629" t="s">
        <v>734</v>
      </c>
      <c r="C213" s="629" t="s">
        <v>764</v>
      </c>
      <c r="D213" s="630">
        <v>42619568.495683298</v>
      </c>
      <c r="E213" s="631">
        <v>11577671</v>
      </c>
      <c r="G213"/>
    </row>
    <row r="214" spans="1:27" ht="16" x14ac:dyDescent="0.15">
      <c r="A214" s="249">
        <v>2</v>
      </c>
      <c r="B214" s="629" t="s">
        <v>735</v>
      </c>
      <c r="C214" s="629" t="s">
        <v>766</v>
      </c>
      <c r="D214" s="630">
        <v>14563715.1709367</v>
      </c>
      <c r="E214" s="631">
        <v>3745999</v>
      </c>
      <c r="G214"/>
    </row>
    <row r="215" spans="1:27" ht="16" x14ac:dyDescent="0.15">
      <c r="A215" s="249">
        <v>3</v>
      </c>
      <c r="B215" s="629" t="s">
        <v>840</v>
      </c>
      <c r="C215" s="629" t="s">
        <v>783</v>
      </c>
      <c r="D215" s="630">
        <v>4253491.4780117497</v>
      </c>
      <c r="E215" s="631">
        <v>4750551</v>
      </c>
      <c r="G215"/>
    </row>
    <row r="216" spans="1:27" ht="16" x14ac:dyDescent="0.15">
      <c r="A216" s="249">
        <v>4</v>
      </c>
      <c r="B216" s="629" t="s">
        <v>1141</v>
      </c>
      <c r="C216" s="629" t="s">
        <v>1142</v>
      </c>
      <c r="D216" s="630">
        <v>2175334.4035502798</v>
      </c>
      <c r="E216" s="631">
        <v>165495116</v>
      </c>
      <c r="G216"/>
    </row>
    <row r="217" spans="1:27" ht="28" x14ac:dyDescent="0.15">
      <c r="A217" s="249">
        <v>5</v>
      </c>
      <c r="B217" s="629" t="s">
        <v>1143</v>
      </c>
      <c r="C217" s="629" t="s">
        <v>1144</v>
      </c>
      <c r="D217" s="630">
        <v>1682082.0280160999</v>
      </c>
      <c r="E217" s="631">
        <v>154237623</v>
      </c>
      <c r="G217"/>
    </row>
    <row r="218" spans="1:27" ht="16" x14ac:dyDescent="0.15">
      <c r="A218" s="249">
        <v>6</v>
      </c>
      <c r="B218" s="629" t="s">
        <v>843</v>
      </c>
      <c r="C218" s="629" t="s">
        <v>844</v>
      </c>
      <c r="D218" s="630">
        <v>1530428.93884978</v>
      </c>
      <c r="E218" s="631">
        <v>1727738</v>
      </c>
      <c r="G218"/>
    </row>
    <row r="219" spans="1:27" ht="28" x14ac:dyDescent="0.15">
      <c r="A219" s="249">
        <v>7</v>
      </c>
      <c r="B219" s="629" t="s">
        <v>736</v>
      </c>
      <c r="C219" s="629" t="s">
        <v>737</v>
      </c>
      <c r="D219" s="630">
        <v>1479702.0610421801</v>
      </c>
      <c r="E219" s="631">
        <v>2176463</v>
      </c>
      <c r="G219"/>
    </row>
    <row r="220" spans="1:27" ht="28" x14ac:dyDescent="0.15">
      <c r="A220" s="249">
        <v>8</v>
      </c>
      <c r="B220" s="629" t="s">
        <v>1251</v>
      </c>
      <c r="C220" s="629" t="s">
        <v>1252</v>
      </c>
      <c r="D220" s="630">
        <v>1307720.3743046999</v>
      </c>
      <c r="E220" s="631">
        <v>4113519</v>
      </c>
      <c r="G220"/>
    </row>
    <row r="221" spans="1:27" ht="16" x14ac:dyDescent="0.15">
      <c r="A221" s="249">
        <v>9</v>
      </c>
      <c r="B221" s="629" t="s">
        <v>261</v>
      </c>
      <c r="C221" s="629" t="s">
        <v>262</v>
      </c>
      <c r="D221" s="630">
        <v>1131142.4514572299</v>
      </c>
      <c r="E221" s="631">
        <v>13392243</v>
      </c>
      <c r="G221"/>
    </row>
    <row r="222" spans="1:27" ht="16" x14ac:dyDescent="0.15">
      <c r="A222" s="249">
        <v>10</v>
      </c>
      <c r="B222" s="629" t="s">
        <v>253</v>
      </c>
      <c r="C222" s="629" t="s">
        <v>932</v>
      </c>
      <c r="D222" s="630">
        <v>1126245.8671031201</v>
      </c>
      <c r="E222" s="631">
        <v>9392844</v>
      </c>
      <c r="G222"/>
    </row>
    <row r="223" spans="1:27" ht="16" x14ac:dyDescent="0.15">
      <c r="A223" s="601"/>
      <c r="B223" s="602"/>
      <c r="C223" s="603"/>
      <c r="D223" s="604"/>
      <c r="E223" s="605"/>
      <c r="G223"/>
    </row>
    <row r="224" spans="1:27" x14ac:dyDescent="0.15">
      <c r="A224" s="160" t="s">
        <v>456</v>
      </c>
      <c r="B224" s="162"/>
      <c r="C224" s="162"/>
      <c r="D224" s="162"/>
      <c r="E224" s="163"/>
      <c r="G224"/>
    </row>
    <row r="225" spans="1:7" x14ac:dyDescent="0.15">
      <c r="A225"/>
      <c r="B225"/>
      <c r="C225"/>
      <c r="D225"/>
      <c r="E225" s="48"/>
      <c r="G225"/>
    </row>
    <row r="226" spans="1:7" x14ac:dyDescent="0.15">
      <c r="A226"/>
      <c r="B226"/>
      <c r="C226"/>
      <c r="D226"/>
      <c r="E226" s="48"/>
    </row>
    <row r="227" spans="1:7" ht="18" x14ac:dyDescent="0.2">
      <c r="A227" s="903" t="s">
        <v>457</v>
      </c>
      <c r="B227" s="903"/>
      <c r="C227" s="903"/>
      <c r="D227" s="903"/>
      <c r="E227" s="903"/>
    </row>
    <row r="228" spans="1:7" x14ac:dyDescent="0.15">
      <c r="A228" s="92" t="s">
        <v>186</v>
      </c>
      <c r="B228" s="38" t="s">
        <v>202</v>
      </c>
      <c r="C228" s="92" t="s">
        <v>252</v>
      </c>
      <c r="D228" s="38" t="s">
        <v>458</v>
      </c>
      <c r="E228" s="84" t="s">
        <v>274</v>
      </c>
    </row>
    <row r="229" spans="1:7" x14ac:dyDescent="0.15">
      <c r="A229" s="92">
        <v>1</v>
      </c>
      <c r="B229" s="33" t="s">
        <v>281</v>
      </c>
      <c r="C229" s="27" t="s">
        <v>459</v>
      </c>
      <c r="D229" s="37">
        <v>6493328</v>
      </c>
      <c r="E229" s="36">
        <v>8376.59</v>
      </c>
    </row>
    <row r="230" spans="1:7" ht="14" x14ac:dyDescent="0.15">
      <c r="A230" s="92">
        <v>2</v>
      </c>
      <c r="B230" s="33" t="s">
        <v>427</v>
      </c>
      <c r="C230" s="35" t="s">
        <v>428</v>
      </c>
      <c r="D230" s="37">
        <v>5414685</v>
      </c>
      <c r="E230" s="36">
        <v>45578.47</v>
      </c>
    </row>
    <row r="231" spans="1:7" x14ac:dyDescent="0.15">
      <c r="A231" s="92">
        <v>3</v>
      </c>
      <c r="B231" s="33" t="s">
        <v>285</v>
      </c>
      <c r="C231" s="27" t="s">
        <v>460</v>
      </c>
      <c r="D231" s="37">
        <v>4160032</v>
      </c>
      <c r="E231" s="36">
        <v>5077.67</v>
      </c>
    </row>
    <row r="232" spans="1:7" ht="14" x14ac:dyDescent="0.15">
      <c r="A232" s="92">
        <v>4</v>
      </c>
      <c r="B232" s="33" t="s">
        <v>461</v>
      </c>
      <c r="C232" s="35" t="s">
        <v>462</v>
      </c>
      <c r="D232" s="37">
        <v>4068806</v>
      </c>
      <c r="E232" s="36">
        <v>2045.26</v>
      </c>
    </row>
    <row r="233" spans="1:7" x14ac:dyDescent="0.15">
      <c r="A233" s="92">
        <v>5</v>
      </c>
      <c r="B233" s="33" t="s">
        <v>463</v>
      </c>
      <c r="C233" s="27" t="s">
        <v>464</v>
      </c>
      <c r="D233" s="37">
        <v>3768426</v>
      </c>
      <c r="E233" s="36">
        <v>10253.42</v>
      </c>
    </row>
    <row r="234" spans="1:7" ht="14" x14ac:dyDescent="0.15">
      <c r="A234" s="92">
        <v>6</v>
      </c>
      <c r="B234" s="164" t="s">
        <v>465</v>
      </c>
      <c r="C234" s="27" t="s">
        <v>466</v>
      </c>
      <c r="D234" s="37">
        <v>3510199</v>
      </c>
      <c r="E234" s="36">
        <v>3126.36</v>
      </c>
    </row>
    <row r="235" spans="1:7" x14ac:dyDescent="0.15">
      <c r="A235" s="92">
        <v>7</v>
      </c>
      <c r="B235" s="33" t="s">
        <v>467</v>
      </c>
      <c r="C235" s="27" t="s">
        <v>468</v>
      </c>
      <c r="D235" s="37">
        <v>3322769</v>
      </c>
      <c r="E235" s="36">
        <v>1528.13</v>
      </c>
    </row>
    <row r="236" spans="1:7" x14ac:dyDescent="0.15">
      <c r="A236" s="92">
        <v>8</v>
      </c>
      <c r="B236" s="33" t="s">
        <v>469</v>
      </c>
      <c r="C236" s="27" t="s">
        <v>470</v>
      </c>
      <c r="D236" s="37">
        <v>2443224</v>
      </c>
      <c r="E236" s="36">
        <v>10120.24</v>
      </c>
    </row>
    <row r="237" spans="1:7" x14ac:dyDescent="0.15">
      <c r="A237" s="92">
        <v>9</v>
      </c>
      <c r="B237" s="33" t="s">
        <v>471</v>
      </c>
      <c r="C237" s="27" t="s">
        <v>472</v>
      </c>
      <c r="D237" s="37">
        <v>1981820</v>
      </c>
      <c r="E237" s="36">
        <v>802.64</v>
      </c>
    </row>
    <row r="238" spans="1:7" ht="14" x14ac:dyDescent="0.15">
      <c r="A238" s="92">
        <v>10</v>
      </c>
      <c r="B238" s="33" t="s">
        <v>473</v>
      </c>
      <c r="C238" s="35" t="s">
        <v>474</v>
      </c>
      <c r="D238" s="37">
        <v>1897084</v>
      </c>
      <c r="E238" s="36">
        <v>2409.3200000000002</v>
      </c>
    </row>
    <row r="239" spans="1:7" x14ac:dyDescent="0.15">
      <c r="A239"/>
      <c r="B239"/>
      <c r="C239"/>
      <c r="D239"/>
      <c r="E239" s="48"/>
    </row>
    <row r="240" spans="1:7" ht="16" x14ac:dyDescent="0.2">
      <c r="A240" s="903" t="s">
        <v>475</v>
      </c>
      <c r="B240" s="903"/>
      <c r="C240" s="903"/>
      <c r="D240" s="903"/>
      <c r="E240" s="903"/>
    </row>
    <row r="241" spans="1:5" x14ac:dyDescent="0.15">
      <c r="A241" s="92" t="s">
        <v>186</v>
      </c>
      <c r="B241" s="38" t="s">
        <v>202</v>
      </c>
      <c r="C241" s="92" t="s">
        <v>252</v>
      </c>
      <c r="D241" s="38" t="s">
        <v>458</v>
      </c>
      <c r="E241" s="84" t="s">
        <v>274</v>
      </c>
    </row>
    <row r="242" spans="1:5" x14ac:dyDescent="0.15">
      <c r="A242" s="92">
        <v>1</v>
      </c>
      <c r="B242" s="33" t="s">
        <v>469</v>
      </c>
      <c r="C242" s="27" t="s">
        <v>470</v>
      </c>
      <c r="D242" s="37">
        <v>9410738</v>
      </c>
      <c r="E242" s="36">
        <v>16731.669999999998</v>
      </c>
    </row>
    <row r="243" spans="1:5" x14ac:dyDescent="0.15">
      <c r="A243" s="92">
        <v>2</v>
      </c>
      <c r="B243" s="33" t="s">
        <v>285</v>
      </c>
      <c r="C243" s="27" t="s">
        <v>460</v>
      </c>
      <c r="D243" s="37">
        <v>5320157</v>
      </c>
      <c r="E243" s="36">
        <v>5462.87</v>
      </c>
    </row>
    <row r="244" spans="1:5" x14ac:dyDescent="0.15">
      <c r="A244" s="92">
        <v>3</v>
      </c>
      <c r="B244" s="33" t="s">
        <v>281</v>
      </c>
      <c r="C244" s="27" t="s">
        <v>459</v>
      </c>
      <c r="D244" s="37">
        <v>4710287</v>
      </c>
      <c r="E244" s="36">
        <v>5248</v>
      </c>
    </row>
    <row r="245" spans="1:5" x14ac:dyDescent="0.15">
      <c r="A245" s="92">
        <v>4</v>
      </c>
      <c r="B245" s="33" t="s">
        <v>289</v>
      </c>
      <c r="C245" s="27" t="s">
        <v>290</v>
      </c>
      <c r="D245" s="37">
        <v>3611579</v>
      </c>
      <c r="E245" s="36">
        <v>3584.12</v>
      </c>
    </row>
    <row r="246" spans="1:5" x14ac:dyDescent="0.15">
      <c r="A246" s="92">
        <v>5</v>
      </c>
      <c r="B246" s="33" t="s">
        <v>471</v>
      </c>
      <c r="C246" s="27" t="s">
        <v>472</v>
      </c>
      <c r="D246" s="37">
        <v>3053976</v>
      </c>
      <c r="E246" s="36">
        <v>694.65</v>
      </c>
    </row>
    <row r="247" spans="1:5" x14ac:dyDescent="0.15">
      <c r="A247" s="92">
        <v>6</v>
      </c>
      <c r="B247" s="33" t="s">
        <v>269</v>
      </c>
      <c r="C247" s="27" t="s">
        <v>476</v>
      </c>
      <c r="D247" s="37">
        <v>2901691</v>
      </c>
      <c r="E247" s="36">
        <v>111146.01</v>
      </c>
    </row>
    <row r="248" spans="1:5" x14ac:dyDescent="0.15">
      <c r="A248" s="92">
        <v>7</v>
      </c>
      <c r="B248" s="33" t="s">
        <v>477</v>
      </c>
      <c r="C248" s="27" t="s">
        <v>478</v>
      </c>
      <c r="D248" s="37">
        <v>2775012</v>
      </c>
      <c r="E248" s="36">
        <v>653.29999999999995</v>
      </c>
    </row>
    <row r="249" spans="1:5" x14ac:dyDescent="0.15">
      <c r="A249" s="92">
        <v>8</v>
      </c>
      <c r="B249" s="33" t="s">
        <v>253</v>
      </c>
      <c r="C249" s="27" t="s">
        <v>418</v>
      </c>
      <c r="D249" s="37">
        <v>2771007</v>
      </c>
      <c r="E249" s="36">
        <v>124618.63</v>
      </c>
    </row>
    <row r="250" spans="1:5" ht="15" customHeight="1" x14ac:dyDescent="0.15">
      <c r="A250" s="92">
        <v>9</v>
      </c>
      <c r="B250" s="33" t="s">
        <v>479</v>
      </c>
      <c r="C250" s="27" t="s">
        <v>480</v>
      </c>
      <c r="D250" s="37">
        <v>2496794</v>
      </c>
      <c r="E250" s="36">
        <v>1073.53</v>
      </c>
    </row>
    <row r="251" spans="1:5" x14ac:dyDescent="0.15">
      <c r="A251" s="92">
        <v>10</v>
      </c>
      <c r="B251" s="33" t="s">
        <v>467</v>
      </c>
      <c r="C251" s="24" t="s">
        <v>481</v>
      </c>
      <c r="D251" s="37">
        <v>2485467</v>
      </c>
      <c r="E251" s="36">
        <v>1808.74</v>
      </c>
    </row>
    <row r="252" spans="1:5" x14ac:dyDescent="0.15">
      <c r="A252"/>
      <c r="B252"/>
      <c r="C252"/>
      <c r="D252"/>
      <c r="E252" s="48"/>
    </row>
    <row r="253" spans="1:5" ht="16" x14ac:dyDescent="0.2">
      <c r="A253" s="900" t="s">
        <v>482</v>
      </c>
      <c r="B253" s="901"/>
      <c r="C253" s="901"/>
      <c r="D253" s="901"/>
      <c r="E253" s="902"/>
    </row>
    <row r="254" spans="1:5" x14ac:dyDescent="0.15">
      <c r="A254" s="92" t="s">
        <v>186</v>
      </c>
      <c r="B254" s="38" t="s">
        <v>202</v>
      </c>
      <c r="C254" s="92" t="s">
        <v>440</v>
      </c>
      <c r="D254" s="38" t="s">
        <v>203</v>
      </c>
      <c r="E254" s="84" t="s">
        <v>59</v>
      </c>
    </row>
    <row r="255" spans="1:5" x14ac:dyDescent="0.15">
      <c r="A255" s="92">
        <v>1</v>
      </c>
      <c r="B255" s="33" t="s">
        <v>277</v>
      </c>
      <c r="C255" s="46" t="s">
        <v>278</v>
      </c>
      <c r="D255" s="37">
        <v>8563521</v>
      </c>
      <c r="E255" s="36">
        <v>2467.6549080848695</v>
      </c>
    </row>
    <row r="256" spans="1:5" x14ac:dyDescent="0.15">
      <c r="A256" s="92">
        <v>2</v>
      </c>
      <c r="B256" s="33" t="s">
        <v>289</v>
      </c>
      <c r="C256" s="46" t="s">
        <v>290</v>
      </c>
      <c r="D256" s="37">
        <v>8045425</v>
      </c>
      <c r="E256" s="36">
        <v>8537.7468915195459</v>
      </c>
    </row>
    <row r="257" spans="1:5" x14ac:dyDescent="0.15">
      <c r="A257" s="92">
        <v>3</v>
      </c>
      <c r="B257" s="33" t="s">
        <v>471</v>
      </c>
      <c r="C257" s="46" t="s">
        <v>472</v>
      </c>
      <c r="D257" s="37">
        <v>7218381</v>
      </c>
      <c r="E257" s="36">
        <v>1582.0043485774993</v>
      </c>
    </row>
    <row r="258" spans="1:5" x14ac:dyDescent="0.15">
      <c r="A258" s="92">
        <v>4</v>
      </c>
      <c r="B258" s="33" t="s">
        <v>477</v>
      </c>
      <c r="C258" s="46" t="s">
        <v>478</v>
      </c>
      <c r="D258" s="37">
        <v>6340602</v>
      </c>
      <c r="E258" s="36">
        <v>1415.799168732643</v>
      </c>
    </row>
    <row r="259" spans="1:5" x14ac:dyDescent="0.15">
      <c r="A259" s="92">
        <v>5</v>
      </c>
      <c r="B259" s="33" t="s">
        <v>469</v>
      </c>
      <c r="C259" s="27" t="s">
        <v>470</v>
      </c>
      <c r="D259" s="37">
        <v>6246276</v>
      </c>
      <c r="E259" s="36">
        <v>7757.075707175255</v>
      </c>
    </row>
    <row r="260" spans="1:5" x14ac:dyDescent="0.15">
      <c r="A260" s="92">
        <v>6</v>
      </c>
      <c r="B260" s="33" t="s">
        <v>285</v>
      </c>
      <c r="C260" s="27" t="s">
        <v>286</v>
      </c>
      <c r="D260" s="37">
        <v>6053135</v>
      </c>
      <c r="E260" s="36">
        <v>6706.0223517961504</v>
      </c>
    </row>
    <row r="261" spans="1:5" x14ac:dyDescent="0.15">
      <c r="A261" s="92">
        <v>7</v>
      </c>
      <c r="B261" s="33" t="s">
        <v>483</v>
      </c>
      <c r="C261" s="27" t="s">
        <v>484</v>
      </c>
      <c r="D261" s="37">
        <v>5495849</v>
      </c>
      <c r="E261" s="36">
        <v>2977.9350210409166</v>
      </c>
    </row>
    <row r="262" spans="1:5" x14ac:dyDescent="0.15">
      <c r="A262" s="92">
        <v>8</v>
      </c>
      <c r="B262" s="33" t="s">
        <v>485</v>
      </c>
      <c r="C262" s="27" t="s">
        <v>486</v>
      </c>
      <c r="D262" s="37">
        <v>5467986</v>
      </c>
      <c r="E262" s="36">
        <v>12.806673331260681</v>
      </c>
    </row>
    <row r="263" spans="1:5" x14ac:dyDescent="0.15">
      <c r="A263" s="92">
        <v>9</v>
      </c>
      <c r="B263" s="33" t="s">
        <v>267</v>
      </c>
      <c r="C263" s="24" t="s">
        <v>417</v>
      </c>
      <c r="D263" s="37">
        <v>5151841</v>
      </c>
      <c r="E263" s="36">
        <v>73541.154313241001</v>
      </c>
    </row>
    <row r="264" spans="1:5" x14ac:dyDescent="0.15">
      <c r="A264" s="92">
        <v>10</v>
      </c>
      <c r="B264" s="33" t="s">
        <v>281</v>
      </c>
      <c r="C264" s="46" t="s">
        <v>487</v>
      </c>
      <c r="D264" s="37">
        <v>5025697</v>
      </c>
      <c r="E264" s="36">
        <v>5184.2265083084103</v>
      </c>
    </row>
    <row r="265" spans="1:5" x14ac:dyDescent="0.15">
      <c r="A265"/>
      <c r="B265"/>
      <c r="C265"/>
      <c r="D265"/>
    </row>
    <row r="266" spans="1:5" ht="16" x14ac:dyDescent="0.2">
      <c r="A266" s="900" t="s">
        <v>488</v>
      </c>
      <c r="B266" s="901"/>
      <c r="C266" s="901"/>
      <c r="D266" s="901"/>
      <c r="E266" s="902"/>
    </row>
    <row r="267" spans="1:5" x14ac:dyDescent="0.15">
      <c r="A267" s="92" t="s">
        <v>186</v>
      </c>
      <c r="B267" s="38" t="s">
        <v>202</v>
      </c>
      <c r="C267" s="92" t="s">
        <v>440</v>
      </c>
      <c r="D267" s="38" t="s">
        <v>203</v>
      </c>
      <c r="E267" s="84" t="s">
        <v>59</v>
      </c>
    </row>
    <row r="268" spans="1:5" x14ac:dyDescent="0.15">
      <c r="A268" s="92">
        <v>1</v>
      </c>
      <c r="B268" s="33" t="s">
        <v>267</v>
      </c>
      <c r="C268" s="46" t="s">
        <v>489</v>
      </c>
      <c r="D268" s="37">
        <v>47126600</v>
      </c>
      <c r="E268" s="36">
        <v>2782.47</v>
      </c>
    </row>
    <row r="269" spans="1:5" x14ac:dyDescent="0.15">
      <c r="A269" s="92">
        <v>2</v>
      </c>
      <c r="B269" s="33" t="s">
        <v>277</v>
      </c>
      <c r="C269" s="46" t="s">
        <v>278</v>
      </c>
      <c r="D269" s="37">
        <v>15365035</v>
      </c>
      <c r="E269" s="36">
        <v>5158.2879999999996</v>
      </c>
    </row>
    <row r="270" spans="1:5" x14ac:dyDescent="0.15">
      <c r="A270" s="92">
        <v>3</v>
      </c>
      <c r="B270" s="33" t="s">
        <v>281</v>
      </c>
      <c r="C270" s="46" t="s">
        <v>282</v>
      </c>
      <c r="D270" s="37">
        <v>12207462</v>
      </c>
      <c r="E270" s="36">
        <v>14338.23</v>
      </c>
    </row>
    <row r="271" spans="1:5" x14ac:dyDescent="0.15">
      <c r="A271" s="92">
        <v>4</v>
      </c>
      <c r="B271" s="46">
        <v>248</v>
      </c>
      <c r="C271" s="46" t="s">
        <v>490</v>
      </c>
      <c r="D271" s="37">
        <v>12004610</v>
      </c>
      <c r="E271" s="36">
        <v>15691.49</v>
      </c>
    </row>
    <row r="272" spans="1:5" x14ac:dyDescent="0.15">
      <c r="A272" s="92">
        <v>5</v>
      </c>
      <c r="B272" s="33" t="s">
        <v>285</v>
      </c>
      <c r="C272" s="27" t="s">
        <v>286</v>
      </c>
      <c r="D272" s="37">
        <v>9906940</v>
      </c>
      <c r="E272" s="36">
        <v>11740.5</v>
      </c>
    </row>
    <row r="273" spans="1:5" x14ac:dyDescent="0.15">
      <c r="A273" s="92">
        <v>6</v>
      </c>
      <c r="B273" s="46">
        <v>250</v>
      </c>
      <c r="C273" s="27" t="s">
        <v>491</v>
      </c>
      <c r="D273" s="37">
        <v>9506179</v>
      </c>
      <c r="E273" s="36">
        <v>9297.75</v>
      </c>
    </row>
    <row r="274" spans="1:5" x14ac:dyDescent="0.15">
      <c r="A274" s="92">
        <v>7</v>
      </c>
      <c r="B274" s="33" t="s">
        <v>269</v>
      </c>
      <c r="C274" s="27" t="s">
        <v>270</v>
      </c>
      <c r="D274" s="37">
        <v>9320890</v>
      </c>
      <c r="E274" s="36">
        <v>141685.42000000001</v>
      </c>
    </row>
    <row r="275" spans="1:5" x14ac:dyDescent="0.15">
      <c r="A275" s="92">
        <v>8</v>
      </c>
      <c r="B275" s="33" t="s">
        <v>289</v>
      </c>
      <c r="C275" s="27" t="s">
        <v>290</v>
      </c>
      <c r="D275" s="37">
        <v>7170225</v>
      </c>
      <c r="E275" s="36">
        <v>8949.83</v>
      </c>
    </row>
    <row r="276" spans="1:5" x14ac:dyDescent="0.15">
      <c r="A276" s="92">
        <v>9</v>
      </c>
      <c r="B276" s="33" t="s">
        <v>483</v>
      </c>
      <c r="C276" s="24" t="s">
        <v>484</v>
      </c>
      <c r="D276" s="37">
        <v>6810203</v>
      </c>
      <c r="E276" s="36">
        <v>4584.3990000000003</v>
      </c>
    </row>
    <row r="277" spans="1:5" x14ac:dyDescent="0.15">
      <c r="A277" s="92">
        <v>10</v>
      </c>
      <c r="B277" s="33" t="s">
        <v>271</v>
      </c>
      <c r="C277" s="46" t="s">
        <v>272</v>
      </c>
      <c r="D277" s="37">
        <v>6432178</v>
      </c>
      <c r="E277" s="36">
        <v>158329.60000000001</v>
      </c>
    </row>
    <row r="278" spans="1:5" x14ac:dyDescent="0.15">
      <c r="A278"/>
      <c r="B278"/>
      <c r="C278"/>
      <c r="D278"/>
    </row>
    <row r="279" spans="1:5" ht="16" x14ac:dyDescent="0.2">
      <c r="A279" s="900" t="s">
        <v>492</v>
      </c>
      <c r="B279" s="901"/>
      <c r="C279" s="901"/>
      <c r="D279" s="901"/>
      <c r="E279" s="902"/>
    </row>
    <row r="280" spans="1:5" x14ac:dyDescent="0.15">
      <c r="A280" s="92" t="s">
        <v>186</v>
      </c>
      <c r="B280" s="38" t="s">
        <v>202</v>
      </c>
      <c r="C280" s="92" t="s">
        <v>252</v>
      </c>
      <c r="D280" s="38" t="s">
        <v>203</v>
      </c>
      <c r="E280" s="84" t="s">
        <v>274</v>
      </c>
    </row>
    <row r="281" spans="1:5" x14ac:dyDescent="0.15">
      <c r="A281" s="92">
        <v>1</v>
      </c>
      <c r="B281" s="33" t="s">
        <v>485</v>
      </c>
      <c r="C281" s="27" t="s">
        <v>486</v>
      </c>
      <c r="D281" s="37">
        <v>24961658</v>
      </c>
      <c r="E281" s="36">
        <v>106.90853583984375</v>
      </c>
    </row>
    <row r="282" spans="1:5" x14ac:dyDescent="0.15">
      <c r="A282" s="92">
        <v>2</v>
      </c>
      <c r="B282" s="33" t="s">
        <v>277</v>
      </c>
      <c r="C282" s="27" t="s">
        <v>278</v>
      </c>
      <c r="D282" s="37">
        <v>22823601</v>
      </c>
      <c r="E282" s="36">
        <v>9062.9296328125001</v>
      </c>
    </row>
    <row r="283" spans="1:5" x14ac:dyDescent="0.15">
      <c r="A283" s="92">
        <v>3</v>
      </c>
      <c r="B283" s="33" t="s">
        <v>281</v>
      </c>
      <c r="C283" s="27" t="s">
        <v>282</v>
      </c>
      <c r="D283" s="37">
        <v>19239372</v>
      </c>
      <c r="E283" s="36">
        <v>22705.279999999999</v>
      </c>
    </row>
    <row r="284" spans="1:5" x14ac:dyDescent="0.15">
      <c r="A284" s="92">
        <v>4</v>
      </c>
      <c r="B284" s="33" t="s">
        <v>493</v>
      </c>
      <c r="C284" s="27" t="s">
        <v>494</v>
      </c>
      <c r="D284" s="37">
        <v>13794053</v>
      </c>
      <c r="E284" s="36">
        <v>46353.120000000003</v>
      </c>
    </row>
    <row r="285" spans="1:5" x14ac:dyDescent="0.15">
      <c r="A285" s="92">
        <v>5</v>
      </c>
      <c r="B285" s="33" t="s">
        <v>469</v>
      </c>
      <c r="C285" s="27" t="s">
        <v>470</v>
      </c>
      <c r="D285" s="37">
        <v>13136109</v>
      </c>
      <c r="E285" s="36">
        <v>21111.94</v>
      </c>
    </row>
    <row r="286" spans="1:5" x14ac:dyDescent="0.15">
      <c r="A286" s="92">
        <v>6</v>
      </c>
      <c r="B286" s="33" t="s">
        <v>285</v>
      </c>
      <c r="C286" s="27" t="s">
        <v>286</v>
      </c>
      <c r="D286" s="37">
        <v>11539969</v>
      </c>
      <c r="E286" s="36">
        <v>13665.43</v>
      </c>
    </row>
    <row r="287" spans="1:5" x14ac:dyDescent="0.15">
      <c r="A287" s="92">
        <v>7</v>
      </c>
      <c r="B287" s="33" t="s">
        <v>269</v>
      </c>
      <c r="C287" s="27" t="s">
        <v>270</v>
      </c>
      <c r="D287" s="37">
        <v>10548705</v>
      </c>
      <c r="E287" s="36">
        <v>272356.18</v>
      </c>
    </row>
    <row r="288" spans="1:5" x14ac:dyDescent="0.15">
      <c r="A288" s="92">
        <v>8</v>
      </c>
      <c r="B288" s="33" t="s">
        <v>289</v>
      </c>
      <c r="C288" s="27" t="s">
        <v>290</v>
      </c>
      <c r="D288" s="37">
        <v>8812313</v>
      </c>
      <c r="E288" s="36">
        <v>11632.24</v>
      </c>
    </row>
    <row r="289" spans="1:5" x14ac:dyDescent="0.15">
      <c r="A289" s="92">
        <v>9</v>
      </c>
      <c r="B289" s="33" t="s">
        <v>495</v>
      </c>
      <c r="C289" s="27" t="s">
        <v>496</v>
      </c>
      <c r="D289" s="37">
        <v>8470895</v>
      </c>
      <c r="E289" s="36">
        <v>1340.7070565429688</v>
      </c>
    </row>
    <row r="290" spans="1:5" ht="14" x14ac:dyDescent="0.15">
      <c r="A290" s="92">
        <v>10</v>
      </c>
      <c r="B290" s="46">
        <v>248</v>
      </c>
      <c r="C290" s="159" t="s">
        <v>490</v>
      </c>
      <c r="D290" s="37">
        <v>8022077</v>
      </c>
      <c r="E290" s="36">
        <v>18781.63</v>
      </c>
    </row>
    <row r="291" spans="1:5" x14ac:dyDescent="0.15">
      <c r="A291" s="161"/>
      <c r="B291"/>
      <c r="C291" s="7"/>
      <c r="E291" s="34"/>
    </row>
    <row r="292" spans="1:5" ht="16" x14ac:dyDescent="0.2">
      <c r="A292" s="900" t="s">
        <v>497</v>
      </c>
      <c r="B292" s="901"/>
      <c r="C292" s="901"/>
      <c r="D292" s="901"/>
      <c r="E292" s="902"/>
    </row>
    <row r="293" spans="1:5" x14ac:dyDescent="0.15">
      <c r="A293" s="92" t="s">
        <v>186</v>
      </c>
      <c r="B293" s="38" t="s">
        <v>202</v>
      </c>
      <c r="C293" s="92" t="s">
        <v>252</v>
      </c>
      <c r="D293" s="38" t="s">
        <v>203</v>
      </c>
      <c r="E293" s="84" t="s">
        <v>274</v>
      </c>
    </row>
    <row r="294" spans="1:5" ht="14" x14ac:dyDescent="0.15">
      <c r="A294" s="92">
        <v>1</v>
      </c>
      <c r="B294" s="46" t="s">
        <v>277</v>
      </c>
      <c r="C294" s="159" t="s">
        <v>278</v>
      </c>
      <c r="D294" s="37">
        <v>29844606</v>
      </c>
      <c r="E294" s="36">
        <v>11780.851087988282</v>
      </c>
    </row>
    <row r="295" spans="1:5" x14ac:dyDescent="0.15">
      <c r="A295" s="92">
        <v>2</v>
      </c>
      <c r="B295" s="33" t="s">
        <v>485</v>
      </c>
      <c r="C295" s="46" t="s">
        <v>486</v>
      </c>
      <c r="D295" s="37">
        <v>17669010</v>
      </c>
      <c r="E295" s="36">
        <v>65.004666015625006</v>
      </c>
    </row>
    <row r="296" spans="1:5" x14ac:dyDescent="0.15">
      <c r="A296" s="92">
        <v>3</v>
      </c>
      <c r="B296" s="33" t="s">
        <v>289</v>
      </c>
      <c r="C296" s="33" t="s">
        <v>290</v>
      </c>
      <c r="D296" s="37">
        <v>17276942</v>
      </c>
      <c r="E296" s="36">
        <v>27756.79</v>
      </c>
    </row>
    <row r="297" spans="1:5" x14ac:dyDescent="0.15">
      <c r="A297" s="92">
        <v>4</v>
      </c>
      <c r="B297" s="33" t="s">
        <v>281</v>
      </c>
      <c r="C297" s="24" t="s">
        <v>282</v>
      </c>
      <c r="D297" s="37">
        <v>16172906</v>
      </c>
      <c r="E297" s="36">
        <v>18844.099999999999</v>
      </c>
    </row>
    <row r="298" spans="1:5" x14ac:dyDescent="0.15">
      <c r="A298" s="92">
        <v>5</v>
      </c>
      <c r="B298" s="33" t="s">
        <v>285</v>
      </c>
      <c r="C298" s="24" t="s">
        <v>286</v>
      </c>
      <c r="D298" s="37">
        <v>13195856</v>
      </c>
      <c r="E298" s="36">
        <v>15827.18</v>
      </c>
    </row>
    <row r="299" spans="1:5" x14ac:dyDescent="0.15">
      <c r="A299" s="92">
        <v>6</v>
      </c>
      <c r="B299" s="33" t="s">
        <v>498</v>
      </c>
      <c r="C299" s="33" t="s">
        <v>499</v>
      </c>
      <c r="D299" s="37">
        <v>13095069</v>
      </c>
      <c r="E299" s="36">
        <v>89816.26</v>
      </c>
    </row>
    <row r="300" spans="1:5" x14ac:dyDescent="0.15">
      <c r="A300" s="92">
        <v>7</v>
      </c>
      <c r="B300" s="33" t="s">
        <v>469</v>
      </c>
      <c r="C300" s="33" t="s">
        <v>470</v>
      </c>
      <c r="D300" s="37">
        <v>12975075</v>
      </c>
      <c r="E300" s="36">
        <v>17416.080000000002</v>
      </c>
    </row>
    <row r="301" spans="1:5" x14ac:dyDescent="0.15">
      <c r="A301" s="92">
        <v>8</v>
      </c>
      <c r="B301" s="33" t="s">
        <v>279</v>
      </c>
      <c r="C301" s="33" t="s">
        <v>280</v>
      </c>
      <c r="D301" s="37">
        <v>12242371</v>
      </c>
      <c r="E301" s="36">
        <v>18612.650000000001</v>
      </c>
    </row>
    <row r="302" spans="1:5" x14ac:dyDescent="0.15">
      <c r="A302" s="92">
        <v>9</v>
      </c>
      <c r="B302" s="33" t="s">
        <v>275</v>
      </c>
      <c r="C302" s="33" t="s">
        <v>276</v>
      </c>
      <c r="D302" s="37">
        <v>11973896</v>
      </c>
      <c r="E302" s="36">
        <v>95156.49</v>
      </c>
    </row>
    <row r="303" spans="1:5" x14ac:dyDescent="0.15">
      <c r="A303" s="92">
        <v>10</v>
      </c>
      <c r="B303" s="33" t="s">
        <v>500</v>
      </c>
      <c r="C303" s="33" t="s">
        <v>501</v>
      </c>
      <c r="D303" s="37">
        <v>11513184</v>
      </c>
      <c r="E303" s="36">
        <v>4025.5542292968748</v>
      </c>
    </row>
    <row r="304" spans="1:5" x14ac:dyDescent="0.15">
      <c r="A304" s="161"/>
      <c r="B304"/>
      <c r="C304"/>
      <c r="D304"/>
    </row>
    <row r="305" spans="1:5" ht="16" x14ac:dyDescent="0.2">
      <c r="A305" s="900" t="s">
        <v>502</v>
      </c>
      <c r="B305" s="901"/>
      <c r="C305" s="901"/>
      <c r="D305" s="901"/>
      <c r="E305" s="902"/>
    </row>
    <row r="306" spans="1:5" x14ac:dyDescent="0.15">
      <c r="A306" s="92" t="s">
        <v>186</v>
      </c>
      <c r="B306" s="38" t="s">
        <v>202</v>
      </c>
      <c r="C306" s="92" t="s">
        <v>252</v>
      </c>
      <c r="D306" s="38" t="s">
        <v>203</v>
      </c>
      <c r="E306" s="84" t="s">
        <v>274</v>
      </c>
    </row>
    <row r="307" spans="1:5" x14ac:dyDescent="0.15">
      <c r="A307" s="92">
        <v>1</v>
      </c>
      <c r="B307" s="33" t="s">
        <v>277</v>
      </c>
      <c r="C307" s="33" t="s">
        <v>278</v>
      </c>
      <c r="D307" s="37">
        <v>28919111</v>
      </c>
      <c r="E307" s="36">
        <v>12842.113461230469</v>
      </c>
    </row>
    <row r="308" spans="1:5" x14ac:dyDescent="0.15">
      <c r="A308" s="92">
        <v>2</v>
      </c>
      <c r="B308" s="33" t="s">
        <v>289</v>
      </c>
      <c r="C308" s="33" t="s">
        <v>290</v>
      </c>
      <c r="D308" s="37">
        <v>25323244</v>
      </c>
      <c r="E308" s="36">
        <v>53091.72</v>
      </c>
    </row>
    <row r="309" spans="1:5" x14ac:dyDescent="0.15">
      <c r="A309" s="92">
        <v>3</v>
      </c>
      <c r="B309" s="33" t="s">
        <v>279</v>
      </c>
      <c r="C309" s="33" t="s">
        <v>280</v>
      </c>
      <c r="D309" s="37">
        <v>20555802</v>
      </c>
      <c r="E309" s="36">
        <v>27881.16</v>
      </c>
    </row>
    <row r="310" spans="1:5" x14ac:dyDescent="0.15">
      <c r="A310" s="92">
        <v>4</v>
      </c>
      <c r="B310" s="33" t="s">
        <v>275</v>
      </c>
      <c r="C310" s="33" t="s">
        <v>276</v>
      </c>
      <c r="D310" s="37">
        <v>19053338</v>
      </c>
      <c r="E310" s="36">
        <v>142137.39000000001</v>
      </c>
    </row>
    <row r="311" spans="1:5" x14ac:dyDescent="0.15">
      <c r="A311" s="92">
        <v>5</v>
      </c>
      <c r="B311" s="33" t="s">
        <v>293</v>
      </c>
      <c r="C311" s="33" t="s">
        <v>294</v>
      </c>
      <c r="D311" s="37">
        <v>16873392</v>
      </c>
      <c r="E311" s="36">
        <v>951.32</v>
      </c>
    </row>
    <row r="312" spans="1:5" x14ac:dyDescent="0.15">
      <c r="A312" s="92">
        <v>6</v>
      </c>
      <c r="B312" s="33" t="s">
        <v>469</v>
      </c>
      <c r="C312" s="33" t="s">
        <v>470</v>
      </c>
      <c r="D312" s="37">
        <v>16458995</v>
      </c>
      <c r="E312" s="36">
        <v>31694.880000000001</v>
      </c>
    </row>
    <row r="313" spans="1:5" x14ac:dyDescent="0.15">
      <c r="A313" s="92">
        <v>7</v>
      </c>
      <c r="B313" s="33" t="s">
        <v>281</v>
      </c>
      <c r="C313" s="24" t="s">
        <v>282</v>
      </c>
      <c r="D313" s="37">
        <v>15387273</v>
      </c>
      <c r="E313" s="36">
        <v>17264.45</v>
      </c>
    </row>
    <row r="314" spans="1:5" x14ac:dyDescent="0.15">
      <c r="A314" s="92">
        <v>8</v>
      </c>
      <c r="B314" s="33" t="s">
        <v>503</v>
      </c>
      <c r="C314" s="33" t="s">
        <v>504</v>
      </c>
      <c r="D314" s="37">
        <v>12222989</v>
      </c>
      <c r="E314" s="36">
        <v>29765.81</v>
      </c>
    </row>
    <row r="315" spans="1:5" x14ac:dyDescent="0.15">
      <c r="A315" s="92">
        <v>9</v>
      </c>
      <c r="B315" s="33" t="s">
        <v>291</v>
      </c>
      <c r="C315" s="33" t="s">
        <v>292</v>
      </c>
      <c r="D315" s="37">
        <v>12050596</v>
      </c>
      <c r="E315" s="36">
        <v>431.6720498046875</v>
      </c>
    </row>
    <row r="316" spans="1:5" x14ac:dyDescent="0.15">
      <c r="A316" s="92">
        <v>10</v>
      </c>
      <c r="B316" s="33" t="s">
        <v>285</v>
      </c>
      <c r="C316" s="24" t="s">
        <v>286</v>
      </c>
      <c r="D316" s="37">
        <v>11394147</v>
      </c>
      <c r="E316" s="36">
        <v>13304.16</v>
      </c>
    </row>
    <row r="317" spans="1:5" x14ac:dyDescent="0.15">
      <c r="A317" s="161"/>
      <c r="B317"/>
      <c r="C317"/>
      <c r="E317" s="34"/>
    </row>
    <row r="318" spans="1:5" ht="16" x14ac:dyDescent="0.2">
      <c r="A318" s="900" t="s">
        <v>505</v>
      </c>
      <c r="B318" s="901"/>
      <c r="C318" s="901"/>
      <c r="D318" s="901"/>
      <c r="E318" s="902"/>
    </row>
    <row r="319" spans="1:5" x14ac:dyDescent="0.15">
      <c r="A319" s="92" t="s">
        <v>186</v>
      </c>
      <c r="B319" s="38" t="s">
        <v>202</v>
      </c>
      <c r="C319" s="92" t="s">
        <v>252</v>
      </c>
      <c r="D319" s="38" t="s">
        <v>203</v>
      </c>
      <c r="E319" s="84" t="s">
        <v>274</v>
      </c>
    </row>
    <row r="320" spans="1:5" x14ac:dyDescent="0.15">
      <c r="A320" s="92">
        <v>1</v>
      </c>
      <c r="B320" s="33" t="s">
        <v>275</v>
      </c>
      <c r="C320" s="33" t="s">
        <v>276</v>
      </c>
      <c r="D320" s="37">
        <v>51046105</v>
      </c>
      <c r="E320" s="36">
        <v>114732.58</v>
      </c>
    </row>
    <row r="321" spans="1:5" x14ac:dyDescent="0.15">
      <c r="A321" s="92">
        <v>2</v>
      </c>
      <c r="B321" s="33" t="s">
        <v>277</v>
      </c>
      <c r="C321" s="33" t="s">
        <v>278</v>
      </c>
      <c r="D321" s="37">
        <v>39740493</v>
      </c>
      <c r="E321" s="36">
        <v>18259.095474511701</v>
      </c>
    </row>
    <row r="322" spans="1:5" x14ac:dyDescent="0.15">
      <c r="A322" s="92">
        <v>3</v>
      </c>
      <c r="B322" s="33" t="s">
        <v>285</v>
      </c>
      <c r="C322" s="24" t="s">
        <v>286</v>
      </c>
      <c r="D322" s="37">
        <v>34267640</v>
      </c>
      <c r="E322" s="36">
        <v>61498.6</v>
      </c>
    </row>
    <row r="323" spans="1:5" x14ac:dyDescent="0.15">
      <c r="A323" s="92">
        <v>4</v>
      </c>
      <c r="B323" s="33" t="s">
        <v>506</v>
      </c>
      <c r="C323" s="33" t="s">
        <v>507</v>
      </c>
      <c r="D323" s="37">
        <v>24826841</v>
      </c>
      <c r="E323" s="36">
        <v>3656.01</v>
      </c>
    </row>
    <row r="324" spans="1:5" x14ac:dyDescent="0.15">
      <c r="A324" s="92">
        <v>5</v>
      </c>
      <c r="B324" s="33" t="s">
        <v>289</v>
      </c>
      <c r="C324" s="33" t="s">
        <v>290</v>
      </c>
      <c r="D324" s="37">
        <v>24255307</v>
      </c>
      <c r="E324" s="36">
        <v>53109.74</v>
      </c>
    </row>
    <row r="325" spans="1:5" x14ac:dyDescent="0.15">
      <c r="A325" s="92">
        <v>6</v>
      </c>
      <c r="B325" s="33" t="s">
        <v>293</v>
      </c>
      <c r="C325" s="33" t="s">
        <v>294</v>
      </c>
      <c r="D325" s="37">
        <v>21274787</v>
      </c>
      <c r="E325" s="36">
        <v>1063.04</v>
      </c>
    </row>
    <row r="326" spans="1:5" x14ac:dyDescent="0.15">
      <c r="A326" s="92">
        <v>7</v>
      </c>
      <c r="B326" s="33" t="s">
        <v>508</v>
      </c>
      <c r="C326" s="33" t="s">
        <v>509</v>
      </c>
      <c r="D326" s="37">
        <v>21092187</v>
      </c>
      <c r="E326" s="36">
        <v>6932.64</v>
      </c>
    </row>
    <row r="327" spans="1:5" x14ac:dyDescent="0.15">
      <c r="A327" s="92">
        <v>8</v>
      </c>
      <c r="B327" s="33" t="s">
        <v>279</v>
      </c>
      <c r="C327" s="33" t="s">
        <v>280</v>
      </c>
      <c r="D327" s="37">
        <v>20844102</v>
      </c>
      <c r="E327" s="36">
        <v>28965.37</v>
      </c>
    </row>
    <row r="328" spans="1:5" x14ac:dyDescent="0.15">
      <c r="A328" s="92">
        <v>9</v>
      </c>
      <c r="B328" s="33" t="s">
        <v>281</v>
      </c>
      <c r="C328" s="24" t="s">
        <v>282</v>
      </c>
      <c r="D328" s="37">
        <v>20516923</v>
      </c>
      <c r="E328" s="36">
        <v>21358.48</v>
      </c>
    </row>
    <row r="329" spans="1:5" x14ac:dyDescent="0.15">
      <c r="A329" s="92">
        <v>10</v>
      </c>
      <c r="B329" s="33" t="s">
        <v>291</v>
      </c>
      <c r="C329" s="33" t="s">
        <v>292</v>
      </c>
      <c r="D329" s="37">
        <v>13015846</v>
      </c>
      <c r="E329" s="36">
        <v>566.53351474609303</v>
      </c>
    </row>
    <row r="330" spans="1:5" x14ac:dyDescent="0.15">
      <c r="A330"/>
      <c r="B330"/>
      <c r="C330"/>
      <c r="D330"/>
    </row>
    <row r="331" spans="1:5" ht="16" x14ac:dyDescent="0.2">
      <c r="A331" s="900" t="s">
        <v>510</v>
      </c>
      <c r="B331" s="901"/>
      <c r="C331" s="901"/>
      <c r="D331" s="901"/>
      <c r="E331" s="902"/>
    </row>
    <row r="332" spans="1:5" ht="14" x14ac:dyDescent="0.15">
      <c r="A332" s="92" t="s">
        <v>186</v>
      </c>
      <c r="B332" s="67" t="s">
        <v>202</v>
      </c>
      <c r="C332" s="21" t="s">
        <v>198</v>
      </c>
      <c r="D332" s="67" t="s">
        <v>203</v>
      </c>
      <c r="E332" s="68" t="s">
        <v>199</v>
      </c>
    </row>
    <row r="333" spans="1:5" ht="14" x14ac:dyDescent="0.15">
      <c r="A333" s="21">
        <v>1</v>
      </c>
      <c r="B333" s="16" t="s">
        <v>275</v>
      </c>
      <c r="C333" s="33" t="s">
        <v>276</v>
      </c>
      <c r="D333" s="87">
        <v>156274156</v>
      </c>
      <c r="E333" s="99">
        <v>154615.41673967399</v>
      </c>
    </row>
    <row r="334" spans="1:5" ht="14" x14ac:dyDescent="0.15">
      <c r="A334" s="21">
        <v>2</v>
      </c>
      <c r="B334" s="16" t="s">
        <v>277</v>
      </c>
      <c r="C334" s="18" t="s">
        <v>278</v>
      </c>
      <c r="D334" s="87">
        <v>43841314</v>
      </c>
      <c r="E334" s="99">
        <v>19700.5781418234</v>
      </c>
    </row>
    <row r="335" spans="1:5" ht="14" x14ac:dyDescent="0.15">
      <c r="A335" s="21">
        <v>3</v>
      </c>
      <c r="B335" s="16" t="s">
        <v>283</v>
      </c>
      <c r="C335" s="18" t="s">
        <v>284</v>
      </c>
      <c r="D335" s="87">
        <v>34827539</v>
      </c>
      <c r="E335" s="99">
        <v>58496.911023476132</v>
      </c>
    </row>
    <row r="336" spans="1:5" ht="14" x14ac:dyDescent="0.15">
      <c r="A336" s="21">
        <v>4</v>
      </c>
      <c r="B336" s="16" t="s">
        <v>279</v>
      </c>
      <c r="C336" s="18" t="s">
        <v>280</v>
      </c>
      <c r="D336" s="87">
        <v>34191347</v>
      </c>
      <c r="E336" s="99">
        <v>39174.5310987345</v>
      </c>
    </row>
    <row r="337" spans="1:5" ht="14" x14ac:dyDescent="0.15">
      <c r="A337" s="21">
        <v>5</v>
      </c>
      <c r="B337" s="16" t="s">
        <v>281</v>
      </c>
      <c r="C337" s="18" t="s">
        <v>282</v>
      </c>
      <c r="D337" s="87">
        <v>28465985</v>
      </c>
      <c r="E337" s="99">
        <v>42521.468939030499</v>
      </c>
    </row>
    <row r="338" spans="1:5" ht="14" x14ac:dyDescent="0.15">
      <c r="A338" s="21">
        <v>6</v>
      </c>
      <c r="B338" s="16" t="s">
        <v>287</v>
      </c>
      <c r="C338" s="18" t="s">
        <v>288</v>
      </c>
      <c r="D338" s="87">
        <v>23475021</v>
      </c>
      <c r="E338" s="99">
        <v>35998.955197973082</v>
      </c>
    </row>
    <row r="339" spans="1:5" ht="14" x14ac:dyDescent="0.15">
      <c r="A339" s="21">
        <v>7</v>
      </c>
      <c r="B339" s="16" t="s">
        <v>285</v>
      </c>
      <c r="C339" s="18" t="s">
        <v>286</v>
      </c>
      <c r="D339" s="87">
        <v>21496377</v>
      </c>
      <c r="E339" s="99">
        <v>32553.784273294728</v>
      </c>
    </row>
    <row r="340" spans="1:5" ht="14" x14ac:dyDescent="0.15">
      <c r="A340" s="21">
        <v>8</v>
      </c>
      <c r="B340" s="16" t="s">
        <v>289</v>
      </c>
      <c r="C340" s="18" t="s">
        <v>290</v>
      </c>
      <c r="D340" s="87">
        <v>18120743</v>
      </c>
      <c r="E340" s="99">
        <v>51735.613265655003</v>
      </c>
    </row>
    <row r="341" spans="1:5" ht="14" x14ac:dyDescent="0.15">
      <c r="A341" s="21">
        <v>9</v>
      </c>
      <c r="B341" s="16" t="s">
        <v>291</v>
      </c>
      <c r="C341" s="18" t="s">
        <v>292</v>
      </c>
      <c r="D341" s="87">
        <v>17102848</v>
      </c>
      <c r="E341" s="99">
        <v>700.96587290149103</v>
      </c>
    </row>
    <row r="342" spans="1:5" ht="14" x14ac:dyDescent="0.15">
      <c r="A342" s="21">
        <v>10</v>
      </c>
      <c r="B342" s="16" t="s">
        <v>293</v>
      </c>
      <c r="C342" s="18" t="s">
        <v>294</v>
      </c>
      <c r="D342" s="87">
        <v>16740616</v>
      </c>
      <c r="E342" s="99">
        <v>1710.9792967420001</v>
      </c>
    </row>
    <row r="343" spans="1:5" x14ac:dyDescent="0.15">
      <c r="A343"/>
      <c r="B343"/>
      <c r="C343"/>
      <c r="D343"/>
    </row>
    <row r="344" spans="1:5" ht="16" x14ac:dyDescent="0.2">
      <c r="A344" s="900" t="s">
        <v>659</v>
      </c>
      <c r="B344" s="901"/>
      <c r="C344" s="901"/>
      <c r="D344" s="901"/>
      <c r="E344" s="902"/>
    </row>
    <row r="345" spans="1:5" ht="14" x14ac:dyDescent="0.15">
      <c r="A345" s="92" t="s">
        <v>186</v>
      </c>
      <c r="B345" s="67" t="s">
        <v>202</v>
      </c>
      <c r="C345" s="21" t="s">
        <v>641</v>
      </c>
      <c r="D345" s="67" t="s">
        <v>203</v>
      </c>
      <c r="E345" s="68" t="s">
        <v>642</v>
      </c>
    </row>
    <row r="346" spans="1:5" ht="14" x14ac:dyDescent="0.15">
      <c r="A346" s="21">
        <v>1</v>
      </c>
      <c r="B346" s="16" t="s">
        <v>275</v>
      </c>
      <c r="C346" s="33" t="s">
        <v>276</v>
      </c>
      <c r="D346" s="87">
        <v>79021668</v>
      </c>
      <c r="E346" s="99">
        <v>138703.784636828</v>
      </c>
    </row>
    <row r="347" spans="1:5" ht="14" x14ac:dyDescent="0.15">
      <c r="A347" s="21">
        <v>2</v>
      </c>
      <c r="B347" s="16" t="s">
        <v>277</v>
      </c>
      <c r="C347" s="18" t="s">
        <v>278</v>
      </c>
      <c r="D347" s="87">
        <v>61698017</v>
      </c>
      <c r="E347" s="99">
        <v>24634.493798705698</v>
      </c>
    </row>
    <row r="348" spans="1:5" ht="14" x14ac:dyDescent="0.15">
      <c r="A348" s="21">
        <v>3</v>
      </c>
      <c r="B348" s="16" t="s">
        <v>279</v>
      </c>
      <c r="C348" s="18" t="s">
        <v>280</v>
      </c>
      <c r="D348" s="87">
        <v>36127605</v>
      </c>
      <c r="E348" s="99">
        <v>43378.644197227397</v>
      </c>
    </row>
    <row r="349" spans="1:5" ht="14" x14ac:dyDescent="0.15">
      <c r="A349" s="21">
        <v>4</v>
      </c>
      <c r="B349" s="16" t="s">
        <v>283</v>
      </c>
      <c r="C349" s="18" t="s">
        <v>284</v>
      </c>
      <c r="D349" s="87">
        <v>29779125</v>
      </c>
      <c r="E349" s="99">
        <v>56304.404286751444</v>
      </c>
    </row>
    <row r="350" spans="1:5" ht="14" x14ac:dyDescent="0.15">
      <c r="A350" s="21">
        <v>5</v>
      </c>
      <c r="B350" s="16" t="s">
        <v>469</v>
      </c>
      <c r="C350" s="18" t="s">
        <v>470</v>
      </c>
      <c r="D350" s="87">
        <v>26431635</v>
      </c>
      <c r="E350" s="99">
        <v>19210.120307651301</v>
      </c>
    </row>
    <row r="351" spans="1:5" ht="14" x14ac:dyDescent="0.15">
      <c r="A351" s="21">
        <v>6</v>
      </c>
      <c r="B351" s="16" t="s">
        <v>289</v>
      </c>
      <c r="C351" s="18" t="s">
        <v>290</v>
      </c>
      <c r="D351" s="87">
        <v>24782980</v>
      </c>
      <c r="E351" s="99">
        <v>44565.891134066449</v>
      </c>
    </row>
    <row r="352" spans="1:5" ht="14" x14ac:dyDescent="0.15">
      <c r="A352" s="21">
        <v>7</v>
      </c>
      <c r="B352" s="16" t="s">
        <v>483</v>
      </c>
      <c r="C352" s="18" t="s">
        <v>484</v>
      </c>
      <c r="D352" s="87">
        <v>24364827</v>
      </c>
      <c r="E352" s="99">
        <v>29416.414307565399</v>
      </c>
    </row>
    <row r="353" spans="1:5" ht="14" x14ac:dyDescent="0.15">
      <c r="A353" s="21">
        <v>8</v>
      </c>
      <c r="B353" s="16" t="s">
        <v>293</v>
      </c>
      <c r="C353" s="18" t="s">
        <v>294</v>
      </c>
      <c r="D353" s="87">
        <v>23317839</v>
      </c>
      <c r="E353" s="99">
        <v>3730.56477037165</v>
      </c>
    </row>
    <row r="354" spans="1:5" ht="28" x14ac:dyDescent="0.15">
      <c r="A354" s="21">
        <v>9</v>
      </c>
      <c r="B354" s="16" t="s">
        <v>654</v>
      </c>
      <c r="C354" s="18" t="s">
        <v>660</v>
      </c>
      <c r="D354" s="87">
        <v>22878252</v>
      </c>
      <c r="E354" s="99">
        <v>176759.91550470699</v>
      </c>
    </row>
    <row r="355" spans="1:5" ht="14" x14ac:dyDescent="0.15">
      <c r="A355" s="21">
        <v>10</v>
      </c>
      <c r="B355" s="16" t="s">
        <v>281</v>
      </c>
      <c r="C355" s="18" t="s">
        <v>655</v>
      </c>
      <c r="D355" s="87">
        <v>22345069</v>
      </c>
      <c r="E355" s="99">
        <v>24607.603147198348</v>
      </c>
    </row>
    <row r="357" spans="1:5" ht="16" x14ac:dyDescent="0.2">
      <c r="A357" s="900" t="s">
        <v>698</v>
      </c>
      <c r="B357" s="901"/>
      <c r="C357" s="901"/>
      <c r="D357" s="901"/>
      <c r="E357" s="902"/>
    </row>
    <row r="358" spans="1:5" ht="14" x14ac:dyDescent="0.15">
      <c r="A358" s="92" t="s">
        <v>186</v>
      </c>
      <c r="B358" s="67" t="s">
        <v>202</v>
      </c>
      <c r="C358" s="21" t="s">
        <v>198</v>
      </c>
      <c r="D358" s="67" t="s">
        <v>203</v>
      </c>
      <c r="E358" s="68" t="s">
        <v>199</v>
      </c>
    </row>
    <row r="359" spans="1:5" ht="14" x14ac:dyDescent="0.15">
      <c r="A359" s="21">
        <v>1</v>
      </c>
      <c r="B359" s="16" t="s">
        <v>694</v>
      </c>
      <c r="C359" s="33" t="s">
        <v>695</v>
      </c>
      <c r="D359" s="87">
        <v>83986418</v>
      </c>
      <c r="E359" s="99">
        <v>19862.4528385661</v>
      </c>
    </row>
    <row r="360" spans="1:5" ht="14" x14ac:dyDescent="0.15">
      <c r="A360" s="21">
        <v>2</v>
      </c>
      <c r="B360" s="16" t="s">
        <v>277</v>
      </c>
      <c r="C360" s="18" t="s">
        <v>278</v>
      </c>
      <c r="D360" s="87">
        <v>61858748</v>
      </c>
      <c r="E360" s="99">
        <v>22130.217754843601</v>
      </c>
    </row>
    <row r="361" spans="1:5" ht="14" x14ac:dyDescent="0.15">
      <c r="A361" s="21">
        <v>3</v>
      </c>
      <c r="B361" s="16" t="s">
        <v>485</v>
      </c>
      <c r="C361" s="18" t="s">
        <v>486</v>
      </c>
      <c r="D361" s="87">
        <v>41730776</v>
      </c>
      <c r="E361" s="99">
        <v>105.39634930063001</v>
      </c>
    </row>
    <row r="362" spans="1:5" ht="14" x14ac:dyDescent="0.15">
      <c r="A362" s="21">
        <v>4</v>
      </c>
      <c r="B362" s="16" t="s">
        <v>279</v>
      </c>
      <c r="C362" s="18" t="s">
        <v>280</v>
      </c>
      <c r="D362" s="87">
        <v>28392879</v>
      </c>
      <c r="E362" s="99">
        <v>39398.268786398599</v>
      </c>
    </row>
    <row r="363" spans="1:5" ht="14" x14ac:dyDescent="0.15">
      <c r="A363" s="21">
        <v>5</v>
      </c>
      <c r="B363" s="16" t="s">
        <v>261</v>
      </c>
      <c r="C363" s="18" t="s">
        <v>262</v>
      </c>
      <c r="D363" s="87">
        <v>26371984</v>
      </c>
      <c r="E363" s="99">
        <v>729258.33458006126</v>
      </c>
    </row>
    <row r="364" spans="1:5" ht="28" x14ac:dyDescent="0.15">
      <c r="A364" s="21">
        <v>6</v>
      </c>
      <c r="B364" s="16" t="s">
        <v>654</v>
      </c>
      <c r="C364" s="18" t="s">
        <v>660</v>
      </c>
      <c r="D364" s="87">
        <v>18624144</v>
      </c>
      <c r="E364" s="99">
        <v>267435.92744638002</v>
      </c>
    </row>
    <row r="365" spans="1:5" ht="14" x14ac:dyDescent="0.15">
      <c r="A365" s="21">
        <v>7</v>
      </c>
      <c r="B365" s="16" t="s">
        <v>283</v>
      </c>
      <c r="C365" s="18" t="s">
        <v>284</v>
      </c>
      <c r="D365" s="87">
        <v>18045832</v>
      </c>
      <c r="E365" s="99">
        <v>36450.548845692458</v>
      </c>
    </row>
    <row r="366" spans="1:5" ht="14" x14ac:dyDescent="0.15">
      <c r="A366" s="21">
        <v>8</v>
      </c>
      <c r="B366" s="16" t="s">
        <v>289</v>
      </c>
      <c r="C366" s="18" t="s">
        <v>290</v>
      </c>
      <c r="D366" s="87">
        <v>17745518</v>
      </c>
      <c r="E366" s="99">
        <v>28686.0179706737</v>
      </c>
    </row>
    <row r="367" spans="1:5" ht="14" x14ac:dyDescent="0.15">
      <c r="A367" s="21">
        <v>9</v>
      </c>
      <c r="B367" s="16" t="s">
        <v>508</v>
      </c>
      <c r="C367" s="18" t="s">
        <v>509</v>
      </c>
      <c r="D367" s="87">
        <v>15524038</v>
      </c>
      <c r="E367" s="99">
        <v>36496.146870997698</v>
      </c>
    </row>
    <row r="368" spans="1:5" ht="14" x14ac:dyDescent="0.15">
      <c r="A368" s="21">
        <v>10</v>
      </c>
      <c r="B368" s="16" t="s">
        <v>483</v>
      </c>
      <c r="C368" s="18" t="s">
        <v>484</v>
      </c>
      <c r="D368" s="87">
        <v>13470667</v>
      </c>
      <c r="E368" s="99">
        <v>18747.948906420701</v>
      </c>
    </row>
    <row r="369" spans="1:5" x14ac:dyDescent="0.15">
      <c r="A369" s="1"/>
      <c r="B369" s="71"/>
      <c r="C369" s="197"/>
      <c r="D369" s="70"/>
      <c r="E369" s="100"/>
    </row>
    <row r="370" spans="1:5" ht="16" x14ac:dyDescent="0.2">
      <c r="A370" s="893" t="s">
        <v>744</v>
      </c>
      <c r="B370" s="894"/>
      <c r="C370" s="894"/>
      <c r="D370" s="894"/>
      <c r="E370" s="895"/>
    </row>
    <row r="371" spans="1:5" ht="14" x14ac:dyDescent="0.15">
      <c r="A371" s="246" t="s">
        <v>186</v>
      </c>
      <c r="B371" s="94" t="s">
        <v>202</v>
      </c>
      <c r="C371" s="94" t="s">
        <v>198</v>
      </c>
      <c r="D371" s="94" t="s">
        <v>203</v>
      </c>
      <c r="E371" s="241" t="s">
        <v>199</v>
      </c>
    </row>
    <row r="372" spans="1:5" ht="14" x14ac:dyDescent="0.15">
      <c r="A372" s="94">
        <v>1</v>
      </c>
      <c r="B372" s="171" t="s">
        <v>277</v>
      </c>
      <c r="C372" s="273" t="s">
        <v>278</v>
      </c>
      <c r="D372" s="242">
        <v>54345193</v>
      </c>
      <c r="E372" s="271">
        <v>26445.9624078208</v>
      </c>
    </row>
    <row r="373" spans="1:5" ht="14" x14ac:dyDescent="0.15">
      <c r="A373" s="94">
        <v>2</v>
      </c>
      <c r="B373" s="171" t="s">
        <v>279</v>
      </c>
      <c r="C373" s="173" t="s">
        <v>280</v>
      </c>
      <c r="D373" s="242">
        <v>42191186</v>
      </c>
      <c r="E373" s="271">
        <v>68622.826720035606</v>
      </c>
    </row>
    <row r="374" spans="1:5" ht="14" x14ac:dyDescent="0.15">
      <c r="A374" s="94">
        <v>3</v>
      </c>
      <c r="B374" s="171" t="s">
        <v>291</v>
      </c>
      <c r="C374" s="173" t="s">
        <v>292</v>
      </c>
      <c r="D374" s="242">
        <v>27055478</v>
      </c>
      <c r="E374" s="271">
        <v>666.2029130226</v>
      </c>
    </row>
    <row r="375" spans="1:5" ht="14" x14ac:dyDescent="0.15">
      <c r="A375" s="94">
        <v>4</v>
      </c>
      <c r="B375" s="171" t="s">
        <v>283</v>
      </c>
      <c r="C375" s="173" t="s">
        <v>284</v>
      </c>
      <c r="D375" s="242">
        <v>25472039</v>
      </c>
      <c r="E375" s="271">
        <v>53581.791571218455</v>
      </c>
    </row>
    <row r="376" spans="1:5" ht="14" x14ac:dyDescent="0.15">
      <c r="A376" s="94">
        <v>5</v>
      </c>
      <c r="B376" s="171" t="s">
        <v>485</v>
      </c>
      <c r="C376" s="173" t="s">
        <v>486</v>
      </c>
      <c r="D376" s="242">
        <v>22008656</v>
      </c>
      <c r="E376" s="271">
        <v>96.788221632130401</v>
      </c>
    </row>
    <row r="377" spans="1:5" ht="14" x14ac:dyDescent="0.15">
      <c r="A377" s="94">
        <v>6</v>
      </c>
      <c r="B377" s="171" t="s">
        <v>694</v>
      </c>
      <c r="C377" s="173" t="s">
        <v>695</v>
      </c>
      <c r="D377" s="242">
        <v>20569036</v>
      </c>
      <c r="E377" s="271">
        <v>2320.1327329343098</v>
      </c>
    </row>
    <row r="378" spans="1:5" ht="14" x14ac:dyDescent="0.15">
      <c r="A378" s="94">
        <v>7</v>
      </c>
      <c r="B378" s="171" t="s">
        <v>281</v>
      </c>
      <c r="C378" s="173" t="s">
        <v>655</v>
      </c>
      <c r="D378" s="242">
        <v>20358366</v>
      </c>
      <c r="E378" s="271">
        <v>48973.8587606484</v>
      </c>
    </row>
    <row r="379" spans="1:5" ht="14" x14ac:dyDescent="0.15">
      <c r="A379" s="94">
        <v>8</v>
      </c>
      <c r="B379" s="171" t="s">
        <v>742</v>
      </c>
      <c r="C379" s="173" t="s">
        <v>743</v>
      </c>
      <c r="D379" s="242">
        <v>19692861</v>
      </c>
      <c r="E379" s="271">
        <v>548.22342562209803</v>
      </c>
    </row>
    <row r="380" spans="1:5" ht="14" x14ac:dyDescent="0.15">
      <c r="A380" s="94">
        <v>9</v>
      </c>
      <c r="B380" s="171" t="s">
        <v>483</v>
      </c>
      <c r="C380" s="173" t="s">
        <v>484</v>
      </c>
      <c r="D380" s="242">
        <v>19652342</v>
      </c>
      <c r="E380" s="271">
        <v>28253.253996175699</v>
      </c>
    </row>
    <row r="381" spans="1:5" ht="14" x14ac:dyDescent="0.15">
      <c r="A381" s="94">
        <v>10</v>
      </c>
      <c r="B381" s="171" t="s">
        <v>508</v>
      </c>
      <c r="C381" s="173" t="s">
        <v>509</v>
      </c>
      <c r="D381" s="242">
        <v>19109256</v>
      </c>
      <c r="E381" s="271">
        <v>60874.971949586579</v>
      </c>
    </row>
    <row r="382" spans="1:5" x14ac:dyDescent="0.15">
      <c r="A382" s="91"/>
      <c r="B382" s="274"/>
      <c r="C382" s="274"/>
      <c r="D382" s="275"/>
      <c r="E382" s="91"/>
    </row>
    <row r="383" spans="1:5" ht="16" x14ac:dyDescent="0.2">
      <c r="A383" s="893" t="s">
        <v>774</v>
      </c>
      <c r="B383" s="894"/>
      <c r="C383" s="894"/>
      <c r="D383" s="894"/>
      <c r="E383" s="895"/>
    </row>
    <row r="384" spans="1:5" ht="14" x14ac:dyDescent="0.15">
      <c r="A384" s="246" t="s">
        <v>186</v>
      </c>
      <c r="B384" s="94" t="s">
        <v>202</v>
      </c>
      <c r="C384" s="94" t="s">
        <v>198</v>
      </c>
      <c r="D384" s="94" t="s">
        <v>203</v>
      </c>
      <c r="E384" s="241" t="s">
        <v>199</v>
      </c>
    </row>
    <row r="385" spans="1:16" ht="14" x14ac:dyDescent="0.15">
      <c r="A385" s="94">
        <v>1</v>
      </c>
      <c r="B385" s="171" t="s">
        <v>768</v>
      </c>
      <c r="C385" s="273" t="s">
        <v>769</v>
      </c>
      <c r="D385" s="242">
        <v>68365198</v>
      </c>
      <c r="E385" s="271">
        <v>135.67266906891001</v>
      </c>
    </row>
    <row r="386" spans="1:16" ht="14" x14ac:dyDescent="0.15">
      <c r="A386" s="94">
        <v>2</v>
      </c>
      <c r="B386" s="171" t="s">
        <v>277</v>
      </c>
      <c r="C386" s="173" t="s">
        <v>278</v>
      </c>
      <c r="D386" s="242">
        <v>63449206</v>
      </c>
      <c r="E386" s="271">
        <v>32824.0876573473</v>
      </c>
    </row>
    <row r="387" spans="1:16" ht="14" x14ac:dyDescent="0.15">
      <c r="A387" s="94">
        <v>3</v>
      </c>
      <c r="B387" s="171" t="s">
        <v>784</v>
      </c>
      <c r="C387" s="173" t="s">
        <v>785</v>
      </c>
      <c r="D387" s="242">
        <v>61769058</v>
      </c>
      <c r="E387" s="271">
        <v>49722.686307153599</v>
      </c>
    </row>
    <row r="388" spans="1:16" ht="14" x14ac:dyDescent="0.15">
      <c r="A388" s="94">
        <v>4</v>
      </c>
      <c r="B388" s="171" t="s">
        <v>279</v>
      </c>
      <c r="C388" s="173" t="s">
        <v>280</v>
      </c>
      <c r="D388" s="242">
        <v>48018476</v>
      </c>
      <c r="E388" s="271">
        <v>101784.04840855001</v>
      </c>
    </row>
    <row r="389" spans="1:16" ht="14" x14ac:dyDescent="0.15">
      <c r="A389" s="94">
        <v>5</v>
      </c>
      <c r="B389" s="171" t="s">
        <v>786</v>
      </c>
      <c r="C389" s="173" t="s">
        <v>787</v>
      </c>
      <c r="D389" s="242">
        <v>42308474</v>
      </c>
      <c r="E389" s="271">
        <v>187711.06755561399</v>
      </c>
    </row>
    <row r="390" spans="1:16" ht="14" x14ac:dyDescent="0.15">
      <c r="A390" s="94">
        <v>6</v>
      </c>
      <c r="B390" s="171" t="s">
        <v>485</v>
      </c>
      <c r="C390" s="173" t="s">
        <v>486</v>
      </c>
      <c r="D390" s="242">
        <v>33127112</v>
      </c>
      <c r="E390" s="271">
        <v>150.95213065761999</v>
      </c>
    </row>
    <row r="391" spans="1:16" ht="14" x14ac:dyDescent="0.15">
      <c r="A391" s="94">
        <v>7</v>
      </c>
      <c r="B391" s="171" t="s">
        <v>788</v>
      </c>
      <c r="C391" s="173" t="s">
        <v>789</v>
      </c>
      <c r="D391" s="242">
        <v>30400777</v>
      </c>
      <c r="E391" s="271">
        <v>95406.427747247799</v>
      </c>
      <c r="P391" t="s">
        <v>1154</v>
      </c>
    </row>
    <row r="392" spans="1:16" ht="14" x14ac:dyDescent="0.15">
      <c r="A392" s="94">
        <v>8</v>
      </c>
      <c r="B392" s="171" t="s">
        <v>283</v>
      </c>
      <c r="C392" s="173" t="s">
        <v>284</v>
      </c>
      <c r="D392" s="242">
        <v>28668439</v>
      </c>
      <c r="E392" s="271">
        <v>59475.445085276799</v>
      </c>
    </row>
    <row r="393" spans="1:16" ht="14" x14ac:dyDescent="0.15">
      <c r="A393" s="94">
        <v>9</v>
      </c>
      <c r="B393" s="171" t="s">
        <v>767</v>
      </c>
      <c r="C393" s="173" t="s">
        <v>743</v>
      </c>
      <c r="D393" s="242">
        <v>27126879</v>
      </c>
      <c r="E393" s="271">
        <v>730.91353843547404</v>
      </c>
    </row>
    <row r="394" spans="1:16" ht="14" x14ac:dyDescent="0.15">
      <c r="A394" s="94">
        <v>10</v>
      </c>
      <c r="B394" s="171" t="s">
        <v>281</v>
      </c>
      <c r="C394" s="173" t="s">
        <v>655</v>
      </c>
      <c r="D394" s="242">
        <v>26540800</v>
      </c>
      <c r="E394" s="271">
        <v>62873.408854574802</v>
      </c>
    </row>
    <row r="395" spans="1:16" x14ac:dyDescent="0.15">
      <c r="A395" s="91"/>
      <c r="B395" s="274"/>
      <c r="C395" s="274"/>
      <c r="D395" s="275"/>
      <c r="E395" s="91"/>
    </row>
    <row r="396" spans="1:16" ht="16" x14ac:dyDescent="0.2">
      <c r="A396" s="893" t="s">
        <v>854</v>
      </c>
      <c r="B396" s="894"/>
      <c r="C396" s="894"/>
      <c r="D396" s="894"/>
      <c r="E396" s="895"/>
    </row>
    <row r="397" spans="1:16" ht="14" x14ac:dyDescent="0.15">
      <c r="A397" s="246" t="s">
        <v>186</v>
      </c>
      <c r="B397" s="94" t="s">
        <v>202</v>
      </c>
      <c r="C397" s="94" t="s">
        <v>198</v>
      </c>
      <c r="D397" s="94" t="s">
        <v>203</v>
      </c>
      <c r="E397" s="241" t="s">
        <v>199</v>
      </c>
    </row>
    <row r="398" spans="1:16" ht="14" x14ac:dyDescent="0.15">
      <c r="A398" s="94">
        <v>1</v>
      </c>
      <c r="B398" s="171" t="s">
        <v>277</v>
      </c>
      <c r="C398" s="273" t="s">
        <v>278</v>
      </c>
      <c r="D398" s="242">
        <v>99089208</v>
      </c>
      <c r="E398" s="271">
        <v>138235.63536936199</v>
      </c>
    </row>
    <row r="399" spans="1:16" ht="14" x14ac:dyDescent="0.15">
      <c r="A399" s="94">
        <v>2</v>
      </c>
      <c r="B399" s="171" t="s">
        <v>786</v>
      </c>
      <c r="C399" s="173" t="s">
        <v>787</v>
      </c>
      <c r="D399" s="242">
        <v>71821805</v>
      </c>
      <c r="E399" s="271">
        <v>225746.26088577401</v>
      </c>
    </row>
    <row r="400" spans="1:16" ht="14" x14ac:dyDescent="0.15">
      <c r="A400" s="94">
        <v>3</v>
      </c>
      <c r="B400" s="171" t="s">
        <v>279</v>
      </c>
      <c r="C400" s="173" t="s">
        <v>280</v>
      </c>
      <c r="D400" s="242">
        <v>45438455</v>
      </c>
      <c r="E400" s="271">
        <v>69173.415885575101</v>
      </c>
    </row>
    <row r="401" spans="1:5" ht="14" x14ac:dyDescent="0.15">
      <c r="A401" s="94">
        <v>4</v>
      </c>
      <c r="B401" s="171" t="s">
        <v>742</v>
      </c>
      <c r="C401" s="173" t="s">
        <v>743</v>
      </c>
      <c r="D401" s="242">
        <v>45376943</v>
      </c>
      <c r="E401" s="271">
        <v>1278.88888339512</v>
      </c>
    </row>
    <row r="402" spans="1:5" ht="14" x14ac:dyDescent="0.15">
      <c r="A402" s="94">
        <v>5</v>
      </c>
      <c r="B402" s="171" t="s">
        <v>283</v>
      </c>
      <c r="C402" s="173" t="s">
        <v>284</v>
      </c>
      <c r="D402" s="242">
        <v>31541231</v>
      </c>
      <c r="E402" s="271">
        <v>66288.675027906793</v>
      </c>
    </row>
    <row r="403" spans="1:5" ht="14" x14ac:dyDescent="0.15">
      <c r="A403" s="94">
        <v>6</v>
      </c>
      <c r="B403" s="171" t="s">
        <v>485</v>
      </c>
      <c r="C403" s="173" t="s">
        <v>486</v>
      </c>
      <c r="D403" s="242">
        <v>30322736</v>
      </c>
      <c r="E403" s="271">
        <v>139.39140438474701</v>
      </c>
    </row>
    <row r="404" spans="1:5" ht="14" x14ac:dyDescent="0.15">
      <c r="A404" s="94">
        <v>7</v>
      </c>
      <c r="B404" s="171" t="s">
        <v>767</v>
      </c>
      <c r="C404" s="173" t="s">
        <v>743</v>
      </c>
      <c r="D404" s="242">
        <v>29170051</v>
      </c>
      <c r="E404" s="271">
        <v>823.55660563427898</v>
      </c>
    </row>
    <row r="405" spans="1:5" ht="14" x14ac:dyDescent="0.15">
      <c r="A405" s="94">
        <v>8</v>
      </c>
      <c r="B405" s="171" t="s">
        <v>847</v>
      </c>
      <c r="C405" s="173" t="s">
        <v>848</v>
      </c>
      <c r="D405" s="242">
        <v>27330132</v>
      </c>
      <c r="E405" s="271">
        <v>8034.3141844412303</v>
      </c>
    </row>
    <row r="406" spans="1:5" ht="14" x14ac:dyDescent="0.15">
      <c r="A406" s="94">
        <v>9</v>
      </c>
      <c r="B406" s="171" t="s">
        <v>281</v>
      </c>
      <c r="C406" s="173" t="s">
        <v>655</v>
      </c>
      <c r="D406" s="242">
        <v>26817999</v>
      </c>
      <c r="E406" s="271">
        <v>63876.581982799798</v>
      </c>
    </row>
    <row r="407" spans="1:5" ht="14" x14ac:dyDescent="0.15">
      <c r="A407" s="94">
        <v>10</v>
      </c>
      <c r="B407" s="171" t="s">
        <v>287</v>
      </c>
      <c r="C407" s="173" t="s">
        <v>288</v>
      </c>
      <c r="D407" s="242">
        <v>26795431</v>
      </c>
      <c r="E407" s="271">
        <v>53592.367407664598</v>
      </c>
    </row>
    <row r="408" spans="1:5" x14ac:dyDescent="0.15">
      <c r="A408" s="91"/>
      <c r="B408" s="274"/>
      <c r="C408" s="274"/>
      <c r="D408" s="275"/>
      <c r="E408" s="91"/>
    </row>
    <row r="409" spans="1:5" ht="16" customHeight="1" x14ac:dyDescent="0.2">
      <c r="A409" s="893" t="s">
        <v>950</v>
      </c>
      <c r="B409" s="894"/>
      <c r="C409" s="894"/>
      <c r="D409" s="894"/>
      <c r="E409" s="895"/>
    </row>
    <row r="410" spans="1:5" ht="14" x14ac:dyDescent="0.15">
      <c r="A410" s="246" t="s">
        <v>186</v>
      </c>
      <c r="B410" s="94" t="s">
        <v>202</v>
      </c>
      <c r="C410" s="94" t="s">
        <v>198</v>
      </c>
      <c r="D410" s="94" t="s">
        <v>203</v>
      </c>
      <c r="E410" s="241" t="s">
        <v>199</v>
      </c>
    </row>
    <row r="411" spans="1:5" ht="14" x14ac:dyDescent="0.15">
      <c r="A411" s="94">
        <v>1</v>
      </c>
      <c r="B411" s="171" t="s">
        <v>786</v>
      </c>
      <c r="C411" s="273" t="s">
        <v>787</v>
      </c>
      <c r="D411" s="242">
        <v>102753229</v>
      </c>
      <c r="E411" s="271">
        <v>406214.76150000002</v>
      </c>
    </row>
    <row r="412" spans="1:5" ht="14" x14ac:dyDescent="0.15">
      <c r="A412" s="94">
        <v>2</v>
      </c>
      <c r="B412" s="171" t="s">
        <v>277</v>
      </c>
      <c r="C412" s="173" t="s">
        <v>278</v>
      </c>
      <c r="D412" s="242">
        <v>74273883</v>
      </c>
      <c r="E412" s="271">
        <v>132389.84409999999</v>
      </c>
    </row>
    <row r="413" spans="1:5" ht="14" x14ac:dyDescent="0.15">
      <c r="A413" s="94">
        <v>3</v>
      </c>
      <c r="B413" s="171" t="s">
        <v>767</v>
      </c>
      <c r="C413" s="173" t="s">
        <v>743</v>
      </c>
      <c r="D413" s="242">
        <v>68952291</v>
      </c>
      <c r="E413" s="271">
        <v>1955.1720089999999</v>
      </c>
    </row>
    <row r="414" spans="1:5" ht="14" x14ac:dyDescent="0.15">
      <c r="A414" s="94">
        <v>4</v>
      </c>
      <c r="B414" s="171" t="s">
        <v>742</v>
      </c>
      <c r="C414" s="173" t="s">
        <v>743</v>
      </c>
      <c r="D414" s="242">
        <v>63830837</v>
      </c>
      <c r="E414" s="271">
        <v>1802.4977140000001</v>
      </c>
    </row>
    <row r="415" spans="1:5" ht="14" x14ac:dyDescent="0.15">
      <c r="A415" s="94">
        <v>5</v>
      </c>
      <c r="B415" s="171" t="s">
        <v>279</v>
      </c>
      <c r="C415" s="173" t="s">
        <v>280</v>
      </c>
      <c r="D415" s="242">
        <v>46861239</v>
      </c>
      <c r="E415" s="271">
        <v>48483.331449999998</v>
      </c>
    </row>
    <row r="416" spans="1:5" ht="14" x14ac:dyDescent="0.15">
      <c r="A416" s="94">
        <v>6</v>
      </c>
      <c r="B416" s="171" t="s">
        <v>283</v>
      </c>
      <c r="C416" s="173" t="s">
        <v>284</v>
      </c>
      <c r="D416" s="242">
        <v>40019459</v>
      </c>
      <c r="E416" s="271">
        <v>84158.280780000001</v>
      </c>
    </row>
    <row r="417" spans="1:5" ht="28" x14ac:dyDescent="0.15">
      <c r="A417" s="94">
        <v>7</v>
      </c>
      <c r="B417" s="171" t="s">
        <v>654</v>
      </c>
      <c r="C417" s="173" t="s">
        <v>660</v>
      </c>
      <c r="D417" s="242">
        <v>34311923</v>
      </c>
      <c r="E417" s="271">
        <v>243092.83780000001</v>
      </c>
    </row>
    <row r="418" spans="1:5" ht="14" x14ac:dyDescent="0.15">
      <c r="A418" s="94">
        <v>8</v>
      </c>
      <c r="B418" s="171" t="s">
        <v>940</v>
      </c>
      <c r="C418" s="173" t="s">
        <v>941</v>
      </c>
      <c r="D418" s="242">
        <v>33650592</v>
      </c>
      <c r="E418" s="271">
        <v>195231.8217</v>
      </c>
    </row>
    <row r="419" spans="1:5" ht="28" x14ac:dyDescent="0.15">
      <c r="A419" s="94">
        <v>9</v>
      </c>
      <c r="B419" s="171" t="s">
        <v>942</v>
      </c>
      <c r="C419" s="173" t="s">
        <v>943</v>
      </c>
      <c r="D419" s="242">
        <v>30143392</v>
      </c>
      <c r="E419" s="271">
        <v>9158.3019569999997</v>
      </c>
    </row>
    <row r="420" spans="1:5" ht="16" customHeight="1" x14ac:dyDescent="0.15">
      <c r="A420" s="94">
        <v>10</v>
      </c>
      <c r="B420" s="171" t="s">
        <v>944</v>
      </c>
      <c r="C420" s="173" t="s">
        <v>945</v>
      </c>
      <c r="D420" s="242">
        <v>27970817</v>
      </c>
      <c r="E420" s="271">
        <v>207836.0845</v>
      </c>
    </row>
    <row r="421" spans="1:5" x14ac:dyDescent="0.15">
      <c r="A421" s="598"/>
      <c r="B421" s="560"/>
      <c r="C421" s="97"/>
      <c r="D421" s="599"/>
      <c r="E421" s="600"/>
    </row>
    <row r="422" spans="1:5" ht="16" x14ac:dyDescent="0.2">
      <c r="A422" s="893" t="s">
        <v>1155</v>
      </c>
      <c r="B422" s="894"/>
      <c r="C422" s="894"/>
      <c r="D422" s="894"/>
      <c r="E422" s="895"/>
    </row>
    <row r="423" spans="1:5" ht="16" x14ac:dyDescent="0.15">
      <c r="A423" s="880" t="s">
        <v>273</v>
      </c>
      <c r="B423" s="881"/>
      <c r="C423" s="881"/>
      <c r="D423" s="881"/>
      <c r="E423" s="882"/>
    </row>
    <row r="424" spans="1:5" ht="17" x14ac:dyDescent="0.15">
      <c r="A424" s="570"/>
      <c r="B424" s="571" t="s">
        <v>202</v>
      </c>
      <c r="C424" s="571" t="s">
        <v>198</v>
      </c>
      <c r="D424" s="572" t="s">
        <v>203</v>
      </c>
      <c r="E424" s="569" t="s">
        <v>199</v>
      </c>
    </row>
    <row r="425" spans="1:5" ht="34" x14ac:dyDescent="0.2">
      <c r="A425" s="573">
        <v>1</v>
      </c>
      <c r="B425" s="574" t="s">
        <v>1139</v>
      </c>
      <c r="C425" s="575" t="s">
        <v>1140</v>
      </c>
      <c r="D425" s="569">
        <v>326848184</v>
      </c>
      <c r="E425" s="568">
        <v>2480451.73661059</v>
      </c>
    </row>
    <row r="426" spans="1:5" ht="17" x14ac:dyDescent="0.2">
      <c r="A426" s="573">
        <v>2</v>
      </c>
      <c r="B426" s="574" t="s">
        <v>271</v>
      </c>
      <c r="C426" s="575" t="s">
        <v>933</v>
      </c>
      <c r="D426" s="569">
        <v>145352965</v>
      </c>
      <c r="E426" s="568">
        <v>4180054.51849184</v>
      </c>
    </row>
    <row r="427" spans="1:5" ht="17" x14ac:dyDescent="0.2">
      <c r="A427" s="573">
        <v>3</v>
      </c>
      <c r="B427" s="574" t="s">
        <v>259</v>
      </c>
      <c r="C427" s="575" t="s">
        <v>933</v>
      </c>
      <c r="D427" s="569">
        <v>144127741</v>
      </c>
      <c r="E427" s="568">
        <v>4161374.9828019901</v>
      </c>
    </row>
    <row r="428" spans="1:5" ht="17" x14ac:dyDescent="0.2">
      <c r="A428" s="573">
        <v>4</v>
      </c>
      <c r="B428" s="574" t="s">
        <v>1141</v>
      </c>
      <c r="C428" s="575" t="s">
        <v>1142</v>
      </c>
      <c r="D428" s="569">
        <v>111684810</v>
      </c>
      <c r="E428" s="568">
        <v>1176849.89750026</v>
      </c>
    </row>
    <row r="429" spans="1:5" ht="17" x14ac:dyDescent="0.2">
      <c r="A429" s="573">
        <v>5</v>
      </c>
      <c r="B429" s="574" t="s">
        <v>786</v>
      </c>
      <c r="C429" s="575" t="s">
        <v>787</v>
      </c>
      <c r="D429" s="569">
        <v>107669481</v>
      </c>
      <c r="E429" s="568">
        <v>377425.817821951</v>
      </c>
    </row>
    <row r="430" spans="1:5" ht="34" x14ac:dyDescent="0.2">
      <c r="A430" s="573">
        <v>6</v>
      </c>
      <c r="B430" s="574" t="s">
        <v>1143</v>
      </c>
      <c r="C430" s="575" t="s">
        <v>1144</v>
      </c>
      <c r="D430" s="569">
        <v>94249179</v>
      </c>
      <c r="E430" s="568">
        <v>758586.30343501503</v>
      </c>
    </row>
    <row r="431" spans="1:5" ht="17" x14ac:dyDescent="0.2">
      <c r="A431" s="573">
        <v>7</v>
      </c>
      <c r="B431" s="574" t="s">
        <v>1145</v>
      </c>
      <c r="C431" s="575" t="s">
        <v>1146</v>
      </c>
      <c r="D431" s="569">
        <v>59336927</v>
      </c>
      <c r="E431" s="568">
        <v>9446.7995245615002</v>
      </c>
    </row>
    <row r="432" spans="1:5" ht="17" x14ac:dyDescent="0.2">
      <c r="A432" s="573">
        <v>8</v>
      </c>
      <c r="B432" s="574" t="s">
        <v>277</v>
      </c>
      <c r="C432" s="575" t="s">
        <v>278</v>
      </c>
      <c r="D432" s="569">
        <v>58754122</v>
      </c>
      <c r="E432" s="568">
        <v>102811.625885078</v>
      </c>
    </row>
    <row r="433" spans="1:5" ht="17" x14ac:dyDescent="0.2">
      <c r="A433" s="573">
        <v>9</v>
      </c>
      <c r="B433" s="574" t="s">
        <v>1147</v>
      </c>
      <c r="C433" s="575" t="s">
        <v>1148</v>
      </c>
      <c r="D433" s="569">
        <v>50276044</v>
      </c>
      <c r="E433" s="568">
        <v>10475.361548839999</v>
      </c>
    </row>
    <row r="434" spans="1:5" ht="17" x14ac:dyDescent="0.2">
      <c r="A434" s="573">
        <v>10</v>
      </c>
      <c r="B434" s="574" t="s">
        <v>942</v>
      </c>
      <c r="C434" s="575" t="s">
        <v>943</v>
      </c>
      <c r="D434" s="569">
        <v>50246972</v>
      </c>
      <c r="E434" s="568">
        <v>3737.1859026607099</v>
      </c>
    </row>
    <row r="435" spans="1:5" x14ac:dyDescent="0.15">
      <c r="A435" s="598"/>
      <c r="B435" s="560"/>
      <c r="C435" s="97"/>
      <c r="D435" s="599"/>
      <c r="E435" s="600"/>
    </row>
    <row r="436" spans="1:5" ht="16" x14ac:dyDescent="0.2">
      <c r="A436" s="893" t="s">
        <v>1260</v>
      </c>
      <c r="B436" s="894"/>
      <c r="C436" s="894"/>
      <c r="D436" s="894"/>
      <c r="E436" s="895"/>
    </row>
    <row r="437" spans="1:5" ht="16" x14ac:dyDescent="0.15">
      <c r="A437" s="880" t="s">
        <v>273</v>
      </c>
      <c r="B437" s="881"/>
      <c r="C437" s="881"/>
      <c r="D437" s="881"/>
      <c r="E437" s="882"/>
    </row>
    <row r="438" spans="1:5" ht="17" x14ac:dyDescent="0.15">
      <c r="A438" s="570"/>
      <c r="B438" s="571" t="s">
        <v>202</v>
      </c>
      <c r="C438" s="571" t="s">
        <v>198</v>
      </c>
      <c r="D438" s="572" t="s">
        <v>203</v>
      </c>
      <c r="E438" s="569" t="s">
        <v>199</v>
      </c>
    </row>
    <row r="439" spans="1:5" ht="17" x14ac:dyDescent="0.2">
      <c r="A439" s="573">
        <v>1</v>
      </c>
      <c r="B439" s="574" t="s">
        <v>1289</v>
      </c>
      <c r="C439" s="575" t="s">
        <v>1295</v>
      </c>
      <c r="D439" s="569">
        <v>248026916</v>
      </c>
      <c r="E439" s="568">
        <v>141418.90518287499</v>
      </c>
    </row>
    <row r="440" spans="1:5" ht="17" x14ac:dyDescent="0.2">
      <c r="A440" s="573">
        <v>2</v>
      </c>
      <c r="B440" s="574" t="s">
        <v>1290</v>
      </c>
      <c r="C440" s="575" t="s">
        <v>1296</v>
      </c>
      <c r="D440" s="569">
        <v>235672597</v>
      </c>
      <c r="E440" s="568">
        <v>26606.711424251</v>
      </c>
    </row>
    <row r="441" spans="1:5" ht="17" x14ac:dyDescent="0.2">
      <c r="A441" s="573">
        <v>3</v>
      </c>
      <c r="B441" s="574" t="s">
        <v>1141</v>
      </c>
      <c r="C441" s="575" t="s">
        <v>1142</v>
      </c>
      <c r="D441" s="569">
        <v>165495116</v>
      </c>
      <c r="E441" s="568">
        <v>2175334.4035502798</v>
      </c>
    </row>
    <row r="442" spans="1:5" ht="34" x14ac:dyDescent="0.2">
      <c r="A442" s="573">
        <v>4</v>
      </c>
      <c r="B442" s="574" t="s">
        <v>1143</v>
      </c>
      <c r="C442" s="575" t="s">
        <v>1144</v>
      </c>
      <c r="D442" s="569">
        <v>154237623</v>
      </c>
      <c r="E442" s="568">
        <v>1682082.0280160999</v>
      </c>
    </row>
    <row r="443" spans="1:5" ht="17" x14ac:dyDescent="0.2">
      <c r="A443" s="573">
        <v>5</v>
      </c>
      <c r="B443" s="574" t="s">
        <v>1147</v>
      </c>
      <c r="C443" s="575" t="s">
        <v>1148</v>
      </c>
      <c r="D443" s="569">
        <v>103414202</v>
      </c>
      <c r="E443" s="568">
        <v>18909.680451480599</v>
      </c>
    </row>
    <row r="444" spans="1:5" ht="17" x14ac:dyDescent="0.2">
      <c r="A444" s="573">
        <v>6</v>
      </c>
      <c r="B444" s="574" t="s">
        <v>786</v>
      </c>
      <c r="C444" s="575" t="s">
        <v>787</v>
      </c>
      <c r="D444" s="569">
        <v>97000974</v>
      </c>
      <c r="E444" s="568">
        <v>156612.164722249</v>
      </c>
    </row>
    <row r="445" spans="1:5" ht="17" x14ac:dyDescent="0.2">
      <c r="A445" s="573">
        <v>7</v>
      </c>
      <c r="B445" s="574" t="s">
        <v>1291</v>
      </c>
      <c r="C445" s="575" t="s">
        <v>1297</v>
      </c>
      <c r="D445" s="569">
        <v>94815142</v>
      </c>
      <c r="E445" s="568">
        <v>2074.5899560283801</v>
      </c>
    </row>
    <row r="446" spans="1:5" ht="17" x14ac:dyDescent="0.2">
      <c r="A446" s="573">
        <v>8</v>
      </c>
      <c r="B446" s="574" t="s">
        <v>1145</v>
      </c>
      <c r="C446" s="575" t="s">
        <v>1146</v>
      </c>
      <c r="D446" s="569">
        <v>89314076</v>
      </c>
      <c r="E446" s="568">
        <v>80829.060566084401</v>
      </c>
    </row>
    <row r="447" spans="1:5" ht="17" x14ac:dyDescent="0.2">
      <c r="A447" s="573">
        <v>9</v>
      </c>
      <c r="B447" s="574" t="s">
        <v>1292</v>
      </c>
      <c r="C447" s="575" t="s">
        <v>1298</v>
      </c>
      <c r="D447" s="569">
        <v>77701455</v>
      </c>
      <c r="E447" s="568">
        <v>1131.6557171996601</v>
      </c>
    </row>
    <row r="448" spans="1:5" ht="17" x14ac:dyDescent="0.2">
      <c r="A448" s="573">
        <v>10</v>
      </c>
      <c r="B448" s="574" t="s">
        <v>277</v>
      </c>
      <c r="C448" s="575" t="s">
        <v>278</v>
      </c>
      <c r="D448" s="569">
        <v>57684368</v>
      </c>
      <c r="E448" s="568">
        <v>102722.939491716</v>
      </c>
    </row>
    <row r="451" spans="1:1" x14ac:dyDescent="0.15">
      <c r="A451" t="s">
        <v>511</v>
      </c>
    </row>
  </sheetData>
  <mergeCells count="38">
    <mergeCell ref="A436:E436"/>
    <mergeCell ref="A437:E437"/>
    <mergeCell ref="A66:E66"/>
    <mergeCell ref="A331:E331"/>
    <mergeCell ref="A79:E79"/>
    <mergeCell ref="A92:E92"/>
    <mergeCell ref="A105:E105"/>
    <mergeCell ref="A227:E227"/>
    <mergeCell ref="A240:E240"/>
    <mergeCell ref="A253:E253"/>
    <mergeCell ref="A266:E266"/>
    <mergeCell ref="A279:E279"/>
    <mergeCell ref="A118:E118"/>
    <mergeCell ref="A131:E131"/>
    <mergeCell ref="A292:E292"/>
    <mergeCell ref="A305:E305"/>
    <mergeCell ref="A157:E157"/>
    <mergeCell ref="A1:E1"/>
    <mergeCell ref="A14:E14"/>
    <mergeCell ref="A27:E27"/>
    <mergeCell ref="A40:E40"/>
    <mergeCell ref="A53:E53"/>
    <mergeCell ref="A144:E144"/>
    <mergeCell ref="A183:E183"/>
    <mergeCell ref="A170:E170"/>
    <mergeCell ref="A210:E210"/>
    <mergeCell ref="A211:E211"/>
    <mergeCell ref="A318:E318"/>
    <mergeCell ref="A423:E423"/>
    <mergeCell ref="A422:E422"/>
    <mergeCell ref="A197:E197"/>
    <mergeCell ref="A196:E196"/>
    <mergeCell ref="A396:E396"/>
    <mergeCell ref="A409:E409"/>
    <mergeCell ref="A383:E383"/>
    <mergeCell ref="A370:E370"/>
    <mergeCell ref="A357:E357"/>
    <mergeCell ref="A344:E344"/>
  </mergeCells>
  <printOptions horizontalCentered="1"/>
  <pageMargins left="0.75" right="0.75" top="1" bottom="1" header="0.5" footer="0.5"/>
  <pageSetup scale="75"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theme="0"/>
  </sheetPr>
  <dimension ref="A1:Z56"/>
  <sheetViews>
    <sheetView zoomScale="93" zoomScaleNormal="100" workbookViewId="0">
      <selection activeCell="A17" sqref="A17:R20"/>
    </sheetView>
  </sheetViews>
  <sheetFormatPr baseColWidth="10" defaultColWidth="11.5" defaultRowHeight="13" x14ac:dyDescent="0.15"/>
  <cols>
    <col min="1" max="1" width="17.33203125" customWidth="1"/>
    <col min="2" max="4" width="13.6640625" customWidth="1"/>
    <col min="5" max="7" width="13.6640625" style="83" customWidth="1"/>
    <col min="8" max="14" width="13.6640625" customWidth="1"/>
    <col min="15" max="18" width="14.6640625" customWidth="1"/>
    <col min="20" max="20" width="13.6640625" bestFit="1" customWidth="1"/>
    <col min="24" max="24" width="13.6640625" bestFit="1" customWidth="1"/>
  </cols>
  <sheetData>
    <row r="1" spans="1:26" ht="36" customHeight="1" x14ac:dyDescent="0.15">
      <c r="A1" s="834" t="s">
        <v>512</v>
      </c>
      <c r="B1" s="835"/>
      <c r="C1" s="835"/>
      <c r="D1" s="835"/>
      <c r="E1" s="835"/>
      <c r="F1" s="835"/>
      <c r="G1" s="835"/>
      <c r="H1" s="835"/>
      <c r="I1" s="835"/>
      <c r="J1" s="835"/>
      <c r="K1" s="835"/>
      <c r="L1" s="835"/>
      <c r="M1" s="835"/>
      <c r="N1" s="835"/>
      <c r="O1" s="835"/>
      <c r="P1" s="835"/>
      <c r="Q1" s="835"/>
      <c r="R1" s="835"/>
      <c r="S1" s="835"/>
    </row>
    <row r="5" spans="1:26" s="83" customFormat="1" x14ac:dyDescent="0.15">
      <c r="A5" s="10" t="s">
        <v>513</v>
      </c>
      <c r="B5"/>
      <c r="C5"/>
      <c r="D5"/>
      <c r="T5"/>
      <c r="U5"/>
      <c r="V5"/>
      <c r="W5"/>
      <c r="X5"/>
      <c r="Y5"/>
      <c r="Z5"/>
    </row>
    <row r="6" spans="1:26" x14ac:dyDescent="0.15">
      <c r="A6" s="38" t="s">
        <v>233</v>
      </c>
      <c r="B6" s="38" t="s">
        <v>661</v>
      </c>
      <c r="C6" s="38" t="s">
        <v>662</v>
      </c>
      <c r="D6" s="92" t="s">
        <v>365</v>
      </c>
      <c r="E6" s="92" t="s">
        <v>368</v>
      </c>
      <c r="F6" s="92" t="s">
        <v>371</v>
      </c>
      <c r="G6" s="92" t="s">
        <v>374</v>
      </c>
      <c r="H6" s="92" t="s">
        <v>377</v>
      </c>
      <c r="I6" s="92" t="s">
        <v>380</v>
      </c>
      <c r="J6" s="92" t="s">
        <v>242</v>
      </c>
      <c r="K6" s="38" t="s">
        <v>631</v>
      </c>
      <c r="L6" s="38" t="s">
        <v>697</v>
      </c>
      <c r="M6" s="38" t="s">
        <v>724</v>
      </c>
      <c r="N6" s="38" t="s">
        <v>770</v>
      </c>
      <c r="O6" s="38" t="s">
        <v>805</v>
      </c>
      <c r="P6" s="38" t="s">
        <v>947</v>
      </c>
      <c r="Q6" s="38" t="s">
        <v>1156</v>
      </c>
      <c r="R6" s="38" t="s">
        <v>1261</v>
      </c>
    </row>
    <row r="7" spans="1:26" x14ac:dyDescent="0.15">
      <c r="A7" s="33" t="s">
        <v>99</v>
      </c>
      <c r="B7" s="37">
        <v>35960845</v>
      </c>
      <c r="C7" s="37">
        <v>56769710</v>
      </c>
      <c r="D7" s="37">
        <v>120843195</v>
      </c>
      <c r="E7" s="37">
        <v>152842193</v>
      </c>
      <c r="F7" s="37">
        <v>189496476</v>
      </c>
      <c r="G7" s="37">
        <v>259717671</v>
      </c>
      <c r="H7" s="37">
        <v>360372707</v>
      </c>
      <c r="I7" s="37">
        <v>477031976</v>
      </c>
      <c r="J7" s="80">
        <v>680428098.00000012</v>
      </c>
      <c r="K7" s="80">
        <v>744358007</v>
      </c>
      <c r="L7" s="80">
        <v>702137155</v>
      </c>
      <c r="M7" s="80">
        <v>814115145</v>
      </c>
      <c r="N7" s="80">
        <v>985368045</v>
      </c>
      <c r="O7" s="80">
        <v>1013076429</v>
      </c>
      <c r="P7" s="176">
        <v>1002707391</v>
      </c>
      <c r="Q7" s="176">
        <v>1564346882</v>
      </c>
      <c r="R7" s="176">
        <v>2067308020</v>
      </c>
    </row>
    <row r="8" spans="1:26" x14ac:dyDescent="0.15">
      <c r="A8" s="33" t="s">
        <v>100</v>
      </c>
      <c r="B8" s="37">
        <v>4047924</v>
      </c>
      <c r="C8" s="37">
        <v>4775660</v>
      </c>
      <c r="D8" s="37">
        <v>8503374</v>
      </c>
      <c r="E8" s="37">
        <v>21765044</v>
      </c>
      <c r="F8" s="37">
        <v>107011477</v>
      </c>
      <c r="G8" s="37">
        <v>35943372</v>
      </c>
      <c r="H8" s="37">
        <v>72702676</v>
      </c>
      <c r="I8" s="37">
        <v>125777971</v>
      </c>
      <c r="J8" s="80">
        <v>127150385.00000001</v>
      </c>
      <c r="K8" s="80">
        <v>158474491</v>
      </c>
      <c r="L8" s="80">
        <v>144763451</v>
      </c>
      <c r="M8" s="80">
        <v>135478418</v>
      </c>
      <c r="N8" s="80">
        <v>158037525</v>
      </c>
      <c r="O8" s="80">
        <v>178872857</v>
      </c>
      <c r="P8" s="176">
        <v>126257606</v>
      </c>
      <c r="Q8" s="176">
        <v>442110019</v>
      </c>
      <c r="R8" s="176">
        <v>321915180.99999994</v>
      </c>
    </row>
    <row r="9" spans="1:26" x14ac:dyDescent="0.15">
      <c r="A9" s="33" t="s">
        <v>514</v>
      </c>
      <c r="B9" s="37">
        <v>21807890</v>
      </c>
      <c r="C9" s="37">
        <v>29173637</v>
      </c>
      <c r="D9" s="37">
        <v>44757028</v>
      </c>
      <c r="E9" s="37">
        <v>108980268</v>
      </c>
      <c r="F9" s="37">
        <v>98764041</v>
      </c>
      <c r="G9" s="37">
        <v>103754571</v>
      </c>
      <c r="H9" s="37">
        <v>137982009</v>
      </c>
      <c r="I9" s="37">
        <v>156409930</v>
      </c>
      <c r="J9" s="80">
        <v>157031275</v>
      </c>
      <c r="K9" s="80">
        <v>184770346</v>
      </c>
      <c r="L9" s="80">
        <v>204265215</v>
      </c>
      <c r="M9" s="80">
        <v>214398674</v>
      </c>
      <c r="N9" s="80">
        <v>317180069</v>
      </c>
      <c r="O9" s="80">
        <v>249597671</v>
      </c>
      <c r="P9" s="176">
        <v>268435998</v>
      </c>
      <c r="Q9" s="176">
        <v>411041220</v>
      </c>
      <c r="R9" s="176">
        <v>428044197</v>
      </c>
    </row>
    <row r="10" spans="1:26" x14ac:dyDescent="0.15">
      <c r="A10" s="33" t="s">
        <v>515</v>
      </c>
      <c r="B10" s="37">
        <v>35546541</v>
      </c>
      <c r="C10" s="37">
        <v>29382642</v>
      </c>
      <c r="D10" s="37">
        <v>43295098</v>
      </c>
      <c r="E10" s="37">
        <v>91176918</v>
      </c>
      <c r="F10" s="37">
        <v>34184239</v>
      </c>
      <c r="G10" s="37">
        <v>100139259</v>
      </c>
      <c r="H10" s="37">
        <v>120786612</v>
      </c>
      <c r="I10" s="37">
        <v>114651934</v>
      </c>
      <c r="J10" s="80">
        <v>276579140</v>
      </c>
      <c r="K10" s="80">
        <v>189614241</v>
      </c>
      <c r="L10" s="80">
        <v>142824512</v>
      </c>
      <c r="M10" s="80">
        <v>235635798</v>
      </c>
      <c r="N10" s="80">
        <v>245121094</v>
      </c>
      <c r="O10" s="80">
        <v>222612540</v>
      </c>
      <c r="P10" s="176">
        <v>386212633</v>
      </c>
      <c r="Q10" s="176">
        <v>224599098</v>
      </c>
      <c r="R10" s="176">
        <v>222861196</v>
      </c>
    </row>
    <row r="11" spans="1:26" x14ac:dyDescent="0.15">
      <c r="A11" s="33" t="s">
        <v>516</v>
      </c>
      <c r="B11" s="37">
        <v>430281</v>
      </c>
      <c r="C11" s="37">
        <v>309215</v>
      </c>
      <c r="D11" s="37">
        <v>658128</v>
      </c>
      <c r="E11" s="37">
        <v>995209</v>
      </c>
      <c r="F11" s="37">
        <v>658529</v>
      </c>
      <c r="G11" s="37">
        <v>1413004</v>
      </c>
      <c r="H11" s="37">
        <v>849380</v>
      </c>
      <c r="I11" s="37">
        <v>1661021</v>
      </c>
      <c r="J11" s="80">
        <v>3177806.0000000005</v>
      </c>
      <c r="K11" s="80">
        <v>16309698</v>
      </c>
      <c r="L11" s="80">
        <v>5365161</v>
      </c>
      <c r="M11" s="80">
        <v>7281286</v>
      </c>
      <c r="N11" s="80">
        <v>6911643</v>
      </c>
      <c r="O11" s="80">
        <v>6227612</v>
      </c>
      <c r="P11" s="176">
        <v>13747623</v>
      </c>
      <c r="Q11" s="176">
        <v>19485691</v>
      </c>
      <c r="R11" s="176">
        <v>28027455</v>
      </c>
    </row>
    <row r="12" spans="1:26" x14ac:dyDescent="0.15">
      <c r="A12" s="33" t="s">
        <v>104</v>
      </c>
      <c r="B12" s="37">
        <v>3730370</v>
      </c>
      <c r="C12" s="37">
        <v>6215965</v>
      </c>
      <c r="D12" s="37">
        <v>15838991</v>
      </c>
      <c r="E12" s="37">
        <v>19175655</v>
      </c>
      <c r="F12" s="37">
        <v>21685919</v>
      </c>
      <c r="G12" s="37">
        <v>31009401</v>
      </c>
      <c r="H12" s="37">
        <v>39923913</v>
      </c>
      <c r="I12" s="37">
        <v>48626749</v>
      </c>
      <c r="J12" s="80">
        <v>61986652</v>
      </c>
      <c r="K12" s="80">
        <v>84356796</v>
      </c>
      <c r="L12" s="80">
        <v>70306746</v>
      </c>
      <c r="M12" s="80">
        <v>67286103</v>
      </c>
      <c r="N12" s="80">
        <v>107755561</v>
      </c>
      <c r="O12" s="80">
        <v>117265663</v>
      </c>
      <c r="P12" s="176">
        <v>59573230</v>
      </c>
      <c r="Q12" s="176">
        <v>192681327</v>
      </c>
      <c r="R12" s="176">
        <v>232369747</v>
      </c>
    </row>
    <row r="13" spans="1:26" x14ac:dyDescent="0.15">
      <c r="A13" s="24" t="s">
        <v>224</v>
      </c>
      <c r="B13" s="37">
        <v>26014450</v>
      </c>
      <c r="C13" s="37">
        <v>29034367.000000004</v>
      </c>
      <c r="D13" s="37">
        <v>20768015</v>
      </c>
      <c r="E13" s="37">
        <v>17864446</v>
      </c>
      <c r="F13" s="37">
        <v>29041301</v>
      </c>
      <c r="G13" s="37">
        <v>38305071</v>
      </c>
      <c r="H13" s="37">
        <v>16782843</v>
      </c>
      <c r="I13" s="37">
        <v>34146558</v>
      </c>
      <c r="J13" s="80">
        <v>44510036</v>
      </c>
      <c r="K13" s="80">
        <v>58663923</v>
      </c>
      <c r="L13" s="80">
        <v>824034</v>
      </c>
      <c r="M13" s="80">
        <v>2868632</v>
      </c>
      <c r="N13" s="80">
        <v>1210718</v>
      </c>
      <c r="O13" s="80">
        <v>5679313</v>
      </c>
      <c r="P13" s="176">
        <v>1810349</v>
      </c>
      <c r="Q13" s="176">
        <v>283122</v>
      </c>
      <c r="R13" s="176">
        <v>1049902.9999999998</v>
      </c>
    </row>
    <row r="14" spans="1:26" x14ac:dyDescent="0.15">
      <c r="A14" s="201" t="s">
        <v>55</v>
      </c>
      <c r="B14" s="48">
        <f t="shared" ref="B14:H14" si="0">SUM(B7:B13)</f>
        <v>127538301</v>
      </c>
      <c r="C14" s="48">
        <f t="shared" si="0"/>
        <v>155661196</v>
      </c>
      <c r="D14" s="48">
        <f t="shared" si="0"/>
        <v>254663829</v>
      </c>
      <c r="E14" s="48">
        <f t="shared" si="0"/>
        <v>412799733</v>
      </c>
      <c r="F14" s="48">
        <f t="shared" si="0"/>
        <v>480841982</v>
      </c>
      <c r="G14" s="48">
        <f t="shared" si="0"/>
        <v>570282349</v>
      </c>
      <c r="H14" s="48">
        <f t="shared" si="0"/>
        <v>749400140</v>
      </c>
      <c r="I14" s="48">
        <f t="shared" ref="I14:R14" si="1">SUM(I7:I13)</f>
        <v>958306139</v>
      </c>
      <c r="J14" s="89">
        <f t="shared" si="1"/>
        <v>1350863392</v>
      </c>
      <c r="K14" s="89">
        <f t="shared" si="1"/>
        <v>1436547502</v>
      </c>
      <c r="L14" s="89">
        <f t="shared" si="1"/>
        <v>1270486274</v>
      </c>
      <c r="M14" s="89">
        <f t="shared" si="1"/>
        <v>1477064056</v>
      </c>
      <c r="N14" s="89">
        <f t="shared" si="1"/>
        <v>1821584655</v>
      </c>
      <c r="O14" s="89">
        <f t="shared" si="1"/>
        <v>1793332085</v>
      </c>
      <c r="P14" s="89">
        <f>SUM(P7:P13)</f>
        <v>1858744830</v>
      </c>
      <c r="Q14" s="89">
        <f t="shared" ref="Q14" si="2">SUM(Q7:Q13)</f>
        <v>2854547359</v>
      </c>
      <c r="R14" s="89">
        <f t="shared" si="1"/>
        <v>3301575699</v>
      </c>
    </row>
    <row r="15" spans="1:26" x14ac:dyDescent="0.15">
      <c r="A15" s="201" t="s">
        <v>864</v>
      </c>
      <c r="B15" s="48"/>
      <c r="D15" s="48"/>
      <c r="H15" s="83"/>
    </row>
    <row r="16" spans="1:26" x14ac:dyDescent="0.15">
      <c r="B16" s="48"/>
      <c r="D16" s="48"/>
      <c r="H16" s="83"/>
    </row>
    <row r="17" spans="1:18" ht="16" x14ac:dyDescent="0.2">
      <c r="A17" s="247" t="s">
        <v>663</v>
      </c>
      <c r="B17" s="247" t="s">
        <v>661</v>
      </c>
      <c r="C17" s="247" t="s">
        <v>662</v>
      </c>
      <c r="D17" s="247" t="s">
        <v>365</v>
      </c>
      <c r="E17" s="247" t="s">
        <v>368</v>
      </c>
      <c r="F17" s="247" t="s">
        <v>371</v>
      </c>
      <c r="G17" s="247" t="s">
        <v>374</v>
      </c>
      <c r="H17" s="247" t="s">
        <v>377</v>
      </c>
      <c r="I17" s="247" t="s">
        <v>380</v>
      </c>
      <c r="J17" s="247" t="s">
        <v>242</v>
      </c>
      <c r="K17" s="247" t="str">
        <f t="shared" ref="K17:R17" si="3">K6</f>
        <v>FY2016</v>
      </c>
      <c r="L17" s="247" t="str">
        <f t="shared" si="3"/>
        <v>FY2017</v>
      </c>
      <c r="M17" s="247" t="str">
        <f t="shared" si="3"/>
        <v>FY2018</v>
      </c>
      <c r="N17" s="247" t="str">
        <f t="shared" si="3"/>
        <v>FY2019</v>
      </c>
      <c r="O17" s="247" t="str">
        <f t="shared" si="3"/>
        <v>FY2020</v>
      </c>
      <c r="P17" s="247" t="str">
        <f>P6</f>
        <v>FY2021</v>
      </c>
      <c r="Q17" s="247" t="str">
        <f t="shared" ref="Q17" si="4">Q6</f>
        <v>FY2022</v>
      </c>
      <c r="R17" s="247" t="str">
        <f t="shared" si="3"/>
        <v>FY2023</v>
      </c>
    </row>
    <row r="18" spans="1:18" ht="16" x14ac:dyDescent="0.2">
      <c r="A18" s="276" t="s">
        <v>99</v>
      </c>
      <c r="B18" s="245">
        <f>B$7</f>
        <v>35960845</v>
      </c>
      <c r="C18" s="245">
        <f>C$7</f>
        <v>56769710</v>
      </c>
      <c r="D18" s="245">
        <f>$D7</f>
        <v>120843195</v>
      </c>
      <c r="E18" s="245">
        <f t="shared" ref="E18:K18" si="5">E7</f>
        <v>152842193</v>
      </c>
      <c r="F18" s="245">
        <f t="shared" si="5"/>
        <v>189496476</v>
      </c>
      <c r="G18" s="245">
        <f t="shared" si="5"/>
        <v>259717671</v>
      </c>
      <c r="H18" s="245">
        <f t="shared" si="5"/>
        <v>360372707</v>
      </c>
      <c r="I18" s="245">
        <f t="shared" si="5"/>
        <v>477031976</v>
      </c>
      <c r="J18" s="245">
        <f t="shared" si="5"/>
        <v>680428098.00000012</v>
      </c>
      <c r="K18" s="245">
        <f t="shared" si="5"/>
        <v>744358007</v>
      </c>
      <c r="L18" s="245">
        <f>L7</f>
        <v>702137155</v>
      </c>
      <c r="M18" s="245">
        <f>M7</f>
        <v>814115145</v>
      </c>
      <c r="N18" s="245">
        <f>N7</f>
        <v>985368045</v>
      </c>
      <c r="O18" s="245">
        <f>O7</f>
        <v>1013076429</v>
      </c>
      <c r="P18" s="245">
        <f>P7</f>
        <v>1002707391</v>
      </c>
      <c r="Q18" s="245">
        <v>1564346882</v>
      </c>
      <c r="R18" s="245">
        <f>R7</f>
        <v>2067308020</v>
      </c>
    </row>
    <row r="19" spans="1:18" ht="16" x14ac:dyDescent="0.2">
      <c r="A19" s="276" t="s">
        <v>664</v>
      </c>
      <c r="B19" s="245">
        <f>SUM(B$8:B$12)</f>
        <v>65563006</v>
      </c>
      <c r="C19" s="245">
        <f t="shared" ref="C19:K19" si="6">SUM(C8:C12)</f>
        <v>69857119</v>
      </c>
      <c r="D19" s="245">
        <f t="shared" si="6"/>
        <v>113052619</v>
      </c>
      <c r="E19" s="245">
        <f t="shared" si="6"/>
        <v>242093094</v>
      </c>
      <c r="F19" s="245">
        <f t="shared" si="6"/>
        <v>262304205</v>
      </c>
      <c r="G19" s="245">
        <f t="shared" si="6"/>
        <v>272259607</v>
      </c>
      <c r="H19" s="245">
        <f t="shared" si="6"/>
        <v>372244590</v>
      </c>
      <c r="I19" s="245">
        <f t="shared" si="6"/>
        <v>447127605</v>
      </c>
      <c r="J19" s="245">
        <f t="shared" si="6"/>
        <v>625925258</v>
      </c>
      <c r="K19" s="245">
        <f t="shared" si="6"/>
        <v>633525572</v>
      </c>
      <c r="L19" s="245">
        <f>SUM(L8:L12)</f>
        <v>567525085</v>
      </c>
      <c r="M19" s="245">
        <f>SUM(M8:M12)</f>
        <v>660080279</v>
      </c>
      <c r="N19" s="245">
        <f>SUM(N8:N12)</f>
        <v>835005892</v>
      </c>
      <c r="O19" s="245">
        <f>SUM(O8:O12)</f>
        <v>774576343</v>
      </c>
      <c r="P19" s="245">
        <f>SUM(P8:P12)</f>
        <v>854227090</v>
      </c>
      <c r="Q19" s="245">
        <v>1289917355</v>
      </c>
      <c r="R19" s="245">
        <f>SUM(R8:R12)</f>
        <v>1233217776</v>
      </c>
    </row>
    <row r="20" spans="1:18" ht="16" x14ac:dyDescent="0.2">
      <c r="A20" s="276" t="s">
        <v>224</v>
      </c>
      <c r="B20" s="245">
        <v>26014450</v>
      </c>
      <c r="C20" s="245">
        <v>29034367.000000004</v>
      </c>
      <c r="D20" s="245">
        <v>20768015</v>
      </c>
      <c r="E20" s="245">
        <v>17864446</v>
      </c>
      <c r="F20" s="245">
        <v>29041301</v>
      </c>
      <c r="G20" s="245">
        <v>38305071</v>
      </c>
      <c r="H20" s="245">
        <v>16782843</v>
      </c>
      <c r="I20" s="245">
        <v>34146558</v>
      </c>
      <c r="J20" s="277">
        <v>44510036</v>
      </c>
      <c r="K20" s="277">
        <f t="shared" ref="K20:P20" si="7">K13</f>
        <v>58663923</v>
      </c>
      <c r="L20" s="277">
        <f t="shared" si="7"/>
        <v>824034</v>
      </c>
      <c r="M20" s="277">
        <f t="shared" si="7"/>
        <v>2868632</v>
      </c>
      <c r="N20" s="277">
        <f t="shared" si="7"/>
        <v>1210718</v>
      </c>
      <c r="O20" s="277">
        <f t="shared" si="7"/>
        <v>5679313</v>
      </c>
      <c r="P20" s="277">
        <f t="shared" si="7"/>
        <v>1810349</v>
      </c>
      <c r="Q20" s="277">
        <v>283122</v>
      </c>
      <c r="R20" s="277">
        <v>1049903</v>
      </c>
    </row>
    <row r="21" spans="1:18" x14ac:dyDescent="0.15">
      <c r="E21"/>
      <c r="F21"/>
      <c r="G21"/>
      <c r="I21" s="48"/>
    </row>
    <row r="22" spans="1:18" x14ac:dyDescent="0.15">
      <c r="A22" s="33" t="s">
        <v>517</v>
      </c>
      <c r="B22" s="38" t="s">
        <v>359</v>
      </c>
      <c r="C22" s="38" t="s">
        <v>662</v>
      </c>
      <c r="D22" s="92" t="s">
        <v>365</v>
      </c>
      <c r="E22" s="92" t="s">
        <v>368</v>
      </c>
      <c r="F22" s="92" t="s">
        <v>371</v>
      </c>
      <c r="G22" s="92" t="s">
        <v>374</v>
      </c>
      <c r="H22" s="92" t="s">
        <v>377</v>
      </c>
      <c r="I22" s="92" t="s">
        <v>380</v>
      </c>
      <c r="J22" s="92" t="s">
        <v>242</v>
      </c>
      <c r="K22" s="38" t="str">
        <f t="shared" ref="K22:R22" si="8">K17</f>
        <v>FY2016</v>
      </c>
      <c r="L22" s="38" t="str">
        <f t="shared" si="8"/>
        <v>FY2017</v>
      </c>
      <c r="M22" s="38" t="str">
        <f t="shared" si="8"/>
        <v>FY2018</v>
      </c>
      <c r="N22" s="38" t="str">
        <f t="shared" si="8"/>
        <v>FY2019</v>
      </c>
      <c r="O22" s="38" t="str">
        <f t="shared" si="8"/>
        <v>FY2020</v>
      </c>
      <c r="P22" s="38" t="str">
        <f>P17</f>
        <v>FY2021</v>
      </c>
      <c r="Q22" s="38" t="str">
        <f t="shared" ref="Q22" si="9">Q17</f>
        <v>FY2022</v>
      </c>
      <c r="R22" s="38" t="str">
        <f t="shared" si="8"/>
        <v>FY2023</v>
      </c>
    </row>
    <row r="23" spans="1:18" x14ac:dyDescent="0.15">
      <c r="A23" s="33" t="s">
        <v>99</v>
      </c>
      <c r="B23" s="165">
        <v>630.5</v>
      </c>
      <c r="C23" s="165">
        <v>763.25908203125016</v>
      </c>
      <c r="D23" s="165">
        <v>886.57</v>
      </c>
      <c r="E23" s="165">
        <v>1195.22</v>
      </c>
      <c r="F23" s="165">
        <v>1294.5927050781249</v>
      </c>
      <c r="G23" s="166">
        <v>1775.4870273437502</v>
      </c>
      <c r="H23" s="165">
        <v>2836.6972070312499</v>
      </c>
      <c r="I23" s="165">
        <v>4200.9830761718749</v>
      </c>
      <c r="J23" s="165">
        <v>5367.2086138699924</v>
      </c>
      <c r="K23" s="165">
        <v>6006.3277095801423</v>
      </c>
      <c r="L23" s="165">
        <v>8402.1707444398817</v>
      </c>
      <c r="M23" s="165">
        <v>10834.050270752225</v>
      </c>
      <c r="N23" s="165">
        <v>20575.841948059358</v>
      </c>
      <c r="O23" s="165">
        <v>26361.670908517965</v>
      </c>
      <c r="P23" s="165">
        <v>33151.65</v>
      </c>
      <c r="Q23" s="165">
        <v>45105.279999999999</v>
      </c>
      <c r="R23" s="165">
        <v>53326.178497550383</v>
      </c>
    </row>
    <row r="24" spans="1:18" x14ac:dyDescent="0.15">
      <c r="A24" s="33" t="s">
        <v>664</v>
      </c>
      <c r="B24" s="165">
        <v>757.3</v>
      </c>
      <c r="C24" s="165">
        <v>1063.0125683593751</v>
      </c>
      <c r="D24" s="165">
        <f>1396.45-(23.4-7.5)</f>
        <v>1380.55</v>
      </c>
      <c r="E24" s="165">
        <v>2097.4899999999998</v>
      </c>
      <c r="F24" s="165">
        <v>2720.0899609375006</v>
      </c>
      <c r="G24" s="166">
        <v>3076.5047451171872</v>
      </c>
      <c r="H24" s="165">
        <v>4220.2481835937497</v>
      </c>
      <c r="I24" s="165">
        <v>4942.3835058593759</v>
      </c>
      <c r="J24" s="165">
        <v>5169.4109953024918</v>
      </c>
      <c r="K24" s="165">
        <v>7288.2044517720969</v>
      </c>
      <c r="L24" s="165">
        <v>10095.33559349347</v>
      </c>
      <c r="M24" s="165">
        <v>12621.020823261959</v>
      </c>
      <c r="N24" s="165">
        <v>16089.793061915127</v>
      </c>
      <c r="O24" s="165">
        <v>17770.654318010624</v>
      </c>
      <c r="P24" s="165">
        <v>26942.99</v>
      </c>
      <c r="Q24" s="165">
        <v>55498.12</v>
      </c>
      <c r="R24" s="165">
        <v>59151.141640625341</v>
      </c>
    </row>
    <row r="25" spans="1:18" x14ac:dyDescent="0.15">
      <c r="A25" s="33" t="s">
        <v>224</v>
      </c>
      <c r="B25" s="189">
        <v>156.73087562561045</v>
      </c>
      <c r="C25" s="189">
        <v>139.63734375000001</v>
      </c>
      <c r="D25" s="189">
        <v>162.09251074218747</v>
      </c>
      <c r="E25" s="190">
        <v>335.58049804687499</v>
      </c>
      <c r="F25" s="190">
        <v>715.02095703124996</v>
      </c>
      <c r="G25" s="190">
        <v>555.32116992187503</v>
      </c>
      <c r="H25" s="189">
        <v>116.788388671875</v>
      </c>
      <c r="I25" s="189">
        <v>137.30723632812501</v>
      </c>
      <c r="J25" s="189">
        <v>410.30184036109381</v>
      </c>
      <c r="K25" s="189">
        <v>592.28979210035232</v>
      </c>
      <c r="L25" s="189">
        <v>10.652811782890218</v>
      </c>
      <c r="M25" s="189">
        <v>46.809912131616919</v>
      </c>
      <c r="N25" s="189">
        <v>11.042999999999999</v>
      </c>
      <c r="O25" s="189">
        <v>10.928009377528706</v>
      </c>
      <c r="P25" s="189">
        <v>33.049999999999997</v>
      </c>
      <c r="Q25" s="189">
        <v>24.91</v>
      </c>
      <c r="R25" s="189">
        <v>7.17</v>
      </c>
    </row>
    <row r="27" spans="1:18" x14ac:dyDescent="0.15">
      <c r="A27" s="196" t="s">
        <v>518</v>
      </c>
      <c r="C27" s="167"/>
      <c r="J27" s="168"/>
    </row>
    <row r="28" spans="1:18" ht="15" customHeight="1" x14ac:dyDescent="0.15">
      <c r="A28" s="168"/>
      <c r="C28" s="167"/>
      <c r="J28" s="168"/>
    </row>
    <row r="29" spans="1:18" ht="16" x14ac:dyDescent="0.2">
      <c r="A29" s="822" t="s">
        <v>519</v>
      </c>
      <c r="B29" s="836"/>
      <c r="C29" s="836"/>
      <c r="D29" s="836"/>
      <c r="E29" s="836"/>
      <c r="F29" s="836"/>
      <c r="G29" s="836"/>
      <c r="H29" s="836"/>
      <c r="I29" s="836"/>
      <c r="J29" s="169"/>
    </row>
    <row r="30" spans="1:18" ht="12" customHeight="1" x14ac:dyDescent="0.15">
      <c r="A30" s="836"/>
      <c r="B30" s="836"/>
      <c r="C30" s="836"/>
      <c r="D30" s="836"/>
      <c r="E30" s="836"/>
      <c r="F30" s="836"/>
      <c r="G30" s="836"/>
      <c r="H30" s="836"/>
      <c r="I30" s="836"/>
    </row>
    <row r="31" spans="1:18" ht="13" customHeight="1" x14ac:dyDescent="0.15">
      <c r="A31" s="836"/>
      <c r="B31" s="836"/>
      <c r="C31" s="836"/>
      <c r="D31" s="836"/>
      <c r="E31" s="836"/>
      <c r="F31" s="836"/>
      <c r="G31" s="836"/>
      <c r="H31" s="836"/>
      <c r="I31" s="836"/>
    </row>
    <row r="32" spans="1:18" x14ac:dyDescent="0.15">
      <c r="A32" s="836"/>
      <c r="B32" s="836"/>
      <c r="C32" s="836"/>
      <c r="D32" s="836"/>
      <c r="E32" s="836"/>
      <c r="F32" s="836"/>
      <c r="G32" s="836"/>
      <c r="H32" s="836"/>
      <c r="I32" s="836"/>
    </row>
    <row r="33" spans="1:9" x14ac:dyDescent="0.15">
      <c r="A33" s="836"/>
      <c r="B33" s="836"/>
      <c r="C33" s="836"/>
      <c r="D33" s="836"/>
      <c r="E33" s="836"/>
      <c r="F33" s="836"/>
      <c r="G33" s="836"/>
      <c r="H33" s="836"/>
      <c r="I33" s="836"/>
    </row>
    <row r="34" spans="1:9" x14ac:dyDescent="0.15">
      <c r="A34" s="836"/>
      <c r="B34" s="836"/>
      <c r="C34" s="836"/>
      <c r="D34" s="836"/>
      <c r="E34" s="836"/>
      <c r="F34" s="836"/>
      <c r="G34" s="836"/>
      <c r="H34" s="836"/>
      <c r="I34" s="836"/>
    </row>
    <row r="46" spans="1:9" x14ac:dyDescent="0.15">
      <c r="E46"/>
      <c r="F46"/>
      <c r="G46"/>
    </row>
    <row r="47" spans="1:9" x14ac:dyDescent="0.15">
      <c r="E47"/>
      <c r="F47"/>
      <c r="G47"/>
    </row>
    <row r="48" spans="1:9" x14ac:dyDescent="0.15">
      <c r="E48"/>
      <c r="F48"/>
      <c r="G48"/>
    </row>
    <row r="49" customFormat="1" x14ac:dyDescent="0.15"/>
    <row r="50" customFormat="1" x14ac:dyDescent="0.15"/>
    <row r="51" customFormat="1" x14ac:dyDescent="0.15"/>
    <row r="52" customFormat="1" x14ac:dyDescent="0.15"/>
    <row r="53" customFormat="1" x14ac:dyDescent="0.15"/>
    <row r="54" customFormat="1" x14ac:dyDescent="0.15"/>
    <row r="55" customFormat="1" x14ac:dyDescent="0.15"/>
    <row r="56" customFormat="1" x14ac:dyDescent="0.15"/>
  </sheetData>
  <mergeCells count="2">
    <mergeCell ref="A1:S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K14"/>
  <sheetViews>
    <sheetView showGridLines="0" tabSelected="1" topLeftCell="A6" zoomScale="149" zoomScaleNormal="149" workbookViewId="0">
      <selection activeCell="A7" sqref="A7:B7"/>
    </sheetView>
  </sheetViews>
  <sheetFormatPr baseColWidth="10" defaultColWidth="8.83203125" defaultRowHeight="13" x14ac:dyDescent="0.15"/>
  <cols>
    <col min="1" max="1" width="53.5" style="9" customWidth="1"/>
    <col min="2" max="2" width="60.6640625" style="9" customWidth="1"/>
    <col min="3" max="7" width="8.83203125" style="9"/>
    <col min="8" max="8" width="10.6640625" style="9" customWidth="1"/>
    <col min="9" max="16384" width="8.83203125" style="9"/>
  </cols>
  <sheetData>
    <row r="1" spans="1:11" ht="108" customHeight="1" x14ac:dyDescent="0.15">
      <c r="A1" s="790" t="s">
        <v>1</v>
      </c>
      <c r="B1" s="791"/>
    </row>
    <row r="2" spans="1:11" ht="51" customHeight="1" x14ac:dyDescent="0.15">
      <c r="A2" s="792" t="s">
        <v>1167</v>
      </c>
      <c r="B2" s="793"/>
    </row>
    <row r="3" spans="1:11" ht="16" customHeight="1" x14ac:dyDescent="0.15">
      <c r="A3" s="794"/>
      <c r="B3" s="794"/>
    </row>
    <row r="4" spans="1:11" ht="64" customHeight="1" x14ac:dyDescent="0.15">
      <c r="A4" s="792" t="s">
        <v>2</v>
      </c>
      <c r="B4" s="792"/>
    </row>
    <row r="5" spans="1:11" ht="15" customHeight="1" x14ac:dyDescent="0.15">
      <c r="A5" s="794"/>
      <c r="B5" s="794"/>
    </row>
    <row r="6" spans="1:11" ht="67.5" customHeight="1" x14ac:dyDescent="0.15">
      <c r="A6" s="792" t="s">
        <v>3</v>
      </c>
      <c r="B6" s="792"/>
    </row>
    <row r="7" spans="1:11" ht="65" customHeight="1" x14ac:dyDescent="0.15">
      <c r="A7" s="795" t="s">
        <v>1304</v>
      </c>
      <c r="B7" s="795"/>
    </row>
    <row r="8" spans="1:11" ht="22" customHeight="1" x14ac:dyDescent="0.15">
      <c r="A8" s="199"/>
      <c r="B8" s="199"/>
    </row>
    <row r="9" spans="1:11" ht="325" customHeight="1" x14ac:dyDescent="0.15">
      <c r="A9" s="795" t="s">
        <v>1276</v>
      </c>
      <c r="B9" s="795"/>
    </row>
    <row r="10" spans="1:11" ht="2" customHeight="1" x14ac:dyDescent="0.15">
      <c r="A10"/>
      <c r="B10"/>
    </row>
    <row r="11" spans="1:11" ht="33" customHeight="1" x14ac:dyDescent="0.15">
      <c r="A11" s="795" t="s">
        <v>1268</v>
      </c>
      <c r="B11" s="795"/>
      <c r="C11" s="93"/>
      <c r="D11" s="93"/>
      <c r="E11" s="93"/>
      <c r="F11" s="93"/>
      <c r="G11" s="93"/>
      <c r="H11" s="93"/>
      <c r="I11" s="93"/>
      <c r="J11" s="93"/>
      <c r="K11" s="93"/>
    </row>
    <row r="12" spans="1:11" ht="10.5" customHeight="1" x14ac:dyDescent="0.15">
      <c r="A12" s="199"/>
      <c r="B12" s="199"/>
      <c r="C12" s="93"/>
      <c r="D12" s="93"/>
      <c r="E12" s="93"/>
      <c r="F12" s="93"/>
      <c r="G12" s="93"/>
      <c r="H12" s="93"/>
      <c r="I12" s="93"/>
      <c r="J12" s="93"/>
      <c r="K12" s="93"/>
    </row>
    <row r="13" spans="1:11" ht="16" x14ac:dyDescent="0.15">
      <c r="A13" s="792" t="s">
        <v>4</v>
      </c>
      <c r="B13" s="792"/>
    </row>
    <row r="14" spans="1:11" x14ac:dyDescent="0.15">
      <c r="A14" s="796"/>
      <c r="B14" s="796"/>
    </row>
  </sheetData>
  <mergeCells count="11">
    <mergeCell ref="A9:B9"/>
    <mergeCell ref="A13:B13"/>
    <mergeCell ref="A14:B14"/>
    <mergeCell ref="A11:B11"/>
    <mergeCell ref="A6:B6"/>
    <mergeCell ref="A7:B7"/>
    <mergeCell ref="A1:B1"/>
    <mergeCell ref="A2:B2"/>
    <mergeCell ref="A3:B3"/>
    <mergeCell ref="A4:B4"/>
    <mergeCell ref="A5:B5"/>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theme="0"/>
  </sheetPr>
  <dimension ref="A1:L21"/>
  <sheetViews>
    <sheetView zoomScale="125" zoomScaleNormal="125" workbookViewId="0">
      <selection activeCell="D21" sqref="B21:D21"/>
    </sheetView>
  </sheetViews>
  <sheetFormatPr baseColWidth="10" defaultColWidth="11.5" defaultRowHeight="13" x14ac:dyDescent="0.15"/>
  <cols>
    <col min="1" max="6" width="12.6640625" customWidth="1"/>
  </cols>
  <sheetData>
    <row r="1" spans="1:12" ht="24.75" customHeight="1" x14ac:dyDescent="0.15">
      <c r="A1" s="834" t="s">
        <v>520</v>
      </c>
      <c r="B1" s="835"/>
      <c r="C1" s="835"/>
      <c r="D1" s="835"/>
      <c r="E1" s="835"/>
      <c r="F1" s="835"/>
      <c r="G1" s="835"/>
      <c r="H1" s="835"/>
      <c r="I1" s="835"/>
      <c r="J1" s="835"/>
      <c r="K1" s="9"/>
    </row>
    <row r="4" spans="1:12" s="85" customFormat="1" ht="14" x14ac:dyDescent="0.15">
      <c r="A4" s="67" t="s">
        <v>665</v>
      </c>
      <c r="B4" s="49" t="s">
        <v>521</v>
      </c>
      <c r="C4" s="49" t="s">
        <v>522</v>
      </c>
      <c r="D4" s="49" t="s">
        <v>523</v>
      </c>
      <c r="E4" s="21" t="s">
        <v>524</v>
      </c>
      <c r="F4" s="49" t="s">
        <v>525</v>
      </c>
      <c r="K4"/>
      <c r="L4"/>
    </row>
    <row r="5" spans="1:12" x14ac:dyDescent="0.15">
      <c r="A5" s="38" t="s">
        <v>312</v>
      </c>
      <c r="B5" s="33">
        <v>72</v>
      </c>
      <c r="C5" s="33">
        <v>136</v>
      </c>
      <c r="D5" s="33">
        <v>51</v>
      </c>
      <c r="E5" s="33">
        <v>24</v>
      </c>
      <c r="F5" s="37">
        <v>179703</v>
      </c>
    </row>
    <row r="6" spans="1:12" x14ac:dyDescent="0.15">
      <c r="A6" s="38" t="s">
        <v>313</v>
      </c>
      <c r="B6" s="33">
        <v>168</v>
      </c>
      <c r="C6" s="33">
        <v>283</v>
      </c>
      <c r="D6" s="33">
        <v>41</v>
      </c>
      <c r="E6" s="33">
        <v>144</v>
      </c>
      <c r="F6" s="37">
        <v>147847</v>
      </c>
    </row>
    <row r="7" spans="1:12" x14ac:dyDescent="0.15">
      <c r="A7" s="92" t="s">
        <v>314</v>
      </c>
      <c r="B7" s="33">
        <v>167</v>
      </c>
      <c r="C7" s="33">
        <v>329</v>
      </c>
      <c r="D7" s="33">
        <v>27</v>
      </c>
      <c r="E7" s="33">
        <v>161</v>
      </c>
      <c r="F7" s="37">
        <v>280987</v>
      </c>
    </row>
    <row r="8" spans="1:12" x14ac:dyDescent="0.15">
      <c r="A8" s="92" t="s">
        <v>315</v>
      </c>
      <c r="B8" s="33">
        <v>124</v>
      </c>
      <c r="C8" s="33">
        <v>250</v>
      </c>
      <c r="D8" s="33">
        <v>18</v>
      </c>
      <c r="E8" s="33">
        <v>340</v>
      </c>
      <c r="F8" s="37">
        <v>481872</v>
      </c>
    </row>
    <row r="9" spans="1:12" x14ac:dyDescent="0.15">
      <c r="A9" s="38" t="s">
        <v>316</v>
      </c>
      <c r="B9" s="37">
        <v>64</v>
      </c>
      <c r="C9" s="37">
        <v>210</v>
      </c>
      <c r="D9" s="37">
        <v>26</v>
      </c>
      <c r="E9" s="37">
        <v>303</v>
      </c>
      <c r="F9" s="37">
        <v>407039</v>
      </c>
    </row>
    <row r="10" spans="1:12" x14ac:dyDescent="0.15">
      <c r="A10" s="38" t="s">
        <v>317</v>
      </c>
      <c r="B10" s="37">
        <v>107</v>
      </c>
      <c r="C10" s="37">
        <v>163</v>
      </c>
      <c r="D10" s="37">
        <v>12</v>
      </c>
      <c r="E10" s="37">
        <v>304</v>
      </c>
      <c r="F10" s="37">
        <v>460597</v>
      </c>
    </row>
    <row r="11" spans="1:12" x14ac:dyDescent="0.15">
      <c r="A11" s="92" t="s">
        <v>318</v>
      </c>
      <c r="B11" s="37">
        <v>139</v>
      </c>
      <c r="C11" s="37">
        <v>136</v>
      </c>
      <c r="D11" s="37">
        <v>78</v>
      </c>
      <c r="E11" s="37">
        <v>509</v>
      </c>
      <c r="F11" s="37">
        <v>728724</v>
      </c>
    </row>
    <row r="12" spans="1:12" x14ac:dyDescent="0.15">
      <c r="A12" s="92" t="s">
        <v>319</v>
      </c>
      <c r="B12" s="37">
        <v>93</v>
      </c>
      <c r="C12" s="37">
        <v>304</v>
      </c>
      <c r="D12" s="37">
        <v>159</v>
      </c>
      <c r="E12" s="37">
        <v>296</v>
      </c>
      <c r="F12" s="37">
        <v>999738</v>
      </c>
    </row>
    <row r="13" spans="1:12" x14ac:dyDescent="0.15">
      <c r="A13" s="92" t="s">
        <v>237</v>
      </c>
      <c r="B13" s="37">
        <v>94</v>
      </c>
      <c r="C13" s="37">
        <v>344</v>
      </c>
      <c r="D13" s="37">
        <v>126</v>
      </c>
      <c r="E13" s="37">
        <v>1850</v>
      </c>
      <c r="F13" s="37">
        <v>1346891</v>
      </c>
    </row>
    <row r="14" spans="1:12" x14ac:dyDescent="0.15">
      <c r="A14" s="38" t="s">
        <v>630</v>
      </c>
      <c r="B14" s="37">
        <v>32</v>
      </c>
      <c r="C14" s="37">
        <v>318</v>
      </c>
      <c r="D14" s="37">
        <v>55</v>
      </c>
      <c r="E14" s="37">
        <v>313</v>
      </c>
      <c r="F14" s="37">
        <v>1730430</v>
      </c>
    </row>
    <row r="15" spans="1:12" x14ac:dyDescent="0.15">
      <c r="A15" s="38" t="s">
        <v>685</v>
      </c>
      <c r="B15" s="37">
        <v>46</v>
      </c>
      <c r="C15" s="37">
        <v>239</v>
      </c>
      <c r="D15" s="37">
        <v>42</v>
      </c>
      <c r="E15" s="37">
        <v>257</v>
      </c>
      <c r="F15" s="37">
        <v>1237197</v>
      </c>
    </row>
    <row r="16" spans="1:12" x14ac:dyDescent="0.15">
      <c r="A16" s="38" t="s">
        <v>723</v>
      </c>
      <c r="B16" s="37">
        <v>34</v>
      </c>
      <c r="C16" s="37">
        <v>177</v>
      </c>
      <c r="D16" s="37">
        <v>47</v>
      </c>
      <c r="E16" s="37">
        <v>245</v>
      </c>
      <c r="F16" s="37">
        <v>2130318</v>
      </c>
    </row>
    <row r="17" spans="1:6" x14ac:dyDescent="0.15">
      <c r="A17" s="38" t="s">
        <v>763</v>
      </c>
      <c r="B17" s="37">
        <v>35</v>
      </c>
      <c r="C17" s="37">
        <v>175</v>
      </c>
      <c r="D17" s="37">
        <v>45</v>
      </c>
      <c r="E17" s="37">
        <v>304</v>
      </c>
      <c r="F17" s="37">
        <v>1240435</v>
      </c>
    </row>
    <row r="18" spans="1:6" x14ac:dyDescent="0.15">
      <c r="A18" s="38" t="s">
        <v>806</v>
      </c>
      <c r="B18" s="37">
        <v>51</v>
      </c>
      <c r="C18" s="37">
        <v>409</v>
      </c>
      <c r="D18" s="37">
        <v>49</v>
      </c>
      <c r="E18" s="37">
        <v>316</v>
      </c>
      <c r="F18" s="37">
        <v>1586974</v>
      </c>
    </row>
    <row r="19" spans="1:6" x14ac:dyDescent="0.15">
      <c r="A19" s="38" t="s">
        <v>946</v>
      </c>
      <c r="B19" s="37">
        <v>36</v>
      </c>
      <c r="C19" s="37">
        <v>209</v>
      </c>
      <c r="D19" s="37">
        <v>37</v>
      </c>
      <c r="E19" s="37">
        <v>230</v>
      </c>
      <c r="F19" s="37">
        <v>1558318</v>
      </c>
    </row>
    <row r="20" spans="1:6" x14ac:dyDescent="0.15">
      <c r="A20" s="38" t="s">
        <v>1151</v>
      </c>
      <c r="B20" s="37">
        <v>11</v>
      </c>
      <c r="C20" s="37">
        <v>131</v>
      </c>
      <c r="D20" s="37">
        <v>24</v>
      </c>
      <c r="E20" s="37">
        <v>224</v>
      </c>
      <c r="F20" s="37">
        <v>1814941</v>
      </c>
    </row>
    <row r="21" spans="1:6" x14ac:dyDescent="0.15">
      <c r="A21" s="649" t="s">
        <v>1164</v>
      </c>
      <c r="B21" s="647">
        <v>9</v>
      </c>
      <c r="C21" s="647">
        <v>98</v>
      </c>
      <c r="D21" s="647">
        <v>18</v>
      </c>
      <c r="E21" s="647">
        <v>217</v>
      </c>
      <c r="F21" s="648">
        <v>1435797</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theme="0"/>
  </sheetPr>
  <dimension ref="A1:GT374"/>
  <sheetViews>
    <sheetView zoomScale="90" zoomScaleNormal="90" zoomScalePageLayoutView="96" workbookViewId="0">
      <selection activeCell="A8" sqref="A8:P45"/>
    </sheetView>
  </sheetViews>
  <sheetFormatPr baseColWidth="10" defaultRowHeight="16" x14ac:dyDescent="0.2"/>
  <cols>
    <col min="1" max="3" width="10.83203125" style="606"/>
    <col min="4" max="4" width="13.83203125" style="606" customWidth="1"/>
    <col min="5" max="5" width="17.83203125" style="606" customWidth="1"/>
    <col min="6" max="8" width="10.83203125" style="606"/>
    <col min="9" max="9" width="18.6640625" style="606" customWidth="1"/>
    <col min="10" max="10" width="17.83203125" style="606" customWidth="1"/>
    <col min="11" max="11" width="16.5" style="606" customWidth="1"/>
    <col min="12" max="35" width="10.83203125" style="606"/>
    <col min="36" max="36" width="23.1640625" style="606" bestFit="1" customWidth="1"/>
    <col min="37" max="16384" width="10.83203125" style="606"/>
  </cols>
  <sheetData>
    <row r="1" spans="1:202" x14ac:dyDescent="0.2">
      <c r="A1" t="s">
        <v>1263</v>
      </c>
    </row>
    <row r="2" spans="1:202" ht="25" x14ac:dyDescent="0.2">
      <c r="A2" s="211" t="s">
        <v>1264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row>
    <row r="3" spans="1:202" ht="19" x14ac:dyDescent="0.25">
      <c r="A3" s="607" t="s">
        <v>527</v>
      </c>
    </row>
    <row r="4" spans="1:202" x14ac:dyDescent="0.2">
      <c r="A4" s="608" t="s">
        <v>528</v>
      </c>
      <c r="B4" s="606" t="s">
        <v>977</v>
      </c>
    </row>
    <row r="5" spans="1:202" x14ac:dyDescent="0.2">
      <c r="A5" s="609" t="s">
        <v>529</v>
      </c>
      <c r="B5" s="606" t="s">
        <v>530</v>
      </c>
    </row>
    <row r="6" spans="1:202" x14ac:dyDescent="0.2">
      <c r="A6" s="609" t="s">
        <v>978</v>
      </c>
      <c r="B6" s="606" t="s">
        <v>979</v>
      </c>
    </row>
    <row r="7" spans="1:202" x14ac:dyDescent="0.2">
      <c r="A7" s="610" t="s">
        <v>980</v>
      </c>
      <c r="B7" s="606" t="s">
        <v>981</v>
      </c>
      <c r="Y7" s="774"/>
      <c r="AV7" s="774"/>
      <c r="AW7" s="774"/>
      <c r="AX7" s="774"/>
    </row>
    <row r="8" spans="1:202" x14ac:dyDescent="0.2">
      <c r="A8" s="611" t="s">
        <v>982</v>
      </c>
      <c r="B8" s="904" t="s">
        <v>632</v>
      </c>
      <c r="C8" s="904"/>
      <c r="D8" s="904"/>
      <c r="E8" s="904"/>
      <c r="F8" s="904" t="s">
        <v>707</v>
      </c>
      <c r="G8" s="904"/>
      <c r="H8" s="904"/>
      <c r="I8" s="904"/>
      <c r="J8" s="904" t="s">
        <v>45</v>
      </c>
      <c r="K8" s="904"/>
      <c r="L8" s="904"/>
      <c r="M8" s="904"/>
      <c r="N8" s="904" t="s">
        <v>901</v>
      </c>
      <c r="O8" s="904"/>
      <c r="P8" s="904"/>
      <c r="Q8" s="904" t="s">
        <v>808</v>
      </c>
      <c r="R8" s="904"/>
      <c r="S8" s="904" t="s">
        <v>46</v>
      </c>
      <c r="T8" s="904"/>
      <c r="U8" s="904"/>
      <c r="V8" s="904"/>
      <c r="W8" s="904" t="s">
        <v>1149</v>
      </c>
      <c r="X8" s="904"/>
      <c r="Y8" s="904"/>
      <c r="Z8" s="904" t="s">
        <v>47</v>
      </c>
      <c r="AA8" s="904"/>
      <c r="AB8" s="904"/>
      <c r="AC8" s="904"/>
      <c r="AD8" s="904"/>
      <c r="AE8" s="904"/>
      <c r="AF8" s="904"/>
      <c r="AG8" s="904" t="s">
        <v>902</v>
      </c>
      <c r="AH8" s="904"/>
      <c r="AI8" s="904"/>
      <c r="AJ8" s="611" t="s">
        <v>1105</v>
      </c>
      <c r="AK8" s="904" t="s">
        <v>531</v>
      </c>
      <c r="AL8" s="904"/>
      <c r="AM8" s="904"/>
      <c r="AN8" s="904"/>
      <c r="AO8" s="904"/>
      <c r="AP8" s="904"/>
      <c r="AQ8" s="904" t="s">
        <v>708</v>
      </c>
      <c r="AR8" s="904"/>
      <c r="AS8" s="904" t="s">
        <v>858</v>
      </c>
      <c r="AT8" s="904"/>
      <c r="AU8" s="904"/>
      <c r="AV8" s="905" t="s">
        <v>1177</v>
      </c>
      <c r="AW8" s="906"/>
      <c r="AX8" s="907"/>
      <c r="AY8" s="904" t="s">
        <v>1104</v>
      </c>
      <c r="AZ8" s="904"/>
      <c r="BA8" s="904" t="s">
        <v>67</v>
      </c>
      <c r="BB8" s="904"/>
      <c r="BC8" s="904"/>
      <c r="BD8" s="904"/>
      <c r="BE8" s="904"/>
      <c r="BF8" s="904"/>
      <c r="BG8" s="904"/>
      <c r="BH8" s="904"/>
      <c r="BI8" s="904" t="s">
        <v>602</v>
      </c>
      <c r="BJ8" s="904"/>
      <c r="BK8" s="904"/>
      <c r="BL8" s="904"/>
      <c r="BM8" s="904"/>
      <c r="BN8" s="904"/>
      <c r="BO8" s="904"/>
      <c r="BP8" s="904"/>
      <c r="BQ8" s="904" t="s">
        <v>709</v>
      </c>
      <c r="BR8" s="904"/>
      <c r="BS8" s="904"/>
      <c r="BT8" s="904"/>
      <c r="BU8" s="904"/>
      <c r="BV8" s="904"/>
      <c r="BW8" s="904"/>
      <c r="BX8" s="904"/>
      <c r="BY8" s="904" t="s">
        <v>212</v>
      </c>
      <c r="BZ8" s="904"/>
      <c r="CA8" s="904"/>
      <c r="CB8" s="904" t="s">
        <v>49</v>
      </c>
      <c r="CC8" s="904"/>
      <c r="CD8" s="904"/>
      <c r="CE8" s="904"/>
      <c r="CF8" s="904"/>
      <c r="CG8" s="904"/>
      <c r="CH8" s="904"/>
      <c r="CI8" s="904"/>
      <c r="CJ8" s="904"/>
      <c r="CK8" s="904"/>
      <c r="CL8" s="904" t="s">
        <v>859</v>
      </c>
      <c r="CM8" s="904"/>
      <c r="CN8" s="904"/>
      <c r="CO8" s="904"/>
      <c r="CP8" s="904" t="s">
        <v>50</v>
      </c>
      <c r="CQ8" s="904"/>
      <c r="CR8" s="904"/>
      <c r="CS8" s="904"/>
      <c r="CT8" s="904"/>
      <c r="CU8" s="904"/>
      <c r="CV8" s="904" t="s">
        <v>532</v>
      </c>
      <c r="CW8" s="904"/>
      <c r="CX8" s="904"/>
      <c r="CY8" s="904"/>
      <c r="CZ8" s="904"/>
      <c r="DA8" s="904"/>
      <c r="DB8" s="904"/>
      <c r="DC8" s="904"/>
      <c r="DD8" s="904" t="s">
        <v>710</v>
      </c>
      <c r="DE8" s="904"/>
      <c r="DF8" s="904" t="s">
        <v>711</v>
      </c>
      <c r="DG8" s="904"/>
      <c r="DH8" s="904" t="s">
        <v>756</v>
      </c>
      <c r="DI8" s="904"/>
      <c r="DJ8" s="904"/>
      <c r="DK8" s="904" t="s">
        <v>757</v>
      </c>
      <c r="DL8" s="904"/>
      <c r="DM8" s="904"/>
      <c r="DN8" s="904" t="s">
        <v>51</v>
      </c>
      <c r="DO8" s="904"/>
      <c r="DP8" s="904"/>
      <c r="DQ8" s="904"/>
      <c r="DR8" s="904"/>
      <c r="DS8" s="904"/>
      <c r="DT8" s="904"/>
      <c r="DU8" s="904" t="s">
        <v>903</v>
      </c>
      <c r="DV8" s="904"/>
      <c r="DW8" s="904"/>
      <c r="DX8" s="904" t="s">
        <v>804</v>
      </c>
      <c r="DY8" s="904"/>
      <c r="DZ8" s="904"/>
      <c r="EA8" s="904"/>
      <c r="EB8" s="904"/>
      <c r="EC8" s="904"/>
      <c r="ED8" s="904"/>
      <c r="EE8" s="904"/>
      <c r="EF8" s="904" t="s">
        <v>78</v>
      </c>
      <c r="EG8" s="904"/>
      <c r="EH8" s="904"/>
      <c r="EI8" s="904"/>
      <c r="EJ8" s="904" t="s">
        <v>633</v>
      </c>
      <c r="EK8" s="904"/>
      <c r="EL8" s="904"/>
      <c r="EM8" s="904"/>
      <c r="EN8" s="904" t="s">
        <v>533</v>
      </c>
      <c r="EO8" s="904"/>
      <c r="EP8" s="904"/>
      <c r="EQ8" s="904"/>
      <c r="ER8" s="904" t="s">
        <v>712</v>
      </c>
      <c r="ES8" s="904"/>
      <c r="ET8" s="904" t="s">
        <v>52</v>
      </c>
      <c r="EU8" s="904"/>
      <c r="EV8" s="904"/>
      <c r="EW8" s="904"/>
      <c r="EX8" s="904"/>
      <c r="EY8" s="904"/>
      <c r="EZ8" s="904"/>
      <c r="FA8" s="904"/>
      <c r="FB8" s="904"/>
      <c r="FC8" s="904"/>
      <c r="FD8" s="904"/>
      <c r="FE8" s="904"/>
      <c r="FF8" s="904"/>
      <c r="FG8" s="904"/>
      <c r="FH8" s="904"/>
      <c r="FI8" s="904"/>
      <c r="FJ8" s="904" t="s">
        <v>904</v>
      </c>
      <c r="FK8" s="904"/>
      <c r="FL8" s="904"/>
      <c r="FM8" s="904" t="s">
        <v>905</v>
      </c>
      <c r="FN8" s="904"/>
      <c r="FO8" s="904"/>
      <c r="FP8" s="904" t="s">
        <v>68</v>
      </c>
      <c r="FQ8" s="904"/>
      <c r="FR8" s="904"/>
      <c r="FS8" s="904"/>
      <c r="FT8" s="904"/>
      <c r="FU8" s="904"/>
      <c r="FV8" s="904"/>
      <c r="FW8" s="904"/>
      <c r="FX8" s="904"/>
      <c r="FY8" s="904"/>
      <c r="FZ8" s="904" t="s">
        <v>54</v>
      </c>
      <c r="GA8" s="904"/>
      <c r="GB8" s="904"/>
      <c r="GC8" s="904"/>
      <c r="GD8" s="904"/>
      <c r="GE8" s="904"/>
      <c r="GF8" s="904"/>
      <c r="GG8" s="904"/>
      <c r="GH8" s="904"/>
      <c r="GI8" s="904"/>
      <c r="GJ8" s="904"/>
      <c r="GK8" s="904"/>
      <c r="GL8" s="904"/>
      <c r="GM8" s="904"/>
    </row>
    <row r="9" spans="1:202" x14ac:dyDescent="0.2">
      <c r="A9" s="612" t="s">
        <v>983</v>
      </c>
      <c r="B9" s="612" t="s">
        <v>984</v>
      </c>
      <c r="C9" s="612" t="s">
        <v>985</v>
      </c>
      <c r="D9" s="612" t="s">
        <v>986</v>
      </c>
      <c r="E9" s="612" t="s">
        <v>987</v>
      </c>
      <c r="F9" s="612" t="s">
        <v>984</v>
      </c>
      <c r="G9" s="612" t="s">
        <v>985</v>
      </c>
      <c r="H9" s="612" t="s">
        <v>986</v>
      </c>
      <c r="I9" s="612" t="s">
        <v>987</v>
      </c>
      <c r="J9" s="612" t="s">
        <v>988</v>
      </c>
      <c r="K9" s="612" t="s">
        <v>989</v>
      </c>
      <c r="L9" s="612" t="s">
        <v>990</v>
      </c>
      <c r="M9" s="612" t="s">
        <v>991</v>
      </c>
      <c r="N9" s="612" t="s">
        <v>988</v>
      </c>
      <c r="O9" s="612" t="s">
        <v>989</v>
      </c>
      <c r="P9" s="612" t="s">
        <v>992</v>
      </c>
      <c r="Q9" s="612" t="s">
        <v>993</v>
      </c>
      <c r="R9" s="612" t="s">
        <v>994</v>
      </c>
      <c r="S9" s="612" t="s">
        <v>995</v>
      </c>
      <c r="T9" s="612" t="s">
        <v>996</v>
      </c>
      <c r="U9" s="612" t="s">
        <v>997</v>
      </c>
      <c r="V9" s="612" t="s">
        <v>998</v>
      </c>
      <c r="W9" s="612" t="s">
        <v>1006</v>
      </c>
      <c r="X9" s="612" t="s">
        <v>1007</v>
      </c>
      <c r="Y9" s="612" t="s">
        <v>1008</v>
      </c>
      <c r="Z9" s="612" t="s">
        <v>999</v>
      </c>
      <c r="AA9" s="612" t="s">
        <v>1000</v>
      </c>
      <c r="AB9" s="612" t="s">
        <v>1001</v>
      </c>
      <c r="AC9" s="612" t="s">
        <v>1002</v>
      </c>
      <c r="AD9" s="612" t="s">
        <v>1003</v>
      </c>
      <c r="AE9" s="612" t="s">
        <v>1004</v>
      </c>
      <c r="AF9" s="612" t="s">
        <v>1005</v>
      </c>
      <c r="AG9" s="612" t="s">
        <v>1006</v>
      </c>
      <c r="AH9" s="612" t="s">
        <v>1007</v>
      </c>
      <c r="AI9" s="612" t="s">
        <v>1008</v>
      </c>
      <c r="AJ9" s="612" t="s">
        <v>1008</v>
      </c>
      <c r="AK9" s="612" t="s">
        <v>1009</v>
      </c>
      <c r="AL9" s="612" t="s">
        <v>1010</v>
      </c>
      <c r="AM9" s="612" t="s">
        <v>1001</v>
      </c>
      <c r="AN9" s="612" t="s">
        <v>1002</v>
      </c>
      <c r="AO9" s="612" t="s">
        <v>1003</v>
      </c>
      <c r="AP9" s="612" t="s">
        <v>1011</v>
      </c>
      <c r="AQ9" s="612" t="s">
        <v>1009</v>
      </c>
      <c r="AR9" s="612" t="s">
        <v>1010</v>
      </c>
      <c r="AS9" s="612" t="s">
        <v>1006</v>
      </c>
      <c r="AT9" s="612" t="s">
        <v>1007</v>
      </c>
      <c r="AU9" s="612" t="s">
        <v>1008</v>
      </c>
      <c r="AV9" s="612" t="s">
        <v>1025</v>
      </c>
      <c r="AW9" s="612" t="s">
        <v>1026</v>
      </c>
      <c r="AX9" s="612" t="s">
        <v>1030</v>
      </c>
      <c r="AY9" s="612" t="s">
        <v>1013</v>
      </c>
      <c r="AZ9" s="612" t="s">
        <v>1014</v>
      </c>
      <c r="BA9" s="612" t="s">
        <v>984</v>
      </c>
      <c r="BB9" s="612" t="s">
        <v>985</v>
      </c>
      <c r="BC9" s="612" t="s">
        <v>1016</v>
      </c>
      <c r="BD9" s="612" t="s">
        <v>1017</v>
      </c>
      <c r="BE9" s="612" t="s">
        <v>1018</v>
      </c>
      <c r="BF9" s="612" t="s">
        <v>1019</v>
      </c>
      <c r="BG9" s="612" t="s">
        <v>1020</v>
      </c>
      <c r="BH9" s="612" t="s">
        <v>1021</v>
      </c>
      <c r="BI9" s="612" t="s">
        <v>984</v>
      </c>
      <c r="BJ9" s="612" t="s">
        <v>985</v>
      </c>
      <c r="BK9" s="612" t="s">
        <v>1016</v>
      </c>
      <c r="BL9" s="612" t="s">
        <v>1017</v>
      </c>
      <c r="BM9" s="612" t="s">
        <v>1018</v>
      </c>
      <c r="BN9" s="612" t="s">
        <v>1019</v>
      </c>
      <c r="BO9" s="612" t="s">
        <v>1020</v>
      </c>
      <c r="BP9" s="612" t="s">
        <v>1021</v>
      </c>
      <c r="BQ9" s="612" t="s">
        <v>984</v>
      </c>
      <c r="BR9" s="612" t="s">
        <v>985</v>
      </c>
      <c r="BS9" s="612" t="s">
        <v>1016</v>
      </c>
      <c r="BT9" s="612" t="s">
        <v>1017</v>
      </c>
      <c r="BU9" s="612" t="s">
        <v>1018</v>
      </c>
      <c r="BV9" s="612" t="s">
        <v>1019</v>
      </c>
      <c r="BW9" s="612" t="s">
        <v>1020</v>
      </c>
      <c r="BX9" s="612" t="s">
        <v>1021</v>
      </c>
      <c r="BY9" s="612" t="s">
        <v>1015</v>
      </c>
      <c r="BZ9" s="612" t="s">
        <v>1022</v>
      </c>
      <c r="CA9" s="612" t="s">
        <v>1265</v>
      </c>
      <c r="CB9" s="612" t="s">
        <v>984</v>
      </c>
      <c r="CC9" s="612" t="s">
        <v>985</v>
      </c>
      <c r="CD9" s="612" t="s">
        <v>1023</v>
      </c>
      <c r="CE9" s="612" t="s">
        <v>1016</v>
      </c>
      <c r="CF9" s="612" t="s">
        <v>1017</v>
      </c>
      <c r="CG9" s="612" t="s">
        <v>1018</v>
      </c>
      <c r="CH9" s="612" t="s">
        <v>1019</v>
      </c>
      <c r="CI9" s="612" t="s">
        <v>1020</v>
      </c>
      <c r="CJ9" s="612" t="s">
        <v>1021</v>
      </c>
      <c r="CK9" s="612" t="s">
        <v>1024</v>
      </c>
      <c r="CL9" s="612" t="s">
        <v>1006</v>
      </c>
      <c r="CM9" s="612" t="s">
        <v>1007</v>
      </c>
      <c r="CN9" s="612" t="s">
        <v>1157</v>
      </c>
      <c r="CO9" s="612" t="s">
        <v>1008</v>
      </c>
      <c r="CP9" s="612" t="s">
        <v>1025</v>
      </c>
      <c r="CQ9" s="612" t="s">
        <v>1026</v>
      </c>
      <c r="CR9" s="612" t="s">
        <v>1027</v>
      </c>
      <c r="CS9" s="612" t="s">
        <v>1028</v>
      </c>
      <c r="CT9" s="612" t="s">
        <v>1029</v>
      </c>
      <c r="CU9" s="612" t="s">
        <v>1030</v>
      </c>
      <c r="CV9" s="612" t="s">
        <v>1031</v>
      </c>
      <c r="CW9" s="612" t="s">
        <v>1032</v>
      </c>
      <c r="CX9" s="612" t="s">
        <v>1033</v>
      </c>
      <c r="CY9" s="612" t="s">
        <v>1034</v>
      </c>
      <c r="CZ9" s="612" t="s">
        <v>1035</v>
      </c>
      <c r="DA9" s="612" t="s">
        <v>1158</v>
      </c>
      <c r="DB9" s="612" t="s">
        <v>1036</v>
      </c>
      <c r="DC9" s="612" t="s">
        <v>1037</v>
      </c>
      <c r="DD9" s="612" t="s">
        <v>1025</v>
      </c>
      <c r="DE9" s="612" t="s">
        <v>1026</v>
      </c>
      <c r="DF9" s="612" t="s">
        <v>1025</v>
      </c>
      <c r="DG9" s="612" t="s">
        <v>1026</v>
      </c>
      <c r="DH9" s="612" t="s">
        <v>984</v>
      </c>
      <c r="DI9" s="612" t="s">
        <v>985</v>
      </c>
      <c r="DJ9" s="612" t="s">
        <v>987</v>
      </c>
      <c r="DK9" s="612" t="s">
        <v>984</v>
      </c>
      <c r="DL9" s="612" t="s">
        <v>985</v>
      </c>
      <c r="DM9" s="612" t="s">
        <v>987</v>
      </c>
      <c r="DN9" s="612" t="s">
        <v>984</v>
      </c>
      <c r="DO9" s="612" t="s">
        <v>985</v>
      </c>
      <c r="DP9" s="612" t="s">
        <v>1012</v>
      </c>
      <c r="DQ9" s="612" t="s">
        <v>1018</v>
      </c>
      <c r="DR9" s="612" t="s">
        <v>1019</v>
      </c>
      <c r="DS9" s="612" t="s">
        <v>1020</v>
      </c>
      <c r="DT9" s="612" t="s">
        <v>1021</v>
      </c>
      <c r="DU9" s="612" t="s">
        <v>1006</v>
      </c>
      <c r="DV9" s="612" t="s">
        <v>1007</v>
      </c>
      <c r="DW9" s="612" t="s">
        <v>1008</v>
      </c>
      <c r="DX9" s="612" t="s">
        <v>984</v>
      </c>
      <c r="DY9" s="612" t="s">
        <v>985</v>
      </c>
      <c r="DZ9" s="612" t="s">
        <v>1016</v>
      </c>
      <c r="EA9" s="612" t="s">
        <v>1017</v>
      </c>
      <c r="EB9" s="612" t="s">
        <v>1018</v>
      </c>
      <c r="EC9" s="612" t="s">
        <v>1019</v>
      </c>
      <c r="ED9" s="612" t="s">
        <v>1020</v>
      </c>
      <c r="EE9" s="612" t="s">
        <v>1021</v>
      </c>
      <c r="EF9" s="612" t="s">
        <v>1038</v>
      </c>
      <c r="EG9" s="612" t="s">
        <v>1159</v>
      </c>
      <c r="EH9" s="612" t="s">
        <v>1039</v>
      </c>
      <c r="EI9" s="612" t="s">
        <v>1040</v>
      </c>
      <c r="EJ9" s="612" t="s">
        <v>1041</v>
      </c>
      <c r="EK9" s="612" t="s">
        <v>1042</v>
      </c>
      <c r="EL9" s="612" t="s">
        <v>1023</v>
      </c>
      <c r="EM9" s="612" t="s">
        <v>1043</v>
      </c>
      <c r="EN9" s="612" t="s">
        <v>1009</v>
      </c>
      <c r="EO9" s="612" t="s">
        <v>1010</v>
      </c>
      <c r="EP9" s="612" t="s">
        <v>1044</v>
      </c>
      <c r="EQ9" s="612" t="s">
        <v>1045</v>
      </c>
      <c r="ER9" s="612" t="s">
        <v>1009</v>
      </c>
      <c r="ES9" s="612" t="s">
        <v>1010</v>
      </c>
      <c r="ET9" s="612" t="s">
        <v>993</v>
      </c>
      <c r="EU9" s="612" t="s">
        <v>1046</v>
      </c>
      <c r="EV9" s="612" t="s">
        <v>1047</v>
      </c>
      <c r="EW9" s="612" t="s">
        <v>1048</v>
      </c>
      <c r="EX9" s="612" t="s">
        <v>1049</v>
      </c>
      <c r="EY9" s="612" t="s">
        <v>1050</v>
      </c>
      <c r="EZ9" s="612" t="s">
        <v>1051</v>
      </c>
      <c r="FA9" s="612" t="s">
        <v>1052</v>
      </c>
      <c r="FB9" s="612" t="s">
        <v>1053</v>
      </c>
      <c r="FC9" s="612" t="s">
        <v>1054</v>
      </c>
      <c r="FD9" s="612" t="s">
        <v>1055</v>
      </c>
      <c r="FE9" s="612" t="s">
        <v>1056</v>
      </c>
      <c r="FF9" s="612" t="s">
        <v>1057</v>
      </c>
      <c r="FG9" s="612" t="s">
        <v>994</v>
      </c>
      <c r="FH9" s="612" t="s">
        <v>1058</v>
      </c>
      <c r="FI9" s="612" t="s">
        <v>1059</v>
      </c>
      <c r="FJ9" s="612" t="s">
        <v>1006</v>
      </c>
      <c r="FK9" s="612" t="s">
        <v>1007</v>
      </c>
      <c r="FL9" s="612" t="s">
        <v>1008</v>
      </c>
      <c r="FM9" s="612" t="s">
        <v>1006</v>
      </c>
      <c r="FN9" s="612" t="s">
        <v>1007</v>
      </c>
      <c r="FO9" s="612" t="s">
        <v>1008</v>
      </c>
      <c r="FP9" s="612" t="s">
        <v>1060</v>
      </c>
      <c r="FQ9" s="612" t="s">
        <v>1061</v>
      </c>
      <c r="FR9" s="612" t="s">
        <v>1062</v>
      </c>
      <c r="FS9" s="612" t="s">
        <v>1063</v>
      </c>
      <c r="FT9" s="612" t="s">
        <v>1064</v>
      </c>
      <c r="FU9" s="612" t="s">
        <v>1065</v>
      </c>
      <c r="FV9" s="612" t="s">
        <v>1023</v>
      </c>
      <c r="FW9" s="612" t="s">
        <v>1066</v>
      </c>
      <c r="FX9" s="612" t="s">
        <v>1067</v>
      </c>
      <c r="FY9" s="612" t="s">
        <v>1068</v>
      </c>
      <c r="FZ9" s="612" t="s">
        <v>1069</v>
      </c>
      <c r="GA9" s="612" t="s">
        <v>1070</v>
      </c>
      <c r="GB9" s="612" t="s">
        <v>1071</v>
      </c>
      <c r="GC9" s="612" t="s">
        <v>1072</v>
      </c>
      <c r="GD9" s="612" t="s">
        <v>1073</v>
      </c>
      <c r="GE9" s="612" t="s">
        <v>1074</v>
      </c>
      <c r="GF9" s="612" t="s">
        <v>1075</v>
      </c>
      <c r="GG9" s="612" t="s">
        <v>1076</v>
      </c>
      <c r="GH9" s="612" t="s">
        <v>1077</v>
      </c>
      <c r="GI9" s="612" t="s">
        <v>1078</v>
      </c>
      <c r="GJ9" s="612" t="s">
        <v>1079</v>
      </c>
      <c r="GK9" s="612" t="s">
        <v>1080</v>
      </c>
      <c r="GL9" s="612" t="s">
        <v>1081</v>
      </c>
      <c r="GM9" s="612" t="s">
        <v>1082</v>
      </c>
    </row>
    <row r="10" spans="1:202" x14ac:dyDescent="0.2">
      <c r="A10" s="613">
        <v>44835</v>
      </c>
      <c r="B10" s="614" t="s">
        <v>1083</v>
      </c>
      <c r="C10" s="614" t="s">
        <v>1083</v>
      </c>
      <c r="D10" s="614" t="s">
        <v>1083</v>
      </c>
      <c r="E10" s="614" t="s">
        <v>529</v>
      </c>
      <c r="F10" s="614" t="s">
        <v>1083</v>
      </c>
      <c r="G10" s="614" t="s">
        <v>1083</v>
      </c>
      <c r="H10" s="614" t="s">
        <v>1083</v>
      </c>
      <c r="I10" s="614" t="s">
        <v>1083</v>
      </c>
      <c r="J10" s="614" t="s">
        <v>529</v>
      </c>
      <c r="K10" s="614" t="s">
        <v>529</v>
      </c>
      <c r="L10" s="614" t="s">
        <v>1083</v>
      </c>
      <c r="M10" s="614" t="s">
        <v>1083</v>
      </c>
      <c r="N10" s="614" t="s">
        <v>1083</v>
      </c>
      <c r="O10" s="614" t="s">
        <v>1083</v>
      </c>
      <c r="P10" s="614" t="s">
        <v>1083</v>
      </c>
      <c r="Q10" s="614" t="s">
        <v>1083</v>
      </c>
      <c r="R10" s="614" t="s">
        <v>1083</v>
      </c>
      <c r="S10" s="614" t="s">
        <v>1083</v>
      </c>
      <c r="T10" s="614" t="s">
        <v>529</v>
      </c>
      <c r="U10" s="614" t="s">
        <v>1083</v>
      </c>
      <c r="V10" s="614" t="s">
        <v>1083</v>
      </c>
      <c r="W10" s="614" t="s">
        <v>529</v>
      </c>
      <c r="X10" s="614" t="s">
        <v>529</v>
      </c>
      <c r="Y10" s="614" t="s">
        <v>1083</v>
      </c>
      <c r="Z10" s="614" t="s">
        <v>1083</v>
      </c>
      <c r="AA10" s="614" t="s">
        <v>1083</v>
      </c>
      <c r="AB10" s="614" t="s">
        <v>1083</v>
      </c>
      <c r="AC10" s="614" t="s">
        <v>1083</v>
      </c>
      <c r="AD10" s="614" t="s">
        <v>1083</v>
      </c>
      <c r="AE10" s="614" t="s">
        <v>1083</v>
      </c>
      <c r="AF10" s="614" t="s">
        <v>1083</v>
      </c>
      <c r="AG10" s="614" t="s">
        <v>1083</v>
      </c>
      <c r="AH10" s="614" t="s">
        <v>1083</v>
      </c>
      <c r="AI10" s="614" t="s">
        <v>1083</v>
      </c>
      <c r="AJ10" s="614" t="s">
        <v>1083</v>
      </c>
      <c r="AK10" s="614" t="s">
        <v>1083</v>
      </c>
      <c r="AL10" s="614" t="s">
        <v>1083</v>
      </c>
      <c r="AM10" s="614" t="s">
        <v>1083</v>
      </c>
      <c r="AN10" s="614" t="s">
        <v>1083</v>
      </c>
      <c r="AO10" s="614" t="s">
        <v>1083</v>
      </c>
      <c r="AP10" s="614" t="s">
        <v>1083</v>
      </c>
      <c r="AQ10" s="614" t="s">
        <v>1083</v>
      </c>
      <c r="AR10" s="614" t="s">
        <v>1083</v>
      </c>
      <c r="AS10" s="614" t="s">
        <v>1083</v>
      </c>
      <c r="AT10" s="614" t="s">
        <v>1083</v>
      </c>
      <c r="AU10" s="614" t="s">
        <v>1083</v>
      </c>
      <c r="AV10" s="614" t="s">
        <v>1083</v>
      </c>
      <c r="AW10" s="614" t="s">
        <v>1083</v>
      </c>
      <c r="AX10" s="614" t="s">
        <v>1083</v>
      </c>
      <c r="AY10" s="614" t="s">
        <v>1083</v>
      </c>
      <c r="AZ10" s="614" t="s">
        <v>1083</v>
      </c>
      <c r="BA10" s="614" t="s">
        <v>1083</v>
      </c>
      <c r="BB10" s="614" t="s">
        <v>1083</v>
      </c>
      <c r="BC10" s="614" t="s">
        <v>529</v>
      </c>
      <c r="BD10" s="614" t="s">
        <v>529</v>
      </c>
      <c r="BE10" s="614" t="s">
        <v>1083</v>
      </c>
      <c r="BF10" s="614" t="s">
        <v>529</v>
      </c>
      <c r="BG10" s="614" t="s">
        <v>1083</v>
      </c>
      <c r="BH10" s="614" t="s">
        <v>529</v>
      </c>
      <c r="BI10" s="614" t="s">
        <v>1083</v>
      </c>
      <c r="BJ10" s="614" t="s">
        <v>1083</v>
      </c>
      <c r="BK10" s="614" t="s">
        <v>529</v>
      </c>
      <c r="BL10" s="614" t="s">
        <v>529</v>
      </c>
      <c r="BM10" s="614" t="s">
        <v>1083</v>
      </c>
      <c r="BN10" s="614" t="s">
        <v>529</v>
      </c>
      <c r="BO10" s="614" t="s">
        <v>1083</v>
      </c>
      <c r="BP10" s="614" t="s">
        <v>529</v>
      </c>
      <c r="BQ10" s="614" t="s">
        <v>1083</v>
      </c>
      <c r="BR10" s="614" t="s">
        <v>1083</v>
      </c>
      <c r="BS10" s="614" t="s">
        <v>529</v>
      </c>
      <c r="BT10" s="614" t="s">
        <v>529</v>
      </c>
      <c r="BU10" s="614" t="s">
        <v>529</v>
      </c>
      <c r="BV10" s="614" t="s">
        <v>529</v>
      </c>
      <c r="BW10" s="614" t="s">
        <v>1083</v>
      </c>
      <c r="BX10" s="614" t="s">
        <v>529</v>
      </c>
      <c r="BY10" s="614" t="s">
        <v>1083</v>
      </c>
      <c r="BZ10" s="614" t="s">
        <v>1083</v>
      </c>
      <c r="CA10" s="614" t="s">
        <v>1083</v>
      </c>
      <c r="CB10" s="614" t="s">
        <v>1083</v>
      </c>
      <c r="CC10" s="614" t="s">
        <v>1083</v>
      </c>
      <c r="CD10" s="614" t="s">
        <v>1083</v>
      </c>
      <c r="CE10" s="614" t="s">
        <v>529</v>
      </c>
      <c r="CF10" s="614" t="s">
        <v>529</v>
      </c>
      <c r="CG10" s="614" t="s">
        <v>1083</v>
      </c>
      <c r="CH10" s="614" t="s">
        <v>1083</v>
      </c>
      <c r="CI10" s="614" t="s">
        <v>1083</v>
      </c>
      <c r="CJ10" s="614" t="s">
        <v>529</v>
      </c>
      <c r="CK10" s="614" t="s">
        <v>529</v>
      </c>
      <c r="CL10" s="614" t="s">
        <v>1083</v>
      </c>
      <c r="CM10" s="614" t="s">
        <v>1083</v>
      </c>
      <c r="CN10" s="614" t="s">
        <v>1083</v>
      </c>
      <c r="CO10" s="614" t="s">
        <v>1083</v>
      </c>
      <c r="CP10" s="614" t="s">
        <v>1083</v>
      </c>
      <c r="CQ10" s="614" t="s">
        <v>1083</v>
      </c>
      <c r="CR10" s="614" t="s">
        <v>529</v>
      </c>
      <c r="CS10" s="614" t="s">
        <v>1083</v>
      </c>
      <c r="CT10" s="614" t="s">
        <v>1083</v>
      </c>
      <c r="CU10" s="614" t="s">
        <v>1083</v>
      </c>
      <c r="CV10" s="614" t="s">
        <v>1083</v>
      </c>
      <c r="CW10" s="614" t="s">
        <v>1083</v>
      </c>
      <c r="CX10" s="614" t="s">
        <v>1083</v>
      </c>
      <c r="CY10" s="614" t="s">
        <v>1083</v>
      </c>
      <c r="CZ10" s="614" t="s">
        <v>1083</v>
      </c>
      <c r="DA10" s="614" t="s">
        <v>1083</v>
      </c>
      <c r="DB10" s="614" t="s">
        <v>1083</v>
      </c>
      <c r="DC10" s="614" t="s">
        <v>529</v>
      </c>
      <c r="DD10" s="614" t="s">
        <v>1083</v>
      </c>
      <c r="DE10" s="614" t="s">
        <v>1083</v>
      </c>
      <c r="DF10" s="614" t="s">
        <v>1083</v>
      </c>
      <c r="DG10" s="614" t="s">
        <v>1083</v>
      </c>
      <c r="DH10" s="614" t="s">
        <v>1083</v>
      </c>
      <c r="DI10" s="614" t="s">
        <v>1083</v>
      </c>
      <c r="DJ10" s="614" t="s">
        <v>1083</v>
      </c>
      <c r="DK10" s="614" t="s">
        <v>1083</v>
      </c>
      <c r="DL10" s="614" t="s">
        <v>1083</v>
      </c>
      <c r="DM10" s="614" t="s">
        <v>529</v>
      </c>
      <c r="DN10" s="614" t="s">
        <v>1083</v>
      </c>
      <c r="DO10" s="614" t="s">
        <v>1083</v>
      </c>
      <c r="DP10" s="614" t="s">
        <v>1083</v>
      </c>
      <c r="DQ10" s="614" t="s">
        <v>1083</v>
      </c>
      <c r="DR10" s="614" t="s">
        <v>1083</v>
      </c>
      <c r="DS10" s="614" t="s">
        <v>1083</v>
      </c>
      <c r="DT10" s="614" t="s">
        <v>1083</v>
      </c>
      <c r="DU10" s="614" t="s">
        <v>529</v>
      </c>
      <c r="DV10" s="614" t="s">
        <v>529</v>
      </c>
      <c r="DW10" s="614" t="s">
        <v>1083</v>
      </c>
      <c r="DX10" s="614" t="s">
        <v>529</v>
      </c>
      <c r="DY10" s="614" t="s">
        <v>1083</v>
      </c>
      <c r="DZ10" s="614" t="s">
        <v>529</v>
      </c>
      <c r="EA10" s="614" t="s">
        <v>529</v>
      </c>
      <c r="EB10" s="614" t="s">
        <v>529</v>
      </c>
      <c r="EC10" s="614" t="s">
        <v>529</v>
      </c>
      <c r="ED10" s="614" t="s">
        <v>529</v>
      </c>
      <c r="EE10" s="614" t="s">
        <v>529</v>
      </c>
      <c r="EF10" s="614" t="s">
        <v>529</v>
      </c>
      <c r="EG10" s="614" t="s">
        <v>529</v>
      </c>
      <c r="EH10" s="614" t="s">
        <v>1083</v>
      </c>
      <c r="EI10" s="614" t="s">
        <v>1083</v>
      </c>
      <c r="EJ10" s="614" t="s">
        <v>1083</v>
      </c>
      <c r="EK10" s="614" t="s">
        <v>1083</v>
      </c>
      <c r="EL10" s="614" t="s">
        <v>1083</v>
      </c>
      <c r="EM10" s="614" t="s">
        <v>1083</v>
      </c>
      <c r="EN10" s="614" t="s">
        <v>1083</v>
      </c>
      <c r="EO10" s="614" t="s">
        <v>1083</v>
      </c>
      <c r="EP10" s="614" t="s">
        <v>1083</v>
      </c>
      <c r="EQ10" s="614" t="s">
        <v>1083</v>
      </c>
      <c r="ER10" s="614" t="s">
        <v>1083</v>
      </c>
      <c r="ES10" s="614" t="s">
        <v>1083</v>
      </c>
      <c r="ET10" s="614" t="s">
        <v>529</v>
      </c>
      <c r="EU10" s="614" t="s">
        <v>529</v>
      </c>
      <c r="EV10" s="614" t="s">
        <v>529</v>
      </c>
      <c r="EW10" s="614" t="s">
        <v>529</v>
      </c>
      <c r="EX10" s="614" t="s">
        <v>1083</v>
      </c>
      <c r="EY10" s="614" t="s">
        <v>1083</v>
      </c>
      <c r="EZ10" s="614" t="s">
        <v>529</v>
      </c>
      <c r="FA10" s="614" t="s">
        <v>1083</v>
      </c>
      <c r="FB10" s="614" t="s">
        <v>1083</v>
      </c>
      <c r="FC10" s="614" t="s">
        <v>1083</v>
      </c>
      <c r="FD10" s="614" t="s">
        <v>1083</v>
      </c>
      <c r="FE10" s="614" t="s">
        <v>529</v>
      </c>
      <c r="FF10" s="614" t="s">
        <v>1083</v>
      </c>
      <c r="FG10" s="614" t="s">
        <v>1083</v>
      </c>
      <c r="FH10" s="614" t="s">
        <v>1083</v>
      </c>
      <c r="FI10" s="614" t="s">
        <v>1083</v>
      </c>
      <c r="FJ10" s="614" t="s">
        <v>529</v>
      </c>
      <c r="FK10" s="614" t="s">
        <v>529</v>
      </c>
      <c r="FL10" s="614" t="s">
        <v>1083</v>
      </c>
      <c r="FM10" s="614" t="s">
        <v>1083</v>
      </c>
      <c r="FN10" s="614" t="s">
        <v>1083</v>
      </c>
      <c r="FO10" s="614" t="s">
        <v>1083</v>
      </c>
      <c r="FP10" s="614" t="s">
        <v>1083</v>
      </c>
      <c r="FQ10" s="614" t="s">
        <v>1083</v>
      </c>
      <c r="FR10" s="614" t="s">
        <v>1083</v>
      </c>
      <c r="FS10" s="614" t="s">
        <v>1083</v>
      </c>
      <c r="FT10" s="614" t="s">
        <v>529</v>
      </c>
      <c r="FU10" s="614" t="s">
        <v>1083</v>
      </c>
      <c r="FV10" s="614" t="s">
        <v>1083</v>
      </c>
      <c r="FW10" s="614" t="s">
        <v>1083</v>
      </c>
      <c r="FX10" s="614" t="s">
        <v>529</v>
      </c>
      <c r="FY10" s="614" t="s">
        <v>1083</v>
      </c>
      <c r="FZ10" s="614" t="s">
        <v>529</v>
      </c>
      <c r="GA10" s="614" t="s">
        <v>529</v>
      </c>
      <c r="GB10" s="614" t="s">
        <v>529</v>
      </c>
      <c r="GC10" s="614" t="s">
        <v>529</v>
      </c>
      <c r="GD10" s="614" t="s">
        <v>529</v>
      </c>
      <c r="GE10" s="614" t="s">
        <v>1083</v>
      </c>
      <c r="GF10" s="614" t="s">
        <v>529</v>
      </c>
      <c r="GG10" s="614" t="s">
        <v>529</v>
      </c>
      <c r="GH10" s="614" t="s">
        <v>1083</v>
      </c>
      <c r="GI10" s="614" t="s">
        <v>1083</v>
      </c>
      <c r="GJ10" s="614" t="s">
        <v>529</v>
      </c>
      <c r="GK10" s="614" t="s">
        <v>1083</v>
      </c>
      <c r="GL10" s="614" t="s">
        <v>529</v>
      </c>
      <c r="GM10" s="614" t="s">
        <v>529</v>
      </c>
    </row>
    <row r="11" spans="1:202" x14ac:dyDescent="0.2">
      <c r="A11" s="613">
        <v>44836</v>
      </c>
      <c r="B11" s="614" t="s">
        <v>1083</v>
      </c>
      <c r="C11" s="614" t="s">
        <v>1083</v>
      </c>
      <c r="D11" s="614" t="s">
        <v>1083</v>
      </c>
      <c r="E11" s="614" t="s">
        <v>529</v>
      </c>
      <c r="F11" s="614" t="s">
        <v>1083</v>
      </c>
      <c r="G11" s="614" t="s">
        <v>1083</v>
      </c>
      <c r="H11" s="614" t="s">
        <v>1083</v>
      </c>
      <c r="I11" s="614" t="s">
        <v>1083</v>
      </c>
      <c r="J11" s="614" t="s">
        <v>529</v>
      </c>
      <c r="K11" s="614" t="s">
        <v>529</v>
      </c>
      <c r="L11" s="614" t="s">
        <v>1083</v>
      </c>
      <c r="M11" s="614" t="s">
        <v>1083</v>
      </c>
      <c r="N11" s="614" t="s">
        <v>1083</v>
      </c>
      <c r="O11" s="614" t="s">
        <v>1083</v>
      </c>
      <c r="P11" s="614" t="s">
        <v>1083</v>
      </c>
      <c r="Q11" s="614" t="s">
        <v>1083</v>
      </c>
      <c r="R11" s="614" t="s">
        <v>1083</v>
      </c>
      <c r="S11" s="614" t="s">
        <v>1083</v>
      </c>
      <c r="T11" s="614" t="s">
        <v>529</v>
      </c>
      <c r="U11" s="614" t="s">
        <v>1083</v>
      </c>
      <c r="V11" s="614" t="s">
        <v>1083</v>
      </c>
      <c r="W11" s="614" t="s">
        <v>529</v>
      </c>
      <c r="X11" s="614" t="s">
        <v>529</v>
      </c>
      <c r="Y11" s="614" t="s">
        <v>1083</v>
      </c>
      <c r="Z11" s="614" t="s">
        <v>1083</v>
      </c>
      <c r="AA11" s="614" t="s">
        <v>1083</v>
      </c>
      <c r="AB11" s="614" t="s">
        <v>1083</v>
      </c>
      <c r="AC11" s="614" t="s">
        <v>1083</v>
      </c>
      <c r="AD11" s="614" t="s">
        <v>1083</v>
      </c>
      <c r="AE11" s="614" t="s">
        <v>1083</v>
      </c>
      <c r="AF11" s="614" t="s">
        <v>1083</v>
      </c>
      <c r="AG11" s="614" t="s">
        <v>1083</v>
      </c>
      <c r="AH11" s="614" t="s">
        <v>1083</v>
      </c>
      <c r="AI11" s="614" t="s">
        <v>1083</v>
      </c>
      <c r="AJ11" s="614" t="s">
        <v>1083</v>
      </c>
      <c r="AK11" s="614" t="s">
        <v>1083</v>
      </c>
      <c r="AL11" s="614" t="s">
        <v>1083</v>
      </c>
      <c r="AM11" s="614" t="s">
        <v>1083</v>
      </c>
      <c r="AN11" s="614" t="s">
        <v>1083</v>
      </c>
      <c r="AO11" s="614" t="s">
        <v>1083</v>
      </c>
      <c r="AP11" s="614" t="s">
        <v>1083</v>
      </c>
      <c r="AQ11" s="614" t="s">
        <v>1083</v>
      </c>
      <c r="AR11" s="614" t="s">
        <v>1083</v>
      </c>
      <c r="AS11" s="614" t="s">
        <v>1083</v>
      </c>
      <c r="AT11" s="614" t="s">
        <v>1083</v>
      </c>
      <c r="AU11" s="614" t="s">
        <v>1083</v>
      </c>
      <c r="AV11" s="614" t="s">
        <v>1083</v>
      </c>
      <c r="AW11" s="614" t="s">
        <v>1083</v>
      </c>
      <c r="AX11" s="614" t="s">
        <v>1083</v>
      </c>
      <c r="AY11" s="614" t="s">
        <v>1083</v>
      </c>
      <c r="AZ11" s="614" t="s">
        <v>1083</v>
      </c>
      <c r="BA11" s="614" t="s">
        <v>1083</v>
      </c>
      <c r="BB11" s="614" t="s">
        <v>1083</v>
      </c>
      <c r="BC11" s="614" t="s">
        <v>529</v>
      </c>
      <c r="BD11" s="614" t="s">
        <v>529</v>
      </c>
      <c r="BE11" s="614" t="s">
        <v>1083</v>
      </c>
      <c r="BF11" s="614" t="s">
        <v>529</v>
      </c>
      <c r="BG11" s="614" t="s">
        <v>1083</v>
      </c>
      <c r="BH11" s="614" t="s">
        <v>529</v>
      </c>
      <c r="BI11" s="614" t="s">
        <v>1083</v>
      </c>
      <c r="BJ11" s="614" t="s">
        <v>1083</v>
      </c>
      <c r="BK11" s="614" t="s">
        <v>529</v>
      </c>
      <c r="BL11" s="614" t="s">
        <v>529</v>
      </c>
      <c r="BM11" s="614" t="s">
        <v>1083</v>
      </c>
      <c r="BN11" s="614" t="s">
        <v>529</v>
      </c>
      <c r="BO11" s="614" t="s">
        <v>1083</v>
      </c>
      <c r="BP11" s="614" t="s">
        <v>529</v>
      </c>
      <c r="BQ11" s="614" t="s">
        <v>1083</v>
      </c>
      <c r="BR11" s="614" t="s">
        <v>1083</v>
      </c>
      <c r="BS11" s="614" t="s">
        <v>529</v>
      </c>
      <c r="BT11" s="614" t="s">
        <v>529</v>
      </c>
      <c r="BU11" s="614" t="s">
        <v>529</v>
      </c>
      <c r="BV11" s="614" t="s">
        <v>529</v>
      </c>
      <c r="BW11" s="614" t="s">
        <v>1083</v>
      </c>
      <c r="BX11" s="614" t="s">
        <v>529</v>
      </c>
      <c r="BY11" s="614" t="s">
        <v>1083</v>
      </c>
      <c r="BZ11" s="614" t="s">
        <v>1083</v>
      </c>
      <c r="CA11" s="614" t="s">
        <v>1083</v>
      </c>
      <c r="CB11" s="614" t="s">
        <v>1083</v>
      </c>
      <c r="CC11" s="614" t="s">
        <v>1083</v>
      </c>
      <c r="CD11" s="614" t="s">
        <v>1083</v>
      </c>
      <c r="CE11" s="614" t="s">
        <v>529</v>
      </c>
      <c r="CF11" s="614" t="s">
        <v>529</v>
      </c>
      <c r="CG11" s="614" t="s">
        <v>1083</v>
      </c>
      <c r="CH11" s="614" t="s">
        <v>1083</v>
      </c>
      <c r="CI11" s="614" t="s">
        <v>1083</v>
      </c>
      <c r="CJ11" s="614" t="s">
        <v>529</v>
      </c>
      <c r="CK11" s="614" t="s">
        <v>529</v>
      </c>
      <c r="CL11" s="614" t="s">
        <v>1083</v>
      </c>
      <c r="CM11" s="614" t="s">
        <v>1083</v>
      </c>
      <c r="CN11" s="614" t="s">
        <v>1083</v>
      </c>
      <c r="CO11" s="614" t="s">
        <v>1083</v>
      </c>
      <c r="CP11" s="614" t="s">
        <v>1083</v>
      </c>
      <c r="CQ11" s="614" t="s">
        <v>1083</v>
      </c>
      <c r="CR11" s="614" t="s">
        <v>529</v>
      </c>
      <c r="CS11" s="614" t="s">
        <v>1083</v>
      </c>
      <c r="CT11" s="614" t="s">
        <v>1083</v>
      </c>
      <c r="CU11" s="614" t="s">
        <v>1083</v>
      </c>
      <c r="CV11" s="614" t="s">
        <v>1083</v>
      </c>
      <c r="CW11" s="614" t="s">
        <v>1083</v>
      </c>
      <c r="CX11" s="614" t="s">
        <v>1083</v>
      </c>
      <c r="CY11" s="614" t="s">
        <v>1083</v>
      </c>
      <c r="CZ11" s="614" t="s">
        <v>1083</v>
      </c>
      <c r="DA11" s="614" t="s">
        <v>1083</v>
      </c>
      <c r="DB11" s="614" t="s">
        <v>1083</v>
      </c>
      <c r="DC11" s="614" t="s">
        <v>1083</v>
      </c>
      <c r="DD11" s="614" t="s">
        <v>1083</v>
      </c>
      <c r="DE11" s="614" t="s">
        <v>1083</v>
      </c>
      <c r="DF11" s="614" t="s">
        <v>1083</v>
      </c>
      <c r="DG11" s="614" t="s">
        <v>1083</v>
      </c>
      <c r="DH11" s="614" t="s">
        <v>1083</v>
      </c>
      <c r="DI11" s="614" t="s">
        <v>1083</v>
      </c>
      <c r="DJ11" s="614" t="s">
        <v>1083</v>
      </c>
      <c r="DK11" s="614" t="s">
        <v>1083</v>
      </c>
      <c r="DL11" s="614" t="s">
        <v>1083</v>
      </c>
      <c r="DM11" s="614" t="s">
        <v>529</v>
      </c>
      <c r="DN11" s="614" t="s">
        <v>1083</v>
      </c>
      <c r="DO11" s="614" t="s">
        <v>1083</v>
      </c>
      <c r="DP11" s="614" t="s">
        <v>1083</v>
      </c>
      <c r="DQ11" s="614" t="s">
        <v>1083</v>
      </c>
      <c r="DR11" s="614" t="s">
        <v>1083</v>
      </c>
      <c r="DS11" s="614" t="s">
        <v>1083</v>
      </c>
      <c r="DT11" s="614" t="s">
        <v>1083</v>
      </c>
      <c r="DU11" s="614" t="s">
        <v>529</v>
      </c>
      <c r="DV11" s="614" t="s">
        <v>529</v>
      </c>
      <c r="DW11" s="614" t="s">
        <v>1083</v>
      </c>
      <c r="DX11" s="614" t="s">
        <v>529</v>
      </c>
      <c r="DY11" s="614" t="s">
        <v>1083</v>
      </c>
      <c r="DZ11" s="614" t="s">
        <v>529</v>
      </c>
      <c r="EA11" s="614" t="s">
        <v>529</v>
      </c>
      <c r="EB11" s="614" t="s">
        <v>529</v>
      </c>
      <c r="EC11" s="614" t="s">
        <v>529</v>
      </c>
      <c r="ED11" s="614" t="s">
        <v>529</v>
      </c>
      <c r="EE11" s="614" t="s">
        <v>529</v>
      </c>
      <c r="EF11" s="614" t="s">
        <v>529</v>
      </c>
      <c r="EG11" s="614" t="s">
        <v>1083</v>
      </c>
      <c r="EH11" s="614" t="s">
        <v>1083</v>
      </c>
      <c r="EI11" s="614" t="s">
        <v>1083</v>
      </c>
      <c r="EJ11" s="614" t="s">
        <v>1083</v>
      </c>
      <c r="EK11" s="614" t="s">
        <v>1083</v>
      </c>
      <c r="EL11" s="614" t="s">
        <v>1083</v>
      </c>
      <c r="EM11" s="614" t="s">
        <v>1083</v>
      </c>
      <c r="EN11" s="614" t="s">
        <v>1083</v>
      </c>
      <c r="EO11" s="614" t="s">
        <v>1083</v>
      </c>
      <c r="EP11" s="614" t="s">
        <v>1083</v>
      </c>
      <c r="EQ11" s="614" t="s">
        <v>1083</v>
      </c>
      <c r="ER11" s="614" t="s">
        <v>1083</v>
      </c>
      <c r="ES11" s="614" t="s">
        <v>1083</v>
      </c>
      <c r="ET11" s="614" t="s">
        <v>529</v>
      </c>
      <c r="EU11" s="614" t="s">
        <v>529</v>
      </c>
      <c r="EV11" s="614" t="s">
        <v>529</v>
      </c>
      <c r="EW11" s="614" t="s">
        <v>529</v>
      </c>
      <c r="EX11" s="614" t="s">
        <v>529</v>
      </c>
      <c r="EY11" s="614" t="s">
        <v>529</v>
      </c>
      <c r="EZ11" s="614" t="s">
        <v>529</v>
      </c>
      <c r="FA11" s="614" t="s">
        <v>1083</v>
      </c>
      <c r="FB11" s="614" t="s">
        <v>1083</v>
      </c>
      <c r="FC11" s="614" t="s">
        <v>1083</v>
      </c>
      <c r="FD11" s="614" t="s">
        <v>1083</v>
      </c>
      <c r="FE11" s="614" t="s">
        <v>1083</v>
      </c>
      <c r="FF11" s="614" t="s">
        <v>1083</v>
      </c>
      <c r="FG11" s="614" t="s">
        <v>1083</v>
      </c>
      <c r="FH11" s="614" t="s">
        <v>1083</v>
      </c>
      <c r="FI11" s="614" t="s">
        <v>1083</v>
      </c>
      <c r="FJ11" s="614" t="s">
        <v>529</v>
      </c>
      <c r="FK11" s="614" t="s">
        <v>529</v>
      </c>
      <c r="FL11" s="614" t="s">
        <v>1083</v>
      </c>
      <c r="FM11" s="614" t="s">
        <v>1083</v>
      </c>
      <c r="FN11" s="614" t="s">
        <v>1083</v>
      </c>
      <c r="FO11" s="614" t="s">
        <v>1083</v>
      </c>
      <c r="FP11" s="614" t="s">
        <v>1083</v>
      </c>
      <c r="FQ11" s="614" t="s">
        <v>1083</v>
      </c>
      <c r="FR11" s="614" t="s">
        <v>1083</v>
      </c>
      <c r="FS11" s="614" t="s">
        <v>1083</v>
      </c>
      <c r="FT11" s="614" t="s">
        <v>529</v>
      </c>
      <c r="FU11" s="614" t="s">
        <v>1083</v>
      </c>
      <c r="FV11" s="614" t="s">
        <v>1083</v>
      </c>
      <c r="FW11" s="614" t="s">
        <v>1083</v>
      </c>
      <c r="FX11" s="614" t="s">
        <v>529</v>
      </c>
      <c r="FY11" s="614" t="s">
        <v>1083</v>
      </c>
      <c r="FZ11" s="614" t="s">
        <v>529</v>
      </c>
      <c r="GA11" s="614" t="s">
        <v>529</v>
      </c>
      <c r="GB11" s="614" t="s">
        <v>529</v>
      </c>
      <c r="GC11" s="614" t="s">
        <v>529</v>
      </c>
      <c r="GD11" s="614" t="s">
        <v>529</v>
      </c>
      <c r="GE11" s="614" t="s">
        <v>1083</v>
      </c>
      <c r="GF11" s="614" t="s">
        <v>529</v>
      </c>
      <c r="GG11" s="614" t="s">
        <v>529</v>
      </c>
      <c r="GH11" s="614" t="s">
        <v>1083</v>
      </c>
      <c r="GI11" s="614" t="s">
        <v>1083</v>
      </c>
      <c r="GJ11" s="614" t="s">
        <v>529</v>
      </c>
      <c r="GK11" s="614" t="s">
        <v>1083</v>
      </c>
      <c r="GL11" s="614" t="s">
        <v>529</v>
      </c>
      <c r="GM11" s="614" t="s">
        <v>529</v>
      </c>
    </row>
    <row r="12" spans="1:202" x14ac:dyDescent="0.2">
      <c r="A12" s="613">
        <v>44837</v>
      </c>
      <c r="B12" s="614" t="s">
        <v>1083</v>
      </c>
      <c r="C12" s="614" t="s">
        <v>1083</v>
      </c>
      <c r="D12" s="614" t="s">
        <v>1083</v>
      </c>
      <c r="E12" s="614" t="s">
        <v>529</v>
      </c>
      <c r="F12" s="614" t="s">
        <v>1083</v>
      </c>
      <c r="G12" s="614" t="s">
        <v>1083</v>
      </c>
      <c r="H12" s="614" t="s">
        <v>1083</v>
      </c>
      <c r="I12" s="614" t="s">
        <v>529</v>
      </c>
      <c r="J12" s="614" t="s">
        <v>529</v>
      </c>
      <c r="K12" s="614" t="s">
        <v>529</v>
      </c>
      <c r="L12" s="614" t="s">
        <v>1083</v>
      </c>
      <c r="M12" s="614" t="s">
        <v>1083</v>
      </c>
      <c r="N12" s="614" t="s">
        <v>1083</v>
      </c>
      <c r="O12" s="614" t="s">
        <v>1083</v>
      </c>
      <c r="P12" s="614" t="s">
        <v>1083</v>
      </c>
      <c r="Q12" s="614" t="s">
        <v>1083</v>
      </c>
      <c r="R12" s="614" t="s">
        <v>1083</v>
      </c>
      <c r="S12" s="614" t="s">
        <v>1083</v>
      </c>
      <c r="T12" s="614" t="s">
        <v>529</v>
      </c>
      <c r="U12" s="614" t="s">
        <v>1083</v>
      </c>
      <c r="V12" s="614" t="s">
        <v>1083</v>
      </c>
      <c r="W12" s="614" t="s">
        <v>529</v>
      </c>
      <c r="X12" s="614" t="s">
        <v>529</v>
      </c>
      <c r="Y12" s="614" t="s">
        <v>1083</v>
      </c>
      <c r="Z12" s="614" t="s">
        <v>1083</v>
      </c>
      <c r="AA12" s="614" t="s">
        <v>1083</v>
      </c>
      <c r="AB12" s="614" t="s">
        <v>1083</v>
      </c>
      <c r="AC12" s="614" t="s">
        <v>1083</v>
      </c>
      <c r="AD12" s="614" t="s">
        <v>1083</v>
      </c>
      <c r="AE12" s="614" t="s">
        <v>1083</v>
      </c>
      <c r="AF12" s="614" t="s">
        <v>1083</v>
      </c>
      <c r="AG12" s="614" t="s">
        <v>1083</v>
      </c>
      <c r="AH12" s="614" t="s">
        <v>1083</v>
      </c>
      <c r="AI12" s="614" t="s">
        <v>1083</v>
      </c>
      <c r="AJ12" s="614" t="s">
        <v>1083</v>
      </c>
      <c r="AK12" s="614" t="s">
        <v>1083</v>
      </c>
      <c r="AL12" s="614" t="s">
        <v>1083</v>
      </c>
      <c r="AM12" s="614" t="s">
        <v>1083</v>
      </c>
      <c r="AN12" s="614" t="s">
        <v>1083</v>
      </c>
      <c r="AO12" s="614" t="s">
        <v>1083</v>
      </c>
      <c r="AP12" s="614" t="s">
        <v>1083</v>
      </c>
      <c r="AQ12" s="614" t="s">
        <v>1083</v>
      </c>
      <c r="AR12" s="614" t="s">
        <v>1083</v>
      </c>
      <c r="AS12" s="614" t="s">
        <v>1083</v>
      </c>
      <c r="AT12" s="614" t="s">
        <v>1083</v>
      </c>
      <c r="AU12" s="614" t="s">
        <v>1083</v>
      </c>
      <c r="AV12" s="614" t="s">
        <v>1083</v>
      </c>
      <c r="AW12" s="614" t="s">
        <v>1083</v>
      </c>
      <c r="AX12" s="614" t="s">
        <v>1083</v>
      </c>
      <c r="AY12" s="614" t="s">
        <v>1083</v>
      </c>
      <c r="AZ12" s="614" t="s">
        <v>1083</v>
      </c>
      <c r="BA12" s="614" t="s">
        <v>1083</v>
      </c>
      <c r="BB12" s="614" t="s">
        <v>1083</v>
      </c>
      <c r="BC12" s="614" t="s">
        <v>529</v>
      </c>
      <c r="BD12" s="614" t="s">
        <v>529</v>
      </c>
      <c r="BE12" s="614" t="s">
        <v>1083</v>
      </c>
      <c r="BF12" s="614" t="s">
        <v>529</v>
      </c>
      <c r="BG12" s="614" t="s">
        <v>1083</v>
      </c>
      <c r="BH12" s="614" t="s">
        <v>529</v>
      </c>
      <c r="BI12" s="614" t="s">
        <v>1083</v>
      </c>
      <c r="BJ12" s="614" t="s">
        <v>1083</v>
      </c>
      <c r="BK12" s="614" t="s">
        <v>529</v>
      </c>
      <c r="BL12" s="614" t="s">
        <v>529</v>
      </c>
      <c r="BM12" s="614" t="s">
        <v>1083</v>
      </c>
      <c r="BN12" s="614" t="s">
        <v>529</v>
      </c>
      <c r="BO12" s="614" t="s">
        <v>1083</v>
      </c>
      <c r="BP12" s="614" t="s">
        <v>529</v>
      </c>
      <c r="BQ12" s="614" t="s">
        <v>1083</v>
      </c>
      <c r="BR12" s="614" t="s">
        <v>1083</v>
      </c>
      <c r="BS12" s="614" t="s">
        <v>529</v>
      </c>
      <c r="BT12" s="614" t="s">
        <v>529</v>
      </c>
      <c r="BU12" s="614" t="s">
        <v>529</v>
      </c>
      <c r="BV12" s="614" t="s">
        <v>529</v>
      </c>
      <c r="BW12" s="614" t="s">
        <v>1083</v>
      </c>
      <c r="BX12" s="614" t="s">
        <v>529</v>
      </c>
      <c r="BY12" s="614" t="s">
        <v>1083</v>
      </c>
      <c r="BZ12" s="614" t="s">
        <v>1083</v>
      </c>
      <c r="CA12" s="614" t="s">
        <v>1083</v>
      </c>
      <c r="CB12" s="614" t="s">
        <v>1083</v>
      </c>
      <c r="CC12" s="614" t="s">
        <v>1083</v>
      </c>
      <c r="CD12" s="614" t="s">
        <v>1083</v>
      </c>
      <c r="CE12" s="614" t="s">
        <v>529</v>
      </c>
      <c r="CF12" s="614" t="s">
        <v>529</v>
      </c>
      <c r="CG12" s="614" t="s">
        <v>1083</v>
      </c>
      <c r="CH12" s="614" t="s">
        <v>1083</v>
      </c>
      <c r="CI12" s="614" t="s">
        <v>1083</v>
      </c>
      <c r="CJ12" s="614" t="s">
        <v>529</v>
      </c>
      <c r="CK12" s="614" t="s">
        <v>529</v>
      </c>
      <c r="CL12" s="614" t="s">
        <v>1083</v>
      </c>
      <c r="CM12" s="614" t="s">
        <v>1083</v>
      </c>
      <c r="CN12" s="614" t="s">
        <v>1083</v>
      </c>
      <c r="CO12" s="614" t="s">
        <v>1083</v>
      </c>
      <c r="CP12" s="614" t="s">
        <v>1083</v>
      </c>
      <c r="CQ12" s="614" t="s">
        <v>1083</v>
      </c>
      <c r="CR12" s="614" t="s">
        <v>529</v>
      </c>
      <c r="CS12" s="614" t="s">
        <v>1083</v>
      </c>
      <c r="CT12" s="614" t="s">
        <v>1083</v>
      </c>
      <c r="CU12" s="614" t="s">
        <v>1083</v>
      </c>
      <c r="CV12" s="614" t="s">
        <v>1083</v>
      </c>
      <c r="CW12" s="614" t="s">
        <v>1083</v>
      </c>
      <c r="CX12" s="614" t="s">
        <v>1083</v>
      </c>
      <c r="CY12" s="614" t="s">
        <v>1083</v>
      </c>
      <c r="CZ12" s="614" t="s">
        <v>1083</v>
      </c>
      <c r="DA12" s="614" t="s">
        <v>1083</v>
      </c>
      <c r="DB12" s="614" t="s">
        <v>1083</v>
      </c>
      <c r="DC12" s="614" t="s">
        <v>529</v>
      </c>
      <c r="DD12" s="614" t="s">
        <v>1083</v>
      </c>
      <c r="DE12" s="614" t="s">
        <v>1083</v>
      </c>
      <c r="DF12" s="614" t="s">
        <v>1083</v>
      </c>
      <c r="DG12" s="614" t="s">
        <v>1083</v>
      </c>
      <c r="DH12" s="614" t="s">
        <v>1083</v>
      </c>
      <c r="DI12" s="614" t="s">
        <v>1083</v>
      </c>
      <c r="DJ12" s="614" t="s">
        <v>1083</v>
      </c>
      <c r="DK12" s="614" t="s">
        <v>1083</v>
      </c>
      <c r="DL12" s="614" t="s">
        <v>1083</v>
      </c>
      <c r="DM12" s="614" t="s">
        <v>529</v>
      </c>
      <c r="DN12" s="614" t="s">
        <v>1083</v>
      </c>
      <c r="DO12" s="614" t="s">
        <v>1083</v>
      </c>
      <c r="DP12" s="614" t="s">
        <v>1083</v>
      </c>
      <c r="DQ12" s="614" t="s">
        <v>1083</v>
      </c>
      <c r="DR12" s="614" t="s">
        <v>1083</v>
      </c>
      <c r="DS12" s="614" t="s">
        <v>1083</v>
      </c>
      <c r="DT12" s="614" t="s">
        <v>1083</v>
      </c>
      <c r="DU12" s="614" t="s">
        <v>529</v>
      </c>
      <c r="DV12" s="614" t="s">
        <v>529</v>
      </c>
      <c r="DW12" s="614" t="s">
        <v>1083</v>
      </c>
      <c r="DX12" s="614" t="s">
        <v>529</v>
      </c>
      <c r="DY12" s="614" t="s">
        <v>1083</v>
      </c>
      <c r="DZ12" s="614" t="s">
        <v>529</v>
      </c>
      <c r="EA12" s="614" t="s">
        <v>529</v>
      </c>
      <c r="EB12" s="614" t="s">
        <v>529</v>
      </c>
      <c r="EC12" s="614" t="s">
        <v>529</v>
      </c>
      <c r="ED12" s="614" t="s">
        <v>529</v>
      </c>
      <c r="EE12" s="614" t="s">
        <v>529</v>
      </c>
      <c r="EF12" s="614" t="s">
        <v>529</v>
      </c>
      <c r="EG12" s="614" t="s">
        <v>1083</v>
      </c>
      <c r="EH12" s="614" t="s">
        <v>1083</v>
      </c>
      <c r="EI12" s="614" t="s">
        <v>1083</v>
      </c>
      <c r="EJ12" s="614" t="s">
        <v>1083</v>
      </c>
      <c r="EK12" s="614" t="s">
        <v>1083</v>
      </c>
      <c r="EL12" s="614" t="s">
        <v>1083</v>
      </c>
      <c r="EM12" s="614" t="s">
        <v>1083</v>
      </c>
      <c r="EN12" s="614" t="s">
        <v>1083</v>
      </c>
      <c r="EO12" s="614" t="s">
        <v>1083</v>
      </c>
      <c r="EP12" s="614" t="s">
        <v>1083</v>
      </c>
      <c r="EQ12" s="614" t="s">
        <v>1083</v>
      </c>
      <c r="ER12" s="614" t="s">
        <v>1083</v>
      </c>
      <c r="ES12" s="614" t="s">
        <v>1083</v>
      </c>
      <c r="ET12" s="614" t="s">
        <v>529</v>
      </c>
      <c r="EU12" s="614" t="s">
        <v>1083</v>
      </c>
      <c r="EV12" s="614" t="s">
        <v>529</v>
      </c>
      <c r="EW12" s="614" t="s">
        <v>529</v>
      </c>
      <c r="EX12" s="614" t="s">
        <v>1083</v>
      </c>
      <c r="EY12" s="614" t="s">
        <v>1083</v>
      </c>
      <c r="EZ12" s="614" t="s">
        <v>529</v>
      </c>
      <c r="FA12" s="614" t="s">
        <v>1083</v>
      </c>
      <c r="FB12" s="614" t="s">
        <v>1083</v>
      </c>
      <c r="FC12" s="614" t="s">
        <v>1083</v>
      </c>
      <c r="FD12" s="614" t="s">
        <v>1083</v>
      </c>
      <c r="FE12" s="614" t="s">
        <v>1083</v>
      </c>
      <c r="FF12" s="614" t="s">
        <v>1083</v>
      </c>
      <c r="FG12" s="614" t="s">
        <v>1083</v>
      </c>
      <c r="FH12" s="614" t="s">
        <v>1083</v>
      </c>
      <c r="FI12" s="614" t="s">
        <v>1083</v>
      </c>
      <c r="FJ12" s="614" t="s">
        <v>529</v>
      </c>
      <c r="FK12" s="614" t="s">
        <v>529</v>
      </c>
      <c r="FL12" s="614" t="s">
        <v>1083</v>
      </c>
      <c r="FM12" s="614" t="s">
        <v>1083</v>
      </c>
      <c r="FN12" s="614" t="s">
        <v>1083</v>
      </c>
      <c r="FO12" s="614" t="s">
        <v>1083</v>
      </c>
      <c r="FP12" s="614" t="s">
        <v>1083</v>
      </c>
      <c r="FQ12" s="614" t="s">
        <v>1083</v>
      </c>
      <c r="FR12" s="614" t="s">
        <v>1083</v>
      </c>
      <c r="FS12" s="614" t="s">
        <v>1083</v>
      </c>
      <c r="FT12" s="614" t="s">
        <v>529</v>
      </c>
      <c r="FU12" s="614" t="s">
        <v>1083</v>
      </c>
      <c r="FV12" s="614" t="s">
        <v>1083</v>
      </c>
      <c r="FW12" s="614" t="s">
        <v>1083</v>
      </c>
      <c r="FX12" s="614" t="s">
        <v>529</v>
      </c>
      <c r="FY12" s="614" t="s">
        <v>1083</v>
      </c>
      <c r="FZ12" s="614" t="s">
        <v>529</v>
      </c>
      <c r="GA12" s="614" t="s">
        <v>529</v>
      </c>
      <c r="GB12" s="614" t="s">
        <v>529</v>
      </c>
      <c r="GC12" s="614" t="s">
        <v>529</v>
      </c>
      <c r="GD12" s="614" t="s">
        <v>529</v>
      </c>
      <c r="GE12" s="614" t="s">
        <v>1083</v>
      </c>
      <c r="GF12" s="614" t="s">
        <v>529</v>
      </c>
      <c r="GG12" s="614" t="s">
        <v>529</v>
      </c>
      <c r="GH12" s="614" t="s">
        <v>1083</v>
      </c>
      <c r="GI12" s="614" t="s">
        <v>1083</v>
      </c>
      <c r="GJ12" s="614" t="s">
        <v>529</v>
      </c>
      <c r="GK12" s="614" t="s">
        <v>1083</v>
      </c>
      <c r="GL12" s="614" t="s">
        <v>529</v>
      </c>
      <c r="GM12" s="614" t="s">
        <v>1083</v>
      </c>
    </row>
    <row r="13" spans="1:202" x14ac:dyDescent="0.2">
      <c r="A13" s="613">
        <v>44838</v>
      </c>
      <c r="B13" s="614" t="s">
        <v>1083</v>
      </c>
      <c r="C13" s="614" t="s">
        <v>1083</v>
      </c>
      <c r="D13" s="614" t="s">
        <v>1083</v>
      </c>
      <c r="E13" s="614" t="s">
        <v>529</v>
      </c>
      <c r="F13" s="614" t="s">
        <v>1083</v>
      </c>
      <c r="G13" s="614" t="s">
        <v>1083</v>
      </c>
      <c r="H13" s="614" t="s">
        <v>1083</v>
      </c>
      <c r="I13" s="614" t="s">
        <v>1083</v>
      </c>
      <c r="J13" s="614" t="s">
        <v>529</v>
      </c>
      <c r="K13" s="614" t="s">
        <v>529</v>
      </c>
      <c r="L13" s="614" t="s">
        <v>1083</v>
      </c>
      <c r="M13" s="614" t="s">
        <v>1083</v>
      </c>
      <c r="N13" s="614" t="s">
        <v>1083</v>
      </c>
      <c r="O13" s="614" t="s">
        <v>1083</v>
      </c>
      <c r="P13" s="614" t="s">
        <v>1083</v>
      </c>
      <c r="Q13" s="614" t="s">
        <v>1083</v>
      </c>
      <c r="R13" s="614" t="s">
        <v>1083</v>
      </c>
      <c r="S13" s="614" t="s">
        <v>1083</v>
      </c>
      <c r="T13" s="614" t="s">
        <v>1083</v>
      </c>
      <c r="U13" s="614" t="s">
        <v>1083</v>
      </c>
      <c r="V13" s="614" t="s">
        <v>1083</v>
      </c>
      <c r="W13" s="614" t="s">
        <v>529</v>
      </c>
      <c r="X13" s="614" t="s">
        <v>529</v>
      </c>
      <c r="Y13" s="614" t="s">
        <v>1083</v>
      </c>
      <c r="Z13" s="614" t="s">
        <v>1083</v>
      </c>
      <c r="AA13" s="614" t="s">
        <v>1083</v>
      </c>
      <c r="AB13" s="614" t="s">
        <v>1083</v>
      </c>
      <c r="AC13" s="614" t="s">
        <v>1083</v>
      </c>
      <c r="AD13" s="614" t="s">
        <v>1083</v>
      </c>
      <c r="AE13" s="614" t="s">
        <v>1083</v>
      </c>
      <c r="AF13" s="614" t="s">
        <v>1083</v>
      </c>
      <c r="AG13" s="614" t="s">
        <v>1083</v>
      </c>
      <c r="AH13" s="614" t="s">
        <v>1083</v>
      </c>
      <c r="AI13" s="614" t="s">
        <v>1083</v>
      </c>
      <c r="AJ13" s="614" t="s">
        <v>1083</v>
      </c>
      <c r="AK13" s="614" t="s">
        <v>1083</v>
      </c>
      <c r="AL13" s="614" t="s">
        <v>1083</v>
      </c>
      <c r="AM13" s="614" t="s">
        <v>1083</v>
      </c>
      <c r="AN13" s="614" t="s">
        <v>1083</v>
      </c>
      <c r="AO13" s="614" t="s">
        <v>1083</v>
      </c>
      <c r="AP13" s="614" t="s">
        <v>1083</v>
      </c>
      <c r="AQ13" s="614" t="s">
        <v>1083</v>
      </c>
      <c r="AR13" s="614" t="s">
        <v>1083</v>
      </c>
      <c r="AS13" s="614" t="s">
        <v>1083</v>
      </c>
      <c r="AT13" s="614" t="s">
        <v>1083</v>
      </c>
      <c r="AU13" s="614" t="s">
        <v>1083</v>
      </c>
      <c r="AV13" s="614" t="s">
        <v>1083</v>
      </c>
      <c r="AW13" s="614" t="s">
        <v>1083</v>
      </c>
      <c r="AX13" s="614" t="s">
        <v>1083</v>
      </c>
      <c r="AY13" s="614" t="s">
        <v>1083</v>
      </c>
      <c r="AZ13" s="614" t="s">
        <v>1083</v>
      </c>
      <c r="BA13" s="614" t="s">
        <v>1083</v>
      </c>
      <c r="BB13" s="614" t="s">
        <v>1083</v>
      </c>
      <c r="BC13" s="614" t="s">
        <v>529</v>
      </c>
      <c r="BD13" s="614" t="s">
        <v>529</v>
      </c>
      <c r="BE13" s="614" t="s">
        <v>1083</v>
      </c>
      <c r="BF13" s="614" t="s">
        <v>529</v>
      </c>
      <c r="BG13" s="614" t="s">
        <v>1083</v>
      </c>
      <c r="BH13" s="614" t="s">
        <v>529</v>
      </c>
      <c r="BI13" s="614" t="s">
        <v>1083</v>
      </c>
      <c r="BJ13" s="614" t="s">
        <v>1083</v>
      </c>
      <c r="BK13" s="614" t="s">
        <v>529</v>
      </c>
      <c r="BL13" s="614" t="s">
        <v>529</v>
      </c>
      <c r="BM13" s="614" t="s">
        <v>1083</v>
      </c>
      <c r="BN13" s="614" t="s">
        <v>529</v>
      </c>
      <c r="BO13" s="614" t="s">
        <v>1083</v>
      </c>
      <c r="BP13" s="614" t="s">
        <v>529</v>
      </c>
      <c r="BQ13" s="614" t="s">
        <v>1083</v>
      </c>
      <c r="BR13" s="614" t="s">
        <v>1083</v>
      </c>
      <c r="BS13" s="614" t="s">
        <v>529</v>
      </c>
      <c r="BT13" s="614" t="s">
        <v>529</v>
      </c>
      <c r="BU13" s="614" t="s">
        <v>529</v>
      </c>
      <c r="BV13" s="614" t="s">
        <v>529</v>
      </c>
      <c r="BW13" s="614" t="s">
        <v>1083</v>
      </c>
      <c r="BX13" s="614" t="s">
        <v>529</v>
      </c>
      <c r="BY13" s="614" t="s">
        <v>1083</v>
      </c>
      <c r="BZ13" s="614" t="s">
        <v>1083</v>
      </c>
      <c r="CA13" s="614" t="s">
        <v>1083</v>
      </c>
      <c r="CB13" s="614" t="s">
        <v>1083</v>
      </c>
      <c r="CC13" s="614" t="s">
        <v>1083</v>
      </c>
      <c r="CD13" s="614" t="s">
        <v>1083</v>
      </c>
      <c r="CE13" s="614" t="s">
        <v>529</v>
      </c>
      <c r="CF13" s="614" t="s">
        <v>529</v>
      </c>
      <c r="CG13" s="614" t="s">
        <v>1083</v>
      </c>
      <c r="CH13" s="614" t="s">
        <v>1083</v>
      </c>
      <c r="CI13" s="614" t="s">
        <v>1083</v>
      </c>
      <c r="CJ13" s="614" t="s">
        <v>1083</v>
      </c>
      <c r="CK13" s="614" t="s">
        <v>529</v>
      </c>
      <c r="CL13" s="614" t="s">
        <v>1083</v>
      </c>
      <c r="CM13" s="614" t="s">
        <v>1083</v>
      </c>
      <c r="CN13" s="614" t="s">
        <v>1083</v>
      </c>
      <c r="CO13" s="614" t="s">
        <v>1083</v>
      </c>
      <c r="CP13" s="614" t="s">
        <v>1083</v>
      </c>
      <c r="CQ13" s="614" t="s">
        <v>1083</v>
      </c>
      <c r="CR13" s="614" t="s">
        <v>529</v>
      </c>
      <c r="CS13" s="614" t="s">
        <v>1083</v>
      </c>
      <c r="CT13" s="614" t="s">
        <v>1083</v>
      </c>
      <c r="CU13" s="614" t="s">
        <v>1083</v>
      </c>
      <c r="CV13" s="614" t="s">
        <v>1083</v>
      </c>
      <c r="CW13" s="614" t="s">
        <v>1083</v>
      </c>
      <c r="CX13" s="614" t="s">
        <v>1083</v>
      </c>
      <c r="CY13" s="614" t="s">
        <v>1083</v>
      </c>
      <c r="CZ13" s="614" t="s">
        <v>1083</v>
      </c>
      <c r="DA13" s="614" t="s">
        <v>1083</v>
      </c>
      <c r="DB13" s="614" t="s">
        <v>1083</v>
      </c>
      <c r="DC13" s="614" t="s">
        <v>529</v>
      </c>
      <c r="DD13" s="614" t="s">
        <v>1083</v>
      </c>
      <c r="DE13" s="614" t="s">
        <v>1083</v>
      </c>
      <c r="DF13" s="614" t="s">
        <v>1083</v>
      </c>
      <c r="DG13" s="614" t="s">
        <v>1083</v>
      </c>
      <c r="DH13" s="614" t="s">
        <v>529</v>
      </c>
      <c r="DI13" s="614" t="s">
        <v>1083</v>
      </c>
      <c r="DJ13" s="614" t="s">
        <v>1083</v>
      </c>
      <c r="DK13" s="614" t="s">
        <v>529</v>
      </c>
      <c r="DL13" s="614" t="s">
        <v>1083</v>
      </c>
      <c r="DM13" s="614" t="s">
        <v>529</v>
      </c>
      <c r="DN13" s="614" t="s">
        <v>1083</v>
      </c>
      <c r="DO13" s="614" t="s">
        <v>1083</v>
      </c>
      <c r="DP13" s="614" t="s">
        <v>1083</v>
      </c>
      <c r="DQ13" s="614" t="s">
        <v>1083</v>
      </c>
      <c r="DR13" s="614" t="s">
        <v>1083</v>
      </c>
      <c r="DS13" s="614" t="s">
        <v>1083</v>
      </c>
      <c r="DT13" s="614" t="s">
        <v>1083</v>
      </c>
      <c r="DU13" s="614" t="s">
        <v>529</v>
      </c>
      <c r="DV13" s="614" t="s">
        <v>529</v>
      </c>
      <c r="DW13" s="614" t="s">
        <v>1083</v>
      </c>
      <c r="DX13" s="614" t="s">
        <v>1083</v>
      </c>
      <c r="DY13" s="614" t="s">
        <v>1083</v>
      </c>
      <c r="DZ13" s="614" t="s">
        <v>529</v>
      </c>
      <c r="EA13" s="614" t="s">
        <v>529</v>
      </c>
      <c r="EB13" s="614" t="s">
        <v>529</v>
      </c>
      <c r="EC13" s="614" t="s">
        <v>1083</v>
      </c>
      <c r="ED13" s="614" t="s">
        <v>529</v>
      </c>
      <c r="EE13" s="614" t="s">
        <v>529</v>
      </c>
      <c r="EF13" s="614" t="s">
        <v>529</v>
      </c>
      <c r="EG13" s="614" t="s">
        <v>1083</v>
      </c>
      <c r="EH13" s="614" t="s">
        <v>1083</v>
      </c>
      <c r="EI13" s="614" t="s">
        <v>1083</v>
      </c>
      <c r="EJ13" s="614" t="s">
        <v>1083</v>
      </c>
      <c r="EK13" s="614" t="s">
        <v>1083</v>
      </c>
      <c r="EL13" s="614" t="s">
        <v>1083</v>
      </c>
      <c r="EM13" s="614" t="s">
        <v>1083</v>
      </c>
      <c r="EN13" s="614" t="s">
        <v>1083</v>
      </c>
      <c r="EO13" s="614" t="s">
        <v>1083</v>
      </c>
      <c r="EP13" s="614" t="s">
        <v>1083</v>
      </c>
      <c r="EQ13" s="614" t="s">
        <v>1083</v>
      </c>
      <c r="ER13" s="614" t="s">
        <v>1083</v>
      </c>
      <c r="ES13" s="614" t="s">
        <v>1083</v>
      </c>
      <c r="ET13" s="614" t="s">
        <v>529</v>
      </c>
      <c r="EU13" s="614" t="s">
        <v>529</v>
      </c>
      <c r="EV13" s="614" t="s">
        <v>529</v>
      </c>
      <c r="EW13" s="614" t="s">
        <v>529</v>
      </c>
      <c r="EX13" s="614" t="s">
        <v>1083</v>
      </c>
      <c r="EY13" s="614" t="s">
        <v>1083</v>
      </c>
      <c r="EZ13" s="614" t="s">
        <v>529</v>
      </c>
      <c r="FA13" s="614" t="s">
        <v>1083</v>
      </c>
      <c r="FB13" s="614" t="s">
        <v>1083</v>
      </c>
      <c r="FC13" s="614" t="s">
        <v>1083</v>
      </c>
      <c r="FD13" s="614" t="s">
        <v>1083</v>
      </c>
      <c r="FE13" s="614" t="s">
        <v>1083</v>
      </c>
      <c r="FF13" s="614" t="s">
        <v>1083</v>
      </c>
      <c r="FG13" s="614" t="s">
        <v>1083</v>
      </c>
      <c r="FH13" s="614" t="s">
        <v>1083</v>
      </c>
      <c r="FI13" s="614" t="s">
        <v>1083</v>
      </c>
      <c r="FJ13" s="614" t="s">
        <v>529</v>
      </c>
      <c r="FK13" s="614" t="s">
        <v>529</v>
      </c>
      <c r="FL13" s="614" t="s">
        <v>1083</v>
      </c>
      <c r="FM13" s="614" t="s">
        <v>1083</v>
      </c>
      <c r="FN13" s="614" t="s">
        <v>1083</v>
      </c>
      <c r="FO13" s="614" t="s">
        <v>1083</v>
      </c>
      <c r="FP13" s="614" t="s">
        <v>1083</v>
      </c>
      <c r="FQ13" s="614" t="s">
        <v>1083</v>
      </c>
      <c r="FR13" s="614" t="s">
        <v>1083</v>
      </c>
      <c r="FS13" s="614" t="s">
        <v>1083</v>
      </c>
      <c r="FT13" s="614" t="s">
        <v>529</v>
      </c>
      <c r="FU13" s="614" t="s">
        <v>1083</v>
      </c>
      <c r="FV13" s="614" t="s">
        <v>1083</v>
      </c>
      <c r="FW13" s="614" t="s">
        <v>1083</v>
      </c>
      <c r="FX13" s="614" t="s">
        <v>529</v>
      </c>
      <c r="FY13" s="614" t="s">
        <v>1083</v>
      </c>
      <c r="FZ13" s="614" t="s">
        <v>529</v>
      </c>
      <c r="GA13" s="614" t="s">
        <v>529</v>
      </c>
      <c r="GB13" s="614" t="s">
        <v>529</v>
      </c>
      <c r="GC13" s="614" t="s">
        <v>529</v>
      </c>
      <c r="GD13" s="614" t="s">
        <v>1083</v>
      </c>
      <c r="GE13" s="614" t="s">
        <v>1083</v>
      </c>
      <c r="GF13" s="614" t="s">
        <v>529</v>
      </c>
      <c r="GG13" s="614" t="s">
        <v>529</v>
      </c>
      <c r="GH13" s="614" t="s">
        <v>1083</v>
      </c>
      <c r="GI13" s="614" t="s">
        <v>1083</v>
      </c>
      <c r="GJ13" s="614" t="s">
        <v>529</v>
      </c>
      <c r="GK13" s="614" t="s">
        <v>1083</v>
      </c>
      <c r="GL13" s="614" t="s">
        <v>529</v>
      </c>
      <c r="GM13" s="614" t="s">
        <v>1083</v>
      </c>
    </row>
    <row r="14" spans="1:202" x14ac:dyDescent="0.2">
      <c r="A14" s="613">
        <v>44839</v>
      </c>
      <c r="B14" s="614" t="s">
        <v>1083</v>
      </c>
      <c r="C14" s="614" t="s">
        <v>1083</v>
      </c>
      <c r="D14" s="614" t="s">
        <v>1083</v>
      </c>
      <c r="E14" s="614" t="s">
        <v>529</v>
      </c>
      <c r="F14" s="614" t="s">
        <v>1083</v>
      </c>
      <c r="G14" s="614" t="s">
        <v>1083</v>
      </c>
      <c r="H14" s="614" t="s">
        <v>1083</v>
      </c>
      <c r="I14" s="614" t="s">
        <v>1083</v>
      </c>
      <c r="J14" s="614" t="s">
        <v>529</v>
      </c>
      <c r="K14" s="614" t="s">
        <v>529</v>
      </c>
      <c r="L14" s="614" t="s">
        <v>1083</v>
      </c>
      <c r="M14" s="614" t="s">
        <v>1083</v>
      </c>
      <c r="N14" s="614" t="s">
        <v>1083</v>
      </c>
      <c r="O14" s="614" t="s">
        <v>1083</v>
      </c>
      <c r="P14" s="614" t="s">
        <v>1083</v>
      </c>
      <c r="Q14" s="614" t="s">
        <v>1083</v>
      </c>
      <c r="R14" s="614" t="s">
        <v>1083</v>
      </c>
      <c r="S14" s="614" t="s">
        <v>1083</v>
      </c>
      <c r="T14" s="614" t="s">
        <v>1083</v>
      </c>
      <c r="U14" s="614" t="s">
        <v>1083</v>
      </c>
      <c r="V14" s="614" t="s">
        <v>1083</v>
      </c>
      <c r="W14" s="614" t="s">
        <v>529</v>
      </c>
      <c r="X14" s="614" t="s">
        <v>529</v>
      </c>
      <c r="Y14" s="614" t="s">
        <v>1083</v>
      </c>
      <c r="Z14" s="614" t="s">
        <v>1083</v>
      </c>
      <c r="AA14" s="614" t="s">
        <v>1083</v>
      </c>
      <c r="AB14" s="614" t="s">
        <v>1083</v>
      </c>
      <c r="AC14" s="614" t="s">
        <v>1083</v>
      </c>
      <c r="AD14" s="614" t="s">
        <v>1083</v>
      </c>
      <c r="AE14" s="614" t="s">
        <v>1083</v>
      </c>
      <c r="AF14" s="614" t="s">
        <v>1083</v>
      </c>
      <c r="AG14" s="614" t="s">
        <v>1083</v>
      </c>
      <c r="AH14" s="614" t="s">
        <v>1083</v>
      </c>
      <c r="AI14" s="614" t="s">
        <v>1083</v>
      </c>
      <c r="AJ14" s="614" t="s">
        <v>1083</v>
      </c>
      <c r="AK14" s="614" t="s">
        <v>1083</v>
      </c>
      <c r="AL14" s="614" t="s">
        <v>1083</v>
      </c>
      <c r="AM14" s="614" t="s">
        <v>1083</v>
      </c>
      <c r="AN14" s="614" t="s">
        <v>1083</v>
      </c>
      <c r="AO14" s="614" t="s">
        <v>1083</v>
      </c>
      <c r="AP14" s="614" t="s">
        <v>1083</v>
      </c>
      <c r="AQ14" s="614" t="s">
        <v>1083</v>
      </c>
      <c r="AR14" s="614" t="s">
        <v>1083</v>
      </c>
      <c r="AS14" s="614" t="s">
        <v>1083</v>
      </c>
      <c r="AT14" s="614" t="s">
        <v>1083</v>
      </c>
      <c r="AU14" s="614" t="s">
        <v>1083</v>
      </c>
      <c r="AV14" s="614" t="s">
        <v>1083</v>
      </c>
      <c r="AW14" s="614" t="s">
        <v>1083</v>
      </c>
      <c r="AX14" s="614" t="s">
        <v>1083</v>
      </c>
      <c r="AY14" s="614" t="s">
        <v>1083</v>
      </c>
      <c r="AZ14" s="614" t="s">
        <v>1083</v>
      </c>
      <c r="BA14" s="614" t="s">
        <v>1083</v>
      </c>
      <c r="BB14" s="614" t="s">
        <v>1083</v>
      </c>
      <c r="BC14" s="614" t="s">
        <v>529</v>
      </c>
      <c r="BD14" s="614" t="s">
        <v>529</v>
      </c>
      <c r="BE14" s="614" t="s">
        <v>1083</v>
      </c>
      <c r="BF14" s="614" t="s">
        <v>529</v>
      </c>
      <c r="BG14" s="614" t="s">
        <v>1083</v>
      </c>
      <c r="BH14" s="614" t="s">
        <v>529</v>
      </c>
      <c r="BI14" s="614" t="s">
        <v>1083</v>
      </c>
      <c r="BJ14" s="614" t="s">
        <v>1083</v>
      </c>
      <c r="BK14" s="614" t="s">
        <v>529</v>
      </c>
      <c r="BL14" s="614" t="s">
        <v>529</v>
      </c>
      <c r="BM14" s="614" t="s">
        <v>1083</v>
      </c>
      <c r="BN14" s="614" t="s">
        <v>529</v>
      </c>
      <c r="BO14" s="614" t="s">
        <v>1083</v>
      </c>
      <c r="BP14" s="614" t="s">
        <v>529</v>
      </c>
      <c r="BQ14" s="614" t="s">
        <v>1083</v>
      </c>
      <c r="BR14" s="614" t="s">
        <v>1083</v>
      </c>
      <c r="BS14" s="614" t="s">
        <v>529</v>
      </c>
      <c r="BT14" s="614" t="s">
        <v>529</v>
      </c>
      <c r="BU14" s="614" t="s">
        <v>529</v>
      </c>
      <c r="BV14" s="614" t="s">
        <v>529</v>
      </c>
      <c r="BW14" s="614" t="s">
        <v>1083</v>
      </c>
      <c r="BX14" s="614" t="s">
        <v>529</v>
      </c>
      <c r="BY14" s="614" t="s">
        <v>1083</v>
      </c>
      <c r="BZ14" s="614" t="s">
        <v>1083</v>
      </c>
      <c r="CA14" s="614" t="s">
        <v>1083</v>
      </c>
      <c r="CB14" s="614" t="s">
        <v>1083</v>
      </c>
      <c r="CC14" s="614" t="s">
        <v>1083</v>
      </c>
      <c r="CD14" s="614" t="s">
        <v>1083</v>
      </c>
      <c r="CE14" s="614" t="s">
        <v>529</v>
      </c>
      <c r="CF14" s="614" t="s">
        <v>529</v>
      </c>
      <c r="CG14" s="614" t="s">
        <v>1083</v>
      </c>
      <c r="CH14" s="614" t="s">
        <v>1083</v>
      </c>
      <c r="CI14" s="614" t="s">
        <v>1083</v>
      </c>
      <c r="CJ14" s="614" t="s">
        <v>529</v>
      </c>
      <c r="CK14" s="614" t="s">
        <v>529</v>
      </c>
      <c r="CL14" s="614" t="s">
        <v>1083</v>
      </c>
      <c r="CM14" s="614" t="s">
        <v>1083</v>
      </c>
      <c r="CN14" s="614" t="s">
        <v>1083</v>
      </c>
      <c r="CO14" s="614" t="s">
        <v>1083</v>
      </c>
      <c r="CP14" s="614" t="s">
        <v>1083</v>
      </c>
      <c r="CQ14" s="614" t="s">
        <v>1083</v>
      </c>
      <c r="CR14" s="614" t="s">
        <v>529</v>
      </c>
      <c r="CS14" s="614" t="s">
        <v>1083</v>
      </c>
      <c r="CT14" s="614" t="s">
        <v>1083</v>
      </c>
      <c r="CU14" s="614" t="s">
        <v>1083</v>
      </c>
      <c r="CV14" s="614" t="s">
        <v>1083</v>
      </c>
      <c r="CW14" s="614" t="s">
        <v>1083</v>
      </c>
      <c r="CX14" s="614" t="s">
        <v>1083</v>
      </c>
      <c r="CY14" s="614" t="s">
        <v>1083</v>
      </c>
      <c r="CZ14" s="614" t="s">
        <v>1083</v>
      </c>
      <c r="DA14" s="614" t="s">
        <v>1083</v>
      </c>
      <c r="DB14" s="614" t="s">
        <v>1083</v>
      </c>
      <c r="DC14" s="614" t="s">
        <v>529</v>
      </c>
      <c r="DD14" s="614" t="s">
        <v>1083</v>
      </c>
      <c r="DE14" s="614" t="s">
        <v>1083</v>
      </c>
      <c r="DF14" s="614" t="s">
        <v>1083</v>
      </c>
      <c r="DG14" s="614" t="s">
        <v>1083</v>
      </c>
      <c r="DH14" s="614" t="s">
        <v>1083</v>
      </c>
      <c r="DI14" s="614" t="s">
        <v>1083</v>
      </c>
      <c r="DJ14" s="614" t="s">
        <v>1083</v>
      </c>
      <c r="DK14" s="614" t="s">
        <v>1083</v>
      </c>
      <c r="DL14" s="614" t="s">
        <v>1083</v>
      </c>
      <c r="DM14" s="614" t="s">
        <v>529</v>
      </c>
      <c r="DN14" s="614" t="s">
        <v>1083</v>
      </c>
      <c r="DO14" s="614" t="s">
        <v>1083</v>
      </c>
      <c r="DP14" s="614" t="s">
        <v>1083</v>
      </c>
      <c r="DQ14" s="614" t="s">
        <v>529</v>
      </c>
      <c r="DR14" s="614" t="s">
        <v>1083</v>
      </c>
      <c r="DS14" s="614" t="s">
        <v>1083</v>
      </c>
      <c r="DT14" s="614" t="s">
        <v>1083</v>
      </c>
      <c r="DU14" s="614" t="s">
        <v>1083</v>
      </c>
      <c r="DV14" s="614" t="s">
        <v>1083</v>
      </c>
      <c r="DW14" s="614" t="s">
        <v>1083</v>
      </c>
      <c r="DX14" s="614" t="s">
        <v>529</v>
      </c>
      <c r="DY14" s="614" t="s">
        <v>1083</v>
      </c>
      <c r="DZ14" s="614" t="s">
        <v>529</v>
      </c>
      <c r="EA14" s="614" t="s">
        <v>529</v>
      </c>
      <c r="EB14" s="614" t="s">
        <v>529</v>
      </c>
      <c r="EC14" s="614" t="s">
        <v>529</v>
      </c>
      <c r="ED14" s="614" t="s">
        <v>529</v>
      </c>
      <c r="EE14" s="614" t="s">
        <v>529</v>
      </c>
      <c r="EF14" s="614" t="s">
        <v>529</v>
      </c>
      <c r="EG14" s="614" t="s">
        <v>529</v>
      </c>
      <c r="EH14" s="614" t="s">
        <v>1083</v>
      </c>
      <c r="EI14" s="614" t="s">
        <v>1083</v>
      </c>
      <c r="EJ14" s="614" t="s">
        <v>1083</v>
      </c>
      <c r="EK14" s="614" t="s">
        <v>1083</v>
      </c>
      <c r="EL14" s="614" t="s">
        <v>1083</v>
      </c>
      <c r="EM14" s="614" t="s">
        <v>1083</v>
      </c>
      <c r="EN14" s="614" t="s">
        <v>1083</v>
      </c>
      <c r="EO14" s="614" t="s">
        <v>1083</v>
      </c>
      <c r="EP14" s="614" t="s">
        <v>1083</v>
      </c>
      <c r="EQ14" s="614" t="s">
        <v>1083</v>
      </c>
      <c r="ER14" s="614" t="s">
        <v>1083</v>
      </c>
      <c r="ES14" s="614" t="s">
        <v>1083</v>
      </c>
      <c r="ET14" s="614" t="s">
        <v>529</v>
      </c>
      <c r="EU14" s="614" t="s">
        <v>529</v>
      </c>
      <c r="EV14" s="614" t="s">
        <v>529</v>
      </c>
      <c r="EW14" s="614" t="s">
        <v>529</v>
      </c>
      <c r="EX14" s="614" t="s">
        <v>1083</v>
      </c>
      <c r="EY14" s="614" t="s">
        <v>1083</v>
      </c>
      <c r="EZ14" s="614" t="s">
        <v>529</v>
      </c>
      <c r="FA14" s="614" t="s">
        <v>1083</v>
      </c>
      <c r="FB14" s="614" t="s">
        <v>1083</v>
      </c>
      <c r="FC14" s="614" t="s">
        <v>1083</v>
      </c>
      <c r="FD14" s="614" t="s">
        <v>1083</v>
      </c>
      <c r="FE14" s="614" t="s">
        <v>1083</v>
      </c>
      <c r="FF14" s="614" t="s">
        <v>1083</v>
      </c>
      <c r="FG14" s="614" t="s">
        <v>1083</v>
      </c>
      <c r="FH14" s="614" t="s">
        <v>1083</v>
      </c>
      <c r="FI14" s="614" t="s">
        <v>1083</v>
      </c>
      <c r="FJ14" s="614" t="s">
        <v>529</v>
      </c>
      <c r="FK14" s="614" t="s">
        <v>529</v>
      </c>
      <c r="FL14" s="614" t="s">
        <v>1083</v>
      </c>
      <c r="FM14" s="614" t="s">
        <v>1083</v>
      </c>
      <c r="FN14" s="614" t="s">
        <v>1083</v>
      </c>
      <c r="FO14" s="614" t="s">
        <v>1083</v>
      </c>
      <c r="FP14" s="614" t="s">
        <v>1083</v>
      </c>
      <c r="FQ14" s="614" t="s">
        <v>1083</v>
      </c>
      <c r="FR14" s="614" t="s">
        <v>1083</v>
      </c>
      <c r="FS14" s="614" t="s">
        <v>1083</v>
      </c>
      <c r="FT14" s="614" t="s">
        <v>529</v>
      </c>
      <c r="FU14" s="614" t="s">
        <v>1083</v>
      </c>
      <c r="FV14" s="614" t="s">
        <v>1083</v>
      </c>
      <c r="FW14" s="614" t="s">
        <v>1083</v>
      </c>
      <c r="FX14" s="614" t="s">
        <v>529</v>
      </c>
      <c r="FY14" s="614" t="s">
        <v>1083</v>
      </c>
      <c r="FZ14" s="614" t="s">
        <v>529</v>
      </c>
      <c r="GA14" s="614" t="s">
        <v>529</v>
      </c>
      <c r="GB14" s="614" t="s">
        <v>529</v>
      </c>
      <c r="GC14" s="614" t="s">
        <v>529</v>
      </c>
      <c r="GD14" s="614" t="s">
        <v>529</v>
      </c>
      <c r="GE14" s="614" t="s">
        <v>1083</v>
      </c>
      <c r="GF14" s="614" t="s">
        <v>529</v>
      </c>
      <c r="GG14" s="614" t="s">
        <v>529</v>
      </c>
      <c r="GH14" s="614" t="s">
        <v>1083</v>
      </c>
      <c r="GI14" s="614" t="s">
        <v>1083</v>
      </c>
      <c r="GJ14" s="614" t="s">
        <v>529</v>
      </c>
      <c r="GK14" s="614" t="s">
        <v>1083</v>
      </c>
      <c r="GL14" s="614" t="s">
        <v>529</v>
      </c>
      <c r="GM14" s="614" t="s">
        <v>529</v>
      </c>
    </row>
    <row r="15" spans="1:202" x14ac:dyDescent="0.2">
      <c r="A15" s="613">
        <v>44840</v>
      </c>
      <c r="B15" s="614" t="s">
        <v>1083</v>
      </c>
      <c r="C15" s="614" t="s">
        <v>1083</v>
      </c>
      <c r="D15" s="614" t="s">
        <v>1083</v>
      </c>
      <c r="E15" s="614" t="s">
        <v>529</v>
      </c>
      <c r="F15" s="614" t="s">
        <v>1083</v>
      </c>
      <c r="G15" s="614" t="s">
        <v>1083</v>
      </c>
      <c r="H15" s="614" t="s">
        <v>1083</v>
      </c>
      <c r="I15" s="614" t="s">
        <v>1083</v>
      </c>
      <c r="J15" s="614" t="s">
        <v>529</v>
      </c>
      <c r="K15" s="614" t="s">
        <v>529</v>
      </c>
      <c r="L15" s="614" t="s">
        <v>1083</v>
      </c>
      <c r="M15" s="614" t="s">
        <v>1083</v>
      </c>
      <c r="N15" s="614" t="s">
        <v>1083</v>
      </c>
      <c r="O15" s="614" t="s">
        <v>1083</v>
      </c>
      <c r="P15" s="614" t="s">
        <v>1083</v>
      </c>
      <c r="Q15" s="614" t="s">
        <v>1083</v>
      </c>
      <c r="R15" s="614" t="s">
        <v>1083</v>
      </c>
      <c r="S15" s="614" t="s">
        <v>1083</v>
      </c>
      <c r="T15" s="614" t="s">
        <v>1083</v>
      </c>
      <c r="U15" s="614" t="s">
        <v>1083</v>
      </c>
      <c r="V15" s="614" t="s">
        <v>1083</v>
      </c>
      <c r="W15" s="614" t="s">
        <v>529</v>
      </c>
      <c r="X15" s="614" t="s">
        <v>529</v>
      </c>
      <c r="Y15" s="614" t="s">
        <v>1083</v>
      </c>
      <c r="Z15" s="614" t="s">
        <v>1083</v>
      </c>
      <c r="AA15" s="614" t="s">
        <v>1083</v>
      </c>
      <c r="AB15" s="614" t="s">
        <v>1083</v>
      </c>
      <c r="AC15" s="614" t="s">
        <v>1083</v>
      </c>
      <c r="AD15" s="614" t="s">
        <v>1083</v>
      </c>
      <c r="AE15" s="614" t="s">
        <v>1083</v>
      </c>
      <c r="AF15" s="614" t="s">
        <v>1083</v>
      </c>
      <c r="AG15" s="614" t="s">
        <v>1083</v>
      </c>
      <c r="AH15" s="614" t="s">
        <v>1083</v>
      </c>
      <c r="AI15" s="614" t="s">
        <v>1083</v>
      </c>
      <c r="AJ15" s="614" t="s">
        <v>1083</v>
      </c>
      <c r="AK15" s="614" t="s">
        <v>1083</v>
      </c>
      <c r="AL15" s="614" t="s">
        <v>1083</v>
      </c>
      <c r="AM15" s="614" t="s">
        <v>1083</v>
      </c>
      <c r="AN15" s="614" t="s">
        <v>1083</v>
      </c>
      <c r="AO15" s="614" t="s">
        <v>1083</v>
      </c>
      <c r="AP15" s="614" t="s">
        <v>1083</v>
      </c>
      <c r="AQ15" s="614" t="s">
        <v>1083</v>
      </c>
      <c r="AR15" s="614" t="s">
        <v>1083</v>
      </c>
      <c r="AS15" s="614" t="s">
        <v>1083</v>
      </c>
      <c r="AT15" s="614" t="s">
        <v>1083</v>
      </c>
      <c r="AU15" s="614" t="s">
        <v>1083</v>
      </c>
      <c r="AV15" s="614" t="s">
        <v>1083</v>
      </c>
      <c r="AW15" s="614" t="s">
        <v>1083</v>
      </c>
      <c r="AX15" s="614" t="s">
        <v>1083</v>
      </c>
      <c r="AY15" s="614" t="s">
        <v>1083</v>
      </c>
      <c r="AZ15" s="614" t="s">
        <v>1083</v>
      </c>
      <c r="BA15" s="614" t="s">
        <v>1083</v>
      </c>
      <c r="BB15" s="614" t="s">
        <v>1083</v>
      </c>
      <c r="BC15" s="614" t="s">
        <v>529</v>
      </c>
      <c r="BD15" s="614" t="s">
        <v>529</v>
      </c>
      <c r="BE15" s="614" t="s">
        <v>1083</v>
      </c>
      <c r="BF15" s="614" t="s">
        <v>529</v>
      </c>
      <c r="BG15" s="614" t="s">
        <v>1083</v>
      </c>
      <c r="BH15" s="614" t="s">
        <v>529</v>
      </c>
      <c r="BI15" s="614" t="s">
        <v>1083</v>
      </c>
      <c r="BJ15" s="614" t="s">
        <v>1083</v>
      </c>
      <c r="BK15" s="614" t="s">
        <v>529</v>
      </c>
      <c r="BL15" s="614" t="s">
        <v>529</v>
      </c>
      <c r="BM15" s="614" t="s">
        <v>1083</v>
      </c>
      <c r="BN15" s="614" t="s">
        <v>529</v>
      </c>
      <c r="BO15" s="614" t="s">
        <v>1083</v>
      </c>
      <c r="BP15" s="614" t="s">
        <v>529</v>
      </c>
      <c r="BQ15" s="614" t="s">
        <v>1083</v>
      </c>
      <c r="BR15" s="614" t="s">
        <v>1083</v>
      </c>
      <c r="BS15" s="614" t="s">
        <v>529</v>
      </c>
      <c r="BT15" s="614" t="s">
        <v>529</v>
      </c>
      <c r="BU15" s="614" t="s">
        <v>529</v>
      </c>
      <c r="BV15" s="614" t="s">
        <v>529</v>
      </c>
      <c r="BW15" s="614" t="s">
        <v>1083</v>
      </c>
      <c r="BX15" s="614" t="s">
        <v>529</v>
      </c>
      <c r="BY15" s="614" t="s">
        <v>1083</v>
      </c>
      <c r="BZ15" s="614" t="s">
        <v>1083</v>
      </c>
      <c r="CA15" s="614" t="s">
        <v>1083</v>
      </c>
      <c r="CB15" s="614" t="s">
        <v>1083</v>
      </c>
      <c r="CC15" s="614" t="s">
        <v>1083</v>
      </c>
      <c r="CD15" s="614" t="s">
        <v>1083</v>
      </c>
      <c r="CE15" s="614" t="s">
        <v>529</v>
      </c>
      <c r="CF15" s="614" t="s">
        <v>529</v>
      </c>
      <c r="CG15" s="614" t="s">
        <v>1083</v>
      </c>
      <c r="CH15" s="614" t="s">
        <v>1083</v>
      </c>
      <c r="CI15" s="614" t="s">
        <v>1083</v>
      </c>
      <c r="CJ15" s="614" t="s">
        <v>529</v>
      </c>
      <c r="CK15" s="614" t="s">
        <v>529</v>
      </c>
      <c r="CL15" s="614" t="s">
        <v>1083</v>
      </c>
      <c r="CM15" s="614" t="s">
        <v>1083</v>
      </c>
      <c r="CN15" s="614" t="s">
        <v>1083</v>
      </c>
      <c r="CO15" s="614" t="s">
        <v>1083</v>
      </c>
      <c r="CP15" s="614" t="s">
        <v>1083</v>
      </c>
      <c r="CQ15" s="614" t="s">
        <v>1083</v>
      </c>
      <c r="CR15" s="614" t="s">
        <v>529</v>
      </c>
      <c r="CS15" s="614" t="s">
        <v>1083</v>
      </c>
      <c r="CT15" s="614" t="s">
        <v>1083</v>
      </c>
      <c r="CU15" s="614" t="s">
        <v>1083</v>
      </c>
      <c r="CV15" s="614" t="s">
        <v>1083</v>
      </c>
      <c r="CW15" s="614" t="s">
        <v>1083</v>
      </c>
      <c r="CX15" s="614" t="s">
        <v>1083</v>
      </c>
      <c r="CY15" s="614" t="s">
        <v>1083</v>
      </c>
      <c r="CZ15" s="614" t="s">
        <v>1083</v>
      </c>
      <c r="DA15" s="614" t="s">
        <v>1083</v>
      </c>
      <c r="DB15" s="614" t="s">
        <v>1083</v>
      </c>
      <c r="DC15" s="614" t="s">
        <v>529</v>
      </c>
      <c r="DD15" s="614" t="s">
        <v>1083</v>
      </c>
      <c r="DE15" s="614" t="s">
        <v>1083</v>
      </c>
      <c r="DF15" s="614" t="s">
        <v>1083</v>
      </c>
      <c r="DG15" s="614" t="s">
        <v>1083</v>
      </c>
      <c r="DH15" s="614" t="s">
        <v>529</v>
      </c>
      <c r="DI15" s="614" t="s">
        <v>1083</v>
      </c>
      <c r="DJ15" s="614" t="s">
        <v>1083</v>
      </c>
      <c r="DK15" s="614" t="s">
        <v>529</v>
      </c>
      <c r="DL15" s="614" t="s">
        <v>1083</v>
      </c>
      <c r="DM15" s="614" t="s">
        <v>529</v>
      </c>
      <c r="DN15" s="614" t="s">
        <v>1083</v>
      </c>
      <c r="DO15" s="614" t="s">
        <v>1083</v>
      </c>
      <c r="DP15" s="614" t="s">
        <v>1083</v>
      </c>
      <c r="DQ15" s="614" t="s">
        <v>529</v>
      </c>
      <c r="DR15" s="614" t="s">
        <v>1083</v>
      </c>
      <c r="DS15" s="614" t="s">
        <v>1083</v>
      </c>
      <c r="DT15" s="614" t="s">
        <v>1083</v>
      </c>
      <c r="DU15" s="614" t="s">
        <v>1083</v>
      </c>
      <c r="DV15" s="614" t="s">
        <v>1083</v>
      </c>
      <c r="DW15" s="614" t="s">
        <v>1083</v>
      </c>
      <c r="DX15" s="614" t="s">
        <v>529</v>
      </c>
      <c r="DY15" s="614" t="s">
        <v>1083</v>
      </c>
      <c r="DZ15" s="614" t="s">
        <v>529</v>
      </c>
      <c r="EA15" s="614" t="s">
        <v>529</v>
      </c>
      <c r="EB15" s="614" t="s">
        <v>529</v>
      </c>
      <c r="EC15" s="614" t="s">
        <v>529</v>
      </c>
      <c r="ED15" s="614" t="s">
        <v>529</v>
      </c>
      <c r="EE15" s="614" t="s">
        <v>1083</v>
      </c>
      <c r="EF15" s="614" t="s">
        <v>529</v>
      </c>
      <c r="EG15" s="614" t="s">
        <v>1083</v>
      </c>
      <c r="EH15" s="614" t="s">
        <v>1083</v>
      </c>
      <c r="EI15" s="614" t="s">
        <v>1083</v>
      </c>
      <c r="EJ15" s="614" t="s">
        <v>1083</v>
      </c>
      <c r="EK15" s="614" t="s">
        <v>1083</v>
      </c>
      <c r="EL15" s="614" t="s">
        <v>1083</v>
      </c>
      <c r="EM15" s="614" t="s">
        <v>1083</v>
      </c>
      <c r="EN15" s="614" t="s">
        <v>1083</v>
      </c>
      <c r="EO15" s="614" t="s">
        <v>1083</v>
      </c>
      <c r="EP15" s="614" t="s">
        <v>1083</v>
      </c>
      <c r="EQ15" s="614" t="s">
        <v>1083</v>
      </c>
      <c r="ER15" s="614" t="s">
        <v>1083</v>
      </c>
      <c r="ES15" s="614" t="s">
        <v>1083</v>
      </c>
      <c r="ET15" s="614" t="s">
        <v>529</v>
      </c>
      <c r="EU15" s="614" t="s">
        <v>1083</v>
      </c>
      <c r="EV15" s="614" t="s">
        <v>529</v>
      </c>
      <c r="EW15" s="614" t="s">
        <v>529</v>
      </c>
      <c r="EX15" s="614" t="s">
        <v>1083</v>
      </c>
      <c r="EY15" s="614" t="s">
        <v>1083</v>
      </c>
      <c r="EZ15" s="614" t="s">
        <v>529</v>
      </c>
      <c r="FA15" s="614" t="s">
        <v>1083</v>
      </c>
      <c r="FB15" s="614" t="s">
        <v>1083</v>
      </c>
      <c r="FC15" s="614" t="s">
        <v>1083</v>
      </c>
      <c r="FD15" s="614" t="s">
        <v>1083</v>
      </c>
      <c r="FE15" s="614" t="s">
        <v>1083</v>
      </c>
      <c r="FF15" s="614" t="s">
        <v>1083</v>
      </c>
      <c r="FG15" s="614" t="s">
        <v>1083</v>
      </c>
      <c r="FH15" s="614" t="s">
        <v>1083</v>
      </c>
      <c r="FI15" s="614" t="s">
        <v>1083</v>
      </c>
      <c r="FJ15" s="614" t="s">
        <v>529</v>
      </c>
      <c r="FK15" s="614" t="s">
        <v>529</v>
      </c>
      <c r="FL15" s="614" t="s">
        <v>1083</v>
      </c>
      <c r="FM15" s="614" t="s">
        <v>1083</v>
      </c>
      <c r="FN15" s="614" t="s">
        <v>1083</v>
      </c>
      <c r="FO15" s="614" t="s">
        <v>1083</v>
      </c>
      <c r="FP15" s="614" t="s">
        <v>1083</v>
      </c>
      <c r="FQ15" s="614" t="s">
        <v>1083</v>
      </c>
      <c r="FR15" s="614" t="s">
        <v>1083</v>
      </c>
      <c r="FS15" s="614" t="s">
        <v>1083</v>
      </c>
      <c r="FT15" s="614" t="s">
        <v>529</v>
      </c>
      <c r="FU15" s="614" t="s">
        <v>1083</v>
      </c>
      <c r="FV15" s="614" t="s">
        <v>1083</v>
      </c>
      <c r="FW15" s="614" t="s">
        <v>1083</v>
      </c>
      <c r="FX15" s="614" t="s">
        <v>529</v>
      </c>
      <c r="FY15" s="614" t="s">
        <v>1083</v>
      </c>
      <c r="FZ15" s="614" t="s">
        <v>529</v>
      </c>
      <c r="GA15" s="614" t="s">
        <v>529</v>
      </c>
      <c r="GB15" s="614" t="s">
        <v>529</v>
      </c>
      <c r="GC15" s="614" t="s">
        <v>529</v>
      </c>
      <c r="GD15" s="614" t="s">
        <v>529</v>
      </c>
      <c r="GE15" s="614" t="s">
        <v>1083</v>
      </c>
      <c r="GF15" s="614" t="s">
        <v>529</v>
      </c>
      <c r="GG15" s="614" t="s">
        <v>529</v>
      </c>
      <c r="GH15" s="614" t="s">
        <v>1083</v>
      </c>
      <c r="GI15" s="614" t="s">
        <v>1083</v>
      </c>
      <c r="GJ15" s="614" t="s">
        <v>529</v>
      </c>
      <c r="GK15" s="614" t="s">
        <v>1083</v>
      </c>
      <c r="GL15" s="614" t="s">
        <v>529</v>
      </c>
      <c r="GM15" s="614" t="s">
        <v>529</v>
      </c>
    </row>
    <row r="16" spans="1:202" x14ac:dyDescent="0.2">
      <c r="A16" s="613">
        <v>44841</v>
      </c>
      <c r="B16" s="614" t="s">
        <v>1083</v>
      </c>
      <c r="C16" s="614" t="s">
        <v>1083</v>
      </c>
      <c r="D16" s="614" t="s">
        <v>1083</v>
      </c>
      <c r="E16" s="614" t="s">
        <v>529</v>
      </c>
      <c r="F16" s="614" t="s">
        <v>1083</v>
      </c>
      <c r="G16" s="614" t="s">
        <v>1083</v>
      </c>
      <c r="H16" s="614" t="s">
        <v>1083</v>
      </c>
      <c r="I16" s="614" t="s">
        <v>1083</v>
      </c>
      <c r="J16" s="614" t="s">
        <v>529</v>
      </c>
      <c r="K16" s="614" t="s">
        <v>529</v>
      </c>
      <c r="L16" s="614" t="s">
        <v>1083</v>
      </c>
      <c r="M16" s="614" t="s">
        <v>1083</v>
      </c>
      <c r="N16" s="614" t="s">
        <v>1083</v>
      </c>
      <c r="O16" s="614" t="s">
        <v>1083</v>
      </c>
      <c r="P16" s="614" t="s">
        <v>1083</v>
      </c>
      <c r="Q16" s="614" t="s">
        <v>1083</v>
      </c>
      <c r="R16" s="614" t="s">
        <v>1083</v>
      </c>
      <c r="S16" s="614" t="s">
        <v>1083</v>
      </c>
      <c r="T16" s="614" t="s">
        <v>1083</v>
      </c>
      <c r="U16" s="614" t="s">
        <v>1083</v>
      </c>
      <c r="V16" s="614" t="s">
        <v>1083</v>
      </c>
      <c r="W16" s="614" t="s">
        <v>529</v>
      </c>
      <c r="X16" s="614" t="s">
        <v>529</v>
      </c>
      <c r="Y16" s="614" t="s">
        <v>1083</v>
      </c>
      <c r="Z16" s="614" t="s">
        <v>1083</v>
      </c>
      <c r="AA16" s="614" t="s">
        <v>1083</v>
      </c>
      <c r="AB16" s="614" t="s">
        <v>1083</v>
      </c>
      <c r="AC16" s="614" t="s">
        <v>1083</v>
      </c>
      <c r="AD16" s="614" t="s">
        <v>1083</v>
      </c>
      <c r="AE16" s="614" t="s">
        <v>1083</v>
      </c>
      <c r="AF16" s="614" t="s">
        <v>1083</v>
      </c>
      <c r="AG16" s="614" t="s">
        <v>1083</v>
      </c>
      <c r="AH16" s="614" t="s">
        <v>1083</v>
      </c>
      <c r="AI16" s="614" t="s">
        <v>1083</v>
      </c>
      <c r="AJ16" s="614" t="s">
        <v>1083</v>
      </c>
      <c r="AK16" s="614" t="s">
        <v>1083</v>
      </c>
      <c r="AL16" s="614" t="s">
        <v>1083</v>
      </c>
      <c r="AM16" s="614" t="s">
        <v>1083</v>
      </c>
      <c r="AN16" s="614" t="s">
        <v>1083</v>
      </c>
      <c r="AO16" s="614" t="s">
        <v>1083</v>
      </c>
      <c r="AP16" s="614" t="s">
        <v>1083</v>
      </c>
      <c r="AQ16" s="614" t="s">
        <v>1083</v>
      </c>
      <c r="AR16" s="614" t="s">
        <v>1083</v>
      </c>
      <c r="AS16" s="614" t="s">
        <v>1083</v>
      </c>
      <c r="AT16" s="614" t="s">
        <v>1083</v>
      </c>
      <c r="AU16" s="614" t="s">
        <v>1083</v>
      </c>
      <c r="AV16" s="614" t="s">
        <v>1083</v>
      </c>
      <c r="AW16" s="614" t="s">
        <v>1083</v>
      </c>
      <c r="AX16" s="614" t="s">
        <v>1083</v>
      </c>
      <c r="AY16" s="614" t="s">
        <v>1083</v>
      </c>
      <c r="AZ16" s="614" t="s">
        <v>1083</v>
      </c>
      <c r="BA16" s="614" t="s">
        <v>1083</v>
      </c>
      <c r="BB16" s="614" t="s">
        <v>1083</v>
      </c>
      <c r="BC16" s="614" t="s">
        <v>529</v>
      </c>
      <c r="BD16" s="614" t="s">
        <v>529</v>
      </c>
      <c r="BE16" s="614" t="s">
        <v>1083</v>
      </c>
      <c r="BF16" s="614" t="s">
        <v>529</v>
      </c>
      <c r="BG16" s="614" t="s">
        <v>1083</v>
      </c>
      <c r="BH16" s="614" t="s">
        <v>529</v>
      </c>
      <c r="BI16" s="614" t="s">
        <v>1083</v>
      </c>
      <c r="BJ16" s="614" t="s">
        <v>1083</v>
      </c>
      <c r="BK16" s="614" t="s">
        <v>529</v>
      </c>
      <c r="BL16" s="614" t="s">
        <v>529</v>
      </c>
      <c r="BM16" s="614" t="s">
        <v>1083</v>
      </c>
      <c r="BN16" s="614" t="s">
        <v>529</v>
      </c>
      <c r="BO16" s="614" t="s">
        <v>1083</v>
      </c>
      <c r="BP16" s="614" t="s">
        <v>529</v>
      </c>
      <c r="BQ16" s="614" t="s">
        <v>1083</v>
      </c>
      <c r="BR16" s="614" t="s">
        <v>1083</v>
      </c>
      <c r="BS16" s="614" t="s">
        <v>529</v>
      </c>
      <c r="BT16" s="614" t="s">
        <v>529</v>
      </c>
      <c r="BU16" s="614" t="s">
        <v>529</v>
      </c>
      <c r="BV16" s="614" t="s">
        <v>529</v>
      </c>
      <c r="BW16" s="614" t="s">
        <v>1083</v>
      </c>
      <c r="BX16" s="614" t="s">
        <v>529</v>
      </c>
      <c r="BY16" s="614" t="s">
        <v>1083</v>
      </c>
      <c r="BZ16" s="614" t="s">
        <v>1083</v>
      </c>
      <c r="CA16" s="614" t="s">
        <v>1083</v>
      </c>
      <c r="CB16" s="614" t="s">
        <v>1083</v>
      </c>
      <c r="CC16" s="614" t="s">
        <v>1083</v>
      </c>
      <c r="CD16" s="614" t="s">
        <v>1083</v>
      </c>
      <c r="CE16" s="614" t="s">
        <v>529</v>
      </c>
      <c r="CF16" s="614" t="s">
        <v>529</v>
      </c>
      <c r="CG16" s="614" t="s">
        <v>1083</v>
      </c>
      <c r="CH16" s="614" t="s">
        <v>1083</v>
      </c>
      <c r="CI16" s="614" t="s">
        <v>1083</v>
      </c>
      <c r="CJ16" s="614" t="s">
        <v>529</v>
      </c>
      <c r="CK16" s="614" t="s">
        <v>529</v>
      </c>
      <c r="CL16" s="614" t="s">
        <v>1083</v>
      </c>
      <c r="CM16" s="614" t="s">
        <v>1083</v>
      </c>
      <c r="CN16" s="614" t="s">
        <v>1083</v>
      </c>
      <c r="CO16" s="614" t="s">
        <v>1083</v>
      </c>
      <c r="CP16" s="614" t="s">
        <v>1083</v>
      </c>
      <c r="CQ16" s="614" t="s">
        <v>1083</v>
      </c>
      <c r="CR16" s="614" t="s">
        <v>529</v>
      </c>
      <c r="CS16" s="614" t="s">
        <v>1083</v>
      </c>
      <c r="CT16" s="614" t="s">
        <v>1083</v>
      </c>
      <c r="CU16" s="614" t="s">
        <v>1083</v>
      </c>
      <c r="CV16" s="614" t="s">
        <v>1083</v>
      </c>
      <c r="CW16" s="614" t="s">
        <v>1083</v>
      </c>
      <c r="CX16" s="614" t="s">
        <v>1083</v>
      </c>
      <c r="CY16" s="614" t="s">
        <v>1083</v>
      </c>
      <c r="CZ16" s="614" t="s">
        <v>1083</v>
      </c>
      <c r="DA16" s="614" t="s">
        <v>1083</v>
      </c>
      <c r="DB16" s="614" t="s">
        <v>1083</v>
      </c>
      <c r="DC16" s="614" t="s">
        <v>529</v>
      </c>
      <c r="DD16" s="614" t="s">
        <v>1083</v>
      </c>
      <c r="DE16" s="614" t="s">
        <v>1083</v>
      </c>
      <c r="DF16" s="614" t="s">
        <v>1083</v>
      </c>
      <c r="DG16" s="614" t="s">
        <v>1083</v>
      </c>
      <c r="DH16" s="614" t="s">
        <v>529</v>
      </c>
      <c r="DI16" s="614" t="s">
        <v>1083</v>
      </c>
      <c r="DJ16" s="614" t="s">
        <v>529</v>
      </c>
      <c r="DK16" s="614" t="s">
        <v>529</v>
      </c>
      <c r="DL16" s="614" t="s">
        <v>1083</v>
      </c>
      <c r="DM16" s="614" t="s">
        <v>1083</v>
      </c>
      <c r="DN16" s="614" t="s">
        <v>1083</v>
      </c>
      <c r="DO16" s="614" t="s">
        <v>1083</v>
      </c>
      <c r="DP16" s="614" t="s">
        <v>1083</v>
      </c>
      <c r="DQ16" s="614" t="s">
        <v>529</v>
      </c>
      <c r="DR16" s="614" t="s">
        <v>1083</v>
      </c>
      <c r="DS16" s="614" t="s">
        <v>1083</v>
      </c>
      <c r="DT16" s="614" t="s">
        <v>1083</v>
      </c>
      <c r="DU16" s="614" t="s">
        <v>1083</v>
      </c>
      <c r="DV16" s="614" t="s">
        <v>1083</v>
      </c>
      <c r="DW16" s="614" t="s">
        <v>1083</v>
      </c>
      <c r="DX16" s="614" t="s">
        <v>529</v>
      </c>
      <c r="DY16" s="614" t="s">
        <v>1083</v>
      </c>
      <c r="DZ16" s="614" t="s">
        <v>529</v>
      </c>
      <c r="EA16" s="614" t="s">
        <v>529</v>
      </c>
      <c r="EB16" s="614" t="s">
        <v>529</v>
      </c>
      <c r="EC16" s="614" t="s">
        <v>529</v>
      </c>
      <c r="ED16" s="614" t="s">
        <v>529</v>
      </c>
      <c r="EE16" s="614" t="s">
        <v>529</v>
      </c>
      <c r="EF16" s="614" t="s">
        <v>529</v>
      </c>
      <c r="EG16" s="614" t="s">
        <v>1083</v>
      </c>
      <c r="EH16" s="614" t="s">
        <v>1083</v>
      </c>
      <c r="EI16" s="614" t="s">
        <v>1083</v>
      </c>
      <c r="EJ16" s="614" t="s">
        <v>1083</v>
      </c>
      <c r="EK16" s="614" t="s">
        <v>1083</v>
      </c>
      <c r="EL16" s="614" t="s">
        <v>1083</v>
      </c>
      <c r="EM16" s="614" t="s">
        <v>1083</v>
      </c>
      <c r="EN16" s="614" t="s">
        <v>1083</v>
      </c>
      <c r="EO16" s="614" t="s">
        <v>1083</v>
      </c>
      <c r="EP16" s="614" t="s">
        <v>1083</v>
      </c>
      <c r="EQ16" s="614" t="s">
        <v>1083</v>
      </c>
      <c r="ER16" s="614" t="s">
        <v>1083</v>
      </c>
      <c r="ES16" s="614" t="s">
        <v>1083</v>
      </c>
      <c r="ET16" s="614" t="s">
        <v>529</v>
      </c>
      <c r="EU16" s="614" t="s">
        <v>529</v>
      </c>
      <c r="EV16" s="614" t="s">
        <v>529</v>
      </c>
      <c r="EW16" s="614" t="s">
        <v>529</v>
      </c>
      <c r="EX16" s="614" t="s">
        <v>1083</v>
      </c>
      <c r="EY16" s="614" t="s">
        <v>1083</v>
      </c>
      <c r="EZ16" s="614" t="s">
        <v>529</v>
      </c>
      <c r="FA16" s="614" t="s">
        <v>1083</v>
      </c>
      <c r="FB16" s="614" t="s">
        <v>1083</v>
      </c>
      <c r="FC16" s="614" t="s">
        <v>1083</v>
      </c>
      <c r="FD16" s="614" t="s">
        <v>1083</v>
      </c>
      <c r="FE16" s="614" t="s">
        <v>1083</v>
      </c>
      <c r="FF16" s="614" t="s">
        <v>1083</v>
      </c>
      <c r="FG16" s="614" t="s">
        <v>1083</v>
      </c>
      <c r="FH16" s="614" t="s">
        <v>1083</v>
      </c>
      <c r="FI16" s="614" t="s">
        <v>1083</v>
      </c>
      <c r="FJ16" s="614" t="s">
        <v>529</v>
      </c>
      <c r="FK16" s="614" t="s">
        <v>529</v>
      </c>
      <c r="FL16" s="614" t="s">
        <v>1083</v>
      </c>
      <c r="FM16" s="614" t="s">
        <v>1083</v>
      </c>
      <c r="FN16" s="614" t="s">
        <v>1083</v>
      </c>
      <c r="FO16" s="614" t="s">
        <v>1083</v>
      </c>
      <c r="FP16" s="614" t="s">
        <v>1083</v>
      </c>
      <c r="FQ16" s="614" t="s">
        <v>1083</v>
      </c>
      <c r="FR16" s="614" t="s">
        <v>1083</v>
      </c>
      <c r="FS16" s="614" t="s">
        <v>1083</v>
      </c>
      <c r="FT16" s="614" t="s">
        <v>529</v>
      </c>
      <c r="FU16" s="614" t="s">
        <v>1083</v>
      </c>
      <c r="FV16" s="614" t="s">
        <v>1083</v>
      </c>
      <c r="FW16" s="614" t="s">
        <v>1083</v>
      </c>
      <c r="FX16" s="614" t="s">
        <v>529</v>
      </c>
      <c r="FY16" s="614" t="s">
        <v>1083</v>
      </c>
      <c r="FZ16" s="614" t="s">
        <v>529</v>
      </c>
      <c r="GA16" s="614" t="s">
        <v>529</v>
      </c>
      <c r="GB16" s="614" t="s">
        <v>529</v>
      </c>
      <c r="GC16" s="614" t="s">
        <v>529</v>
      </c>
      <c r="GD16" s="614" t="s">
        <v>1083</v>
      </c>
      <c r="GE16" s="614" t="s">
        <v>1083</v>
      </c>
      <c r="GF16" s="614" t="s">
        <v>529</v>
      </c>
      <c r="GG16" s="614" t="s">
        <v>529</v>
      </c>
      <c r="GH16" s="614" t="s">
        <v>1083</v>
      </c>
      <c r="GI16" s="614" t="s">
        <v>529</v>
      </c>
      <c r="GJ16" s="614" t="s">
        <v>529</v>
      </c>
      <c r="GK16" s="614" t="s">
        <v>1083</v>
      </c>
      <c r="GL16" s="614" t="s">
        <v>529</v>
      </c>
      <c r="GM16" s="614" t="s">
        <v>1083</v>
      </c>
    </row>
    <row r="17" spans="1:195" x14ac:dyDescent="0.2">
      <c r="A17" s="613">
        <v>44842</v>
      </c>
      <c r="B17" s="614" t="s">
        <v>1083</v>
      </c>
      <c r="C17" s="614" t="s">
        <v>1083</v>
      </c>
      <c r="D17" s="614" t="s">
        <v>1083</v>
      </c>
      <c r="E17" s="614" t="s">
        <v>529</v>
      </c>
      <c r="F17" s="614" t="s">
        <v>1083</v>
      </c>
      <c r="G17" s="614" t="s">
        <v>1083</v>
      </c>
      <c r="H17" s="614" t="s">
        <v>1083</v>
      </c>
      <c r="I17" s="614" t="s">
        <v>1083</v>
      </c>
      <c r="J17" s="614" t="s">
        <v>529</v>
      </c>
      <c r="K17" s="614" t="s">
        <v>529</v>
      </c>
      <c r="L17" s="614" t="s">
        <v>1083</v>
      </c>
      <c r="M17" s="614" t="s">
        <v>1083</v>
      </c>
      <c r="N17" s="614" t="s">
        <v>1083</v>
      </c>
      <c r="O17" s="614" t="s">
        <v>1083</v>
      </c>
      <c r="P17" s="614" t="s">
        <v>1083</v>
      </c>
      <c r="Q17" s="614" t="s">
        <v>1083</v>
      </c>
      <c r="R17" s="614" t="s">
        <v>1083</v>
      </c>
      <c r="S17" s="614" t="s">
        <v>1083</v>
      </c>
      <c r="T17" s="614" t="s">
        <v>1083</v>
      </c>
      <c r="U17" s="614" t="s">
        <v>1083</v>
      </c>
      <c r="V17" s="614" t="s">
        <v>1083</v>
      </c>
      <c r="W17" s="614" t="s">
        <v>529</v>
      </c>
      <c r="X17" s="614" t="s">
        <v>529</v>
      </c>
      <c r="Y17" s="614" t="s">
        <v>1083</v>
      </c>
      <c r="Z17" s="614" t="s">
        <v>1083</v>
      </c>
      <c r="AA17" s="614" t="s">
        <v>1083</v>
      </c>
      <c r="AB17" s="614" t="s">
        <v>1083</v>
      </c>
      <c r="AC17" s="614" t="s">
        <v>1083</v>
      </c>
      <c r="AD17" s="614" t="s">
        <v>1083</v>
      </c>
      <c r="AE17" s="614" t="s">
        <v>1083</v>
      </c>
      <c r="AF17" s="614" t="s">
        <v>1083</v>
      </c>
      <c r="AG17" s="614" t="s">
        <v>1083</v>
      </c>
      <c r="AH17" s="614" t="s">
        <v>1083</v>
      </c>
      <c r="AI17" s="614" t="s">
        <v>1083</v>
      </c>
      <c r="AJ17" s="614" t="s">
        <v>1083</v>
      </c>
      <c r="AK17" s="614" t="s">
        <v>1083</v>
      </c>
      <c r="AL17" s="614" t="s">
        <v>1083</v>
      </c>
      <c r="AM17" s="614" t="s">
        <v>1083</v>
      </c>
      <c r="AN17" s="614" t="s">
        <v>1083</v>
      </c>
      <c r="AO17" s="614" t="s">
        <v>1083</v>
      </c>
      <c r="AP17" s="614" t="s">
        <v>1083</v>
      </c>
      <c r="AQ17" s="614" t="s">
        <v>1083</v>
      </c>
      <c r="AR17" s="614" t="s">
        <v>1083</v>
      </c>
      <c r="AS17" s="614" t="s">
        <v>1083</v>
      </c>
      <c r="AT17" s="614" t="s">
        <v>1083</v>
      </c>
      <c r="AU17" s="614" t="s">
        <v>1083</v>
      </c>
      <c r="AV17" s="614" t="s">
        <v>1083</v>
      </c>
      <c r="AW17" s="614" t="s">
        <v>1083</v>
      </c>
      <c r="AX17" s="614" t="s">
        <v>1083</v>
      </c>
      <c r="AY17" s="614" t="s">
        <v>1083</v>
      </c>
      <c r="AZ17" s="614" t="s">
        <v>1083</v>
      </c>
      <c r="BA17" s="614" t="s">
        <v>1083</v>
      </c>
      <c r="BB17" s="614" t="s">
        <v>1083</v>
      </c>
      <c r="BC17" s="614" t="s">
        <v>529</v>
      </c>
      <c r="BD17" s="614" t="s">
        <v>529</v>
      </c>
      <c r="BE17" s="614" t="s">
        <v>1083</v>
      </c>
      <c r="BF17" s="614" t="s">
        <v>529</v>
      </c>
      <c r="BG17" s="614" t="s">
        <v>1083</v>
      </c>
      <c r="BH17" s="614" t="s">
        <v>529</v>
      </c>
      <c r="BI17" s="614" t="s">
        <v>1083</v>
      </c>
      <c r="BJ17" s="614" t="s">
        <v>1083</v>
      </c>
      <c r="BK17" s="614" t="s">
        <v>529</v>
      </c>
      <c r="BL17" s="614" t="s">
        <v>529</v>
      </c>
      <c r="BM17" s="614" t="s">
        <v>1083</v>
      </c>
      <c r="BN17" s="614" t="s">
        <v>529</v>
      </c>
      <c r="BO17" s="614" t="s">
        <v>1083</v>
      </c>
      <c r="BP17" s="614" t="s">
        <v>529</v>
      </c>
      <c r="BQ17" s="614" t="s">
        <v>1083</v>
      </c>
      <c r="BR17" s="614" t="s">
        <v>1083</v>
      </c>
      <c r="BS17" s="614" t="s">
        <v>529</v>
      </c>
      <c r="BT17" s="614" t="s">
        <v>529</v>
      </c>
      <c r="BU17" s="614" t="s">
        <v>529</v>
      </c>
      <c r="BV17" s="614" t="s">
        <v>529</v>
      </c>
      <c r="BW17" s="614" t="s">
        <v>1083</v>
      </c>
      <c r="BX17" s="614" t="s">
        <v>529</v>
      </c>
      <c r="BY17" s="614" t="s">
        <v>1083</v>
      </c>
      <c r="BZ17" s="614" t="s">
        <v>1083</v>
      </c>
      <c r="CA17" s="614" t="s">
        <v>1083</v>
      </c>
      <c r="CB17" s="614" t="s">
        <v>1083</v>
      </c>
      <c r="CC17" s="614" t="s">
        <v>1083</v>
      </c>
      <c r="CD17" s="614" t="s">
        <v>1083</v>
      </c>
      <c r="CE17" s="614" t="s">
        <v>529</v>
      </c>
      <c r="CF17" s="614" t="s">
        <v>529</v>
      </c>
      <c r="CG17" s="614" t="s">
        <v>529</v>
      </c>
      <c r="CH17" s="614" t="s">
        <v>1083</v>
      </c>
      <c r="CI17" s="614" t="s">
        <v>529</v>
      </c>
      <c r="CJ17" s="614" t="s">
        <v>529</v>
      </c>
      <c r="CK17" s="614" t="s">
        <v>529</v>
      </c>
      <c r="CL17" s="614" t="s">
        <v>1083</v>
      </c>
      <c r="CM17" s="614" t="s">
        <v>1083</v>
      </c>
      <c r="CN17" s="614" t="s">
        <v>1083</v>
      </c>
      <c r="CO17" s="614" t="s">
        <v>1083</v>
      </c>
      <c r="CP17" s="614" t="s">
        <v>1083</v>
      </c>
      <c r="CQ17" s="614" t="s">
        <v>1083</v>
      </c>
      <c r="CR17" s="614" t="s">
        <v>529</v>
      </c>
      <c r="CS17" s="614" t="s">
        <v>1083</v>
      </c>
      <c r="CT17" s="614" t="s">
        <v>1083</v>
      </c>
      <c r="CU17" s="614" t="s">
        <v>1083</v>
      </c>
      <c r="CV17" s="614" t="s">
        <v>1083</v>
      </c>
      <c r="CW17" s="614" t="s">
        <v>1083</v>
      </c>
      <c r="CX17" s="614" t="s">
        <v>1083</v>
      </c>
      <c r="CY17" s="614" t="s">
        <v>1083</v>
      </c>
      <c r="CZ17" s="614" t="s">
        <v>1083</v>
      </c>
      <c r="DA17" s="614" t="s">
        <v>1083</v>
      </c>
      <c r="DB17" s="614" t="s">
        <v>1083</v>
      </c>
      <c r="DC17" s="614" t="s">
        <v>529</v>
      </c>
      <c r="DD17" s="614" t="s">
        <v>1083</v>
      </c>
      <c r="DE17" s="614" t="s">
        <v>1083</v>
      </c>
      <c r="DF17" s="614" t="s">
        <v>1083</v>
      </c>
      <c r="DG17" s="614" t="s">
        <v>1083</v>
      </c>
      <c r="DH17" s="614" t="s">
        <v>529</v>
      </c>
      <c r="DI17" s="614" t="s">
        <v>1083</v>
      </c>
      <c r="DJ17" s="614" t="s">
        <v>529</v>
      </c>
      <c r="DK17" s="614" t="s">
        <v>529</v>
      </c>
      <c r="DL17" s="614" t="s">
        <v>1083</v>
      </c>
      <c r="DM17" s="614" t="s">
        <v>529</v>
      </c>
      <c r="DN17" s="614" t="s">
        <v>1083</v>
      </c>
      <c r="DO17" s="614" t="s">
        <v>1083</v>
      </c>
      <c r="DP17" s="614" t="s">
        <v>1083</v>
      </c>
      <c r="DQ17" s="614" t="s">
        <v>529</v>
      </c>
      <c r="DR17" s="614" t="s">
        <v>1083</v>
      </c>
      <c r="DS17" s="614" t="s">
        <v>1083</v>
      </c>
      <c r="DT17" s="614" t="s">
        <v>1083</v>
      </c>
      <c r="DU17" s="614" t="s">
        <v>1083</v>
      </c>
      <c r="DV17" s="614" t="s">
        <v>1083</v>
      </c>
      <c r="DW17" s="614" t="s">
        <v>1083</v>
      </c>
      <c r="DX17" s="614" t="s">
        <v>1083</v>
      </c>
      <c r="DY17" s="614" t="s">
        <v>1083</v>
      </c>
      <c r="DZ17" s="614" t="s">
        <v>529</v>
      </c>
      <c r="EA17" s="614" t="s">
        <v>529</v>
      </c>
      <c r="EB17" s="614" t="s">
        <v>529</v>
      </c>
      <c r="EC17" s="614" t="s">
        <v>529</v>
      </c>
      <c r="ED17" s="614" t="s">
        <v>529</v>
      </c>
      <c r="EE17" s="614" t="s">
        <v>1083</v>
      </c>
      <c r="EF17" s="614" t="s">
        <v>529</v>
      </c>
      <c r="EG17" s="614" t="s">
        <v>1083</v>
      </c>
      <c r="EH17" s="614" t="s">
        <v>1083</v>
      </c>
      <c r="EI17" s="614" t="s">
        <v>1083</v>
      </c>
      <c r="EJ17" s="614" t="s">
        <v>1083</v>
      </c>
      <c r="EK17" s="614" t="s">
        <v>1083</v>
      </c>
      <c r="EL17" s="614" t="s">
        <v>1083</v>
      </c>
      <c r="EM17" s="614" t="s">
        <v>1083</v>
      </c>
      <c r="EN17" s="614" t="s">
        <v>1083</v>
      </c>
      <c r="EO17" s="614" t="s">
        <v>1083</v>
      </c>
      <c r="EP17" s="614" t="s">
        <v>1083</v>
      </c>
      <c r="EQ17" s="614" t="s">
        <v>1083</v>
      </c>
      <c r="ER17" s="614" t="s">
        <v>1083</v>
      </c>
      <c r="ES17" s="614" t="s">
        <v>1083</v>
      </c>
      <c r="ET17" s="614" t="s">
        <v>529</v>
      </c>
      <c r="EU17" s="614" t="s">
        <v>529</v>
      </c>
      <c r="EV17" s="614" t="s">
        <v>529</v>
      </c>
      <c r="EW17" s="614" t="s">
        <v>529</v>
      </c>
      <c r="EX17" s="614" t="s">
        <v>1083</v>
      </c>
      <c r="EY17" s="614" t="s">
        <v>1083</v>
      </c>
      <c r="EZ17" s="614" t="s">
        <v>529</v>
      </c>
      <c r="FA17" s="614" t="s">
        <v>1083</v>
      </c>
      <c r="FB17" s="614" t="s">
        <v>1083</v>
      </c>
      <c r="FC17" s="614" t="s">
        <v>1083</v>
      </c>
      <c r="FD17" s="614" t="s">
        <v>1083</v>
      </c>
      <c r="FE17" s="614" t="s">
        <v>529</v>
      </c>
      <c r="FF17" s="614" t="s">
        <v>1083</v>
      </c>
      <c r="FG17" s="614" t="s">
        <v>1083</v>
      </c>
      <c r="FH17" s="614" t="s">
        <v>1083</v>
      </c>
      <c r="FI17" s="614" t="s">
        <v>1083</v>
      </c>
      <c r="FJ17" s="614" t="s">
        <v>529</v>
      </c>
      <c r="FK17" s="614" t="s">
        <v>529</v>
      </c>
      <c r="FL17" s="614" t="s">
        <v>1083</v>
      </c>
      <c r="FM17" s="614" t="s">
        <v>1083</v>
      </c>
      <c r="FN17" s="614" t="s">
        <v>1083</v>
      </c>
      <c r="FO17" s="614" t="s">
        <v>1083</v>
      </c>
      <c r="FP17" s="614" t="s">
        <v>1083</v>
      </c>
      <c r="FQ17" s="614" t="s">
        <v>1083</v>
      </c>
      <c r="FR17" s="614" t="s">
        <v>1083</v>
      </c>
      <c r="FS17" s="614" t="s">
        <v>1083</v>
      </c>
      <c r="FT17" s="614" t="s">
        <v>529</v>
      </c>
      <c r="FU17" s="614" t="s">
        <v>1083</v>
      </c>
      <c r="FV17" s="614" t="s">
        <v>1083</v>
      </c>
      <c r="FW17" s="614" t="s">
        <v>1083</v>
      </c>
      <c r="FX17" s="614" t="s">
        <v>529</v>
      </c>
      <c r="FY17" s="614" t="s">
        <v>1083</v>
      </c>
      <c r="FZ17" s="614" t="s">
        <v>529</v>
      </c>
      <c r="GA17" s="614" t="s">
        <v>529</v>
      </c>
      <c r="GB17" s="614" t="s">
        <v>529</v>
      </c>
      <c r="GC17" s="614" t="s">
        <v>529</v>
      </c>
      <c r="GD17" s="614" t="s">
        <v>529</v>
      </c>
      <c r="GE17" s="614" t="s">
        <v>1083</v>
      </c>
      <c r="GF17" s="614" t="s">
        <v>529</v>
      </c>
      <c r="GG17" s="614" t="s">
        <v>529</v>
      </c>
      <c r="GH17" s="614" t="s">
        <v>1083</v>
      </c>
      <c r="GI17" s="614" t="s">
        <v>529</v>
      </c>
      <c r="GJ17" s="614" t="s">
        <v>529</v>
      </c>
      <c r="GK17" s="614" t="s">
        <v>1083</v>
      </c>
      <c r="GL17" s="614" t="s">
        <v>529</v>
      </c>
      <c r="GM17" s="614" t="s">
        <v>529</v>
      </c>
    </row>
    <row r="18" spans="1:195" x14ac:dyDescent="0.2">
      <c r="A18" s="613">
        <v>44843</v>
      </c>
      <c r="B18" s="614" t="s">
        <v>1083</v>
      </c>
      <c r="C18" s="614" t="s">
        <v>1083</v>
      </c>
      <c r="D18" s="614" t="s">
        <v>1083</v>
      </c>
      <c r="E18" s="614" t="s">
        <v>529</v>
      </c>
      <c r="F18" s="614" t="s">
        <v>1083</v>
      </c>
      <c r="G18" s="614" t="s">
        <v>1083</v>
      </c>
      <c r="H18" s="614" t="s">
        <v>1083</v>
      </c>
      <c r="I18" s="614" t="s">
        <v>1083</v>
      </c>
      <c r="J18" s="614" t="s">
        <v>529</v>
      </c>
      <c r="K18" s="614" t="s">
        <v>529</v>
      </c>
      <c r="L18" s="614" t="s">
        <v>1083</v>
      </c>
      <c r="M18" s="614" t="s">
        <v>1083</v>
      </c>
      <c r="N18" s="614" t="s">
        <v>1083</v>
      </c>
      <c r="O18" s="614" t="s">
        <v>1083</v>
      </c>
      <c r="P18" s="614" t="s">
        <v>1083</v>
      </c>
      <c r="Q18" s="614" t="s">
        <v>1083</v>
      </c>
      <c r="R18" s="614" t="s">
        <v>1083</v>
      </c>
      <c r="S18" s="614" t="s">
        <v>1083</v>
      </c>
      <c r="T18" s="614" t="s">
        <v>1083</v>
      </c>
      <c r="U18" s="614" t="s">
        <v>1083</v>
      </c>
      <c r="V18" s="614" t="s">
        <v>1083</v>
      </c>
      <c r="W18" s="614" t="s">
        <v>529</v>
      </c>
      <c r="X18" s="614" t="s">
        <v>529</v>
      </c>
      <c r="Y18" s="614" t="s">
        <v>1083</v>
      </c>
      <c r="Z18" s="614" t="s">
        <v>1083</v>
      </c>
      <c r="AA18" s="614" t="s">
        <v>1083</v>
      </c>
      <c r="AB18" s="614" t="s">
        <v>1083</v>
      </c>
      <c r="AC18" s="614" t="s">
        <v>1083</v>
      </c>
      <c r="AD18" s="614" t="s">
        <v>1083</v>
      </c>
      <c r="AE18" s="614" t="s">
        <v>1083</v>
      </c>
      <c r="AF18" s="614" t="s">
        <v>1083</v>
      </c>
      <c r="AG18" s="614" t="s">
        <v>1083</v>
      </c>
      <c r="AH18" s="614" t="s">
        <v>1083</v>
      </c>
      <c r="AI18" s="614" t="s">
        <v>1083</v>
      </c>
      <c r="AJ18" s="614" t="s">
        <v>1083</v>
      </c>
      <c r="AK18" s="614" t="s">
        <v>1083</v>
      </c>
      <c r="AL18" s="614" t="s">
        <v>1083</v>
      </c>
      <c r="AM18" s="614" t="s">
        <v>1083</v>
      </c>
      <c r="AN18" s="614" t="s">
        <v>1083</v>
      </c>
      <c r="AO18" s="614" t="s">
        <v>1083</v>
      </c>
      <c r="AP18" s="614" t="s">
        <v>1083</v>
      </c>
      <c r="AQ18" s="614" t="s">
        <v>1083</v>
      </c>
      <c r="AR18" s="614" t="s">
        <v>1083</v>
      </c>
      <c r="AS18" s="614" t="s">
        <v>1083</v>
      </c>
      <c r="AT18" s="614" t="s">
        <v>1083</v>
      </c>
      <c r="AU18" s="614" t="s">
        <v>1083</v>
      </c>
      <c r="AV18" s="614" t="s">
        <v>1083</v>
      </c>
      <c r="AW18" s="614" t="s">
        <v>1083</v>
      </c>
      <c r="AX18" s="614" t="s">
        <v>1083</v>
      </c>
      <c r="AY18" s="614" t="s">
        <v>1083</v>
      </c>
      <c r="AZ18" s="614" t="s">
        <v>1083</v>
      </c>
      <c r="BA18" s="614" t="s">
        <v>1083</v>
      </c>
      <c r="BB18" s="614" t="s">
        <v>1083</v>
      </c>
      <c r="BC18" s="614" t="s">
        <v>529</v>
      </c>
      <c r="BD18" s="614" t="s">
        <v>529</v>
      </c>
      <c r="BE18" s="614" t="s">
        <v>1083</v>
      </c>
      <c r="BF18" s="614" t="s">
        <v>529</v>
      </c>
      <c r="BG18" s="614" t="s">
        <v>1083</v>
      </c>
      <c r="BH18" s="614" t="s">
        <v>529</v>
      </c>
      <c r="BI18" s="614" t="s">
        <v>1083</v>
      </c>
      <c r="BJ18" s="614" t="s">
        <v>1083</v>
      </c>
      <c r="BK18" s="614" t="s">
        <v>529</v>
      </c>
      <c r="BL18" s="614" t="s">
        <v>529</v>
      </c>
      <c r="BM18" s="614" t="s">
        <v>1083</v>
      </c>
      <c r="BN18" s="614" t="s">
        <v>529</v>
      </c>
      <c r="BO18" s="614" t="s">
        <v>1083</v>
      </c>
      <c r="BP18" s="614" t="s">
        <v>529</v>
      </c>
      <c r="BQ18" s="614" t="s">
        <v>1083</v>
      </c>
      <c r="BR18" s="614" t="s">
        <v>1083</v>
      </c>
      <c r="BS18" s="614" t="s">
        <v>529</v>
      </c>
      <c r="BT18" s="614" t="s">
        <v>529</v>
      </c>
      <c r="BU18" s="614" t="s">
        <v>529</v>
      </c>
      <c r="BV18" s="614" t="s">
        <v>529</v>
      </c>
      <c r="BW18" s="614" t="s">
        <v>1083</v>
      </c>
      <c r="BX18" s="614" t="s">
        <v>529</v>
      </c>
      <c r="BY18" s="614" t="s">
        <v>1083</v>
      </c>
      <c r="BZ18" s="614" t="s">
        <v>1083</v>
      </c>
      <c r="CA18" s="614" t="s">
        <v>1083</v>
      </c>
      <c r="CB18" s="614" t="s">
        <v>1083</v>
      </c>
      <c r="CC18" s="614" t="s">
        <v>1083</v>
      </c>
      <c r="CD18" s="614" t="s">
        <v>1083</v>
      </c>
      <c r="CE18" s="614" t="s">
        <v>529</v>
      </c>
      <c r="CF18" s="614" t="s">
        <v>529</v>
      </c>
      <c r="CG18" s="614" t="s">
        <v>1083</v>
      </c>
      <c r="CH18" s="614" t="s">
        <v>1083</v>
      </c>
      <c r="CI18" s="614" t="s">
        <v>1083</v>
      </c>
      <c r="CJ18" s="614" t="s">
        <v>529</v>
      </c>
      <c r="CK18" s="614" t="s">
        <v>529</v>
      </c>
      <c r="CL18" s="614" t="s">
        <v>1083</v>
      </c>
      <c r="CM18" s="614" t="s">
        <v>1083</v>
      </c>
      <c r="CN18" s="614" t="s">
        <v>1083</v>
      </c>
      <c r="CO18" s="614" t="s">
        <v>1083</v>
      </c>
      <c r="CP18" s="614" t="s">
        <v>1083</v>
      </c>
      <c r="CQ18" s="614" t="s">
        <v>1083</v>
      </c>
      <c r="CR18" s="614" t="s">
        <v>529</v>
      </c>
      <c r="CS18" s="614" t="s">
        <v>1083</v>
      </c>
      <c r="CT18" s="614" t="s">
        <v>1083</v>
      </c>
      <c r="CU18" s="614" t="s">
        <v>1083</v>
      </c>
      <c r="CV18" s="614" t="s">
        <v>1083</v>
      </c>
      <c r="CW18" s="614" t="s">
        <v>1083</v>
      </c>
      <c r="CX18" s="614" t="s">
        <v>1083</v>
      </c>
      <c r="CY18" s="614" t="s">
        <v>1083</v>
      </c>
      <c r="CZ18" s="614" t="s">
        <v>1083</v>
      </c>
      <c r="DA18" s="614" t="s">
        <v>1083</v>
      </c>
      <c r="DB18" s="614" t="s">
        <v>1083</v>
      </c>
      <c r="DC18" s="614" t="s">
        <v>529</v>
      </c>
      <c r="DD18" s="614" t="s">
        <v>1083</v>
      </c>
      <c r="DE18" s="614" t="s">
        <v>1083</v>
      </c>
      <c r="DF18" s="614" t="s">
        <v>1083</v>
      </c>
      <c r="DG18" s="614" t="s">
        <v>1083</v>
      </c>
      <c r="DH18" s="614" t="s">
        <v>529</v>
      </c>
      <c r="DI18" s="614" t="s">
        <v>1083</v>
      </c>
      <c r="DJ18" s="614" t="s">
        <v>529</v>
      </c>
      <c r="DK18" s="614" t="s">
        <v>529</v>
      </c>
      <c r="DL18" s="614" t="s">
        <v>1083</v>
      </c>
      <c r="DM18" s="614" t="s">
        <v>529</v>
      </c>
      <c r="DN18" s="614" t="s">
        <v>1083</v>
      </c>
      <c r="DO18" s="614" t="s">
        <v>1083</v>
      </c>
      <c r="DP18" s="614" t="s">
        <v>1083</v>
      </c>
      <c r="DQ18" s="614" t="s">
        <v>529</v>
      </c>
      <c r="DR18" s="614" t="s">
        <v>1083</v>
      </c>
      <c r="DS18" s="614" t="s">
        <v>1083</v>
      </c>
      <c r="DT18" s="614" t="s">
        <v>1083</v>
      </c>
      <c r="DU18" s="614" t="s">
        <v>1083</v>
      </c>
      <c r="DV18" s="614" t="s">
        <v>1083</v>
      </c>
      <c r="DW18" s="614" t="s">
        <v>1083</v>
      </c>
      <c r="DX18" s="614" t="s">
        <v>1083</v>
      </c>
      <c r="DY18" s="614" t="s">
        <v>1083</v>
      </c>
      <c r="DZ18" s="614" t="s">
        <v>529</v>
      </c>
      <c r="EA18" s="614" t="s">
        <v>529</v>
      </c>
      <c r="EB18" s="614" t="s">
        <v>529</v>
      </c>
      <c r="EC18" s="614" t="s">
        <v>529</v>
      </c>
      <c r="ED18" s="614" t="s">
        <v>529</v>
      </c>
      <c r="EE18" s="614" t="s">
        <v>529</v>
      </c>
      <c r="EF18" s="614" t="s">
        <v>529</v>
      </c>
      <c r="EG18" s="614" t="s">
        <v>529</v>
      </c>
      <c r="EH18" s="614" t="s">
        <v>1083</v>
      </c>
      <c r="EI18" s="614" t="s">
        <v>1083</v>
      </c>
      <c r="EJ18" s="614" t="s">
        <v>1083</v>
      </c>
      <c r="EK18" s="614" t="s">
        <v>1083</v>
      </c>
      <c r="EL18" s="614" t="s">
        <v>1083</v>
      </c>
      <c r="EM18" s="614" t="s">
        <v>1083</v>
      </c>
      <c r="EN18" s="614" t="s">
        <v>1083</v>
      </c>
      <c r="EO18" s="614" t="s">
        <v>1083</v>
      </c>
      <c r="EP18" s="614" t="s">
        <v>1083</v>
      </c>
      <c r="EQ18" s="614" t="s">
        <v>1083</v>
      </c>
      <c r="ER18" s="614" t="s">
        <v>1083</v>
      </c>
      <c r="ES18" s="614" t="s">
        <v>1083</v>
      </c>
      <c r="ET18" s="614" t="s">
        <v>529</v>
      </c>
      <c r="EU18" s="614" t="s">
        <v>529</v>
      </c>
      <c r="EV18" s="614" t="s">
        <v>529</v>
      </c>
      <c r="EW18" s="614" t="s">
        <v>529</v>
      </c>
      <c r="EX18" s="614" t="s">
        <v>1083</v>
      </c>
      <c r="EY18" s="614" t="s">
        <v>529</v>
      </c>
      <c r="EZ18" s="614" t="s">
        <v>529</v>
      </c>
      <c r="FA18" s="614" t="s">
        <v>1083</v>
      </c>
      <c r="FB18" s="614" t="s">
        <v>1083</v>
      </c>
      <c r="FC18" s="614" t="s">
        <v>1083</v>
      </c>
      <c r="FD18" s="614" t="s">
        <v>1083</v>
      </c>
      <c r="FE18" s="614" t="s">
        <v>1083</v>
      </c>
      <c r="FF18" s="614" t="s">
        <v>1083</v>
      </c>
      <c r="FG18" s="614" t="s">
        <v>1083</v>
      </c>
      <c r="FH18" s="614" t="s">
        <v>529</v>
      </c>
      <c r="FI18" s="614" t="s">
        <v>1083</v>
      </c>
      <c r="FJ18" s="614" t="s">
        <v>529</v>
      </c>
      <c r="FK18" s="614" t="s">
        <v>529</v>
      </c>
      <c r="FL18" s="614" t="s">
        <v>1083</v>
      </c>
      <c r="FM18" s="614" t="s">
        <v>1083</v>
      </c>
      <c r="FN18" s="614" t="s">
        <v>1083</v>
      </c>
      <c r="FO18" s="614" t="s">
        <v>1083</v>
      </c>
      <c r="FP18" s="614" t="s">
        <v>1083</v>
      </c>
      <c r="FQ18" s="614" t="s">
        <v>1083</v>
      </c>
      <c r="FR18" s="614" t="s">
        <v>1083</v>
      </c>
      <c r="FS18" s="614" t="s">
        <v>1083</v>
      </c>
      <c r="FT18" s="614" t="s">
        <v>529</v>
      </c>
      <c r="FU18" s="614" t="s">
        <v>1083</v>
      </c>
      <c r="FV18" s="614" t="s">
        <v>1083</v>
      </c>
      <c r="FW18" s="614" t="s">
        <v>1083</v>
      </c>
      <c r="FX18" s="614" t="s">
        <v>529</v>
      </c>
      <c r="FY18" s="614" t="s">
        <v>1083</v>
      </c>
      <c r="FZ18" s="614" t="s">
        <v>529</v>
      </c>
      <c r="GA18" s="614" t="s">
        <v>529</v>
      </c>
      <c r="GB18" s="614" t="s">
        <v>529</v>
      </c>
      <c r="GC18" s="614" t="s">
        <v>529</v>
      </c>
      <c r="GD18" s="614" t="s">
        <v>529</v>
      </c>
      <c r="GE18" s="614" t="s">
        <v>1083</v>
      </c>
      <c r="GF18" s="614" t="s">
        <v>529</v>
      </c>
      <c r="GG18" s="614" t="s">
        <v>529</v>
      </c>
      <c r="GH18" s="614" t="s">
        <v>1083</v>
      </c>
      <c r="GI18" s="614" t="s">
        <v>1083</v>
      </c>
      <c r="GJ18" s="614" t="s">
        <v>529</v>
      </c>
      <c r="GK18" s="614" t="s">
        <v>1083</v>
      </c>
      <c r="GL18" s="614" t="s">
        <v>529</v>
      </c>
      <c r="GM18" s="614" t="s">
        <v>529</v>
      </c>
    </row>
    <row r="19" spans="1:195" x14ac:dyDescent="0.2">
      <c r="A19" s="613">
        <v>44844</v>
      </c>
      <c r="B19" s="614" t="s">
        <v>1083</v>
      </c>
      <c r="C19" s="614" t="s">
        <v>1083</v>
      </c>
      <c r="D19" s="614" t="s">
        <v>1083</v>
      </c>
      <c r="E19" s="614" t="s">
        <v>529</v>
      </c>
      <c r="F19" s="614" t="s">
        <v>1083</v>
      </c>
      <c r="G19" s="614" t="s">
        <v>1083</v>
      </c>
      <c r="H19" s="614" t="s">
        <v>1083</v>
      </c>
      <c r="I19" s="614" t="s">
        <v>1083</v>
      </c>
      <c r="J19" s="614" t="s">
        <v>529</v>
      </c>
      <c r="K19" s="614" t="s">
        <v>529</v>
      </c>
      <c r="L19" s="614" t="s">
        <v>1083</v>
      </c>
      <c r="M19" s="614" t="s">
        <v>1083</v>
      </c>
      <c r="N19" s="614" t="s">
        <v>1083</v>
      </c>
      <c r="O19" s="614" t="s">
        <v>1083</v>
      </c>
      <c r="P19" s="614" t="s">
        <v>1083</v>
      </c>
      <c r="Q19" s="614" t="s">
        <v>1083</v>
      </c>
      <c r="R19" s="614" t="s">
        <v>1083</v>
      </c>
      <c r="S19" s="614" t="s">
        <v>1083</v>
      </c>
      <c r="T19" s="614" t="s">
        <v>1083</v>
      </c>
      <c r="U19" s="614" t="s">
        <v>1083</v>
      </c>
      <c r="V19" s="614" t="s">
        <v>1083</v>
      </c>
      <c r="W19" s="614" t="s">
        <v>529</v>
      </c>
      <c r="X19" s="614" t="s">
        <v>529</v>
      </c>
      <c r="Y19" s="614" t="s">
        <v>1083</v>
      </c>
      <c r="Z19" s="614" t="s">
        <v>1083</v>
      </c>
      <c r="AA19" s="614" t="s">
        <v>1083</v>
      </c>
      <c r="AB19" s="614" t="s">
        <v>1083</v>
      </c>
      <c r="AC19" s="614" t="s">
        <v>1083</v>
      </c>
      <c r="AD19" s="614" t="s">
        <v>1083</v>
      </c>
      <c r="AE19" s="614" t="s">
        <v>1083</v>
      </c>
      <c r="AF19" s="614" t="s">
        <v>1083</v>
      </c>
      <c r="AG19" s="614" t="s">
        <v>1083</v>
      </c>
      <c r="AH19" s="614" t="s">
        <v>1083</v>
      </c>
      <c r="AI19" s="614" t="s">
        <v>1083</v>
      </c>
      <c r="AJ19" s="614" t="s">
        <v>1083</v>
      </c>
      <c r="AK19" s="614" t="s">
        <v>1083</v>
      </c>
      <c r="AL19" s="614" t="s">
        <v>1083</v>
      </c>
      <c r="AM19" s="614" t="s">
        <v>1083</v>
      </c>
      <c r="AN19" s="614" t="s">
        <v>1083</v>
      </c>
      <c r="AO19" s="614" t="s">
        <v>1083</v>
      </c>
      <c r="AP19" s="614" t="s">
        <v>1083</v>
      </c>
      <c r="AQ19" s="614" t="s">
        <v>1083</v>
      </c>
      <c r="AR19" s="614" t="s">
        <v>1083</v>
      </c>
      <c r="AS19" s="614" t="s">
        <v>1083</v>
      </c>
      <c r="AT19" s="614" t="s">
        <v>1083</v>
      </c>
      <c r="AU19" s="614" t="s">
        <v>1083</v>
      </c>
      <c r="AV19" s="614" t="s">
        <v>1083</v>
      </c>
      <c r="AW19" s="614" t="s">
        <v>1083</v>
      </c>
      <c r="AX19" s="614" t="s">
        <v>1083</v>
      </c>
      <c r="AY19" s="614" t="s">
        <v>1083</v>
      </c>
      <c r="AZ19" s="614" t="s">
        <v>1083</v>
      </c>
      <c r="BA19" s="614" t="s">
        <v>1083</v>
      </c>
      <c r="BB19" s="614" t="s">
        <v>1083</v>
      </c>
      <c r="BC19" s="614" t="s">
        <v>529</v>
      </c>
      <c r="BD19" s="614" t="s">
        <v>529</v>
      </c>
      <c r="BE19" s="614" t="s">
        <v>1083</v>
      </c>
      <c r="BF19" s="614" t="s">
        <v>529</v>
      </c>
      <c r="BG19" s="614" t="s">
        <v>1083</v>
      </c>
      <c r="BH19" s="614" t="s">
        <v>529</v>
      </c>
      <c r="BI19" s="614" t="s">
        <v>1083</v>
      </c>
      <c r="BJ19" s="614" t="s">
        <v>1083</v>
      </c>
      <c r="BK19" s="614" t="s">
        <v>529</v>
      </c>
      <c r="BL19" s="614" t="s">
        <v>529</v>
      </c>
      <c r="BM19" s="614" t="s">
        <v>1083</v>
      </c>
      <c r="BN19" s="614" t="s">
        <v>529</v>
      </c>
      <c r="BO19" s="614" t="s">
        <v>1083</v>
      </c>
      <c r="BP19" s="614" t="s">
        <v>529</v>
      </c>
      <c r="BQ19" s="614" t="s">
        <v>1083</v>
      </c>
      <c r="BR19" s="614" t="s">
        <v>1083</v>
      </c>
      <c r="BS19" s="614" t="s">
        <v>529</v>
      </c>
      <c r="BT19" s="614" t="s">
        <v>529</v>
      </c>
      <c r="BU19" s="614" t="s">
        <v>529</v>
      </c>
      <c r="BV19" s="614" t="s">
        <v>529</v>
      </c>
      <c r="BW19" s="614" t="s">
        <v>1083</v>
      </c>
      <c r="BX19" s="614" t="s">
        <v>529</v>
      </c>
      <c r="BY19" s="614" t="s">
        <v>1083</v>
      </c>
      <c r="BZ19" s="614" t="s">
        <v>1083</v>
      </c>
      <c r="CA19" s="614" t="s">
        <v>1083</v>
      </c>
      <c r="CB19" s="614" t="s">
        <v>1083</v>
      </c>
      <c r="CC19" s="614" t="s">
        <v>1083</v>
      </c>
      <c r="CD19" s="614" t="s">
        <v>1083</v>
      </c>
      <c r="CE19" s="614" t="s">
        <v>529</v>
      </c>
      <c r="CF19" s="614" t="s">
        <v>529</v>
      </c>
      <c r="CG19" s="614" t="s">
        <v>1083</v>
      </c>
      <c r="CH19" s="614" t="s">
        <v>1083</v>
      </c>
      <c r="CI19" s="614" t="s">
        <v>1083</v>
      </c>
      <c r="CJ19" s="614" t="s">
        <v>529</v>
      </c>
      <c r="CK19" s="614" t="s">
        <v>529</v>
      </c>
      <c r="CL19" s="614" t="s">
        <v>1083</v>
      </c>
      <c r="CM19" s="614" t="s">
        <v>1083</v>
      </c>
      <c r="CN19" s="614" t="s">
        <v>1083</v>
      </c>
      <c r="CO19" s="614" t="s">
        <v>1083</v>
      </c>
      <c r="CP19" s="614" t="s">
        <v>1083</v>
      </c>
      <c r="CQ19" s="614" t="s">
        <v>1083</v>
      </c>
      <c r="CR19" s="614" t="s">
        <v>529</v>
      </c>
      <c r="CS19" s="614" t="s">
        <v>1083</v>
      </c>
      <c r="CT19" s="614" t="s">
        <v>1083</v>
      </c>
      <c r="CU19" s="614" t="s">
        <v>1083</v>
      </c>
      <c r="CV19" s="614" t="s">
        <v>1083</v>
      </c>
      <c r="CW19" s="614" t="s">
        <v>1083</v>
      </c>
      <c r="CX19" s="614" t="s">
        <v>1083</v>
      </c>
      <c r="CY19" s="614" t="s">
        <v>1083</v>
      </c>
      <c r="CZ19" s="614" t="s">
        <v>1083</v>
      </c>
      <c r="DA19" s="614" t="s">
        <v>1083</v>
      </c>
      <c r="DB19" s="614" t="s">
        <v>1083</v>
      </c>
      <c r="DC19" s="614" t="s">
        <v>529</v>
      </c>
      <c r="DD19" s="614" t="s">
        <v>1083</v>
      </c>
      <c r="DE19" s="614" t="s">
        <v>1083</v>
      </c>
      <c r="DF19" s="614" t="s">
        <v>1083</v>
      </c>
      <c r="DG19" s="614" t="s">
        <v>1083</v>
      </c>
      <c r="DH19" s="614" t="s">
        <v>529</v>
      </c>
      <c r="DI19" s="614" t="s">
        <v>1083</v>
      </c>
      <c r="DJ19" s="614" t="s">
        <v>529</v>
      </c>
      <c r="DK19" s="614" t="s">
        <v>529</v>
      </c>
      <c r="DL19" s="614" t="s">
        <v>1083</v>
      </c>
      <c r="DM19" s="614" t="s">
        <v>529</v>
      </c>
      <c r="DN19" s="614" t="s">
        <v>1083</v>
      </c>
      <c r="DO19" s="614" t="s">
        <v>1083</v>
      </c>
      <c r="DP19" s="614" t="s">
        <v>1083</v>
      </c>
      <c r="DQ19" s="614" t="s">
        <v>1083</v>
      </c>
      <c r="DR19" s="614" t="s">
        <v>1083</v>
      </c>
      <c r="DS19" s="614" t="s">
        <v>1083</v>
      </c>
      <c r="DT19" s="614" t="s">
        <v>1083</v>
      </c>
      <c r="DU19" s="614" t="s">
        <v>1083</v>
      </c>
      <c r="DV19" s="614" t="s">
        <v>1083</v>
      </c>
      <c r="DW19" s="614" t="s">
        <v>1083</v>
      </c>
      <c r="DX19" s="614" t="s">
        <v>1083</v>
      </c>
      <c r="DY19" s="614" t="s">
        <v>1083</v>
      </c>
      <c r="DZ19" s="614" t="s">
        <v>529</v>
      </c>
      <c r="EA19" s="614" t="s">
        <v>529</v>
      </c>
      <c r="EB19" s="614" t="s">
        <v>529</v>
      </c>
      <c r="EC19" s="614" t="s">
        <v>1083</v>
      </c>
      <c r="ED19" s="614" t="s">
        <v>529</v>
      </c>
      <c r="EE19" s="614" t="s">
        <v>529</v>
      </c>
      <c r="EF19" s="614" t="s">
        <v>529</v>
      </c>
      <c r="EG19" s="614" t="s">
        <v>529</v>
      </c>
      <c r="EH19" s="614" t="s">
        <v>1083</v>
      </c>
      <c r="EI19" s="614" t="s">
        <v>1083</v>
      </c>
      <c r="EJ19" s="614" t="s">
        <v>1083</v>
      </c>
      <c r="EK19" s="614" t="s">
        <v>1083</v>
      </c>
      <c r="EL19" s="614" t="s">
        <v>1083</v>
      </c>
      <c r="EM19" s="614" t="s">
        <v>1083</v>
      </c>
      <c r="EN19" s="614" t="s">
        <v>1083</v>
      </c>
      <c r="EO19" s="614" t="s">
        <v>529</v>
      </c>
      <c r="EP19" s="614" t="s">
        <v>1083</v>
      </c>
      <c r="EQ19" s="614" t="s">
        <v>1083</v>
      </c>
      <c r="ER19" s="614" t="s">
        <v>1083</v>
      </c>
      <c r="ES19" s="614" t="s">
        <v>1083</v>
      </c>
      <c r="ET19" s="614" t="s">
        <v>529</v>
      </c>
      <c r="EU19" s="614" t="s">
        <v>529</v>
      </c>
      <c r="EV19" s="614" t="s">
        <v>529</v>
      </c>
      <c r="EW19" s="614" t="s">
        <v>529</v>
      </c>
      <c r="EX19" s="614" t="s">
        <v>1083</v>
      </c>
      <c r="EY19" s="614" t="s">
        <v>1083</v>
      </c>
      <c r="EZ19" s="614" t="s">
        <v>529</v>
      </c>
      <c r="FA19" s="614" t="s">
        <v>1083</v>
      </c>
      <c r="FB19" s="614" t="s">
        <v>1083</v>
      </c>
      <c r="FC19" s="614" t="s">
        <v>1083</v>
      </c>
      <c r="FD19" s="614" t="s">
        <v>1083</v>
      </c>
      <c r="FE19" s="614" t="s">
        <v>1083</v>
      </c>
      <c r="FF19" s="614" t="s">
        <v>1083</v>
      </c>
      <c r="FG19" s="614" t="s">
        <v>1083</v>
      </c>
      <c r="FH19" s="614" t="s">
        <v>1083</v>
      </c>
      <c r="FI19" s="614" t="s">
        <v>1083</v>
      </c>
      <c r="FJ19" s="614" t="s">
        <v>529</v>
      </c>
      <c r="FK19" s="614" t="s">
        <v>529</v>
      </c>
      <c r="FL19" s="614" t="s">
        <v>1083</v>
      </c>
      <c r="FM19" s="614" t="s">
        <v>1083</v>
      </c>
      <c r="FN19" s="614" t="s">
        <v>1083</v>
      </c>
      <c r="FO19" s="614" t="s">
        <v>1083</v>
      </c>
      <c r="FP19" s="614" t="s">
        <v>1083</v>
      </c>
      <c r="FQ19" s="614" t="s">
        <v>1083</v>
      </c>
      <c r="FR19" s="614" t="s">
        <v>1083</v>
      </c>
      <c r="FS19" s="614" t="s">
        <v>1083</v>
      </c>
      <c r="FT19" s="614" t="s">
        <v>529</v>
      </c>
      <c r="FU19" s="614" t="s">
        <v>1083</v>
      </c>
      <c r="FV19" s="614" t="s">
        <v>1083</v>
      </c>
      <c r="FW19" s="614" t="s">
        <v>1083</v>
      </c>
      <c r="FX19" s="614" t="s">
        <v>529</v>
      </c>
      <c r="FY19" s="614" t="s">
        <v>1083</v>
      </c>
      <c r="FZ19" s="614" t="s">
        <v>529</v>
      </c>
      <c r="GA19" s="614" t="s">
        <v>529</v>
      </c>
      <c r="GB19" s="614" t="s">
        <v>529</v>
      </c>
      <c r="GC19" s="614" t="s">
        <v>529</v>
      </c>
      <c r="GD19" s="614" t="s">
        <v>1083</v>
      </c>
      <c r="GE19" s="614" t="s">
        <v>1083</v>
      </c>
      <c r="GF19" s="614" t="s">
        <v>529</v>
      </c>
      <c r="GG19" s="614" t="s">
        <v>529</v>
      </c>
      <c r="GH19" s="614" t="s">
        <v>1083</v>
      </c>
      <c r="GI19" s="614" t="s">
        <v>1083</v>
      </c>
      <c r="GJ19" s="614" t="s">
        <v>529</v>
      </c>
      <c r="GK19" s="614" t="s">
        <v>1083</v>
      </c>
      <c r="GL19" s="614" t="s">
        <v>529</v>
      </c>
      <c r="GM19" s="614" t="s">
        <v>529</v>
      </c>
    </row>
    <row r="20" spans="1:195" x14ac:dyDescent="0.2">
      <c r="A20" s="613">
        <v>44845</v>
      </c>
      <c r="B20" s="614" t="s">
        <v>1083</v>
      </c>
      <c r="C20" s="614" t="s">
        <v>1083</v>
      </c>
      <c r="D20" s="614" t="s">
        <v>1083</v>
      </c>
      <c r="E20" s="614" t="s">
        <v>529</v>
      </c>
      <c r="F20" s="614" t="s">
        <v>1083</v>
      </c>
      <c r="G20" s="614" t="s">
        <v>1083</v>
      </c>
      <c r="H20" s="614" t="s">
        <v>1083</v>
      </c>
      <c r="I20" s="614" t="s">
        <v>1083</v>
      </c>
      <c r="J20" s="614" t="s">
        <v>1083</v>
      </c>
      <c r="K20" s="614" t="s">
        <v>1083</v>
      </c>
      <c r="L20" s="614" t="s">
        <v>1083</v>
      </c>
      <c r="M20" s="614" t="s">
        <v>1083</v>
      </c>
      <c r="N20" s="614" t="s">
        <v>1083</v>
      </c>
      <c r="O20" s="614" t="s">
        <v>1083</v>
      </c>
      <c r="P20" s="614" t="s">
        <v>1083</v>
      </c>
      <c r="Q20" s="614" t="s">
        <v>1083</v>
      </c>
      <c r="R20" s="614" t="s">
        <v>1083</v>
      </c>
      <c r="S20" s="614" t="s">
        <v>1083</v>
      </c>
      <c r="T20" s="614" t="s">
        <v>1083</v>
      </c>
      <c r="U20" s="614" t="s">
        <v>1083</v>
      </c>
      <c r="V20" s="614" t="s">
        <v>1083</v>
      </c>
      <c r="W20" s="614" t="s">
        <v>529</v>
      </c>
      <c r="X20" s="614" t="s">
        <v>529</v>
      </c>
      <c r="Y20" s="614" t="s">
        <v>1083</v>
      </c>
      <c r="Z20" s="614" t="s">
        <v>1083</v>
      </c>
      <c r="AA20" s="614" t="s">
        <v>1083</v>
      </c>
      <c r="AB20" s="614" t="s">
        <v>1083</v>
      </c>
      <c r="AC20" s="614" t="s">
        <v>1083</v>
      </c>
      <c r="AD20" s="614" t="s">
        <v>1083</v>
      </c>
      <c r="AE20" s="614" t="s">
        <v>1083</v>
      </c>
      <c r="AF20" s="614" t="s">
        <v>1083</v>
      </c>
      <c r="AG20" s="614" t="s">
        <v>1083</v>
      </c>
      <c r="AH20" s="614" t="s">
        <v>1083</v>
      </c>
      <c r="AI20" s="614" t="s">
        <v>1083</v>
      </c>
      <c r="AJ20" s="614" t="s">
        <v>1083</v>
      </c>
      <c r="AK20" s="614" t="s">
        <v>1083</v>
      </c>
      <c r="AL20" s="614" t="s">
        <v>1083</v>
      </c>
      <c r="AM20" s="614" t="s">
        <v>1083</v>
      </c>
      <c r="AN20" s="614" t="s">
        <v>1083</v>
      </c>
      <c r="AO20" s="614" t="s">
        <v>1083</v>
      </c>
      <c r="AP20" s="614" t="s">
        <v>1083</v>
      </c>
      <c r="AQ20" s="614" t="s">
        <v>1083</v>
      </c>
      <c r="AR20" s="614" t="s">
        <v>1083</v>
      </c>
      <c r="AS20" s="614" t="s">
        <v>1083</v>
      </c>
      <c r="AT20" s="614" t="s">
        <v>1083</v>
      </c>
      <c r="AU20" s="614" t="s">
        <v>1083</v>
      </c>
      <c r="AV20" s="614" t="s">
        <v>1083</v>
      </c>
      <c r="AW20" s="614" t="s">
        <v>1083</v>
      </c>
      <c r="AX20" s="614" t="s">
        <v>1083</v>
      </c>
      <c r="AY20" s="614" t="s">
        <v>1083</v>
      </c>
      <c r="AZ20" s="614" t="s">
        <v>1083</v>
      </c>
      <c r="BA20" s="614" t="s">
        <v>1083</v>
      </c>
      <c r="BB20" s="614" t="s">
        <v>1083</v>
      </c>
      <c r="BC20" s="614" t="s">
        <v>529</v>
      </c>
      <c r="BD20" s="614" t="s">
        <v>529</v>
      </c>
      <c r="BE20" s="614" t="s">
        <v>1083</v>
      </c>
      <c r="BF20" s="614" t="s">
        <v>529</v>
      </c>
      <c r="BG20" s="614" t="s">
        <v>1083</v>
      </c>
      <c r="BH20" s="614" t="s">
        <v>529</v>
      </c>
      <c r="BI20" s="614" t="s">
        <v>1083</v>
      </c>
      <c r="BJ20" s="614" t="s">
        <v>1083</v>
      </c>
      <c r="BK20" s="614" t="s">
        <v>529</v>
      </c>
      <c r="BL20" s="614" t="s">
        <v>529</v>
      </c>
      <c r="BM20" s="614" t="s">
        <v>1083</v>
      </c>
      <c r="BN20" s="614" t="s">
        <v>529</v>
      </c>
      <c r="BO20" s="614" t="s">
        <v>1083</v>
      </c>
      <c r="BP20" s="614" t="s">
        <v>529</v>
      </c>
      <c r="BQ20" s="614" t="s">
        <v>1083</v>
      </c>
      <c r="BR20" s="614" t="s">
        <v>1083</v>
      </c>
      <c r="BS20" s="614" t="s">
        <v>529</v>
      </c>
      <c r="BT20" s="614" t="s">
        <v>529</v>
      </c>
      <c r="BU20" s="614" t="s">
        <v>529</v>
      </c>
      <c r="BV20" s="614" t="s">
        <v>529</v>
      </c>
      <c r="BW20" s="614" t="s">
        <v>1083</v>
      </c>
      <c r="BX20" s="614" t="s">
        <v>529</v>
      </c>
      <c r="BY20" s="614" t="s">
        <v>1083</v>
      </c>
      <c r="BZ20" s="614" t="s">
        <v>1083</v>
      </c>
      <c r="CA20" s="614" t="s">
        <v>1083</v>
      </c>
      <c r="CB20" s="614" t="s">
        <v>1083</v>
      </c>
      <c r="CC20" s="614" t="s">
        <v>1083</v>
      </c>
      <c r="CD20" s="614" t="s">
        <v>1083</v>
      </c>
      <c r="CE20" s="614" t="s">
        <v>529</v>
      </c>
      <c r="CF20" s="614" t="s">
        <v>529</v>
      </c>
      <c r="CG20" s="614" t="s">
        <v>1083</v>
      </c>
      <c r="CH20" s="614" t="s">
        <v>1083</v>
      </c>
      <c r="CI20" s="614" t="s">
        <v>1083</v>
      </c>
      <c r="CJ20" s="614" t="s">
        <v>1083</v>
      </c>
      <c r="CK20" s="614" t="s">
        <v>529</v>
      </c>
      <c r="CL20" s="614" t="s">
        <v>1083</v>
      </c>
      <c r="CM20" s="614" t="s">
        <v>1083</v>
      </c>
      <c r="CN20" s="614" t="s">
        <v>1083</v>
      </c>
      <c r="CO20" s="614" t="s">
        <v>1083</v>
      </c>
      <c r="CP20" s="614" t="s">
        <v>1083</v>
      </c>
      <c r="CQ20" s="614" t="s">
        <v>1083</v>
      </c>
      <c r="CR20" s="614" t="s">
        <v>529</v>
      </c>
      <c r="CS20" s="614" t="s">
        <v>1083</v>
      </c>
      <c r="CT20" s="614" t="s">
        <v>1083</v>
      </c>
      <c r="CU20" s="614" t="s">
        <v>1083</v>
      </c>
      <c r="CV20" s="614" t="s">
        <v>1083</v>
      </c>
      <c r="CW20" s="614" t="s">
        <v>1083</v>
      </c>
      <c r="CX20" s="614" t="s">
        <v>1083</v>
      </c>
      <c r="CY20" s="614" t="s">
        <v>1083</v>
      </c>
      <c r="CZ20" s="614" t="s">
        <v>1083</v>
      </c>
      <c r="DA20" s="614" t="s">
        <v>1083</v>
      </c>
      <c r="DB20" s="614" t="s">
        <v>1083</v>
      </c>
      <c r="DC20" s="614" t="s">
        <v>529</v>
      </c>
      <c r="DD20" s="614" t="s">
        <v>1083</v>
      </c>
      <c r="DE20" s="614" t="s">
        <v>1083</v>
      </c>
      <c r="DF20" s="614" t="s">
        <v>1083</v>
      </c>
      <c r="DG20" s="614" t="s">
        <v>1083</v>
      </c>
      <c r="DH20" s="614" t="s">
        <v>529</v>
      </c>
      <c r="DI20" s="614" t="s">
        <v>1083</v>
      </c>
      <c r="DJ20" s="614" t="s">
        <v>529</v>
      </c>
      <c r="DK20" s="614" t="s">
        <v>529</v>
      </c>
      <c r="DL20" s="614" t="s">
        <v>1083</v>
      </c>
      <c r="DM20" s="614" t="s">
        <v>529</v>
      </c>
      <c r="DN20" s="614" t="s">
        <v>1083</v>
      </c>
      <c r="DO20" s="614" t="s">
        <v>1083</v>
      </c>
      <c r="DP20" s="614" t="s">
        <v>1083</v>
      </c>
      <c r="DQ20" s="614" t="s">
        <v>1083</v>
      </c>
      <c r="DR20" s="614" t="s">
        <v>1083</v>
      </c>
      <c r="DS20" s="614" t="s">
        <v>1083</v>
      </c>
      <c r="DT20" s="614" t="s">
        <v>1083</v>
      </c>
      <c r="DU20" s="614" t="s">
        <v>529</v>
      </c>
      <c r="DV20" s="614" t="s">
        <v>529</v>
      </c>
      <c r="DW20" s="614" t="s">
        <v>1083</v>
      </c>
      <c r="DX20" s="614" t="s">
        <v>1083</v>
      </c>
      <c r="DY20" s="614" t="s">
        <v>1083</v>
      </c>
      <c r="DZ20" s="614" t="s">
        <v>529</v>
      </c>
      <c r="EA20" s="614" t="s">
        <v>529</v>
      </c>
      <c r="EB20" s="614" t="s">
        <v>529</v>
      </c>
      <c r="EC20" s="614" t="s">
        <v>529</v>
      </c>
      <c r="ED20" s="614" t="s">
        <v>529</v>
      </c>
      <c r="EE20" s="614" t="s">
        <v>529</v>
      </c>
      <c r="EF20" s="614" t="s">
        <v>529</v>
      </c>
      <c r="EG20" s="614" t="s">
        <v>1083</v>
      </c>
      <c r="EH20" s="614" t="s">
        <v>1083</v>
      </c>
      <c r="EI20" s="614" t="s">
        <v>1083</v>
      </c>
      <c r="EJ20" s="614" t="s">
        <v>1083</v>
      </c>
      <c r="EK20" s="614" t="s">
        <v>1083</v>
      </c>
      <c r="EL20" s="614" t="s">
        <v>1083</v>
      </c>
      <c r="EM20" s="614" t="s">
        <v>1083</v>
      </c>
      <c r="EN20" s="614" t="s">
        <v>1083</v>
      </c>
      <c r="EO20" s="614" t="s">
        <v>1083</v>
      </c>
      <c r="EP20" s="614" t="s">
        <v>1083</v>
      </c>
      <c r="EQ20" s="614" t="s">
        <v>1083</v>
      </c>
      <c r="ER20" s="614" t="s">
        <v>529</v>
      </c>
      <c r="ES20" s="614" t="s">
        <v>529</v>
      </c>
      <c r="ET20" s="614" t="s">
        <v>529</v>
      </c>
      <c r="EU20" s="614" t="s">
        <v>529</v>
      </c>
      <c r="EV20" s="614" t="s">
        <v>529</v>
      </c>
      <c r="EW20" s="614" t="s">
        <v>529</v>
      </c>
      <c r="EX20" s="614" t="s">
        <v>1083</v>
      </c>
      <c r="EY20" s="614" t="s">
        <v>1083</v>
      </c>
      <c r="EZ20" s="614" t="s">
        <v>529</v>
      </c>
      <c r="FA20" s="614" t="s">
        <v>1083</v>
      </c>
      <c r="FB20" s="614" t="s">
        <v>1083</v>
      </c>
      <c r="FC20" s="614" t="s">
        <v>1083</v>
      </c>
      <c r="FD20" s="614" t="s">
        <v>1083</v>
      </c>
      <c r="FE20" s="614" t="s">
        <v>1083</v>
      </c>
      <c r="FF20" s="614" t="s">
        <v>1083</v>
      </c>
      <c r="FG20" s="614" t="s">
        <v>1083</v>
      </c>
      <c r="FH20" s="614" t="s">
        <v>1083</v>
      </c>
      <c r="FI20" s="614" t="s">
        <v>1083</v>
      </c>
      <c r="FJ20" s="614" t="s">
        <v>529</v>
      </c>
      <c r="FK20" s="614" t="s">
        <v>529</v>
      </c>
      <c r="FL20" s="614" t="s">
        <v>1083</v>
      </c>
      <c r="FM20" s="614" t="s">
        <v>1083</v>
      </c>
      <c r="FN20" s="614" t="s">
        <v>1083</v>
      </c>
      <c r="FO20" s="614" t="s">
        <v>1083</v>
      </c>
      <c r="FP20" s="614" t="s">
        <v>1083</v>
      </c>
      <c r="FQ20" s="614" t="s">
        <v>1083</v>
      </c>
      <c r="FR20" s="614" t="s">
        <v>1083</v>
      </c>
      <c r="FS20" s="614" t="s">
        <v>1083</v>
      </c>
      <c r="FT20" s="614" t="s">
        <v>529</v>
      </c>
      <c r="FU20" s="614" t="s">
        <v>1083</v>
      </c>
      <c r="FV20" s="614" t="s">
        <v>1083</v>
      </c>
      <c r="FW20" s="614" t="s">
        <v>1083</v>
      </c>
      <c r="FX20" s="614" t="s">
        <v>529</v>
      </c>
      <c r="FY20" s="614" t="s">
        <v>1083</v>
      </c>
      <c r="FZ20" s="614" t="s">
        <v>529</v>
      </c>
      <c r="GA20" s="614" t="s">
        <v>529</v>
      </c>
      <c r="GB20" s="614" t="s">
        <v>529</v>
      </c>
      <c r="GC20" s="614" t="s">
        <v>529</v>
      </c>
      <c r="GD20" s="614" t="s">
        <v>529</v>
      </c>
      <c r="GE20" s="614" t="s">
        <v>1083</v>
      </c>
      <c r="GF20" s="614" t="s">
        <v>529</v>
      </c>
      <c r="GG20" s="614" t="s">
        <v>529</v>
      </c>
      <c r="GH20" s="614" t="s">
        <v>1083</v>
      </c>
      <c r="GI20" s="614" t="s">
        <v>1083</v>
      </c>
      <c r="GJ20" s="614" t="s">
        <v>529</v>
      </c>
      <c r="GK20" s="614" t="s">
        <v>1083</v>
      </c>
      <c r="GL20" s="614" t="s">
        <v>529</v>
      </c>
      <c r="GM20" s="614" t="s">
        <v>529</v>
      </c>
    </row>
    <row r="21" spans="1:195" x14ac:dyDescent="0.2">
      <c r="A21" s="613">
        <v>44846</v>
      </c>
      <c r="B21" s="614" t="s">
        <v>1083</v>
      </c>
      <c r="C21" s="614" t="s">
        <v>1083</v>
      </c>
      <c r="D21" s="614" t="s">
        <v>1083</v>
      </c>
      <c r="E21" s="614" t="s">
        <v>529</v>
      </c>
      <c r="F21" s="614" t="s">
        <v>1083</v>
      </c>
      <c r="G21" s="614" t="s">
        <v>1083</v>
      </c>
      <c r="H21" s="614" t="s">
        <v>1083</v>
      </c>
      <c r="I21" s="614" t="s">
        <v>1083</v>
      </c>
      <c r="J21" s="614" t="s">
        <v>1083</v>
      </c>
      <c r="K21" s="614" t="s">
        <v>1083</v>
      </c>
      <c r="L21" s="614" t="s">
        <v>1083</v>
      </c>
      <c r="M21" s="614" t="s">
        <v>1083</v>
      </c>
      <c r="N21" s="614" t="s">
        <v>1083</v>
      </c>
      <c r="O21" s="614" t="s">
        <v>1083</v>
      </c>
      <c r="P21" s="614" t="s">
        <v>1083</v>
      </c>
      <c r="Q21" s="614" t="s">
        <v>1083</v>
      </c>
      <c r="R21" s="614" t="s">
        <v>1083</v>
      </c>
      <c r="S21" s="614" t="s">
        <v>1083</v>
      </c>
      <c r="T21" s="614" t="s">
        <v>1083</v>
      </c>
      <c r="U21" s="614" t="s">
        <v>1083</v>
      </c>
      <c r="V21" s="614" t="s">
        <v>1083</v>
      </c>
      <c r="W21" s="614" t="s">
        <v>529</v>
      </c>
      <c r="X21" s="614" t="s">
        <v>529</v>
      </c>
      <c r="Y21" s="614" t="s">
        <v>1083</v>
      </c>
      <c r="Z21" s="614" t="s">
        <v>1083</v>
      </c>
      <c r="AA21" s="614" t="s">
        <v>1083</v>
      </c>
      <c r="AB21" s="614" t="s">
        <v>1083</v>
      </c>
      <c r="AC21" s="614" t="s">
        <v>1083</v>
      </c>
      <c r="AD21" s="614" t="s">
        <v>1083</v>
      </c>
      <c r="AE21" s="614" t="s">
        <v>1083</v>
      </c>
      <c r="AF21" s="614" t="s">
        <v>1083</v>
      </c>
      <c r="AG21" s="614" t="s">
        <v>1083</v>
      </c>
      <c r="AH21" s="614" t="s">
        <v>1083</v>
      </c>
      <c r="AI21" s="614" t="s">
        <v>1083</v>
      </c>
      <c r="AJ21" s="614" t="s">
        <v>1083</v>
      </c>
      <c r="AK21" s="614" t="s">
        <v>1083</v>
      </c>
      <c r="AL21" s="614" t="s">
        <v>1083</v>
      </c>
      <c r="AM21" s="614" t="s">
        <v>1083</v>
      </c>
      <c r="AN21" s="614" t="s">
        <v>1083</v>
      </c>
      <c r="AO21" s="614" t="s">
        <v>1083</v>
      </c>
      <c r="AP21" s="614" t="s">
        <v>1083</v>
      </c>
      <c r="AQ21" s="614" t="s">
        <v>1083</v>
      </c>
      <c r="AR21" s="614" t="s">
        <v>1083</v>
      </c>
      <c r="AS21" s="614" t="s">
        <v>1083</v>
      </c>
      <c r="AT21" s="614" t="s">
        <v>1083</v>
      </c>
      <c r="AU21" s="614" t="s">
        <v>1083</v>
      </c>
      <c r="AV21" s="614" t="s">
        <v>1083</v>
      </c>
      <c r="AW21" s="614" t="s">
        <v>1083</v>
      </c>
      <c r="AX21" s="614" t="s">
        <v>1083</v>
      </c>
      <c r="AY21" s="614" t="s">
        <v>1083</v>
      </c>
      <c r="AZ21" s="614" t="s">
        <v>1083</v>
      </c>
      <c r="BA21" s="614" t="s">
        <v>1083</v>
      </c>
      <c r="BB21" s="614" t="s">
        <v>1083</v>
      </c>
      <c r="BC21" s="614" t="s">
        <v>529</v>
      </c>
      <c r="BD21" s="614" t="s">
        <v>529</v>
      </c>
      <c r="BE21" s="614" t="s">
        <v>1083</v>
      </c>
      <c r="BF21" s="614" t="s">
        <v>529</v>
      </c>
      <c r="BG21" s="614" t="s">
        <v>1083</v>
      </c>
      <c r="BH21" s="614" t="s">
        <v>529</v>
      </c>
      <c r="BI21" s="614" t="s">
        <v>1083</v>
      </c>
      <c r="BJ21" s="614" t="s">
        <v>1083</v>
      </c>
      <c r="BK21" s="614" t="s">
        <v>529</v>
      </c>
      <c r="BL21" s="614" t="s">
        <v>529</v>
      </c>
      <c r="BM21" s="614" t="s">
        <v>1083</v>
      </c>
      <c r="BN21" s="614" t="s">
        <v>529</v>
      </c>
      <c r="BO21" s="614" t="s">
        <v>1083</v>
      </c>
      <c r="BP21" s="614" t="s">
        <v>529</v>
      </c>
      <c r="BQ21" s="614" t="s">
        <v>1083</v>
      </c>
      <c r="BR21" s="614" t="s">
        <v>1083</v>
      </c>
      <c r="BS21" s="614" t="s">
        <v>529</v>
      </c>
      <c r="BT21" s="614" t="s">
        <v>529</v>
      </c>
      <c r="BU21" s="614" t="s">
        <v>529</v>
      </c>
      <c r="BV21" s="614" t="s">
        <v>529</v>
      </c>
      <c r="BW21" s="614" t="s">
        <v>1083</v>
      </c>
      <c r="BX21" s="614" t="s">
        <v>529</v>
      </c>
      <c r="BY21" s="614" t="s">
        <v>1083</v>
      </c>
      <c r="BZ21" s="614" t="s">
        <v>1083</v>
      </c>
      <c r="CA21" s="614" t="s">
        <v>1083</v>
      </c>
      <c r="CB21" s="614" t="s">
        <v>1083</v>
      </c>
      <c r="CC21" s="614" t="s">
        <v>1083</v>
      </c>
      <c r="CD21" s="614" t="s">
        <v>1083</v>
      </c>
      <c r="CE21" s="614" t="s">
        <v>529</v>
      </c>
      <c r="CF21" s="614" t="s">
        <v>529</v>
      </c>
      <c r="CG21" s="614" t="s">
        <v>1083</v>
      </c>
      <c r="CH21" s="614" t="s">
        <v>1083</v>
      </c>
      <c r="CI21" s="614" t="s">
        <v>1083</v>
      </c>
      <c r="CJ21" s="614" t="s">
        <v>529</v>
      </c>
      <c r="CK21" s="614" t="s">
        <v>529</v>
      </c>
      <c r="CL21" s="614" t="s">
        <v>1083</v>
      </c>
      <c r="CM21" s="614" t="s">
        <v>1083</v>
      </c>
      <c r="CN21" s="614" t="s">
        <v>1083</v>
      </c>
      <c r="CO21" s="614" t="s">
        <v>1083</v>
      </c>
      <c r="CP21" s="614" t="s">
        <v>1083</v>
      </c>
      <c r="CQ21" s="614" t="s">
        <v>1083</v>
      </c>
      <c r="CR21" s="614" t="s">
        <v>529</v>
      </c>
      <c r="CS21" s="614" t="s">
        <v>1083</v>
      </c>
      <c r="CT21" s="614" t="s">
        <v>1083</v>
      </c>
      <c r="CU21" s="614" t="s">
        <v>1083</v>
      </c>
      <c r="CV21" s="614" t="s">
        <v>1083</v>
      </c>
      <c r="CW21" s="614" t="s">
        <v>1083</v>
      </c>
      <c r="CX21" s="614" t="s">
        <v>1083</v>
      </c>
      <c r="CY21" s="614" t="s">
        <v>1083</v>
      </c>
      <c r="CZ21" s="614" t="s">
        <v>1083</v>
      </c>
      <c r="DA21" s="614" t="s">
        <v>1083</v>
      </c>
      <c r="DB21" s="614" t="s">
        <v>1083</v>
      </c>
      <c r="DC21" s="614" t="s">
        <v>529</v>
      </c>
      <c r="DD21" s="614" t="s">
        <v>1083</v>
      </c>
      <c r="DE21" s="614" t="s">
        <v>1083</v>
      </c>
      <c r="DF21" s="614" t="s">
        <v>1083</v>
      </c>
      <c r="DG21" s="614" t="s">
        <v>1083</v>
      </c>
      <c r="DH21" s="614" t="s">
        <v>529</v>
      </c>
      <c r="DI21" s="614" t="s">
        <v>1083</v>
      </c>
      <c r="DJ21" s="614" t="s">
        <v>529</v>
      </c>
      <c r="DK21" s="614" t="s">
        <v>529</v>
      </c>
      <c r="DL21" s="614" t="s">
        <v>1083</v>
      </c>
      <c r="DM21" s="614" t="s">
        <v>1083</v>
      </c>
      <c r="DN21" s="614" t="s">
        <v>1083</v>
      </c>
      <c r="DO21" s="614" t="s">
        <v>1083</v>
      </c>
      <c r="DP21" s="614" t="s">
        <v>1083</v>
      </c>
      <c r="DQ21" s="614" t="s">
        <v>1083</v>
      </c>
      <c r="DR21" s="614" t="s">
        <v>1083</v>
      </c>
      <c r="DS21" s="614" t="s">
        <v>1083</v>
      </c>
      <c r="DT21" s="614" t="s">
        <v>1083</v>
      </c>
      <c r="DU21" s="614" t="s">
        <v>529</v>
      </c>
      <c r="DV21" s="614" t="s">
        <v>529</v>
      </c>
      <c r="DW21" s="614" t="s">
        <v>1083</v>
      </c>
      <c r="DX21" s="614" t="s">
        <v>1083</v>
      </c>
      <c r="DY21" s="614" t="s">
        <v>1083</v>
      </c>
      <c r="DZ21" s="614" t="s">
        <v>529</v>
      </c>
      <c r="EA21" s="614" t="s">
        <v>529</v>
      </c>
      <c r="EB21" s="614" t="s">
        <v>529</v>
      </c>
      <c r="EC21" s="614" t="s">
        <v>529</v>
      </c>
      <c r="ED21" s="614" t="s">
        <v>529</v>
      </c>
      <c r="EE21" s="614" t="s">
        <v>529</v>
      </c>
      <c r="EF21" s="614" t="s">
        <v>529</v>
      </c>
      <c r="EG21" s="614" t="s">
        <v>1083</v>
      </c>
      <c r="EH21" s="614" t="s">
        <v>1083</v>
      </c>
      <c r="EI21" s="614" t="s">
        <v>1083</v>
      </c>
      <c r="EJ21" s="614" t="s">
        <v>1083</v>
      </c>
      <c r="EK21" s="614" t="s">
        <v>1083</v>
      </c>
      <c r="EL21" s="614" t="s">
        <v>1083</v>
      </c>
      <c r="EM21" s="614" t="s">
        <v>1083</v>
      </c>
      <c r="EN21" s="614" t="s">
        <v>1083</v>
      </c>
      <c r="EO21" s="614" t="s">
        <v>1083</v>
      </c>
      <c r="EP21" s="614" t="s">
        <v>1083</v>
      </c>
      <c r="EQ21" s="614" t="s">
        <v>1083</v>
      </c>
      <c r="ER21" s="614" t="s">
        <v>529</v>
      </c>
      <c r="ES21" s="614" t="s">
        <v>529</v>
      </c>
      <c r="ET21" s="614" t="s">
        <v>529</v>
      </c>
      <c r="EU21" s="614" t="s">
        <v>1083</v>
      </c>
      <c r="EV21" s="614" t="s">
        <v>529</v>
      </c>
      <c r="EW21" s="614" t="s">
        <v>529</v>
      </c>
      <c r="EX21" s="614" t="s">
        <v>1083</v>
      </c>
      <c r="EY21" s="614" t="s">
        <v>1083</v>
      </c>
      <c r="EZ21" s="614" t="s">
        <v>529</v>
      </c>
      <c r="FA21" s="614" t="s">
        <v>1083</v>
      </c>
      <c r="FB21" s="614" t="s">
        <v>1083</v>
      </c>
      <c r="FC21" s="614" t="s">
        <v>1083</v>
      </c>
      <c r="FD21" s="614" t="s">
        <v>1083</v>
      </c>
      <c r="FE21" s="614" t="s">
        <v>1083</v>
      </c>
      <c r="FF21" s="614" t="s">
        <v>1083</v>
      </c>
      <c r="FG21" s="614" t="s">
        <v>1083</v>
      </c>
      <c r="FH21" s="614" t="s">
        <v>1083</v>
      </c>
      <c r="FI21" s="614" t="s">
        <v>1083</v>
      </c>
      <c r="FJ21" s="614" t="s">
        <v>529</v>
      </c>
      <c r="FK21" s="614" t="s">
        <v>529</v>
      </c>
      <c r="FL21" s="614" t="s">
        <v>1083</v>
      </c>
      <c r="FM21" s="614" t="s">
        <v>1083</v>
      </c>
      <c r="FN21" s="614" t="s">
        <v>1083</v>
      </c>
      <c r="FO21" s="614" t="s">
        <v>1083</v>
      </c>
      <c r="FP21" s="614" t="s">
        <v>1083</v>
      </c>
      <c r="FQ21" s="614" t="s">
        <v>1083</v>
      </c>
      <c r="FR21" s="614" t="s">
        <v>1083</v>
      </c>
      <c r="FS21" s="614" t="s">
        <v>1083</v>
      </c>
      <c r="FT21" s="614" t="s">
        <v>529</v>
      </c>
      <c r="FU21" s="614" t="s">
        <v>1083</v>
      </c>
      <c r="FV21" s="614" t="s">
        <v>1083</v>
      </c>
      <c r="FW21" s="614" t="s">
        <v>1083</v>
      </c>
      <c r="FX21" s="614" t="s">
        <v>529</v>
      </c>
      <c r="FY21" s="614" t="s">
        <v>1083</v>
      </c>
      <c r="FZ21" s="614" t="s">
        <v>529</v>
      </c>
      <c r="GA21" s="614" t="s">
        <v>529</v>
      </c>
      <c r="GB21" s="614" t="s">
        <v>529</v>
      </c>
      <c r="GC21" s="614" t="s">
        <v>529</v>
      </c>
      <c r="GD21" s="614" t="s">
        <v>529</v>
      </c>
      <c r="GE21" s="614" t="s">
        <v>1083</v>
      </c>
      <c r="GF21" s="614" t="s">
        <v>529</v>
      </c>
      <c r="GG21" s="614" t="s">
        <v>529</v>
      </c>
      <c r="GH21" s="614" t="s">
        <v>1083</v>
      </c>
      <c r="GI21" s="614" t="s">
        <v>529</v>
      </c>
      <c r="GJ21" s="614" t="s">
        <v>529</v>
      </c>
      <c r="GK21" s="614" t="s">
        <v>1083</v>
      </c>
      <c r="GL21" s="614" t="s">
        <v>529</v>
      </c>
      <c r="GM21" s="614" t="s">
        <v>1083</v>
      </c>
    </row>
    <row r="22" spans="1:195" x14ac:dyDescent="0.2">
      <c r="A22" s="613">
        <v>44847</v>
      </c>
      <c r="B22" s="614" t="s">
        <v>1083</v>
      </c>
      <c r="C22" s="614" t="s">
        <v>1083</v>
      </c>
      <c r="D22" s="614" t="s">
        <v>1083</v>
      </c>
      <c r="E22" s="614" t="s">
        <v>529</v>
      </c>
      <c r="F22" s="614" t="s">
        <v>1083</v>
      </c>
      <c r="G22" s="614" t="s">
        <v>1083</v>
      </c>
      <c r="H22" s="614" t="s">
        <v>1083</v>
      </c>
      <c r="I22" s="614" t="s">
        <v>529</v>
      </c>
      <c r="J22" s="614" t="s">
        <v>1083</v>
      </c>
      <c r="K22" s="614" t="s">
        <v>1083</v>
      </c>
      <c r="L22" s="614" t="s">
        <v>1083</v>
      </c>
      <c r="M22" s="614" t="s">
        <v>1083</v>
      </c>
      <c r="N22" s="614" t="s">
        <v>1083</v>
      </c>
      <c r="O22" s="614" t="s">
        <v>1083</v>
      </c>
      <c r="P22" s="614" t="s">
        <v>1083</v>
      </c>
      <c r="Q22" s="614" t="s">
        <v>1083</v>
      </c>
      <c r="R22" s="614" t="s">
        <v>1083</v>
      </c>
      <c r="S22" s="614" t="s">
        <v>1083</v>
      </c>
      <c r="T22" s="614" t="s">
        <v>1083</v>
      </c>
      <c r="U22" s="614" t="s">
        <v>1083</v>
      </c>
      <c r="V22" s="614" t="s">
        <v>1083</v>
      </c>
      <c r="W22" s="614" t="s">
        <v>529</v>
      </c>
      <c r="X22" s="614" t="s">
        <v>529</v>
      </c>
      <c r="Y22" s="614" t="s">
        <v>1083</v>
      </c>
      <c r="Z22" s="614" t="s">
        <v>1083</v>
      </c>
      <c r="AA22" s="614" t="s">
        <v>1083</v>
      </c>
      <c r="AB22" s="614" t="s">
        <v>1083</v>
      </c>
      <c r="AC22" s="614" t="s">
        <v>1083</v>
      </c>
      <c r="AD22" s="614" t="s">
        <v>1083</v>
      </c>
      <c r="AE22" s="614" t="s">
        <v>1083</v>
      </c>
      <c r="AF22" s="614" t="s">
        <v>1083</v>
      </c>
      <c r="AG22" s="614" t="s">
        <v>1083</v>
      </c>
      <c r="AH22" s="614" t="s">
        <v>1083</v>
      </c>
      <c r="AI22" s="614" t="s">
        <v>1083</v>
      </c>
      <c r="AJ22" s="614" t="s">
        <v>1083</v>
      </c>
      <c r="AK22" s="614" t="s">
        <v>1083</v>
      </c>
      <c r="AL22" s="614" t="s">
        <v>1083</v>
      </c>
      <c r="AM22" s="614" t="s">
        <v>1083</v>
      </c>
      <c r="AN22" s="614" t="s">
        <v>1083</v>
      </c>
      <c r="AO22" s="614" t="s">
        <v>1083</v>
      </c>
      <c r="AP22" s="614" t="s">
        <v>1083</v>
      </c>
      <c r="AQ22" s="614" t="s">
        <v>1083</v>
      </c>
      <c r="AR22" s="614" t="s">
        <v>1083</v>
      </c>
      <c r="AS22" s="614" t="s">
        <v>1083</v>
      </c>
      <c r="AT22" s="614" t="s">
        <v>1083</v>
      </c>
      <c r="AU22" s="614" t="s">
        <v>1083</v>
      </c>
      <c r="AV22" s="614" t="s">
        <v>1083</v>
      </c>
      <c r="AW22" s="614" t="s">
        <v>1083</v>
      </c>
      <c r="AX22" s="614" t="s">
        <v>1083</v>
      </c>
      <c r="AY22" s="614" t="s">
        <v>1083</v>
      </c>
      <c r="AZ22" s="614" t="s">
        <v>1083</v>
      </c>
      <c r="BA22" s="614" t="s">
        <v>1083</v>
      </c>
      <c r="BB22" s="614" t="s">
        <v>1083</v>
      </c>
      <c r="BC22" s="614" t="s">
        <v>529</v>
      </c>
      <c r="BD22" s="614" t="s">
        <v>529</v>
      </c>
      <c r="BE22" s="614" t="s">
        <v>1083</v>
      </c>
      <c r="BF22" s="614" t="s">
        <v>529</v>
      </c>
      <c r="BG22" s="614" t="s">
        <v>1083</v>
      </c>
      <c r="BH22" s="614" t="s">
        <v>529</v>
      </c>
      <c r="BI22" s="614" t="s">
        <v>1083</v>
      </c>
      <c r="BJ22" s="614" t="s">
        <v>1083</v>
      </c>
      <c r="BK22" s="614" t="s">
        <v>529</v>
      </c>
      <c r="BL22" s="614" t="s">
        <v>529</v>
      </c>
      <c r="BM22" s="614" t="s">
        <v>1083</v>
      </c>
      <c r="BN22" s="614" t="s">
        <v>529</v>
      </c>
      <c r="BO22" s="614" t="s">
        <v>529</v>
      </c>
      <c r="BP22" s="614" t="s">
        <v>529</v>
      </c>
      <c r="BQ22" s="614" t="s">
        <v>1083</v>
      </c>
      <c r="BR22" s="614" t="s">
        <v>1083</v>
      </c>
      <c r="BS22" s="614" t="s">
        <v>529</v>
      </c>
      <c r="BT22" s="614" t="s">
        <v>529</v>
      </c>
      <c r="BU22" s="614" t="s">
        <v>529</v>
      </c>
      <c r="BV22" s="614" t="s">
        <v>529</v>
      </c>
      <c r="BW22" s="614" t="s">
        <v>1083</v>
      </c>
      <c r="BX22" s="614" t="s">
        <v>529</v>
      </c>
      <c r="BY22" s="614" t="s">
        <v>1083</v>
      </c>
      <c r="BZ22" s="614" t="s">
        <v>1083</v>
      </c>
      <c r="CA22" s="614" t="s">
        <v>1083</v>
      </c>
      <c r="CB22" s="614" t="s">
        <v>1083</v>
      </c>
      <c r="CC22" s="614" t="s">
        <v>1083</v>
      </c>
      <c r="CD22" s="614" t="s">
        <v>1083</v>
      </c>
      <c r="CE22" s="614" t="s">
        <v>529</v>
      </c>
      <c r="CF22" s="614" t="s">
        <v>529</v>
      </c>
      <c r="CG22" s="614" t="s">
        <v>1083</v>
      </c>
      <c r="CH22" s="614" t="s">
        <v>1083</v>
      </c>
      <c r="CI22" s="614" t="s">
        <v>1083</v>
      </c>
      <c r="CJ22" s="614" t="s">
        <v>1083</v>
      </c>
      <c r="CK22" s="614" t="s">
        <v>529</v>
      </c>
      <c r="CL22" s="614" t="s">
        <v>1083</v>
      </c>
      <c r="CM22" s="614" t="s">
        <v>1083</v>
      </c>
      <c r="CN22" s="614" t="s">
        <v>529</v>
      </c>
      <c r="CO22" s="614" t="s">
        <v>1083</v>
      </c>
      <c r="CP22" s="614" t="s">
        <v>1083</v>
      </c>
      <c r="CQ22" s="614" t="s">
        <v>1083</v>
      </c>
      <c r="CR22" s="614" t="s">
        <v>529</v>
      </c>
      <c r="CS22" s="614" t="s">
        <v>1083</v>
      </c>
      <c r="CT22" s="614" t="s">
        <v>1083</v>
      </c>
      <c r="CU22" s="614" t="s">
        <v>1083</v>
      </c>
      <c r="CV22" s="614" t="s">
        <v>1083</v>
      </c>
      <c r="CW22" s="614" t="s">
        <v>1083</v>
      </c>
      <c r="CX22" s="614" t="s">
        <v>1083</v>
      </c>
      <c r="CY22" s="614" t="s">
        <v>1083</v>
      </c>
      <c r="CZ22" s="614" t="s">
        <v>1083</v>
      </c>
      <c r="DA22" s="614" t="s">
        <v>1083</v>
      </c>
      <c r="DB22" s="614" t="s">
        <v>1083</v>
      </c>
      <c r="DC22" s="614" t="s">
        <v>529</v>
      </c>
      <c r="DD22" s="614" t="s">
        <v>1083</v>
      </c>
      <c r="DE22" s="614" t="s">
        <v>1083</v>
      </c>
      <c r="DF22" s="614" t="s">
        <v>1083</v>
      </c>
      <c r="DG22" s="614" t="s">
        <v>1083</v>
      </c>
      <c r="DH22" s="614" t="s">
        <v>529</v>
      </c>
      <c r="DI22" s="614" t="s">
        <v>1083</v>
      </c>
      <c r="DJ22" s="614" t="s">
        <v>529</v>
      </c>
      <c r="DK22" s="614" t="s">
        <v>529</v>
      </c>
      <c r="DL22" s="614" t="s">
        <v>1083</v>
      </c>
      <c r="DM22" s="614" t="s">
        <v>529</v>
      </c>
      <c r="DN22" s="614" t="s">
        <v>1083</v>
      </c>
      <c r="DO22" s="614" t="s">
        <v>1083</v>
      </c>
      <c r="DP22" s="614" t="s">
        <v>1083</v>
      </c>
      <c r="DQ22" s="614" t="s">
        <v>1083</v>
      </c>
      <c r="DR22" s="614" t="s">
        <v>1083</v>
      </c>
      <c r="DS22" s="614" t="s">
        <v>1083</v>
      </c>
      <c r="DT22" s="614" t="s">
        <v>1083</v>
      </c>
      <c r="DU22" s="614" t="s">
        <v>529</v>
      </c>
      <c r="DV22" s="614" t="s">
        <v>529</v>
      </c>
      <c r="DW22" s="614" t="s">
        <v>1083</v>
      </c>
      <c r="DX22" s="614" t="s">
        <v>1083</v>
      </c>
      <c r="DY22" s="614" t="s">
        <v>1083</v>
      </c>
      <c r="DZ22" s="614" t="s">
        <v>529</v>
      </c>
      <c r="EA22" s="614" t="s">
        <v>529</v>
      </c>
      <c r="EB22" s="614" t="s">
        <v>529</v>
      </c>
      <c r="EC22" s="614" t="s">
        <v>529</v>
      </c>
      <c r="ED22" s="614" t="s">
        <v>1083</v>
      </c>
      <c r="EE22" s="614" t="s">
        <v>529</v>
      </c>
      <c r="EF22" s="614" t="s">
        <v>529</v>
      </c>
      <c r="EG22" s="614" t="s">
        <v>1083</v>
      </c>
      <c r="EH22" s="614" t="s">
        <v>1083</v>
      </c>
      <c r="EI22" s="614" t="s">
        <v>1083</v>
      </c>
      <c r="EJ22" s="614" t="s">
        <v>1083</v>
      </c>
      <c r="EK22" s="614" t="s">
        <v>1083</v>
      </c>
      <c r="EL22" s="614" t="s">
        <v>1083</v>
      </c>
      <c r="EM22" s="614" t="s">
        <v>1083</v>
      </c>
      <c r="EN22" s="614" t="s">
        <v>1083</v>
      </c>
      <c r="EO22" s="614" t="s">
        <v>1083</v>
      </c>
      <c r="EP22" s="614" t="s">
        <v>1083</v>
      </c>
      <c r="EQ22" s="614" t="s">
        <v>1083</v>
      </c>
      <c r="ER22" s="614" t="s">
        <v>529</v>
      </c>
      <c r="ES22" s="614" t="s">
        <v>529</v>
      </c>
      <c r="ET22" s="614" t="s">
        <v>529</v>
      </c>
      <c r="EU22" s="614" t="s">
        <v>529</v>
      </c>
      <c r="EV22" s="614" t="s">
        <v>529</v>
      </c>
      <c r="EW22" s="614" t="s">
        <v>529</v>
      </c>
      <c r="EX22" s="614" t="s">
        <v>1083</v>
      </c>
      <c r="EY22" s="614" t="s">
        <v>529</v>
      </c>
      <c r="EZ22" s="614" t="s">
        <v>529</v>
      </c>
      <c r="FA22" s="614" t="s">
        <v>1083</v>
      </c>
      <c r="FB22" s="614" t="s">
        <v>1083</v>
      </c>
      <c r="FC22" s="614" t="s">
        <v>1083</v>
      </c>
      <c r="FD22" s="614" t="s">
        <v>1083</v>
      </c>
      <c r="FE22" s="614" t="s">
        <v>1083</v>
      </c>
      <c r="FF22" s="614" t="s">
        <v>1083</v>
      </c>
      <c r="FG22" s="614" t="s">
        <v>1083</v>
      </c>
      <c r="FH22" s="614" t="s">
        <v>1083</v>
      </c>
      <c r="FI22" s="614" t="s">
        <v>1083</v>
      </c>
      <c r="FJ22" s="614" t="s">
        <v>529</v>
      </c>
      <c r="FK22" s="614" t="s">
        <v>529</v>
      </c>
      <c r="FL22" s="614" t="s">
        <v>1083</v>
      </c>
      <c r="FM22" s="614" t="s">
        <v>1083</v>
      </c>
      <c r="FN22" s="614" t="s">
        <v>1083</v>
      </c>
      <c r="FO22" s="614" t="s">
        <v>1083</v>
      </c>
      <c r="FP22" s="614" t="s">
        <v>1083</v>
      </c>
      <c r="FQ22" s="614" t="s">
        <v>1083</v>
      </c>
      <c r="FR22" s="614" t="s">
        <v>1083</v>
      </c>
      <c r="FS22" s="614" t="s">
        <v>1083</v>
      </c>
      <c r="FT22" s="614" t="s">
        <v>529</v>
      </c>
      <c r="FU22" s="614" t="s">
        <v>1083</v>
      </c>
      <c r="FV22" s="614" t="s">
        <v>1083</v>
      </c>
      <c r="FW22" s="614" t="s">
        <v>1083</v>
      </c>
      <c r="FX22" s="614" t="s">
        <v>529</v>
      </c>
      <c r="FY22" s="614" t="s">
        <v>1083</v>
      </c>
      <c r="FZ22" s="614" t="s">
        <v>529</v>
      </c>
      <c r="GA22" s="614" t="s">
        <v>529</v>
      </c>
      <c r="GB22" s="614" t="s">
        <v>529</v>
      </c>
      <c r="GC22" s="614" t="s">
        <v>529</v>
      </c>
      <c r="GD22" s="614" t="s">
        <v>1083</v>
      </c>
      <c r="GE22" s="614" t="s">
        <v>1083</v>
      </c>
      <c r="GF22" s="614" t="s">
        <v>529</v>
      </c>
      <c r="GG22" s="614" t="s">
        <v>529</v>
      </c>
      <c r="GH22" s="614" t="s">
        <v>1083</v>
      </c>
      <c r="GI22" s="614" t="s">
        <v>1083</v>
      </c>
      <c r="GJ22" s="614" t="s">
        <v>1083</v>
      </c>
      <c r="GK22" s="614" t="s">
        <v>1083</v>
      </c>
      <c r="GL22" s="614" t="s">
        <v>529</v>
      </c>
      <c r="GM22" s="614" t="s">
        <v>1083</v>
      </c>
    </row>
    <row r="23" spans="1:195" x14ac:dyDescent="0.2">
      <c r="A23" s="613">
        <v>44848</v>
      </c>
      <c r="B23" s="614" t="s">
        <v>1083</v>
      </c>
      <c r="C23" s="614" t="s">
        <v>1083</v>
      </c>
      <c r="D23" s="614" t="s">
        <v>1083</v>
      </c>
      <c r="E23" s="614" t="s">
        <v>529</v>
      </c>
      <c r="F23" s="614" t="s">
        <v>1083</v>
      </c>
      <c r="G23" s="614" t="s">
        <v>1083</v>
      </c>
      <c r="H23" s="614" t="s">
        <v>1083</v>
      </c>
      <c r="I23" s="614" t="s">
        <v>529</v>
      </c>
      <c r="J23" s="614" t="s">
        <v>1083</v>
      </c>
      <c r="K23" s="614" t="s">
        <v>1083</v>
      </c>
      <c r="L23" s="614" t="s">
        <v>1083</v>
      </c>
      <c r="M23" s="614" t="s">
        <v>1083</v>
      </c>
      <c r="N23" s="614" t="s">
        <v>1083</v>
      </c>
      <c r="O23" s="614" t="s">
        <v>1083</v>
      </c>
      <c r="P23" s="614" t="s">
        <v>1083</v>
      </c>
      <c r="Q23" s="614" t="s">
        <v>1083</v>
      </c>
      <c r="R23" s="614" t="s">
        <v>1083</v>
      </c>
      <c r="S23" s="614" t="s">
        <v>1083</v>
      </c>
      <c r="T23" s="614" t="s">
        <v>1083</v>
      </c>
      <c r="U23" s="614" t="s">
        <v>1083</v>
      </c>
      <c r="V23" s="614" t="s">
        <v>1083</v>
      </c>
      <c r="W23" s="614" t="s">
        <v>529</v>
      </c>
      <c r="X23" s="614" t="s">
        <v>529</v>
      </c>
      <c r="Y23" s="614" t="s">
        <v>1083</v>
      </c>
      <c r="Z23" s="614" t="s">
        <v>1083</v>
      </c>
      <c r="AA23" s="614" t="s">
        <v>1083</v>
      </c>
      <c r="AB23" s="614" t="s">
        <v>1083</v>
      </c>
      <c r="AC23" s="614" t="s">
        <v>1083</v>
      </c>
      <c r="AD23" s="614" t="s">
        <v>1083</v>
      </c>
      <c r="AE23" s="614" t="s">
        <v>1083</v>
      </c>
      <c r="AF23" s="614" t="s">
        <v>1083</v>
      </c>
      <c r="AG23" s="614" t="s">
        <v>1083</v>
      </c>
      <c r="AH23" s="614" t="s">
        <v>1083</v>
      </c>
      <c r="AI23" s="614" t="s">
        <v>1083</v>
      </c>
      <c r="AJ23" s="614" t="s">
        <v>1083</v>
      </c>
      <c r="AK23" s="614" t="s">
        <v>1083</v>
      </c>
      <c r="AL23" s="614" t="s">
        <v>1083</v>
      </c>
      <c r="AM23" s="614" t="s">
        <v>1083</v>
      </c>
      <c r="AN23" s="614" t="s">
        <v>1083</v>
      </c>
      <c r="AO23" s="614" t="s">
        <v>1083</v>
      </c>
      <c r="AP23" s="614" t="s">
        <v>1083</v>
      </c>
      <c r="AQ23" s="614" t="s">
        <v>1083</v>
      </c>
      <c r="AR23" s="614" t="s">
        <v>1083</v>
      </c>
      <c r="AS23" s="614" t="s">
        <v>1083</v>
      </c>
      <c r="AT23" s="614" t="s">
        <v>1083</v>
      </c>
      <c r="AU23" s="614" t="s">
        <v>1083</v>
      </c>
      <c r="AV23" s="614" t="s">
        <v>1083</v>
      </c>
      <c r="AW23" s="614" t="s">
        <v>1083</v>
      </c>
      <c r="AX23" s="614" t="s">
        <v>1083</v>
      </c>
      <c r="AY23" s="614" t="s">
        <v>1083</v>
      </c>
      <c r="AZ23" s="614" t="s">
        <v>1083</v>
      </c>
      <c r="BA23" s="614" t="s">
        <v>1083</v>
      </c>
      <c r="BB23" s="614" t="s">
        <v>1083</v>
      </c>
      <c r="BC23" s="614" t="s">
        <v>529</v>
      </c>
      <c r="BD23" s="614" t="s">
        <v>529</v>
      </c>
      <c r="BE23" s="614" t="s">
        <v>1083</v>
      </c>
      <c r="BF23" s="614" t="s">
        <v>529</v>
      </c>
      <c r="BG23" s="614" t="s">
        <v>1083</v>
      </c>
      <c r="BH23" s="614" t="s">
        <v>529</v>
      </c>
      <c r="BI23" s="614" t="s">
        <v>1083</v>
      </c>
      <c r="BJ23" s="614" t="s">
        <v>1083</v>
      </c>
      <c r="BK23" s="614" t="s">
        <v>529</v>
      </c>
      <c r="BL23" s="614" t="s">
        <v>529</v>
      </c>
      <c r="BM23" s="614" t="s">
        <v>1083</v>
      </c>
      <c r="BN23" s="614" t="s">
        <v>529</v>
      </c>
      <c r="BO23" s="614" t="s">
        <v>529</v>
      </c>
      <c r="BP23" s="614" t="s">
        <v>529</v>
      </c>
      <c r="BQ23" s="614" t="s">
        <v>1083</v>
      </c>
      <c r="BR23" s="614" t="s">
        <v>1083</v>
      </c>
      <c r="BS23" s="614" t="s">
        <v>529</v>
      </c>
      <c r="BT23" s="614" t="s">
        <v>529</v>
      </c>
      <c r="BU23" s="614" t="s">
        <v>529</v>
      </c>
      <c r="BV23" s="614" t="s">
        <v>529</v>
      </c>
      <c r="BW23" s="614" t="s">
        <v>1083</v>
      </c>
      <c r="BX23" s="614" t="s">
        <v>529</v>
      </c>
      <c r="BY23" s="614" t="s">
        <v>1083</v>
      </c>
      <c r="BZ23" s="614" t="s">
        <v>1083</v>
      </c>
      <c r="CA23" s="614" t="s">
        <v>1083</v>
      </c>
      <c r="CB23" s="614" t="s">
        <v>1083</v>
      </c>
      <c r="CC23" s="614" t="s">
        <v>1083</v>
      </c>
      <c r="CD23" s="614" t="s">
        <v>1083</v>
      </c>
      <c r="CE23" s="614" t="s">
        <v>529</v>
      </c>
      <c r="CF23" s="614" t="s">
        <v>529</v>
      </c>
      <c r="CG23" s="614" t="s">
        <v>1083</v>
      </c>
      <c r="CH23" s="614" t="s">
        <v>1083</v>
      </c>
      <c r="CI23" s="614" t="s">
        <v>1083</v>
      </c>
      <c r="CJ23" s="614" t="s">
        <v>1083</v>
      </c>
      <c r="CK23" s="614" t="s">
        <v>529</v>
      </c>
      <c r="CL23" s="614" t="s">
        <v>1083</v>
      </c>
      <c r="CM23" s="614" t="s">
        <v>1083</v>
      </c>
      <c r="CN23" s="614" t="s">
        <v>1083</v>
      </c>
      <c r="CO23" s="614" t="s">
        <v>1083</v>
      </c>
      <c r="CP23" s="614" t="s">
        <v>1083</v>
      </c>
      <c r="CQ23" s="614" t="s">
        <v>1083</v>
      </c>
      <c r="CR23" s="614" t="s">
        <v>529</v>
      </c>
      <c r="CS23" s="614" t="s">
        <v>1083</v>
      </c>
      <c r="CT23" s="614" t="s">
        <v>1083</v>
      </c>
      <c r="CU23" s="614" t="s">
        <v>1083</v>
      </c>
      <c r="CV23" s="614" t="s">
        <v>1083</v>
      </c>
      <c r="CW23" s="614" t="s">
        <v>1083</v>
      </c>
      <c r="CX23" s="614" t="s">
        <v>1083</v>
      </c>
      <c r="CY23" s="614" t="s">
        <v>1083</v>
      </c>
      <c r="CZ23" s="614" t="s">
        <v>1083</v>
      </c>
      <c r="DA23" s="614" t="s">
        <v>1083</v>
      </c>
      <c r="DB23" s="614" t="s">
        <v>1083</v>
      </c>
      <c r="DC23" s="614" t="s">
        <v>529</v>
      </c>
      <c r="DD23" s="614" t="s">
        <v>1083</v>
      </c>
      <c r="DE23" s="614" t="s">
        <v>1083</v>
      </c>
      <c r="DF23" s="614" t="s">
        <v>1083</v>
      </c>
      <c r="DG23" s="614" t="s">
        <v>1083</v>
      </c>
      <c r="DH23" s="614" t="s">
        <v>529</v>
      </c>
      <c r="DI23" s="614" t="s">
        <v>1083</v>
      </c>
      <c r="DJ23" s="614" t="s">
        <v>1083</v>
      </c>
      <c r="DK23" s="614" t="s">
        <v>529</v>
      </c>
      <c r="DL23" s="614" t="s">
        <v>1083</v>
      </c>
      <c r="DM23" s="614" t="s">
        <v>529</v>
      </c>
      <c r="DN23" s="614" t="s">
        <v>1083</v>
      </c>
      <c r="DO23" s="614" t="s">
        <v>1083</v>
      </c>
      <c r="DP23" s="614" t="s">
        <v>1083</v>
      </c>
      <c r="DQ23" s="614" t="s">
        <v>1083</v>
      </c>
      <c r="DR23" s="614" t="s">
        <v>1083</v>
      </c>
      <c r="DS23" s="614" t="s">
        <v>1083</v>
      </c>
      <c r="DT23" s="614" t="s">
        <v>1083</v>
      </c>
      <c r="DU23" s="614" t="s">
        <v>529</v>
      </c>
      <c r="DV23" s="614" t="s">
        <v>529</v>
      </c>
      <c r="DW23" s="614" t="s">
        <v>1083</v>
      </c>
      <c r="DX23" s="614" t="s">
        <v>1083</v>
      </c>
      <c r="DY23" s="614" t="s">
        <v>1083</v>
      </c>
      <c r="DZ23" s="614" t="s">
        <v>529</v>
      </c>
      <c r="EA23" s="614" t="s">
        <v>529</v>
      </c>
      <c r="EB23" s="614" t="s">
        <v>529</v>
      </c>
      <c r="EC23" s="614" t="s">
        <v>1083</v>
      </c>
      <c r="ED23" s="614" t="s">
        <v>529</v>
      </c>
      <c r="EE23" s="614" t="s">
        <v>529</v>
      </c>
      <c r="EF23" s="614" t="s">
        <v>529</v>
      </c>
      <c r="EG23" s="614" t="s">
        <v>1083</v>
      </c>
      <c r="EH23" s="614" t="s">
        <v>1083</v>
      </c>
      <c r="EI23" s="614" t="s">
        <v>1083</v>
      </c>
      <c r="EJ23" s="614" t="s">
        <v>1083</v>
      </c>
      <c r="EK23" s="614" t="s">
        <v>1083</v>
      </c>
      <c r="EL23" s="614" t="s">
        <v>1083</v>
      </c>
      <c r="EM23" s="614" t="s">
        <v>1083</v>
      </c>
      <c r="EN23" s="614" t="s">
        <v>1083</v>
      </c>
      <c r="EO23" s="614" t="s">
        <v>1083</v>
      </c>
      <c r="EP23" s="614" t="s">
        <v>1083</v>
      </c>
      <c r="EQ23" s="614" t="s">
        <v>1083</v>
      </c>
      <c r="ER23" s="614" t="s">
        <v>529</v>
      </c>
      <c r="ES23" s="614" t="s">
        <v>529</v>
      </c>
      <c r="ET23" s="614" t="s">
        <v>529</v>
      </c>
      <c r="EU23" s="614" t="s">
        <v>529</v>
      </c>
      <c r="EV23" s="614" t="s">
        <v>529</v>
      </c>
      <c r="EW23" s="614" t="s">
        <v>529</v>
      </c>
      <c r="EX23" s="614" t="s">
        <v>1083</v>
      </c>
      <c r="EY23" s="614" t="s">
        <v>529</v>
      </c>
      <c r="EZ23" s="614" t="s">
        <v>529</v>
      </c>
      <c r="FA23" s="614" t="s">
        <v>1083</v>
      </c>
      <c r="FB23" s="614" t="s">
        <v>1083</v>
      </c>
      <c r="FC23" s="614" t="s">
        <v>1083</v>
      </c>
      <c r="FD23" s="614" t="s">
        <v>1083</v>
      </c>
      <c r="FE23" s="614" t="s">
        <v>1083</v>
      </c>
      <c r="FF23" s="614" t="s">
        <v>1083</v>
      </c>
      <c r="FG23" s="614" t="s">
        <v>1083</v>
      </c>
      <c r="FH23" s="614" t="s">
        <v>1083</v>
      </c>
      <c r="FI23" s="614" t="s">
        <v>1083</v>
      </c>
      <c r="FJ23" s="614" t="s">
        <v>529</v>
      </c>
      <c r="FK23" s="614" t="s">
        <v>529</v>
      </c>
      <c r="FL23" s="614" t="s">
        <v>1083</v>
      </c>
      <c r="FM23" s="614" t="s">
        <v>1083</v>
      </c>
      <c r="FN23" s="614" t="s">
        <v>1083</v>
      </c>
      <c r="FO23" s="614" t="s">
        <v>529</v>
      </c>
      <c r="FP23" s="614" t="s">
        <v>1083</v>
      </c>
      <c r="FQ23" s="614" t="s">
        <v>1083</v>
      </c>
      <c r="FR23" s="614" t="s">
        <v>1083</v>
      </c>
      <c r="FS23" s="614" t="s">
        <v>1083</v>
      </c>
      <c r="FT23" s="614" t="s">
        <v>529</v>
      </c>
      <c r="FU23" s="614" t="s">
        <v>1083</v>
      </c>
      <c r="FV23" s="614" t="s">
        <v>1083</v>
      </c>
      <c r="FW23" s="614" t="s">
        <v>1083</v>
      </c>
      <c r="FX23" s="614" t="s">
        <v>529</v>
      </c>
      <c r="FY23" s="614" t="s">
        <v>1083</v>
      </c>
      <c r="FZ23" s="614" t="s">
        <v>529</v>
      </c>
      <c r="GA23" s="614" t="s">
        <v>529</v>
      </c>
      <c r="GB23" s="614" t="s">
        <v>529</v>
      </c>
      <c r="GC23" s="614" t="s">
        <v>529</v>
      </c>
      <c r="GD23" s="614" t="s">
        <v>529</v>
      </c>
      <c r="GE23" s="614" t="s">
        <v>1083</v>
      </c>
      <c r="GF23" s="614" t="s">
        <v>529</v>
      </c>
      <c r="GG23" s="614" t="s">
        <v>529</v>
      </c>
      <c r="GH23" s="614" t="s">
        <v>1083</v>
      </c>
      <c r="GI23" s="614" t="s">
        <v>1083</v>
      </c>
      <c r="GJ23" s="614" t="s">
        <v>1083</v>
      </c>
      <c r="GK23" s="614" t="s">
        <v>1083</v>
      </c>
      <c r="GL23" s="614" t="s">
        <v>529</v>
      </c>
      <c r="GM23" s="614" t="s">
        <v>529</v>
      </c>
    </row>
    <row r="24" spans="1:195" x14ac:dyDescent="0.2">
      <c r="A24" s="613">
        <v>44849</v>
      </c>
      <c r="B24" s="614" t="s">
        <v>1083</v>
      </c>
      <c r="C24" s="614" t="s">
        <v>1083</v>
      </c>
      <c r="D24" s="614" t="s">
        <v>1083</v>
      </c>
      <c r="E24" s="614" t="s">
        <v>529</v>
      </c>
      <c r="F24" s="614" t="s">
        <v>1083</v>
      </c>
      <c r="G24" s="614" t="s">
        <v>1083</v>
      </c>
      <c r="H24" s="614" t="s">
        <v>1083</v>
      </c>
      <c r="I24" s="614" t="s">
        <v>1083</v>
      </c>
      <c r="J24" s="614" t="s">
        <v>1083</v>
      </c>
      <c r="K24" s="614" t="s">
        <v>1083</v>
      </c>
      <c r="L24" s="614" t="s">
        <v>1083</v>
      </c>
      <c r="M24" s="614" t="s">
        <v>1083</v>
      </c>
      <c r="N24" s="614" t="s">
        <v>1083</v>
      </c>
      <c r="O24" s="614" t="s">
        <v>1083</v>
      </c>
      <c r="P24" s="614" t="s">
        <v>1083</v>
      </c>
      <c r="Q24" s="614" t="s">
        <v>1083</v>
      </c>
      <c r="R24" s="614" t="s">
        <v>1083</v>
      </c>
      <c r="S24" s="614" t="s">
        <v>1083</v>
      </c>
      <c r="T24" s="614" t="s">
        <v>1083</v>
      </c>
      <c r="U24" s="614" t="s">
        <v>1083</v>
      </c>
      <c r="V24" s="614" t="s">
        <v>1083</v>
      </c>
      <c r="W24" s="614" t="s">
        <v>529</v>
      </c>
      <c r="X24" s="614" t="s">
        <v>529</v>
      </c>
      <c r="Y24" s="614" t="s">
        <v>1083</v>
      </c>
      <c r="Z24" s="614" t="s">
        <v>1083</v>
      </c>
      <c r="AA24" s="614" t="s">
        <v>1083</v>
      </c>
      <c r="AB24" s="614" t="s">
        <v>1083</v>
      </c>
      <c r="AC24" s="614" t="s">
        <v>1083</v>
      </c>
      <c r="AD24" s="614" t="s">
        <v>1083</v>
      </c>
      <c r="AE24" s="614" t="s">
        <v>1083</v>
      </c>
      <c r="AF24" s="614" t="s">
        <v>1083</v>
      </c>
      <c r="AG24" s="614" t="s">
        <v>1083</v>
      </c>
      <c r="AH24" s="614" t="s">
        <v>1083</v>
      </c>
      <c r="AI24" s="614" t="s">
        <v>1083</v>
      </c>
      <c r="AJ24" s="614" t="s">
        <v>1083</v>
      </c>
      <c r="AK24" s="614" t="s">
        <v>1083</v>
      </c>
      <c r="AL24" s="614" t="s">
        <v>1083</v>
      </c>
      <c r="AM24" s="614" t="s">
        <v>1083</v>
      </c>
      <c r="AN24" s="614" t="s">
        <v>1083</v>
      </c>
      <c r="AO24" s="614" t="s">
        <v>1083</v>
      </c>
      <c r="AP24" s="614" t="s">
        <v>1083</v>
      </c>
      <c r="AQ24" s="614" t="s">
        <v>1083</v>
      </c>
      <c r="AR24" s="614" t="s">
        <v>1083</v>
      </c>
      <c r="AS24" s="614" t="s">
        <v>1083</v>
      </c>
      <c r="AT24" s="614" t="s">
        <v>1083</v>
      </c>
      <c r="AU24" s="614" t="s">
        <v>1083</v>
      </c>
      <c r="AV24" s="614" t="s">
        <v>1083</v>
      </c>
      <c r="AW24" s="614" t="s">
        <v>1083</v>
      </c>
      <c r="AX24" s="614" t="s">
        <v>1083</v>
      </c>
      <c r="AY24" s="614" t="s">
        <v>1083</v>
      </c>
      <c r="AZ24" s="614" t="s">
        <v>1083</v>
      </c>
      <c r="BA24" s="614" t="s">
        <v>1083</v>
      </c>
      <c r="BB24" s="614" t="s">
        <v>1083</v>
      </c>
      <c r="BC24" s="614" t="s">
        <v>529</v>
      </c>
      <c r="BD24" s="614" t="s">
        <v>529</v>
      </c>
      <c r="BE24" s="614" t="s">
        <v>1083</v>
      </c>
      <c r="BF24" s="614" t="s">
        <v>529</v>
      </c>
      <c r="BG24" s="614" t="s">
        <v>1083</v>
      </c>
      <c r="BH24" s="614" t="s">
        <v>529</v>
      </c>
      <c r="BI24" s="614" t="s">
        <v>1083</v>
      </c>
      <c r="BJ24" s="614" t="s">
        <v>1083</v>
      </c>
      <c r="BK24" s="614" t="s">
        <v>529</v>
      </c>
      <c r="BL24" s="614" t="s">
        <v>529</v>
      </c>
      <c r="BM24" s="614" t="s">
        <v>1083</v>
      </c>
      <c r="BN24" s="614" t="s">
        <v>529</v>
      </c>
      <c r="BO24" s="614" t="s">
        <v>529</v>
      </c>
      <c r="BP24" s="614" t="s">
        <v>529</v>
      </c>
      <c r="BQ24" s="614" t="s">
        <v>1083</v>
      </c>
      <c r="BR24" s="614" t="s">
        <v>1083</v>
      </c>
      <c r="BS24" s="614" t="s">
        <v>529</v>
      </c>
      <c r="BT24" s="614" t="s">
        <v>529</v>
      </c>
      <c r="BU24" s="614" t="s">
        <v>529</v>
      </c>
      <c r="BV24" s="614" t="s">
        <v>529</v>
      </c>
      <c r="BW24" s="614" t="s">
        <v>1083</v>
      </c>
      <c r="BX24" s="614" t="s">
        <v>529</v>
      </c>
      <c r="BY24" s="614" t="s">
        <v>1083</v>
      </c>
      <c r="BZ24" s="614" t="s">
        <v>1083</v>
      </c>
      <c r="CA24" s="614" t="s">
        <v>1083</v>
      </c>
      <c r="CB24" s="614" t="s">
        <v>1083</v>
      </c>
      <c r="CC24" s="614" t="s">
        <v>1083</v>
      </c>
      <c r="CD24" s="614" t="s">
        <v>1083</v>
      </c>
      <c r="CE24" s="614" t="s">
        <v>529</v>
      </c>
      <c r="CF24" s="614" t="s">
        <v>529</v>
      </c>
      <c r="CG24" s="614" t="s">
        <v>1083</v>
      </c>
      <c r="CH24" s="614" t="s">
        <v>1083</v>
      </c>
      <c r="CI24" s="614" t="s">
        <v>1083</v>
      </c>
      <c r="CJ24" s="614" t="s">
        <v>529</v>
      </c>
      <c r="CK24" s="614" t="s">
        <v>529</v>
      </c>
      <c r="CL24" s="614" t="s">
        <v>1083</v>
      </c>
      <c r="CM24" s="614" t="s">
        <v>1083</v>
      </c>
      <c r="CN24" s="614" t="s">
        <v>1083</v>
      </c>
      <c r="CO24" s="614" t="s">
        <v>1083</v>
      </c>
      <c r="CP24" s="614" t="s">
        <v>1083</v>
      </c>
      <c r="CQ24" s="614" t="s">
        <v>1083</v>
      </c>
      <c r="CR24" s="614" t="s">
        <v>529</v>
      </c>
      <c r="CS24" s="614" t="s">
        <v>1083</v>
      </c>
      <c r="CT24" s="614" t="s">
        <v>1083</v>
      </c>
      <c r="CU24" s="614" t="s">
        <v>1083</v>
      </c>
      <c r="CV24" s="614" t="s">
        <v>1083</v>
      </c>
      <c r="CW24" s="614" t="s">
        <v>1083</v>
      </c>
      <c r="CX24" s="614" t="s">
        <v>1083</v>
      </c>
      <c r="CY24" s="614" t="s">
        <v>1083</v>
      </c>
      <c r="CZ24" s="614" t="s">
        <v>1083</v>
      </c>
      <c r="DA24" s="614" t="s">
        <v>1083</v>
      </c>
      <c r="DB24" s="614" t="s">
        <v>1083</v>
      </c>
      <c r="DC24" s="614" t="s">
        <v>529</v>
      </c>
      <c r="DD24" s="614" t="s">
        <v>1083</v>
      </c>
      <c r="DE24" s="614" t="s">
        <v>1083</v>
      </c>
      <c r="DF24" s="614" t="s">
        <v>1083</v>
      </c>
      <c r="DG24" s="614" t="s">
        <v>1083</v>
      </c>
      <c r="DH24" s="614" t="s">
        <v>529</v>
      </c>
      <c r="DI24" s="614" t="s">
        <v>1083</v>
      </c>
      <c r="DJ24" s="614" t="s">
        <v>529</v>
      </c>
      <c r="DK24" s="614" t="s">
        <v>529</v>
      </c>
      <c r="DL24" s="614" t="s">
        <v>1083</v>
      </c>
      <c r="DM24" s="614" t="s">
        <v>529</v>
      </c>
      <c r="DN24" s="614" t="s">
        <v>1083</v>
      </c>
      <c r="DO24" s="614" t="s">
        <v>1083</v>
      </c>
      <c r="DP24" s="614" t="s">
        <v>1083</v>
      </c>
      <c r="DQ24" s="614" t="s">
        <v>1083</v>
      </c>
      <c r="DR24" s="614" t="s">
        <v>1083</v>
      </c>
      <c r="DS24" s="614" t="s">
        <v>1083</v>
      </c>
      <c r="DT24" s="614" t="s">
        <v>1083</v>
      </c>
      <c r="DU24" s="614" t="s">
        <v>529</v>
      </c>
      <c r="DV24" s="614" t="s">
        <v>529</v>
      </c>
      <c r="DW24" s="614" t="s">
        <v>1083</v>
      </c>
      <c r="DX24" s="614" t="s">
        <v>1083</v>
      </c>
      <c r="DY24" s="614" t="s">
        <v>1083</v>
      </c>
      <c r="DZ24" s="614" t="s">
        <v>529</v>
      </c>
      <c r="EA24" s="614" t="s">
        <v>529</v>
      </c>
      <c r="EB24" s="614" t="s">
        <v>529</v>
      </c>
      <c r="EC24" s="614" t="s">
        <v>529</v>
      </c>
      <c r="ED24" s="614" t="s">
        <v>529</v>
      </c>
      <c r="EE24" s="614" t="s">
        <v>529</v>
      </c>
      <c r="EF24" s="614" t="s">
        <v>529</v>
      </c>
      <c r="EG24" s="614" t="s">
        <v>529</v>
      </c>
      <c r="EH24" s="614" t="s">
        <v>1083</v>
      </c>
      <c r="EI24" s="614" t="s">
        <v>1083</v>
      </c>
      <c r="EJ24" s="614" t="s">
        <v>1083</v>
      </c>
      <c r="EK24" s="614" t="s">
        <v>1083</v>
      </c>
      <c r="EL24" s="614" t="s">
        <v>1083</v>
      </c>
      <c r="EM24" s="614" t="s">
        <v>1083</v>
      </c>
      <c r="EN24" s="614" t="s">
        <v>1083</v>
      </c>
      <c r="EO24" s="614" t="s">
        <v>1083</v>
      </c>
      <c r="EP24" s="614" t="s">
        <v>1083</v>
      </c>
      <c r="EQ24" s="614" t="s">
        <v>1083</v>
      </c>
      <c r="ER24" s="614" t="s">
        <v>529</v>
      </c>
      <c r="ES24" s="614" t="s">
        <v>529</v>
      </c>
      <c r="ET24" s="614" t="s">
        <v>529</v>
      </c>
      <c r="EU24" s="614" t="s">
        <v>529</v>
      </c>
      <c r="EV24" s="614" t="s">
        <v>529</v>
      </c>
      <c r="EW24" s="614" t="s">
        <v>529</v>
      </c>
      <c r="EX24" s="614" t="s">
        <v>1083</v>
      </c>
      <c r="EY24" s="614" t="s">
        <v>529</v>
      </c>
      <c r="EZ24" s="614" t="s">
        <v>529</v>
      </c>
      <c r="FA24" s="614" t="s">
        <v>1083</v>
      </c>
      <c r="FB24" s="614" t="s">
        <v>1083</v>
      </c>
      <c r="FC24" s="614" t="s">
        <v>1083</v>
      </c>
      <c r="FD24" s="614" t="s">
        <v>1083</v>
      </c>
      <c r="FE24" s="614" t="s">
        <v>529</v>
      </c>
      <c r="FF24" s="614" t="s">
        <v>1083</v>
      </c>
      <c r="FG24" s="614" t="s">
        <v>1083</v>
      </c>
      <c r="FH24" s="614" t="s">
        <v>1083</v>
      </c>
      <c r="FI24" s="614" t="s">
        <v>1083</v>
      </c>
      <c r="FJ24" s="614" t="s">
        <v>529</v>
      </c>
      <c r="FK24" s="614" t="s">
        <v>529</v>
      </c>
      <c r="FL24" s="614" t="s">
        <v>1083</v>
      </c>
      <c r="FM24" s="614" t="s">
        <v>1083</v>
      </c>
      <c r="FN24" s="614" t="s">
        <v>1083</v>
      </c>
      <c r="FO24" s="614" t="s">
        <v>529</v>
      </c>
      <c r="FP24" s="614" t="s">
        <v>1083</v>
      </c>
      <c r="FQ24" s="614" t="s">
        <v>1083</v>
      </c>
      <c r="FR24" s="614" t="s">
        <v>1083</v>
      </c>
      <c r="FS24" s="614" t="s">
        <v>1083</v>
      </c>
      <c r="FT24" s="614" t="s">
        <v>529</v>
      </c>
      <c r="FU24" s="614" t="s">
        <v>1083</v>
      </c>
      <c r="FV24" s="614" t="s">
        <v>1083</v>
      </c>
      <c r="FW24" s="614" t="s">
        <v>1083</v>
      </c>
      <c r="FX24" s="614" t="s">
        <v>529</v>
      </c>
      <c r="FY24" s="614" t="s">
        <v>1083</v>
      </c>
      <c r="FZ24" s="614" t="s">
        <v>529</v>
      </c>
      <c r="GA24" s="614" t="s">
        <v>529</v>
      </c>
      <c r="GB24" s="614" t="s">
        <v>529</v>
      </c>
      <c r="GC24" s="614" t="s">
        <v>529</v>
      </c>
      <c r="GD24" s="614" t="s">
        <v>529</v>
      </c>
      <c r="GE24" s="614" t="s">
        <v>1083</v>
      </c>
      <c r="GF24" s="614" t="s">
        <v>529</v>
      </c>
      <c r="GG24" s="614" t="s">
        <v>529</v>
      </c>
      <c r="GH24" s="614" t="s">
        <v>1083</v>
      </c>
      <c r="GI24" s="614" t="s">
        <v>1083</v>
      </c>
      <c r="GJ24" s="614" t="s">
        <v>529</v>
      </c>
      <c r="GK24" s="614" t="s">
        <v>1083</v>
      </c>
      <c r="GL24" s="614" t="s">
        <v>529</v>
      </c>
      <c r="GM24" s="614" t="s">
        <v>529</v>
      </c>
    </row>
    <row r="25" spans="1:195" x14ac:dyDescent="0.2">
      <c r="A25" s="613">
        <v>44850</v>
      </c>
      <c r="B25" s="614" t="s">
        <v>1083</v>
      </c>
      <c r="C25" s="614" t="s">
        <v>1083</v>
      </c>
      <c r="D25" s="614" t="s">
        <v>1083</v>
      </c>
      <c r="E25" s="614" t="s">
        <v>529</v>
      </c>
      <c r="F25" s="614" t="s">
        <v>1083</v>
      </c>
      <c r="G25" s="614" t="s">
        <v>1083</v>
      </c>
      <c r="H25" s="614" t="s">
        <v>1083</v>
      </c>
      <c r="I25" s="614" t="s">
        <v>529</v>
      </c>
      <c r="J25" s="614" t="s">
        <v>1083</v>
      </c>
      <c r="K25" s="614" t="s">
        <v>1083</v>
      </c>
      <c r="L25" s="614" t="s">
        <v>1083</v>
      </c>
      <c r="M25" s="614" t="s">
        <v>1083</v>
      </c>
      <c r="N25" s="614" t="s">
        <v>1083</v>
      </c>
      <c r="O25" s="614" t="s">
        <v>1083</v>
      </c>
      <c r="P25" s="614" t="s">
        <v>1083</v>
      </c>
      <c r="Q25" s="614" t="s">
        <v>1083</v>
      </c>
      <c r="R25" s="614" t="s">
        <v>1083</v>
      </c>
      <c r="S25" s="614" t="s">
        <v>1083</v>
      </c>
      <c r="T25" s="614" t="s">
        <v>529</v>
      </c>
      <c r="U25" s="614" t="s">
        <v>1083</v>
      </c>
      <c r="V25" s="614" t="s">
        <v>1083</v>
      </c>
      <c r="W25" s="614" t="s">
        <v>529</v>
      </c>
      <c r="X25" s="614" t="s">
        <v>529</v>
      </c>
      <c r="Y25" s="614" t="s">
        <v>1083</v>
      </c>
      <c r="Z25" s="614" t="s">
        <v>1083</v>
      </c>
      <c r="AA25" s="614" t="s">
        <v>1083</v>
      </c>
      <c r="AB25" s="614" t="s">
        <v>1083</v>
      </c>
      <c r="AC25" s="614" t="s">
        <v>1083</v>
      </c>
      <c r="AD25" s="614" t="s">
        <v>1083</v>
      </c>
      <c r="AE25" s="614" t="s">
        <v>1083</v>
      </c>
      <c r="AF25" s="614" t="s">
        <v>1083</v>
      </c>
      <c r="AG25" s="614" t="s">
        <v>1083</v>
      </c>
      <c r="AH25" s="614" t="s">
        <v>1083</v>
      </c>
      <c r="AI25" s="614" t="s">
        <v>1083</v>
      </c>
      <c r="AJ25" s="614" t="s">
        <v>1083</v>
      </c>
      <c r="AK25" s="614" t="s">
        <v>1083</v>
      </c>
      <c r="AL25" s="614" t="s">
        <v>1083</v>
      </c>
      <c r="AM25" s="614" t="s">
        <v>1083</v>
      </c>
      <c r="AN25" s="614" t="s">
        <v>1083</v>
      </c>
      <c r="AO25" s="614" t="s">
        <v>1083</v>
      </c>
      <c r="AP25" s="614" t="s">
        <v>1083</v>
      </c>
      <c r="AQ25" s="614" t="s">
        <v>1083</v>
      </c>
      <c r="AR25" s="614" t="s">
        <v>1083</v>
      </c>
      <c r="AS25" s="614" t="s">
        <v>1083</v>
      </c>
      <c r="AT25" s="614" t="s">
        <v>529</v>
      </c>
      <c r="AU25" s="614" t="s">
        <v>1083</v>
      </c>
      <c r="AV25" s="614" t="s">
        <v>1083</v>
      </c>
      <c r="AW25" s="614" t="s">
        <v>1083</v>
      </c>
      <c r="AX25" s="614" t="s">
        <v>1083</v>
      </c>
      <c r="AY25" s="614" t="s">
        <v>1083</v>
      </c>
      <c r="AZ25" s="614" t="s">
        <v>529</v>
      </c>
      <c r="BA25" s="614" t="s">
        <v>1083</v>
      </c>
      <c r="BB25" s="614" t="s">
        <v>1083</v>
      </c>
      <c r="BC25" s="614" t="s">
        <v>529</v>
      </c>
      <c r="BD25" s="614" t="s">
        <v>529</v>
      </c>
      <c r="BE25" s="614" t="s">
        <v>1083</v>
      </c>
      <c r="BF25" s="614" t="s">
        <v>529</v>
      </c>
      <c r="BG25" s="614" t="s">
        <v>1083</v>
      </c>
      <c r="BH25" s="614" t="s">
        <v>529</v>
      </c>
      <c r="BI25" s="614" t="s">
        <v>1083</v>
      </c>
      <c r="BJ25" s="614" t="s">
        <v>1083</v>
      </c>
      <c r="BK25" s="614" t="s">
        <v>529</v>
      </c>
      <c r="BL25" s="614" t="s">
        <v>529</v>
      </c>
      <c r="BM25" s="614" t="s">
        <v>1083</v>
      </c>
      <c r="BN25" s="614" t="s">
        <v>529</v>
      </c>
      <c r="BO25" s="614" t="s">
        <v>529</v>
      </c>
      <c r="BP25" s="614" t="s">
        <v>529</v>
      </c>
      <c r="BQ25" s="614" t="s">
        <v>1083</v>
      </c>
      <c r="BR25" s="614" t="s">
        <v>1083</v>
      </c>
      <c r="BS25" s="614" t="s">
        <v>529</v>
      </c>
      <c r="BT25" s="614" t="s">
        <v>529</v>
      </c>
      <c r="BU25" s="614" t="s">
        <v>529</v>
      </c>
      <c r="BV25" s="614" t="s">
        <v>529</v>
      </c>
      <c r="BW25" s="614" t="s">
        <v>1083</v>
      </c>
      <c r="BX25" s="614" t="s">
        <v>529</v>
      </c>
      <c r="BY25" s="614" t="s">
        <v>1083</v>
      </c>
      <c r="BZ25" s="614" t="s">
        <v>1083</v>
      </c>
      <c r="CA25" s="614" t="s">
        <v>1083</v>
      </c>
      <c r="CB25" s="614" t="s">
        <v>1083</v>
      </c>
      <c r="CC25" s="614" t="s">
        <v>1083</v>
      </c>
      <c r="CD25" s="614" t="s">
        <v>1083</v>
      </c>
      <c r="CE25" s="614" t="s">
        <v>529</v>
      </c>
      <c r="CF25" s="614" t="s">
        <v>529</v>
      </c>
      <c r="CG25" s="614" t="s">
        <v>1083</v>
      </c>
      <c r="CH25" s="614" t="s">
        <v>1083</v>
      </c>
      <c r="CI25" s="614" t="s">
        <v>1083</v>
      </c>
      <c r="CJ25" s="614" t="s">
        <v>529</v>
      </c>
      <c r="CK25" s="614" t="s">
        <v>529</v>
      </c>
      <c r="CL25" s="614" t="s">
        <v>1083</v>
      </c>
      <c r="CM25" s="614" t="s">
        <v>529</v>
      </c>
      <c r="CN25" s="614" t="s">
        <v>1083</v>
      </c>
      <c r="CO25" s="614" t="s">
        <v>1083</v>
      </c>
      <c r="CP25" s="614" t="s">
        <v>1083</v>
      </c>
      <c r="CQ25" s="614" t="s">
        <v>1083</v>
      </c>
      <c r="CR25" s="614" t="s">
        <v>529</v>
      </c>
      <c r="CS25" s="614" t="s">
        <v>1083</v>
      </c>
      <c r="CT25" s="614" t="s">
        <v>1083</v>
      </c>
      <c r="CU25" s="614" t="s">
        <v>1083</v>
      </c>
      <c r="CV25" s="614" t="s">
        <v>1083</v>
      </c>
      <c r="CW25" s="614" t="s">
        <v>1083</v>
      </c>
      <c r="CX25" s="614" t="s">
        <v>1083</v>
      </c>
      <c r="CY25" s="614" t="s">
        <v>1083</v>
      </c>
      <c r="CZ25" s="614" t="s">
        <v>1083</v>
      </c>
      <c r="DA25" s="614" t="s">
        <v>1083</v>
      </c>
      <c r="DB25" s="614" t="s">
        <v>1083</v>
      </c>
      <c r="DC25" s="614" t="s">
        <v>529</v>
      </c>
      <c r="DD25" s="614" t="s">
        <v>1083</v>
      </c>
      <c r="DE25" s="614" t="s">
        <v>1083</v>
      </c>
      <c r="DF25" s="614" t="s">
        <v>1083</v>
      </c>
      <c r="DG25" s="614" t="s">
        <v>529</v>
      </c>
      <c r="DH25" s="614" t="s">
        <v>529</v>
      </c>
      <c r="DI25" s="614" t="s">
        <v>1083</v>
      </c>
      <c r="DJ25" s="614" t="s">
        <v>529</v>
      </c>
      <c r="DK25" s="614" t="s">
        <v>529</v>
      </c>
      <c r="DL25" s="614" t="s">
        <v>1083</v>
      </c>
      <c r="DM25" s="614" t="s">
        <v>1083</v>
      </c>
      <c r="DN25" s="614" t="s">
        <v>1083</v>
      </c>
      <c r="DO25" s="614" t="s">
        <v>1083</v>
      </c>
      <c r="DP25" s="614" t="s">
        <v>1083</v>
      </c>
      <c r="DQ25" s="614" t="s">
        <v>1083</v>
      </c>
      <c r="DR25" s="614" t="s">
        <v>1083</v>
      </c>
      <c r="DS25" s="614" t="s">
        <v>1083</v>
      </c>
      <c r="DT25" s="614" t="s">
        <v>1083</v>
      </c>
      <c r="DU25" s="614" t="s">
        <v>529</v>
      </c>
      <c r="DV25" s="614" t="s">
        <v>529</v>
      </c>
      <c r="DW25" s="614" t="s">
        <v>1083</v>
      </c>
      <c r="DX25" s="614" t="s">
        <v>1083</v>
      </c>
      <c r="DY25" s="614" t="s">
        <v>529</v>
      </c>
      <c r="DZ25" s="614" t="s">
        <v>529</v>
      </c>
      <c r="EA25" s="614" t="s">
        <v>529</v>
      </c>
      <c r="EB25" s="614" t="s">
        <v>529</v>
      </c>
      <c r="EC25" s="614" t="s">
        <v>529</v>
      </c>
      <c r="ED25" s="614" t="s">
        <v>529</v>
      </c>
      <c r="EE25" s="614" t="s">
        <v>529</v>
      </c>
      <c r="EF25" s="614" t="s">
        <v>529</v>
      </c>
      <c r="EG25" s="614" t="s">
        <v>1083</v>
      </c>
      <c r="EH25" s="614" t="s">
        <v>1083</v>
      </c>
      <c r="EI25" s="614" t="s">
        <v>1083</v>
      </c>
      <c r="EJ25" s="614" t="s">
        <v>1083</v>
      </c>
      <c r="EK25" s="614" t="s">
        <v>529</v>
      </c>
      <c r="EL25" s="614" t="s">
        <v>1083</v>
      </c>
      <c r="EM25" s="614" t="s">
        <v>1083</v>
      </c>
      <c r="EN25" s="614" t="s">
        <v>1083</v>
      </c>
      <c r="EO25" s="614" t="s">
        <v>1083</v>
      </c>
      <c r="EP25" s="614" t="s">
        <v>1083</v>
      </c>
      <c r="EQ25" s="614" t="s">
        <v>1083</v>
      </c>
      <c r="ER25" s="614" t="s">
        <v>529</v>
      </c>
      <c r="ES25" s="614" t="s">
        <v>529</v>
      </c>
      <c r="ET25" s="614" t="s">
        <v>529</v>
      </c>
      <c r="EU25" s="614" t="s">
        <v>529</v>
      </c>
      <c r="EV25" s="614" t="s">
        <v>529</v>
      </c>
      <c r="EW25" s="614" t="s">
        <v>529</v>
      </c>
      <c r="EX25" s="614" t="s">
        <v>1083</v>
      </c>
      <c r="EY25" s="614" t="s">
        <v>529</v>
      </c>
      <c r="EZ25" s="614" t="s">
        <v>529</v>
      </c>
      <c r="FA25" s="614" t="s">
        <v>1083</v>
      </c>
      <c r="FB25" s="614" t="s">
        <v>1083</v>
      </c>
      <c r="FC25" s="614" t="s">
        <v>529</v>
      </c>
      <c r="FD25" s="614" t="s">
        <v>1083</v>
      </c>
      <c r="FE25" s="614" t="s">
        <v>1083</v>
      </c>
      <c r="FF25" s="614" t="s">
        <v>1083</v>
      </c>
      <c r="FG25" s="614" t="s">
        <v>1083</v>
      </c>
      <c r="FH25" s="614" t="s">
        <v>1083</v>
      </c>
      <c r="FI25" s="614" t="s">
        <v>1083</v>
      </c>
      <c r="FJ25" s="614" t="s">
        <v>1083</v>
      </c>
      <c r="FK25" s="614" t="s">
        <v>529</v>
      </c>
      <c r="FL25" s="614" t="s">
        <v>1083</v>
      </c>
      <c r="FM25" s="614" t="s">
        <v>1083</v>
      </c>
      <c r="FN25" s="614" t="s">
        <v>529</v>
      </c>
      <c r="FO25" s="614" t="s">
        <v>1083</v>
      </c>
      <c r="FP25" s="614" t="s">
        <v>1083</v>
      </c>
      <c r="FQ25" s="614" t="s">
        <v>529</v>
      </c>
      <c r="FR25" s="614" t="s">
        <v>529</v>
      </c>
      <c r="FS25" s="614" t="s">
        <v>1083</v>
      </c>
      <c r="FT25" s="614" t="s">
        <v>529</v>
      </c>
      <c r="FU25" s="614" t="s">
        <v>1083</v>
      </c>
      <c r="FV25" s="614" t="s">
        <v>1083</v>
      </c>
      <c r="FW25" s="614" t="s">
        <v>1083</v>
      </c>
      <c r="FX25" s="614" t="s">
        <v>529</v>
      </c>
      <c r="FY25" s="614" t="s">
        <v>1083</v>
      </c>
      <c r="FZ25" s="614" t="s">
        <v>529</v>
      </c>
      <c r="GA25" s="614" t="s">
        <v>529</v>
      </c>
      <c r="GB25" s="614" t="s">
        <v>529</v>
      </c>
      <c r="GC25" s="614" t="s">
        <v>529</v>
      </c>
      <c r="GD25" s="614" t="s">
        <v>1083</v>
      </c>
      <c r="GE25" s="614" t="s">
        <v>1083</v>
      </c>
      <c r="GF25" s="614" t="s">
        <v>529</v>
      </c>
      <c r="GG25" s="614" t="s">
        <v>529</v>
      </c>
      <c r="GH25" s="614" t="s">
        <v>1083</v>
      </c>
      <c r="GI25" s="614" t="s">
        <v>1083</v>
      </c>
      <c r="GJ25" s="614" t="s">
        <v>529</v>
      </c>
      <c r="GK25" s="614" t="s">
        <v>1083</v>
      </c>
      <c r="GL25" s="614" t="s">
        <v>529</v>
      </c>
      <c r="GM25" s="614" t="s">
        <v>529</v>
      </c>
    </row>
    <row r="26" spans="1:195" x14ac:dyDescent="0.2">
      <c r="A26" s="613">
        <v>44851</v>
      </c>
      <c r="B26" s="614" t="s">
        <v>1083</v>
      </c>
      <c r="C26" s="614" t="s">
        <v>1083</v>
      </c>
      <c r="D26" s="614" t="s">
        <v>1083</v>
      </c>
      <c r="E26" s="614" t="s">
        <v>529</v>
      </c>
      <c r="F26" s="614" t="s">
        <v>1083</v>
      </c>
      <c r="G26" s="614" t="s">
        <v>1083</v>
      </c>
      <c r="H26" s="614" t="s">
        <v>1083</v>
      </c>
      <c r="I26" s="614" t="s">
        <v>529</v>
      </c>
      <c r="J26" s="614" t="s">
        <v>1083</v>
      </c>
      <c r="K26" s="614" t="s">
        <v>1083</v>
      </c>
      <c r="L26" s="614" t="s">
        <v>1083</v>
      </c>
      <c r="M26" s="614" t="s">
        <v>1083</v>
      </c>
      <c r="N26" s="614" t="s">
        <v>1083</v>
      </c>
      <c r="O26" s="614" t="s">
        <v>1083</v>
      </c>
      <c r="P26" s="614" t="s">
        <v>1083</v>
      </c>
      <c r="Q26" s="614" t="s">
        <v>1083</v>
      </c>
      <c r="R26" s="614" t="s">
        <v>1083</v>
      </c>
      <c r="S26" s="614" t="s">
        <v>1083</v>
      </c>
      <c r="T26" s="614" t="s">
        <v>1083</v>
      </c>
      <c r="U26" s="614" t="s">
        <v>1083</v>
      </c>
      <c r="V26" s="614" t="s">
        <v>1083</v>
      </c>
      <c r="W26" s="614" t="s">
        <v>529</v>
      </c>
      <c r="X26" s="614" t="s">
        <v>529</v>
      </c>
      <c r="Y26" s="614" t="s">
        <v>1083</v>
      </c>
      <c r="Z26" s="614" t="s">
        <v>1083</v>
      </c>
      <c r="AA26" s="614" t="s">
        <v>1083</v>
      </c>
      <c r="AB26" s="614" t="s">
        <v>1083</v>
      </c>
      <c r="AC26" s="614" t="s">
        <v>1083</v>
      </c>
      <c r="AD26" s="614" t="s">
        <v>1083</v>
      </c>
      <c r="AE26" s="614" t="s">
        <v>1083</v>
      </c>
      <c r="AF26" s="614" t="s">
        <v>1083</v>
      </c>
      <c r="AG26" s="614" t="s">
        <v>1083</v>
      </c>
      <c r="AH26" s="614" t="s">
        <v>1083</v>
      </c>
      <c r="AI26" s="614" t="s">
        <v>1083</v>
      </c>
      <c r="AJ26" s="614" t="s">
        <v>1083</v>
      </c>
      <c r="AK26" s="614" t="s">
        <v>1083</v>
      </c>
      <c r="AL26" s="614" t="s">
        <v>1083</v>
      </c>
      <c r="AM26" s="614" t="s">
        <v>1083</v>
      </c>
      <c r="AN26" s="614" t="s">
        <v>1083</v>
      </c>
      <c r="AO26" s="614" t="s">
        <v>1083</v>
      </c>
      <c r="AP26" s="614" t="s">
        <v>1083</v>
      </c>
      <c r="AQ26" s="614" t="s">
        <v>1083</v>
      </c>
      <c r="AR26" s="614" t="s">
        <v>1083</v>
      </c>
      <c r="AS26" s="614" t="s">
        <v>1083</v>
      </c>
      <c r="AT26" s="614" t="s">
        <v>1083</v>
      </c>
      <c r="AU26" s="614" t="s">
        <v>1083</v>
      </c>
      <c r="AV26" s="614" t="s">
        <v>1083</v>
      </c>
      <c r="AW26" s="614" t="s">
        <v>1083</v>
      </c>
      <c r="AX26" s="614" t="s">
        <v>1083</v>
      </c>
      <c r="AY26" s="614" t="s">
        <v>1083</v>
      </c>
      <c r="AZ26" s="614" t="s">
        <v>1083</v>
      </c>
      <c r="BA26" s="614" t="s">
        <v>1083</v>
      </c>
      <c r="BB26" s="614" t="s">
        <v>1083</v>
      </c>
      <c r="BC26" s="614" t="s">
        <v>529</v>
      </c>
      <c r="BD26" s="614" t="s">
        <v>529</v>
      </c>
      <c r="BE26" s="614" t="s">
        <v>1083</v>
      </c>
      <c r="BF26" s="614" t="s">
        <v>529</v>
      </c>
      <c r="BG26" s="614" t="s">
        <v>1083</v>
      </c>
      <c r="BH26" s="614" t="s">
        <v>529</v>
      </c>
      <c r="BI26" s="614" t="s">
        <v>1083</v>
      </c>
      <c r="BJ26" s="614" t="s">
        <v>1083</v>
      </c>
      <c r="BK26" s="614" t="s">
        <v>529</v>
      </c>
      <c r="BL26" s="614" t="s">
        <v>529</v>
      </c>
      <c r="BM26" s="614" t="s">
        <v>1083</v>
      </c>
      <c r="BN26" s="614" t="s">
        <v>529</v>
      </c>
      <c r="BO26" s="614" t="s">
        <v>529</v>
      </c>
      <c r="BP26" s="614" t="s">
        <v>529</v>
      </c>
      <c r="BQ26" s="614" t="s">
        <v>1083</v>
      </c>
      <c r="BR26" s="614" t="s">
        <v>1083</v>
      </c>
      <c r="BS26" s="614" t="s">
        <v>529</v>
      </c>
      <c r="BT26" s="614" t="s">
        <v>529</v>
      </c>
      <c r="BU26" s="614" t="s">
        <v>529</v>
      </c>
      <c r="BV26" s="614" t="s">
        <v>529</v>
      </c>
      <c r="BW26" s="614" t="s">
        <v>1083</v>
      </c>
      <c r="BX26" s="614" t="s">
        <v>529</v>
      </c>
      <c r="BY26" s="614" t="s">
        <v>1083</v>
      </c>
      <c r="BZ26" s="614" t="s">
        <v>1083</v>
      </c>
      <c r="CA26" s="614" t="s">
        <v>1083</v>
      </c>
      <c r="CB26" s="614" t="s">
        <v>1083</v>
      </c>
      <c r="CC26" s="614" t="s">
        <v>1083</v>
      </c>
      <c r="CD26" s="614" t="s">
        <v>1083</v>
      </c>
      <c r="CE26" s="614" t="s">
        <v>529</v>
      </c>
      <c r="CF26" s="614" t="s">
        <v>529</v>
      </c>
      <c r="CG26" s="614" t="s">
        <v>1083</v>
      </c>
      <c r="CH26" s="614" t="s">
        <v>1083</v>
      </c>
      <c r="CI26" s="614" t="s">
        <v>1083</v>
      </c>
      <c r="CJ26" s="614" t="s">
        <v>1083</v>
      </c>
      <c r="CK26" s="614" t="s">
        <v>529</v>
      </c>
      <c r="CL26" s="614" t="s">
        <v>1083</v>
      </c>
      <c r="CM26" s="614" t="s">
        <v>1083</v>
      </c>
      <c r="CN26" s="614" t="s">
        <v>529</v>
      </c>
      <c r="CO26" s="614" t="s">
        <v>1083</v>
      </c>
      <c r="CP26" s="614" t="s">
        <v>1083</v>
      </c>
      <c r="CQ26" s="614" t="s">
        <v>1083</v>
      </c>
      <c r="CR26" s="614" t="s">
        <v>529</v>
      </c>
      <c r="CS26" s="614" t="s">
        <v>1083</v>
      </c>
      <c r="CT26" s="614" t="s">
        <v>1083</v>
      </c>
      <c r="CU26" s="614" t="s">
        <v>1083</v>
      </c>
      <c r="CV26" s="614" t="s">
        <v>1083</v>
      </c>
      <c r="CW26" s="614" t="s">
        <v>1083</v>
      </c>
      <c r="CX26" s="614" t="s">
        <v>1083</v>
      </c>
      <c r="CY26" s="614" t="s">
        <v>1083</v>
      </c>
      <c r="CZ26" s="614" t="s">
        <v>1083</v>
      </c>
      <c r="DA26" s="614" t="s">
        <v>1083</v>
      </c>
      <c r="DB26" s="614" t="s">
        <v>1083</v>
      </c>
      <c r="DC26" s="614" t="s">
        <v>529</v>
      </c>
      <c r="DD26" s="614" t="s">
        <v>1083</v>
      </c>
      <c r="DE26" s="614" t="s">
        <v>1083</v>
      </c>
      <c r="DF26" s="614" t="s">
        <v>1083</v>
      </c>
      <c r="DG26" s="614" t="s">
        <v>1083</v>
      </c>
      <c r="DH26" s="614" t="s">
        <v>529</v>
      </c>
      <c r="DI26" s="614" t="s">
        <v>1083</v>
      </c>
      <c r="DJ26" s="614" t="s">
        <v>529</v>
      </c>
      <c r="DK26" s="614" t="s">
        <v>529</v>
      </c>
      <c r="DL26" s="614" t="s">
        <v>1083</v>
      </c>
      <c r="DM26" s="614" t="s">
        <v>529</v>
      </c>
      <c r="DN26" s="614" t="s">
        <v>1083</v>
      </c>
      <c r="DO26" s="614" t="s">
        <v>1083</v>
      </c>
      <c r="DP26" s="614" t="s">
        <v>1083</v>
      </c>
      <c r="DQ26" s="614" t="s">
        <v>1083</v>
      </c>
      <c r="DR26" s="614" t="s">
        <v>1083</v>
      </c>
      <c r="DS26" s="614" t="s">
        <v>1083</v>
      </c>
      <c r="DT26" s="614" t="s">
        <v>1083</v>
      </c>
      <c r="DU26" s="614" t="s">
        <v>529</v>
      </c>
      <c r="DV26" s="614" t="s">
        <v>529</v>
      </c>
      <c r="DW26" s="614" t="s">
        <v>1083</v>
      </c>
      <c r="DX26" s="614" t="s">
        <v>1083</v>
      </c>
      <c r="DY26" s="614" t="s">
        <v>1083</v>
      </c>
      <c r="DZ26" s="614" t="s">
        <v>529</v>
      </c>
      <c r="EA26" s="614" t="s">
        <v>529</v>
      </c>
      <c r="EB26" s="614" t="s">
        <v>529</v>
      </c>
      <c r="EC26" s="614" t="s">
        <v>529</v>
      </c>
      <c r="ED26" s="614" t="s">
        <v>529</v>
      </c>
      <c r="EE26" s="614" t="s">
        <v>529</v>
      </c>
      <c r="EF26" s="614" t="s">
        <v>529</v>
      </c>
      <c r="EG26" s="614" t="s">
        <v>529</v>
      </c>
      <c r="EH26" s="614" t="s">
        <v>1083</v>
      </c>
      <c r="EI26" s="614" t="s">
        <v>1083</v>
      </c>
      <c r="EJ26" s="614" t="s">
        <v>1083</v>
      </c>
      <c r="EK26" s="614" t="s">
        <v>1083</v>
      </c>
      <c r="EL26" s="614" t="s">
        <v>1083</v>
      </c>
      <c r="EM26" s="614" t="s">
        <v>1083</v>
      </c>
      <c r="EN26" s="614" t="s">
        <v>529</v>
      </c>
      <c r="EO26" s="614" t="s">
        <v>1083</v>
      </c>
      <c r="EP26" s="614" t="s">
        <v>1083</v>
      </c>
      <c r="EQ26" s="614" t="s">
        <v>1083</v>
      </c>
      <c r="ER26" s="614" t="s">
        <v>529</v>
      </c>
      <c r="ES26" s="614" t="s">
        <v>529</v>
      </c>
      <c r="ET26" s="614" t="s">
        <v>1083</v>
      </c>
      <c r="EU26" s="614" t="s">
        <v>529</v>
      </c>
      <c r="EV26" s="614" t="s">
        <v>529</v>
      </c>
      <c r="EW26" s="614" t="s">
        <v>529</v>
      </c>
      <c r="EX26" s="614" t="s">
        <v>1083</v>
      </c>
      <c r="EY26" s="614" t="s">
        <v>1083</v>
      </c>
      <c r="EZ26" s="614" t="s">
        <v>529</v>
      </c>
      <c r="FA26" s="614" t="s">
        <v>1083</v>
      </c>
      <c r="FB26" s="614" t="s">
        <v>1083</v>
      </c>
      <c r="FC26" s="614" t="s">
        <v>1083</v>
      </c>
      <c r="FD26" s="614" t="s">
        <v>1083</v>
      </c>
      <c r="FE26" s="614" t="s">
        <v>1083</v>
      </c>
      <c r="FF26" s="614" t="s">
        <v>1083</v>
      </c>
      <c r="FG26" s="614" t="s">
        <v>1083</v>
      </c>
      <c r="FH26" s="614" t="s">
        <v>1083</v>
      </c>
      <c r="FI26" s="614" t="s">
        <v>1083</v>
      </c>
      <c r="FJ26" s="614" t="s">
        <v>1083</v>
      </c>
      <c r="FK26" s="614" t="s">
        <v>1083</v>
      </c>
      <c r="FL26" s="614" t="s">
        <v>1083</v>
      </c>
      <c r="FM26" s="614" t="s">
        <v>1083</v>
      </c>
      <c r="FN26" s="614" t="s">
        <v>1083</v>
      </c>
      <c r="FO26" s="614" t="s">
        <v>1083</v>
      </c>
      <c r="FP26" s="614" t="s">
        <v>1083</v>
      </c>
      <c r="FQ26" s="614" t="s">
        <v>1083</v>
      </c>
      <c r="FR26" s="614" t="s">
        <v>1083</v>
      </c>
      <c r="FS26" s="614" t="s">
        <v>1083</v>
      </c>
      <c r="FT26" s="614" t="s">
        <v>529</v>
      </c>
      <c r="FU26" s="614" t="s">
        <v>1083</v>
      </c>
      <c r="FV26" s="614" t="s">
        <v>1083</v>
      </c>
      <c r="FW26" s="614" t="s">
        <v>1083</v>
      </c>
      <c r="FX26" s="614" t="s">
        <v>529</v>
      </c>
      <c r="FY26" s="614" t="s">
        <v>1083</v>
      </c>
      <c r="FZ26" s="614" t="s">
        <v>529</v>
      </c>
      <c r="GA26" s="614" t="s">
        <v>529</v>
      </c>
      <c r="GB26" s="614" t="s">
        <v>529</v>
      </c>
      <c r="GC26" s="614" t="s">
        <v>529</v>
      </c>
      <c r="GD26" s="614" t="s">
        <v>529</v>
      </c>
      <c r="GE26" s="614" t="s">
        <v>1083</v>
      </c>
      <c r="GF26" s="614" t="s">
        <v>529</v>
      </c>
      <c r="GG26" s="614" t="s">
        <v>529</v>
      </c>
      <c r="GH26" s="614" t="s">
        <v>1083</v>
      </c>
      <c r="GI26" s="614" t="s">
        <v>1083</v>
      </c>
      <c r="GJ26" s="614" t="s">
        <v>529</v>
      </c>
      <c r="GK26" s="614" t="s">
        <v>1083</v>
      </c>
      <c r="GL26" s="614" t="s">
        <v>529</v>
      </c>
      <c r="GM26" s="614" t="s">
        <v>529</v>
      </c>
    </row>
    <row r="27" spans="1:195" x14ac:dyDescent="0.2">
      <c r="A27" s="613">
        <v>44852</v>
      </c>
      <c r="B27" s="614" t="s">
        <v>1083</v>
      </c>
      <c r="C27" s="614" t="s">
        <v>1083</v>
      </c>
      <c r="D27" s="614" t="s">
        <v>1083</v>
      </c>
      <c r="E27" s="614" t="s">
        <v>529</v>
      </c>
      <c r="F27" s="614" t="s">
        <v>1083</v>
      </c>
      <c r="G27" s="614" t="s">
        <v>1083</v>
      </c>
      <c r="H27" s="614" t="s">
        <v>1083</v>
      </c>
      <c r="I27" s="614" t="s">
        <v>529</v>
      </c>
      <c r="J27" s="614" t="s">
        <v>1083</v>
      </c>
      <c r="K27" s="614" t="s">
        <v>1083</v>
      </c>
      <c r="L27" s="614" t="s">
        <v>1083</v>
      </c>
      <c r="M27" s="614" t="s">
        <v>1083</v>
      </c>
      <c r="N27" s="614" t="s">
        <v>1083</v>
      </c>
      <c r="O27" s="614" t="s">
        <v>1083</v>
      </c>
      <c r="P27" s="614" t="s">
        <v>1083</v>
      </c>
      <c r="Q27" s="614" t="s">
        <v>1083</v>
      </c>
      <c r="R27" s="614" t="s">
        <v>1083</v>
      </c>
      <c r="S27" s="614" t="s">
        <v>1083</v>
      </c>
      <c r="T27" s="614" t="s">
        <v>1083</v>
      </c>
      <c r="U27" s="614" t="s">
        <v>1083</v>
      </c>
      <c r="V27" s="614" t="s">
        <v>1083</v>
      </c>
      <c r="W27" s="614" t="s">
        <v>529</v>
      </c>
      <c r="X27" s="614" t="s">
        <v>529</v>
      </c>
      <c r="Y27" s="614" t="s">
        <v>1083</v>
      </c>
      <c r="Z27" s="614" t="s">
        <v>1083</v>
      </c>
      <c r="AA27" s="614" t="s">
        <v>1083</v>
      </c>
      <c r="AB27" s="614" t="s">
        <v>1083</v>
      </c>
      <c r="AC27" s="614" t="s">
        <v>1083</v>
      </c>
      <c r="AD27" s="614" t="s">
        <v>1083</v>
      </c>
      <c r="AE27" s="614" t="s">
        <v>1083</v>
      </c>
      <c r="AF27" s="614" t="s">
        <v>1083</v>
      </c>
      <c r="AG27" s="614" t="s">
        <v>1083</v>
      </c>
      <c r="AH27" s="614" t="s">
        <v>1083</v>
      </c>
      <c r="AI27" s="614" t="s">
        <v>1083</v>
      </c>
      <c r="AJ27" s="614" t="s">
        <v>1083</v>
      </c>
      <c r="AK27" s="614" t="s">
        <v>1083</v>
      </c>
      <c r="AL27" s="614" t="s">
        <v>1083</v>
      </c>
      <c r="AM27" s="614" t="s">
        <v>1083</v>
      </c>
      <c r="AN27" s="614" t="s">
        <v>1083</v>
      </c>
      <c r="AO27" s="614" t="s">
        <v>1083</v>
      </c>
      <c r="AP27" s="614" t="s">
        <v>1083</v>
      </c>
      <c r="AQ27" s="614" t="s">
        <v>1083</v>
      </c>
      <c r="AR27" s="614" t="s">
        <v>1083</v>
      </c>
      <c r="AS27" s="614" t="s">
        <v>1083</v>
      </c>
      <c r="AT27" s="614" t="s">
        <v>1083</v>
      </c>
      <c r="AU27" s="614" t="s">
        <v>1083</v>
      </c>
      <c r="AV27" s="614" t="s">
        <v>1083</v>
      </c>
      <c r="AW27" s="614" t="s">
        <v>1083</v>
      </c>
      <c r="AX27" s="614" t="s">
        <v>1083</v>
      </c>
      <c r="AY27" s="614" t="s">
        <v>1083</v>
      </c>
      <c r="AZ27" s="614" t="s">
        <v>1083</v>
      </c>
      <c r="BA27" s="614" t="s">
        <v>1083</v>
      </c>
      <c r="BB27" s="614" t="s">
        <v>1083</v>
      </c>
      <c r="BC27" s="614" t="s">
        <v>529</v>
      </c>
      <c r="BD27" s="614" t="s">
        <v>529</v>
      </c>
      <c r="BE27" s="614" t="s">
        <v>1083</v>
      </c>
      <c r="BF27" s="614" t="s">
        <v>529</v>
      </c>
      <c r="BG27" s="614" t="s">
        <v>1083</v>
      </c>
      <c r="BH27" s="614" t="s">
        <v>529</v>
      </c>
      <c r="BI27" s="614" t="s">
        <v>1083</v>
      </c>
      <c r="BJ27" s="614" t="s">
        <v>1083</v>
      </c>
      <c r="BK27" s="614" t="s">
        <v>529</v>
      </c>
      <c r="BL27" s="614" t="s">
        <v>529</v>
      </c>
      <c r="BM27" s="614" t="s">
        <v>1083</v>
      </c>
      <c r="BN27" s="614" t="s">
        <v>529</v>
      </c>
      <c r="BO27" s="614" t="s">
        <v>529</v>
      </c>
      <c r="BP27" s="614" t="s">
        <v>529</v>
      </c>
      <c r="BQ27" s="614" t="s">
        <v>1083</v>
      </c>
      <c r="BR27" s="614" t="s">
        <v>1083</v>
      </c>
      <c r="BS27" s="614" t="s">
        <v>529</v>
      </c>
      <c r="BT27" s="614" t="s">
        <v>529</v>
      </c>
      <c r="BU27" s="614" t="s">
        <v>529</v>
      </c>
      <c r="BV27" s="614" t="s">
        <v>529</v>
      </c>
      <c r="BW27" s="614" t="s">
        <v>1083</v>
      </c>
      <c r="BX27" s="614" t="s">
        <v>529</v>
      </c>
      <c r="BY27" s="614" t="s">
        <v>1083</v>
      </c>
      <c r="BZ27" s="614" t="s">
        <v>1083</v>
      </c>
      <c r="CA27" s="614" t="s">
        <v>1083</v>
      </c>
      <c r="CB27" s="614" t="s">
        <v>1083</v>
      </c>
      <c r="CC27" s="614" t="s">
        <v>1083</v>
      </c>
      <c r="CD27" s="614" t="s">
        <v>1083</v>
      </c>
      <c r="CE27" s="614" t="s">
        <v>529</v>
      </c>
      <c r="CF27" s="614" t="s">
        <v>529</v>
      </c>
      <c r="CG27" s="614" t="s">
        <v>1083</v>
      </c>
      <c r="CH27" s="614" t="s">
        <v>1083</v>
      </c>
      <c r="CI27" s="614" t="s">
        <v>1083</v>
      </c>
      <c r="CJ27" s="614" t="s">
        <v>1083</v>
      </c>
      <c r="CK27" s="614" t="s">
        <v>529</v>
      </c>
      <c r="CL27" s="614" t="s">
        <v>1083</v>
      </c>
      <c r="CM27" s="614" t="s">
        <v>1083</v>
      </c>
      <c r="CN27" s="614" t="s">
        <v>1083</v>
      </c>
      <c r="CO27" s="614" t="s">
        <v>1083</v>
      </c>
      <c r="CP27" s="614" t="s">
        <v>1083</v>
      </c>
      <c r="CQ27" s="614" t="s">
        <v>1083</v>
      </c>
      <c r="CR27" s="614" t="s">
        <v>529</v>
      </c>
      <c r="CS27" s="614" t="s">
        <v>1083</v>
      </c>
      <c r="CT27" s="614" t="s">
        <v>1083</v>
      </c>
      <c r="CU27" s="614" t="s">
        <v>1083</v>
      </c>
      <c r="CV27" s="614" t="s">
        <v>1083</v>
      </c>
      <c r="CW27" s="614" t="s">
        <v>1083</v>
      </c>
      <c r="CX27" s="614" t="s">
        <v>1083</v>
      </c>
      <c r="CY27" s="614" t="s">
        <v>1083</v>
      </c>
      <c r="CZ27" s="614" t="s">
        <v>1083</v>
      </c>
      <c r="DA27" s="614" t="s">
        <v>1083</v>
      </c>
      <c r="DB27" s="614" t="s">
        <v>1083</v>
      </c>
      <c r="DC27" s="614" t="s">
        <v>529</v>
      </c>
      <c r="DD27" s="614" t="s">
        <v>1083</v>
      </c>
      <c r="DE27" s="614" t="s">
        <v>1083</v>
      </c>
      <c r="DF27" s="614" t="s">
        <v>1083</v>
      </c>
      <c r="DG27" s="614" t="s">
        <v>1083</v>
      </c>
      <c r="DH27" s="614" t="s">
        <v>529</v>
      </c>
      <c r="DI27" s="614" t="s">
        <v>1083</v>
      </c>
      <c r="DJ27" s="614" t="s">
        <v>529</v>
      </c>
      <c r="DK27" s="614" t="s">
        <v>529</v>
      </c>
      <c r="DL27" s="614" t="s">
        <v>1083</v>
      </c>
      <c r="DM27" s="614" t="s">
        <v>529</v>
      </c>
      <c r="DN27" s="614" t="s">
        <v>1083</v>
      </c>
      <c r="DO27" s="614" t="s">
        <v>1083</v>
      </c>
      <c r="DP27" s="614" t="s">
        <v>1083</v>
      </c>
      <c r="DQ27" s="614" t="s">
        <v>1083</v>
      </c>
      <c r="DR27" s="614" t="s">
        <v>1083</v>
      </c>
      <c r="DS27" s="614" t="s">
        <v>1083</v>
      </c>
      <c r="DT27" s="614" t="s">
        <v>1083</v>
      </c>
      <c r="DU27" s="614" t="s">
        <v>529</v>
      </c>
      <c r="DV27" s="614" t="s">
        <v>529</v>
      </c>
      <c r="DW27" s="614" t="s">
        <v>1083</v>
      </c>
      <c r="DX27" s="614" t="s">
        <v>1083</v>
      </c>
      <c r="DY27" s="614" t="s">
        <v>1083</v>
      </c>
      <c r="DZ27" s="614" t="s">
        <v>529</v>
      </c>
      <c r="EA27" s="614" t="s">
        <v>529</v>
      </c>
      <c r="EB27" s="614" t="s">
        <v>529</v>
      </c>
      <c r="EC27" s="614" t="s">
        <v>529</v>
      </c>
      <c r="ED27" s="614" t="s">
        <v>529</v>
      </c>
      <c r="EE27" s="614" t="s">
        <v>529</v>
      </c>
      <c r="EF27" s="614" t="s">
        <v>529</v>
      </c>
      <c r="EG27" s="614" t="s">
        <v>1083</v>
      </c>
      <c r="EH27" s="614" t="s">
        <v>1083</v>
      </c>
      <c r="EI27" s="614" t="s">
        <v>1083</v>
      </c>
      <c r="EJ27" s="614" t="s">
        <v>1083</v>
      </c>
      <c r="EK27" s="614" t="s">
        <v>1083</v>
      </c>
      <c r="EL27" s="614" t="s">
        <v>1083</v>
      </c>
      <c r="EM27" s="614" t="s">
        <v>1083</v>
      </c>
      <c r="EN27" s="614" t="s">
        <v>529</v>
      </c>
      <c r="EO27" s="614" t="s">
        <v>529</v>
      </c>
      <c r="EP27" s="614" t="s">
        <v>1083</v>
      </c>
      <c r="EQ27" s="614" t="s">
        <v>529</v>
      </c>
      <c r="ER27" s="614" t="s">
        <v>529</v>
      </c>
      <c r="ES27" s="614" t="s">
        <v>529</v>
      </c>
      <c r="ET27" s="614" t="s">
        <v>529</v>
      </c>
      <c r="EU27" s="614" t="s">
        <v>1083</v>
      </c>
      <c r="EV27" s="614" t="s">
        <v>529</v>
      </c>
      <c r="EW27" s="614" t="s">
        <v>529</v>
      </c>
      <c r="EX27" s="614" t="s">
        <v>1083</v>
      </c>
      <c r="EY27" s="614" t="s">
        <v>1083</v>
      </c>
      <c r="EZ27" s="614" t="s">
        <v>529</v>
      </c>
      <c r="FA27" s="614" t="s">
        <v>1083</v>
      </c>
      <c r="FB27" s="614" t="s">
        <v>1083</v>
      </c>
      <c r="FC27" s="614" t="s">
        <v>1083</v>
      </c>
      <c r="FD27" s="614" t="s">
        <v>1083</v>
      </c>
      <c r="FE27" s="614" t="s">
        <v>1083</v>
      </c>
      <c r="FF27" s="614" t="s">
        <v>1083</v>
      </c>
      <c r="FG27" s="614" t="s">
        <v>1083</v>
      </c>
      <c r="FH27" s="614" t="s">
        <v>1083</v>
      </c>
      <c r="FI27" s="614" t="s">
        <v>1083</v>
      </c>
      <c r="FJ27" s="614" t="s">
        <v>1083</v>
      </c>
      <c r="FK27" s="614" t="s">
        <v>1083</v>
      </c>
      <c r="FL27" s="614" t="s">
        <v>1083</v>
      </c>
      <c r="FM27" s="614" t="s">
        <v>1083</v>
      </c>
      <c r="FN27" s="614" t="s">
        <v>1083</v>
      </c>
      <c r="FO27" s="614" t="s">
        <v>1083</v>
      </c>
      <c r="FP27" s="614" t="s">
        <v>1083</v>
      </c>
      <c r="FQ27" s="614" t="s">
        <v>1083</v>
      </c>
      <c r="FR27" s="614" t="s">
        <v>1083</v>
      </c>
      <c r="FS27" s="614" t="s">
        <v>1083</v>
      </c>
      <c r="FT27" s="614" t="s">
        <v>529</v>
      </c>
      <c r="FU27" s="614" t="s">
        <v>1083</v>
      </c>
      <c r="FV27" s="614" t="s">
        <v>1083</v>
      </c>
      <c r="FW27" s="614" t="s">
        <v>1083</v>
      </c>
      <c r="FX27" s="614" t="s">
        <v>529</v>
      </c>
      <c r="FY27" s="614" t="s">
        <v>1083</v>
      </c>
      <c r="FZ27" s="614" t="s">
        <v>529</v>
      </c>
      <c r="GA27" s="614" t="s">
        <v>529</v>
      </c>
      <c r="GB27" s="614" t="s">
        <v>529</v>
      </c>
      <c r="GC27" s="614" t="s">
        <v>529</v>
      </c>
      <c r="GD27" s="614" t="s">
        <v>529</v>
      </c>
      <c r="GE27" s="614" t="s">
        <v>1083</v>
      </c>
      <c r="GF27" s="614" t="s">
        <v>529</v>
      </c>
      <c r="GG27" s="614" t="s">
        <v>529</v>
      </c>
      <c r="GH27" s="614" t="s">
        <v>1083</v>
      </c>
      <c r="GI27" s="614" t="s">
        <v>1083</v>
      </c>
      <c r="GJ27" s="614" t="s">
        <v>529</v>
      </c>
      <c r="GK27" s="614" t="s">
        <v>1083</v>
      </c>
      <c r="GL27" s="614" t="s">
        <v>529</v>
      </c>
      <c r="GM27" s="614" t="s">
        <v>529</v>
      </c>
    </row>
    <row r="28" spans="1:195" x14ac:dyDescent="0.2">
      <c r="A28" s="613">
        <v>44853</v>
      </c>
      <c r="B28" s="614" t="s">
        <v>1083</v>
      </c>
      <c r="C28" s="614" t="s">
        <v>1083</v>
      </c>
      <c r="D28" s="614" t="s">
        <v>1083</v>
      </c>
      <c r="E28" s="614" t="s">
        <v>529</v>
      </c>
      <c r="F28" s="614" t="s">
        <v>1083</v>
      </c>
      <c r="G28" s="614" t="s">
        <v>1083</v>
      </c>
      <c r="H28" s="614" t="s">
        <v>1083</v>
      </c>
      <c r="I28" s="614" t="s">
        <v>1083</v>
      </c>
      <c r="J28" s="614" t="s">
        <v>1083</v>
      </c>
      <c r="K28" s="614" t="s">
        <v>1083</v>
      </c>
      <c r="L28" s="614" t="s">
        <v>1083</v>
      </c>
      <c r="M28" s="614" t="s">
        <v>1083</v>
      </c>
      <c r="N28" s="614" t="s">
        <v>1083</v>
      </c>
      <c r="O28" s="614" t="s">
        <v>1083</v>
      </c>
      <c r="P28" s="614" t="s">
        <v>1083</v>
      </c>
      <c r="Q28" s="614" t="s">
        <v>1083</v>
      </c>
      <c r="R28" s="614" t="s">
        <v>1083</v>
      </c>
      <c r="S28" s="614" t="s">
        <v>1083</v>
      </c>
      <c r="T28" s="614" t="s">
        <v>1083</v>
      </c>
      <c r="U28" s="614" t="s">
        <v>1083</v>
      </c>
      <c r="V28" s="614" t="s">
        <v>1083</v>
      </c>
      <c r="W28" s="614" t="s">
        <v>529</v>
      </c>
      <c r="X28" s="614" t="s">
        <v>529</v>
      </c>
      <c r="Y28" s="614" t="s">
        <v>1083</v>
      </c>
      <c r="Z28" s="614" t="s">
        <v>1083</v>
      </c>
      <c r="AA28" s="614" t="s">
        <v>1083</v>
      </c>
      <c r="AB28" s="614" t="s">
        <v>1083</v>
      </c>
      <c r="AC28" s="614" t="s">
        <v>1083</v>
      </c>
      <c r="AD28" s="614" t="s">
        <v>1083</v>
      </c>
      <c r="AE28" s="614" t="s">
        <v>1083</v>
      </c>
      <c r="AF28" s="614" t="s">
        <v>1083</v>
      </c>
      <c r="AG28" s="614" t="s">
        <v>1083</v>
      </c>
      <c r="AH28" s="614" t="s">
        <v>1083</v>
      </c>
      <c r="AI28" s="614" t="s">
        <v>1083</v>
      </c>
      <c r="AJ28" s="614" t="s">
        <v>1083</v>
      </c>
      <c r="AK28" s="614" t="s">
        <v>1083</v>
      </c>
      <c r="AL28" s="614" t="s">
        <v>1083</v>
      </c>
      <c r="AM28" s="614" t="s">
        <v>1083</v>
      </c>
      <c r="AN28" s="614" t="s">
        <v>1083</v>
      </c>
      <c r="AO28" s="614" t="s">
        <v>1083</v>
      </c>
      <c r="AP28" s="614" t="s">
        <v>1083</v>
      </c>
      <c r="AQ28" s="614" t="s">
        <v>1083</v>
      </c>
      <c r="AR28" s="614" t="s">
        <v>1083</v>
      </c>
      <c r="AS28" s="614" t="s">
        <v>1083</v>
      </c>
      <c r="AT28" s="614" t="s">
        <v>529</v>
      </c>
      <c r="AU28" s="614" t="s">
        <v>1083</v>
      </c>
      <c r="AV28" s="614" t="s">
        <v>1083</v>
      </c>
      <c r="AW28" s="614" t="s">
        <v>1083</v>
      </c>
      <c r="AX28" s="614" t="s">
        <v>1083</v>
      </c>
      <c r="AY28" s="614" t="s">
        <v>1083</v>
      </c>
      <c r="AZ28" s="614" t="s">
        <v>1083</v>
      </c>
      <c r="BA28" s="614" t="s">
        <v>1083</v>
      </c>
      <c r="BB28" s="614" t="s">
        <v>1083</v>
      </c>
      <c r="BC28" s="614" t="s">
        <v>529</v>
      </c>
      <c r="BD28" s="614" t="s">
        <v>529</v>
      </c>
      <c r="BE28" s="614" t="s">
        <v>1083</v>
      </c>
      <c r="BF28" s="614" t="s">
        <v>529</v>
      </c>
      <c r="BG28" s="614" t="s">
        <v>1083</v>
      </c>
      <c r="BH28" s="614" t="s">
        <v>529</v>
      </c>
      <c r="BI28" s="614" t="s">
        <v>1083</v>
      </c>
      <c r="BJ28" s="614" t="s">
        <v>1083</v>
      </c>
      <c r="BK28" s="614" t="s">
        <v>529</v>
      </c>
      <c r="BL28" s="614" t="s">
        <v>529</v>
      </c>
      <c r="BM28" s="614" t="s">
        <v>1083</v>
      </c>
      <c r="BN28" s="614" t="s">
        <v>529</v>
      </c>
      <c r="BO28" s="614" t="s">
        <v>529</v>
      </c>
      <c r="BP28" s="614" t="s">
        <v>529</v>
      </c>
      <c r="BQ28" s="614" t="s">
        <v>1083</v>
      </c>
      <c r="BR28" s="614" t="s">
        <v>1083</v>
      </c>
      <c r="BS28" s="614" t="s">
        <v>529</v>
      </c>
      <c r="BT28" s="614" t="s">
        <v>529</v>
      </c>
      <c r="BU28" s="614" t="s">
        <v>529</v>
      </c>
      <c r="BV28" s="614" t="s">
        <v>529</v>
      </c>
      <c r="BW28" s="614" t="s">
        <v>1083</v>
      </c>
      <c r="BX28" s="614" t="s">
        <v>529</v>
      </c>
      <c r="BY28" s="614" t="s">
        <v>1083</v>
      </c>
      <c r="BZ28" s="614" t="s">
        <v>1083</v>
      </c>
      <c r="CA28" s="614" t="s">
        <v>1083</v>
      </c>
      <c r="CB28" s="614" t="s">
        <v>1083</v>
      </c>
      <c r="CC28" s="614" t="s">
        <v>1083</v>
      </c>
      <c r="CD28" s="614" t="s">
        <v>1083</v>
      </c>
      <c r="CE28" s="614" t="s">
        <v>529</v>
      </c>
      <c r="CF28" s="614" t="s">
        <v>529</v>
      </c>
      <c r="CG28" s="614" t="s">
        <v>1083</v>
      </c>
      <c r="CH28" s="614" t="s">
        <v>1083</v>
      </c>
      <c r="CI28" s="614" t="s">
        <v>1083</v>
      </c>
      <c r="CJ28" s="614" t="s">
        <v>1083</v>
      </c>
      <c r="CK28" s="614" t="s">
        <v>529</v>
      </c>
      <c r="CL28" s="614" t="s">
        <v>1083</v>
      </c>
      <c r="CM28" s="614" t="s">
        <v>529</v>
      </c>
      <c r="CN28" s="614" t="s">
        <v>1083</v>
      </c>
      <c r="CO28" s="614" t="s">
        <v>1083</v>
      </c>
      <c r="CP28" s="614" t="s">
        <v>1083</v>
      </c>
      <c r="CQ28" s="614" t="s">
        <v>1083</v>
      </c>
      <c r="CR28" s="614" t="s">
        <v>529</v>
      </c>
      <c r="CS28" s="614" t="s">
        <v>1083</v>
      </c>
      <c r="CT28" s="614" t="s">
        <v>1083</v>
      </c>
      <c r="CU28" s="614" t="s">
        <v>1083</v>
      </c>
      <c r="CV28" s="614" t="s">
        <v>1083</v>
      </c>
      <c r="CW28" s="614" t="s">
        <v>1083</v>
      </c>
      <c r="CX28" s="614" t="s">
        <v>1083</v>
      </c>
      <c r="CY28" s="614" t="s">
        <v>1083</v>
      </c>
      <c r="CZ28" s="614" t="s">
        <v>1083</v>
      </c>
      <c r="DA28" s="614" t="s">
        <v>1083</v>
      </c>
      <c r="DB28" s="614" t="s">
        <v>1083</v>
      </c>
      <c r="DC28" s="614" t="s">
        <v>529</v>
      </c>
      <c r="DD28" s="614" t="s">
        <v>1083</v>
      </c>
      <c r="DE28" s="614" t="s">
        <v>1083</v>
      </c>
      <c r="DF28" s="614" t="s">
        <v>1083</v>
      </c>
      <c r="DG28" s="614" t="s">
        <v>1083</v>
      </c>
      <c r="DH28" s="614" t="s">
        <v>529</v>
      </c>
      <c r="DI28" s="614" t="s">
        <v>1083</v>
      </c>
      <c r="DJ28" s="614" t="s">
        <v>1083</v>
      </c>
      <c r="DK28" s="614" t="s">
        <v>529</v>
      </c>
      <c r="DL28" s="614" t="s">
        <v>1083</v>
      </c>
      <c r="DM28" s="614" t="s">
        <v>529</v>
      </c>
      <c r="DN28" s="614" t="s">
        <v>1083</v>
      </c>
      <c r="DO28" s="614" t="s">
        <v>1083</v>
      </c>
      <c r="DP28" s="614" t="s">
        <v>529</v>
      </c>
      <c r="DQ28" s="614" t="s">
        <v>1083</v>
      </c>
      <c r="DR28" s="614" t="s">
        <v>1083</v>
      </c>
      <c r="DS28" s="614" t="s">
        <v>1083</v>
      </c>
      <c r="DT28" s="614" t="s">
        <v>1083</v>
      </c>
      <c r="DU28" s="614" t="s">
        <v>1083</v>
      </c>
      <c r="DV28" s="614" t="s">
        <v>529</v>
      </c>
      <c r="DW28" s="614" t="s">
        <v>1083</v>
      </c>
      <c r="DX28" s="614" t="s">
        <v>1083</v>
      </c>
      <c r="DY28" s="614" t="s">
        <v>529</v>
      </c>
      <c r="DZ28" s="614" t="s">
        <v>529</v>
      </c>
      <c r="EA28" s="614" t="s">
        <v>529</v>
      </c>
      <c r="EB28" s="614" t="s">
        <v>529</v>
      </c>
      <c r="EC28" s="614" t="s">
        <v>529</v>
      </c>
      <c r="ED28" s="614" t="s">
        <v>529</v>
      </c>
      <c r="EE28" s="614" t="s">
        <v>529</v>
      </c>
      <c r="EF28" s="614" t="s">
        <v>529</v>
      </c>
      <c r="EG28" s="614" t="s">
        <v>1083</v>
      </c>
      <c r="EH28" s="614" t="s">
        <v>1083</v>
      </c>
      <c r="EI28" s="614" t="s">
        <v>1083</v>
      </c>
      <c r="EJ28" s="614" t="s">
        <v>1083</v>
      </c>
      <c r="EK28" s="614" t="s">
        <v>1083</v>
      </c>
      <c r="EL28" s="614" t="s">
        <v>1083</v>
      </c>
      <c r="EM28" s="614" t="s">
        <v>1083</v>
      </c>
      <c r="EN28" s="614" t="s">
        <v>529</v>
      </c>
      <c r="EO28" s="614" t="s">
        <v>529</v>
      </c>
      <c r="EP28" s="614" t="s">
        <v>529</v>
      </c>
      <c r="EQ28" s="614" t="s">
        <v>529</v>
      </c>
      <c r="ER28" s="614" t="s">
        <v>529</v>
      </c>
      <c r="ES28" s="614" t="s">
        <v>529</v>
      </c>
      <c r="ET28" s="614" t="s">
        <v>1083</v>
      </c>
      <c r="EU28" s="614" t="s">
        <v>529</v>
      </c>
      <c r="EV28" s="614" t="s">
        <v>529</v>
      </c>
      <c r="EW28" s="614" t="s">
        <v>529</v>
      </c>
      <c r="EX28" s="614" t="s">
        <v>1083</v>
      </c>
      <c r="EY28" s="614" t="s">
        <v>529</v>
      </c>
      <c r="EZ28" s="614" t="s">
        <v>529</v>
      </c>
      <c r="FA28" s="614" t="s">
        <v>1083</v>
      </c>
      <c r="FB28" s="614" t="s">
        <v>1083</v>
      </c>
      <c r="FC28" s="614" t="s">
        <v>1083</v>
      </c>
      <c r="FD28" s="614" t="s">
        <v>529</v>
      </c>
      <c r="FE28" s="614" t="s">
        <v>1083</v>
      </c>
      <c r="FF28" s="614" t="s">
        <v>1083</v>
      </c>
      <c r="FG28" s="614" t="s">
        <v>1083</v>
      </c>
      <c r="FH28" s="614" t="s">
        <v>1083</v>
      </c>
      <c r="FI28" s="614" t="s">
        <v>1083</v>
      </c>
      <c r="FJ28" s="614" t="s">
        <v>529</v>
      </c>
      <c r="FK28" s="614" t="s">
        <v>529</v>
      </c>
      <c r="FL28" s="614" t="s">
        <v>1083</v>
      </c>
      <c r="FM28" s="614" t="s">
        <v>1083</v>
      </c>
      <c r="FN28" s="614" t="s">
        <v>529</v>
      </c>
      <c r="FO28" s="614" t="s">
        <v>1083</v>
      </c>
      <c r="FP28" s="614" t="s">
        <v>1083</v>
      </c>
      <c r="FQ28" s="614" t="s">
        <v>1083</v>
      </c>
      <c r="FR28" s="614" t="s">
        <v>1083</v>
      </c>
      <c r="FS28" s="614" t="s">
        <v>1083</v>
      </c>
      <c r="FT28" s="614" t="s">
        <v>529</v>
      </c>
      <c r="FU28" s="614" t="s">
        <v>1083</v>
      </c>
      <c r="FV28" s="614" t="s">
        <v>1083</v>
      </c>
      <c r="FW28" s="614" t="s">
        <v>1083</v>
      </c>
      <c r="FX28" s="614" t="s">
        <v>529</v>
      </c>
      <c r="FY28" s="614" t="s">
        <v>1083</v>
      </c>
      <c r="FZ28" s="614" t="s">
        <v>529</v>
      </c>
      <c r="GA28" s="614" t="s">
        <v>529</v>
      </c>
      <c r="GB28" s="614" t="s">
        <v>529</v>
      </c>
      <c r="GC28" s="614" t="s">
        <v>529</v>
      </c>
      <c r="GD28" s="614" t="s">
        <v>529</v>
      </c>
      <c r="GE28" s="614" t="s">
        <v>1083</v>
      </c>
      <c r="GF28" s="614" t="s">
        <v>529</v>
      </c>
      <c r="GG28" s="614" t="s">
        <v>529</v>
      </c>
      <c r="GH28" s="614" t="s">
        <v>1083</v>
      </c>
      <c r="GI28" s="614" t="s">
        <v>1083</v>
      </c>
      <c r="GJ28" s="614" t="s">
        <v>529</v>
      </c>
      <c r="GK28" s="614" t="s">
        <v>1083</v>
      </c>
      <c r="GL28" s="614" t="s">
        <v>529</v>
      </c>
      <c r="GM28" s="614" t="s">
        <v>529</v>
      </c>
    </row>
    <row r="29" spans="1:195" x14ac:dyDescent="0.2">
      <c r="A29" s="613">
        <v>44854</v>
      </c>
      <c r="B29" s="614" t="s">
        <v>1083</v>
      </c>
      <c r="C29" s="614" t="s">
        <v>1083</v>
      </c>
      <c r="D29" s="614" t="s">
        <v>1083</v>
      </c>
      <c r="E29" s="614" t="s">
        <v>529</v>
      </c>
      <c r="F29" s="614" t="s">
        <v>1083</v>
      </c>
      <c r="G29" s="614" t="s">
        <v>1083</v>
      </c>
      <c r="H29" s="614" t="s">
        <v>1083</v>
      </c>
      <c r="I29" s="614" t="s">
        <v>1083</v>
      </c>
      <c r="J29" s="614" t="s">
        <v>1083</v>
      </c>
      <c r="K29" s="614" t="s">
        <v>1083</v>
      </c>
      <c r="L29" s="614" t="s">
        <v>1083</v>
      </c>
      <c r="M29" s="614" t="s">
        <v>1083</v>
      </c>
      <c r="N29" s="614" t="s">
        <v>1083</v>
      </c>
      <c r="O29" s="614" t="s">
        <v>1083</v>
      </c>
      <c r="P29" s="614" t="s">
        <v>1083</v>
      </c>
      <c r="Q29" s="614" t="s">
        <v>1083</v>
      </c>
      <c r="R29" s="614" t="s">
        <v>1083</v>
      </c>
      <c r="S29" s="614" t="s">
        <v>1083</v>
      </c>
      <c r="T29" s="614" t="s">
        <v>1083</v>
      </c>
      <c r="U29" s="614" t="s">
        <v>1083</v>
      </c>
      <c r="V29" s="614" t="s">
        <v>1083</v>
      </c>
      <c r="W29" s="614" t="s">
        <v>529</v>
      </c>
      <c r="X29" s="614" t="s">
        <v>529</v>
      </c>
      <c r="Y29" s="614" t="s">
        <v>1083</v>
      </c>
      <c r="Z29" s="614" t="s">
        <v>1083</v>
      </c>
      <c r="AA29" s="614" t="s">
        <v>1083</v>
      </c>
      <c r="AB29" s="614" t="s">
        <v>1083</v>
      </c>
      <c r="AC29" s="614" t="s">
        <v>1083</v>
      </c>
      <c r="AD29" s="614" t="s">
        <v>1083</v>
      </c>
      <c r="AE29" s="614" t="s">
        <v>1083</v>
      </c>
      <c r="AF29" s="614" t="s">
        <v>1083</v>
      </c>
      <c r="AG29" s="614" t="s">
        <v>1083</v>
      </c>
      <c r="AH29" s="614" t="s">
        <v>1083</v>
      </c>
      <c r="AI29" s="614" t="s">
        <v>1083</v>
      </c>
      <c r="AJ29" s="614" t="s">
        <v>1083</v>
      </c>
      <c r="AK29" s="614" t="s">
        <v>1083</v>
      </c>
      <c r="AL29" s="614" t="s">
        <v>1083</v>
      </c>
      <c r="AM29" s="614" t="s">
        <v>1083</v>
      </c>
      <c r="AN29" s="614" t="s">
        <v>1083</v>
      </c>
      <c r="AO29" s="614" t="s">
        <v>1083</v>
      </c>
      <c r="AP29" s="614" t="s">
        <v>1083</v>
      </c>
      <c r="AQ29" s="614" t="s">
        <v>1083</v>
      </c>
      <c r="AR29" s="614" t="s">
        <v>1083</v>
      </c>
      <c r="AS29" s="614" t="s">
        <v>1083</v>
      </c>
      <c r="AT29" s="614" t="s">
        <v>1083</v>
      </c>
      <c r="AU29" s="614" t="s">
        <v>1083</v>
      </c>
      <c r="AV29" s="614" t="s">
        <v>1083</v>
      </c>
      <c r="AW29" s="614" t="s">
        <v>1083</v>
      </c>
      <c r="AX29" s="614" t="s">
        <v>1083</v>
      </c>
      <c r="AY29" s="614" t="s">
        <v>1083</v>
      </c>
      <c r="AZ29" s="614" t="s">
        <v>1083</v>
      </c>
      <c r="BA29" s="614" t="s">
        <v>1083</v>
      </c>
      <c r="BB29" s="614" t="s">
        <v>1083</v>
      </c>
      <c r="BC29" s="614" t="s">
        <v>529</v>
      </c>
      <c r="BD29" s="614" t="s">
        <v>529</v>
      </c>
      <c r="BE29" s="614" t="s">
        <v>1083</v>
      </c>
      <c r="BF29" s="614" t="s">
        <v>529</v>
      </c>
      <c r="BG29" s="614" t="s">
        <v>1083</v>
      </c>
      <c r="BH29" s="614" t="s">
        <v>529</v>
      </c>
      <c r="BI29" s="614" t="s">
        <v>1083</v>
      </c>
      <c r="BJ29" s="614" t="s">
        <v>1083</v>
      </c>
      <c r="BK29" s="614" t="s">
        <v>529</v>
      </c>
      <c r="BL29" s="614" t="s">
        <v>529</v>
      </c>
      <c r="BM29" s="614" t="s">
        <v>1083</v>
      </c>
      <c r="BN29" s="614" t="s">
        <v>529</v>
      </c>
      <c r="BO29" s="614" t="s">
        <v>529</v>
      </c>
      <c r="BP29" s="614" t="s">
        <v>529</v>
      </c>
      <c r="BQ29" s="614" t="s">
        <v>1083</v>
      </c>
      <c r="BR29" s="614" t="s">
        <v>1083</v>
      </c>
      <c r="BS29" s="614" t="s">
        <v>529</v>
      </c>
      <c r="BT29" s="614" t="s">
        <v>529</v>
      </c>
      <c r="BU29" s="614" t="s">
        <v>529</v>
      </c>
      <c r="BV29" s="614" t="s">
        <v>529</v>
      </c>
      <c r="BW29" s="614" t="s">
        <v>1083</v>
      </c>
      <c r="BX29" s="614" t="s">
        <v>529</v>
      </c>
      <c r="BY29" s="614" t="s">
        <v>1083</v>
      </c>
      <c r="BZ29" s="614" t="s">
        <v>1083</v>
      </c>
      <c r="CA29" s="614" t="s">
        <v>1083</v>
      </c>
      <c r="CB29" s="614" t="s">
        <v>1083</v>
      </c>
      <c r="CC29" s="614" t="s">
        <v>1083</v>
      </c>
      <c r="CD29" s="614" t="s">
        <v>1083</v>
      </c>
      <c r="CE29" s="614" t="s">
        <v>529</v>
      </c>
      <c r="CF29" s="614" t="s">
        <v>529</v>
      </c>
      <c r="CG29" s="614" t="s">
        <v>1083</v>
      </c>
      <c r="CH29" s="614" t="s">
        <v>1083</v>
      </c>
      <c r="CI29" s="614" t="s">
        <v>1083</v>
      </c>
      <c r="CJ29" s="614" t="s">
        <v>1083</v>
      </c>
      <c r="CK29" s="614" t="s">
        <v>529</v>
      </c>
      <c r="CL29" s="614" t="s">
        <v>1083</v>
      </c>
      <c r="CM29" s="614" t="s">
        <v>1083</v>
      </c>
      <c r="CN29" s="614" t="s">
        <v>1083</v>
      </c>
      <c r="CO29" s="614" t="s">
        <v>1083</v>
      </c>
      <c r="CP29" s="614" t="s">
        <v>1083</v>
      </c>
      <c r="CQ29" s="614" t="s">
        <v>1083</v>
      </c>
      <c r="CR29" s="614" t="s">
        <v>529</v>
      </c>
      <c r="CS29" s="614" t="s">
        <v>1083</v>
      </c>
      <c r="CT29" s="614" t="s">
        <v>1083</v>
      </c>
      <c r="CU29" s="614" t="s">
        <v>1083</v>
      </c>
      <c r="CV29" s="614" t="s">
        <v>1083</v>
      </c>
      <c r="CW29" s="614" t="s">
        <v>1083</v>
      </c>
      <c r="CX29" s="614" t="s">
        <v>1083</v>
      </c>
      <c r="CY29" s="614" t="s">
        <v>1083</v>
      </c>
      <c r="CZ29" s="614" t="s">
        <v>1083</v>
      </c>
      <c r="DA29" s="614" t="s">
        <v>1083</v>
      </c>
      <c r="DB29" s="614" t="s">
        <v>1083</v>
      </c>
      <c r="DC29" s="614" t="s">
        <v>529</v>
      </c>
      <c r="DD29" s="614" t="s">
        <v>1083</v>
      </c>
      <c r="DE29" s="614" t="s">
        <v>1083</v>
      </c>
      <c r="DF29" s="614" t="s">
        <v>1083</v>
      </c>
      <c r="DG29" s="614" t="s">
        <v>1083</v>
      </c>
      <c r="DH29" s="614" t="s">
        <v>529</v>
      </c>
      <c r="DI29" s="614" t="s">
        <v>1083</v>
      </c>
      <c r="DJ29" s="614" t="s">
        <v>529</v>
      </c>
      <c r="DK29" s="614" t="s">
        <v>529</v>
      </c>
      <c r="DL29" s="614" t="s">
        <v>1083</v>
      </c>
      <c r="DM29" s="614" t="s">
        <v>529</v>
      </c>
      <c r="DN29" s="614" t="s">
        <v>1083</v>
      </c>
      <c r="DO29" s="614" t="s">
        <v>1083</v>
      </c>
      <c r="DP29" s="614" t="s">
        <v>529</v>
      </c>
      <c r="DQ29" s="614" t="s">
        <v>1083</v>
      </c>
      <c r="DR29" s="614" t="s">
        <v>1083</v>
      </c>
      <c r="DS29" s="614" t="s">
        <v>1083</v>
      </c>
      <c r="DT29" s="614" t="s">
        <v>1083</v>
      </c>
      <c r="DU29" s="614" t="s">
        <v>1083</v>
      </c>
      <c r="DV29" s="614" t="s">
        <v>1083</v>
      </c>
      <c r="DW29" s="614" t="s">
        <v>1083</v>
      </c>
      <c r="DX29" s="614" t="s">
        <v>1083</v>
      </c>
      <c r="DY29" s="614" t="s">
        <v>1083</v>
      </c>
      <c r="DZ29" s="614" t="s">
        <v>529</v>
      </c>
      <c r="EA29" s="614" t="s">
        <v>529</v>
      </c>
      <c r="EB29" s="614" t="s">
        <v>529</v>
      </c>
      <c r="EC29" s="614" t="s">
        <v>529</v>
      </c>
      <c r="ED29" s="614" t="s">
        <v>1083</v>
      </c>
      <c r="EE29" s="614" t="s">
        <v>529</v>
      </c>
      <c r="EF29" s="614" t="s">
        <v>529</v>
      </c>
      <c r="EG29" s="614" t="s">
        <v>1083</v>
      </c>
      <c r="EH29" s="614" t="s">
        <v>1083</v>
      </c>
      <c r="EI29" s="614" t="s">
        <v>1083</v>
      </c>
      <c r="EJ29" s="614" t="s">
        <v>1083</v>
      </c>
      <c r="EK29" s="614" t="s">
        <v>1083</v>
      </c>
      <c r="EL29" s="614" t="s">
        <v>1083</v>
      </c>
      <c r="EM29" s="614" t="s">
        <v>1083</v>
      </c>
      <c r="EN29" s="614" t="s">
        <v>529</v>
      </c>
      <c r="EO29" s="614" t="s">
        <v>529</v>
      </c>
      <c r="EP29" s="614" t="s">
        <v>529</v>
      </c>
      <c r="EQ29" s="614" t="s">
        <v>529</v>
      </c>
      <c r="ER29" s="614" t="s">
        <v>529</v>
      </c>
      <c r="ES29" s="614" t="s">
        <v>529</v>
      </c>
      <c r="ET29" s="614" t="s">
        <v>529</v>
      </c>
      <c r="EU29" s="614" t="s">
        <v>529</v>
      </c>
      <c r="EV29" s="614" t="s">
        <v>529</v>
      </c>
      <c r="EW29" s="614" t="s">
        <v>529</v>
      </c>
      <c r="EX29" s="614" t="s">
        <v>1083</v>
      </c>
      <c r="EY29" s="614" t="s">
        <v>529</v>
      </c>
      <c r="EZ29" s="614" t="s">
        <v>529</v>
      </c>
      <c r="FA29" s="614" t="s">
        <v>1083</v>
      </c>
      <c r="FB29" s="614" t="s">
        <v>1083</v>
      </c>
      <c r="FC29" s="614" t="s">
        <v>1083</v>
      </c>
      <c r="FD29" s="614" t="s">
        <v>529</v>
      </c>
      <c r="FE29" s="614" t="s">
        <v>1083</v>
      </c>
      <c r="FF29" s="614" t="s">
        <v>1083</v>
      </c>
      <c r="FG29" s="614" t="s">
        <v>1083</v>
      </c>
      <c r="FH29" s="614" t="s">
        <v>529</v>
      </c>
      <c r="FI29" s="614" t="s">
        <v>1083</v>
      </c>
      <c r="FJ29" s="614" t="s">
        <v>529</v>
      </c>
      <c r="FK29" s="614" t="s">
        <v>529</v>
      </c>
      <c r="FL29" s="614" t="s">
        <v>1083</v>
      </c>
      <c r="FM29" s="614" t="s">
        <v>1083</v>
      </c>
      <c r="FN29" s="614" t="s">
        <v>1083</v>
      </c>
      <c r="FO29" s="614" t="s">
        <v>529</v>
      </c>
      <c r="FP29" s="614" t="s">
        <v>1083</v>
      </c>
      <c r="FQ29" s="614" t="s">
        <v>1083</v>
      </c>
      <c r="FR29" s="614" t="s">
        <v>1083</v>
      </c>
      <c r="FS29" s="614" t="s">
        <v>1083</v>
      </c>
      <c r="FT29" s="614" t="s">
        <v>529</v>
      </c>
      <c r="FU29" s="614" t="s">
        <v>1083</v>
      </c>
      <c r="FV29" s="614" t="s">
        <v>1083</v>
      </c>
      <c r="FW29" s="614" t="s">
        <v>1083</v>
      </c>
      <c r="FX29" s="614" t="s">
        <v>529</v>
      </c>
      <c r="FY29" s="614" t="s">
        <v>1083</v>
      </c>
      <c r="FZ29" s="614" t="s">
        <v>529</v>
      </c>
      <c r="GA29" s="614" t="s">
        <v>529</v>
      </c>
      <c r="GB29" s="614" t="s">
        <v>529</v>
      </c>
      <c r="GC29" s="614" t="s">
        <v>529</v>
      </c>
      <c r="GD29" s="614" t="s">
        <v>529</v>
      </c>
      <c r="GE29" s="614" t="s">
        <v>1083</v>
      </c>
      <c r="GF29" s="614" t="s">
        <v>529</v>
      </c>
      <c r="GG29" s="614" t="s">
        <v>529</v>
      </c>
      <c r="GH29" s="614" t="s">
        <v>1083</v>
      </c>
      <c r="GI29" s="614" t="s">
        <v>1083</v>
      </c>
      <c r="GJ29" s="614" t="s">
        <v>529</v>
      </c>
      <c r="GK29" s="614" t="s">
        <v>1083</v>
      </c>
      <c r="GL29" s="614" t="s">
        <v>529</v>
      </c>
      <c r="GM29" s="614" t="s">
        <v>529</v>
      </c>
    </row>
    <row r="30" spans="1:195" x14ac:dyDescent="0.2">
      <c r="A30" s="613">
        <v>44855</v>
      </c>
      <c r="B30" s="614" t="s">
        <v>1083</v>
      </c>
      <c r="C30" s="614" t="s">
        <v>1083</v>
      </c>
      <c r="D30" s="614" t="s">
        <v>1083</v>
      </c>
      <c r="E30" s="614" t="s">
        <v>529</v>
      </c>
      <c r="F30" s="614" t="s">
        <v>1083</v>
      </c>
      <c r="G30" s="614" t="s">
        <v>1083</v>
      </c>
      <c r="H30" s="614" t="s">
        <v>1083</v>
      </c>
      <c r="I30" s="614" t="s">
        <v>529</v>
      </c>
      <c r="J30" s="614" t="s">
        <v>1083</v>
      </c>
      <c r="K30" s="614" t="s">
        <v>1083</v>
      </c>
      <c r="L30" s="614" t="s">
        <v>1083</v>
      </c>
      <c r="M30" s="614" t="s">
        <v>1083</v>
      </c>
      <c r="N30" s="614" t="s">
        <v>1083</v>
      </c>
      <c r="O30" s="614" t="s">
        <v>1083</v>
      </c>
      <c r="P30" s="614" t="s">
        <v>1083</v>
      </c>
      <c r="Q30" s="614" t="s">
        <v>1083</v>
      </c>
      <c r="R30" s="614" t="s">
        <v>1083</v>
      </c>
      <c r="S30" s="614" t="s">
        <v>1083</v>
      </c>
      <c r="T30" s="614" t="s">
        <v>1083</v>
      </c>
      <c r="U30" s="614" t="s">
        <v>1083</v>
      </c>
      <c r="V30" s="614" t="s">
        <v>1083</v>
      </c>
      <c r="W30" s="614" t="s">
        <v>529</v>
      </c>
      <c r="X30" s="614" t="s">
        <v>529</v>
      </c>
      <c r="Y30" s="614" t="s">
        <v>1083</v>
      </c>
      <c r="Z30" s="614" t="s">
        <v>1083</v>
      </c>
      <c r="AA30" s="614" t="s">
        <v>1083</v>
      </c>
      <c r="AB30" s="614" t="s">
        <v>1083</v>
      </c>
      <c r="AC30" s="614" t="s">
        <v>1083</v>
      </c>
      <c r="AD30" s="614" t="s">
        <v>1083</v>
      </c>
      <c r="AE30" s="614" t="s">
        <v>1083</v>
      </c>
      <c r="AF30" s="614" t="s">
        <v>1083</v>
      </c>
      <c r="AG30" s="614" t="s">
        <v>1083</v>
      </c>
      <c r="AH30" s="614" t="s">
        <v>1083</v>
      </c>
      <c r="AI30" s="614" t="s">
        <v>1083</v>
      </c>
      <c r="AJ30" s="614" t="s">
        <v>1083</v>
      </c>
      <c r="AK30" s="614" t="s">
        <v>1083</v>
      </c>
      <c r="AL30" s="614" t="s">
        <v>1083</v>
      </c>
      <c r="AM30" s="614" t="s">
        <v>1083</v>
      </c>
      <c r="AN30" s="614" t="s">
        <v>1083</v>
      </c>
      <c r="AO30" s="614" t="s">
        <v>1083</v>
      </c>
      <c r="AP30" s="614" t="s">
        <v>1083</v>
      </c>
      <c r="AQ30" s="614" t="s">
        <v>1083</v>
      </c>
      <c r="AR30" s="614" t="s">
        <v>1083</v>
      </c>
      <c r="AS30" s="614" t="s">
        <v>1083</v>
      </c>
      <c r="AT30" s="614" t="s">
        <v>1083</v>
      </c>
      <c r="AU30" s="614" t="s">
        <v>1083</v>
      </c>
      <c r="AV30" s="614" t="s">
        <v>1083</v>
      </c>
      <c r="AW30" s="614" t="s">
        <v>1083</v>
      </c>
      <c r="AX30" s="614" t="s">
        <v>1083</v>
      </c>
      <c r="AY30" s="614" t="s">
        <v>1083</v>
      </c>
      <c r="AZ30" s="614" t="s">
        <v>1083</v>
      </c>
      <c r="BA30" s="614" t="s">
        <v>1083</v>
      </c>
      <c r="BB30" s="614" t="s">
        <v>1083</v>
      </c>
      <c r="BC30" s="614" t="s">
        <v>529</v>
      </c>
      <c r="BD30" s="614" t="s">
        <v>529</v>
      </c>
      <c r="BE30" s="614" t="s">
        <v>1083</v>
      </c>
      <c r="BF30" s="614" t="s">
        <v>529</v>
      </c>
      <c r="BG30" s="614" t="s">
        <v>1083</v>
      </c>
      <c r="BH30" s="614" t="s">
        <v>529</v>
      </c>
      <c r="BI30" s="614" t="s">
        <v>1083</v>
      </c>
      <c r="BJ30" s="614" t="s">
        <v>1083</v>
      </c>
      <c r="BK30" s="614" t="s">
        <v>529</v>
      </c>
      <c r="BL30" s="614" t="s">
        <v>529</v>
      </c>
      <c r="BM30" s="614" t="s">
        <v>1083</v>
      </c>
      <c r="BN30" s="614" t="s">
        <v>529</v>
      </c>
      <c r="BO30" s="614" t="s">
        <v>529</v>
      </c>
      <c r="BP30" s="614" t="s">
        <v>529</v>
      </c>
      <c r="BQ30" s="614" t="s">
        <v>1083</v>
      </c>
      <c r="BR30" s="614" t="s">
        <v>1083</v>
      </c>
      <c r="BS30" s="614" t="s">
        <v>529</v>
      </c>
      <c r="BT30" s="614" t="s">
        <v>529</v>
      </c>
      <c r="BU30" s="614" t="s">
        <v>529</v>
      </c>
      <c r="BV30" s="614" t="s">
        <v>529</v>
      </c>
      <c r="BW30" s="614" t="s">
        <v>1083</v>
      </c>
      <c r="BX30" s="614" t="s">
        <v>529</v>
      </c>
      <c r="BY30" s="614" t="s">
        <v>1083</v>
      </c>
      <c r="BZ30" s="614" t="s">
        <v>1083</v>
      </c>
      <c r="CA30" s="614" t="s">
        <v>1083</v>
      </c>
      <c r="CB30" s="614" t="s">
        <v>1083</v>
      </c>
      <c r="CC30" s="614" t="s">
        <v>1083</v>
      </c>
      <c r="CD30" s="614" t="s">
        <v>1083</v>
      </c>
      <c r="CE30" s="614" t="s">
        <v>529</v>
      </c>
      <c r="CF30" s="614" t="s">
        <v>529</v>
      </c>
      <c r="CG30" s="614" t="s">
        <v>1083</v>
      </c>
      <c r="CH30" s="614" t="s">
        <v>1083</v>
      </c>
      <c r="CI30" s="614" t="s">
        <v>1083</v>
      </c>
      <c r="CJ30" s="614" t="s">
        <v>1083</v>
      </c>
      <c r="CK30" s="614" t="s">
        <v>529</v>
      </c>
      <c r="CL30" s="614" t="s">
        <v>1083</v>
      </c>
      <c r="CM30" s="614" t="s">
        <v>1083</v>
      </c>
      <c r="CN30" s="614" t="s">
        <v>1083</v>
      </c>
      <c r="CO30" s="614" t="s">
        <v>1083</v>
      </c>
      <c r="CP30" s="614" t="s">
        <v>1083</v>
      </c>
      <c r="CQ30" s="614" t="s">
        <v>1083</v>
      </c>
      <c r="CR30" s="614" t="s">
        <v>529</v>
      </c>
      <c r="CS30" s="614" t="s">
        <v>1083</v>
      </c>
      <c r="CT30" s="614" t="s">
        <v>1083</v>
      </c>
      <c r="CU30" s="614" t="s">
        <v>1083</v>
      </c>
      <c r="CV30" s="614" t="s">
        <v>1083</v>
      </c>
      <c r="CW30" s="614" t="s">
        <v>1083</v>
      </c>
      <c r="CX30" s="614" t="s">
        <v>1083</v>
      </c>
      <c r="CY30" s="614" t="s">
        <v>1083</v>
      </c>
      <c r="CZ30" s="614" t="s">
        <v>1083</v>
      </c>
      <c r="DA30" s="614" t="s">
        <v>1083</v>
      </c>
      <c r="DB30" s="614" t="s">
        <v>1083</v>
      </c>
      <c r="DC30" s="614" t="s">
        <v>529</v>
      </c>
      <c r="DD30" s="614" t="s">
        <v>1083</v>
      </c>
      <c r="DE30" s="614" t="s">
        <v>1083</v>
      </c>
      <c r="DF30" s="614" t="s">
        <v>1083</v>
      </c>
      <c r="DG30" s="614" t="s">
        <v>1083</v>
      </c>
      <c r="DH30" s="614" t="s">
        <v>529</v>
      </c>
      <c r="DI30" s="614" t="s">
        <v>1083</v>
      </c>
      <c r="DJ30" s="614" t="s">
        <v>529</v>
      </c>
      <c r="DK30" s="614" t="s">
        <v>529</v>
      </c>
      <c r="DL30" s="614" t="s">
        <v>1083</v>
      </c>
      <c r="DM30" s="614" t="s">
        <v>529</v>
      </c>
      <c r="DN30" s="614" t="s">
        <v>1083</v>
      </c>
      <c r="DO30" s="614" t="s">
        <v>1083</v>
      </c>
      <c r="DP30" s="614" t="s">
        <v>529</v>
      </c>
      <c r="DQ30" s="614" t="s">
        <v>1083</v>
      </c>
      <c r="DR30" s="614" t="s">
        <v>1083</v>
      </c>
      <c r="DS30" s="614" t="s">
        <v>1083</v>
      </c>
      <c r="DT30" s="614" t="s">
        <v>1083</v>
      </c>
      <c r="DU30" s="614" t="s">
        <v>1083</v>
      </c>
      <c r="DV30" s="614" t="s">
        <v>1083</v>
      </c>
      <c r="DW30" s="614" t="s">
        <v>1083</v>
      </c>
      <c r="DX30" s="614" t="s">
        <v>1083</v>
      </c>
      <c r="DY30" s="614" t="s">
        <v>1083</v>
      </c>
      <c r="DZ30" s="614" t="s">
        <v>529</v>
      </c>
      <c r="EA30" s="614" t="s">
        <v>529</v>
      </c>
      <c r="EB30" s="614" t="s">
        <v>529</v>
      </c>
      <c r="EC30" s="614" t="s">
        <v>529</v>
      </c>
      <c r="ED30" s="614" t="s">
        <v>529</v>
      </c>
      <c r="EE30" s="614" t="s">
        <v>1083</v>
      </c>
      <c r="EF30" s="614" t="s">
        <v>529</v>
      </c>
      <c r="EG30" s="614" t="s">
        <v>1083</v>
      </c>
      <c r="EH30" s="614" t="s">
        <v>1083</v>
      </c>
      <c r="EI30" s="614" t="s">
        <v>1083</v>
      </c>
      <c r="EJ30" s="614" t="s">
        <v>1083</v>
      </c>
      <c r="EK30" s="614" t="s">
        <v>1083</v>
      </c>
      <c r="EL30" s="614" t="s">
        <v>1083</v>
      </c>
      <c r="EM30" s="614" t="s">
        <v>1083</v>
      </c>
      <c r="EN30" s="614" t="s">
        <v>529</v>
      </c>
      <c r="EO30" s="614" t="s">
        <v>529</v>
      </c>
      <c r="EP30" s="614" t="s">
        <v>1083</v>
      </c>
      <c r="EQ30" s="614" t="s">
        <v>529</v>
      </c>
      <c r="ER30" s="614" t="s">
        <v>529</v>
      </c>
      <c r="ES30" s="614" t="s">
        <v>529</v>
      </c>
      <c r="ET30" s="614" t="s">
        <v>529</v>
      </c>
      <c r="EU30" s="614" t="s">
        <v>529</v>
      </c>
      <c r="EV30" s="614" t="s">
        <v>529</v>
      </c>
      <c r="EW30" s="614" t="s">
        <v>529</v>
      </c>
      <c r="EX30" s="614" t="s">
        <v>1083</v>
      </c>
      <c r="EY30" s="614" t="s">
        <v>529</v>
      </c>
      <c r="EZ30" s="614" t="s">
        <v>529</v>
      </c>
      <c r="FA30" s="614" t="s">
        <v>1083</v>
      </c>
      <c r="FB30" s="614" t="s">
        <v>1083</v>
      </c>
      <c r="FC30" s="614" t="s">
        <v>1083</v>
      </c>
      <c r="FD30" s="614" t="s">
        <v>1083</v>
      </c>
      <c r="FE30" s="614" t="s">
        <v>1083</v>
      </c>
      <c r="FF30" s="614" t="s">
        <v>1083</v>
      </c>
      <c r="FG30" s="614" t="s">
        <v>1083</v>
      </c>
      <c r="FH30" s="614" t="s">
        <v>1083</v>
      </c>
      <c r="FI30" s="614" t="s">
        <v>1083</v>
      </c>
      <c r="FJ30" s="614" t="s">
        <v>529</v>
      </c>
      <c r="FK30" s="614" t="s">
        <v>529</v>
      </c>
      <c r="FL30" s="614" t="s">
        <v>1083</v>
      </c>
      <c r="FM30" s="614" t="s">
        <v>1083</v>
      </c>
      <c r="FN30" s="614" t="s">
        <v>1083</v>
      </c>
      <c r="FO30" s="614" t="s">
        <v>529</v>
      </c>
      <c r="FP30" s="614" t="s">
        <v>1083</v>
      </c>
      <c r="FQ30" s="614" t="s">
        <v>1083</v>
      </c>
      <c r="FR30" s="614" t="s">
        <v>1083</v>
      </c>
      <c r="FS30" s="614" t="s">
        <v>1083</v>
      </c>
      <c r="FT30" s="614" t="s">
        <v>529</v>
      </c>
      <c r="FU30" s="614" t="s">
        <v>1083</v>
      </c>
      <c r="FV30" s="614" t="s">
        <v>1083</v>
      </c>
      <c r="FW30" s="614" t="s">
        <v>1083</v>
      </c>
      <c r="FX30" s="614" t="s">
        <v>529</v>
      </c>
      <c r="FY30" s="614" t="s">
        <v>1083</v>
      </c>
      <c r="FZ30" s="614" t="s">
        <v>529</v>
      </c>
      <c r="GA30" s="614" t="s">
        <v>529</v>
      </c>
      <c r="GB30" s="614" t="s">
        <v>529</v>
      </c>
      <c r="GC30" s="614" t="s">
        <v>529</v>
      </c>
      <c r="GD30" s="614" t="s">
        <v>529</v>
      </c>
      <c r="GE30" s="614" t="s">
        <v>1083</v>
      </c>
      <c r="GF30" s="614" t="s">
        <v>529</v>
      </c>
      <c r="GG30" s="614" t="s">
        <v>529</v>
      </c>
      <c r="GH30" s="614" t="s">
        <v>1083</v>
      </c>
      <c r="GI30" s="614" t="s">
        <v>1083</v>
      </c>
      <c r="GJ30" s="614" t="s">
        <v>529</v>
      </c>
      <c r="GK30" s="614" t="s">
        <v>1083</v>
      </c>
      <c r="GL30" s="614" t="s">
        <v>529</v>
      </c>
      <c r="GM30" s="614" t="s">
        <v>529</v>
      </c>
    </row>
    <row r="31" spans="1:195" x14ac:dyDescent="0.2">
      <c r="A31" s="613">
        <v>44856</v>
      </c>
      <c r="B31" s="614" t="s">
        <v>1083</v>
      </c>
      <c r="C31" s="614" t="s">
        <v>1083</v>
      </c>
      <c r="D31" s="614" t="s">
        <v>1083</v>
      </c>
      <c r="E31" s="614" t="s">
        <v>529</v>
      </c>
      <c r="F31" s="614" t="s">
        <v>1083</v>
      </c>
      <c r="G31" s="614" t="s">
        <v>1083</v>
      </c>
      <c r="H31" s="614" t="s">
        <v>1083</v>
      </c>
      <c r="I31" s="614" t="s">
        <v>1083</v>
      </c>
      <c r="J31" s="614" t="s">
        <v>1083</v>
      </c>
      <c r="K31" s="614" t="s">
        <v>1083</v>
      </c>
      <c r="L31" s="614" t="s">
        <v>1083</v>
      </c>
      <c r="M31" s="614" t="s">
        <v>1083</v>
      </c>
      <c r="N31" s="614" t="s">
        <v>1083</v>
      </c>
      <c r="O31" s="614" t="s">
        <v>1083</v>
      </c>
      <c r="P31" s="614" t="s">
        <v>1083</v>
      </c>
      <c r="Q31" s="614" t="s">
        <v>1083</v>
      </c>
      <c r="R31" s="614" t="s">
        <v>1083</v>
      </c>
      <c r="S31" s="614" t="s">
        <v>1083</v>
      </c>
      <c r="T31" s="614" t="s">
        <v>1083</v>
      </c>
      <c r="U31" s="614" t="s">
        <v>1083</v>
      </c>
      <c r="V31" s="614" t="s">
        <v>1083</v>
      </c>
      <c r="W31" s="614" t="s">
        <v>529</v>
      </c>
      <c r="X31" s="614" t="s">
        <v>529</v>
      </c>
      <c r="Y31" s="614" t="s">
        <v>1083</v>
      </c>
      <c r="Z31" s="614" t="s">
        <v>1083</v>
      </c>
      <c r="AA31" s="614" t="s">
        <v>1083</v>
      </c>
      <c r="AB31" s="614" t="s">
        <v>1083</v>
      </c>
      <c r="AC31" s="614" t="s">
        <v>1083</v>
      </c>
      <c r="AD31" s="614" t="s">
        <v>1083</v>
      </c>
      <c r="AE31" s="614" t="s">
        <v>1083</v>
      </c>
      <c r="AF31" s="614" t="s">
        <v>1083</v>
      </c>
      <c r="AG31" s="614" t="s">
        <v>1083</v>
      </c>
      <c r="AH31" s="614" t="s">
        <v>1083</v>
      </c>
      <c r="AI31" s="614" t="s">
        <v>1083</v>
      </c>
      <c r="AJ31" s="614" t="s">
        <v>1083</v>
      </c>
      <c r="AK31" s="614" t="s">
        <v>1083</v>
      </c>
      <c r="AL31" s="614" t="s">
        <v>1083</v>
      </c>
      <c r="AM31" s="614" t="s">
        <v>1083</v>
      </c>
      <c r="AN31" s="614" t="s">
        <v>1083</v>
      </c>
      <c r="AO31" s="614" t="s">
        <v>1083</v>
      </c>
      <c r="AP31" s="614" t="s">
        <v>1083</v>
      </c>
      <c r="AQ31" s="614" t="s">
        <v>1083</v>
      </c>
      <c r="AR31" s="614" t="s">
        <v>1083</v>
      </c>
      <c r="AS31" s="614" t="s">
        <v>1083</v>
      </c>
      <c r="AT31" s="614" t="s">
        <v>1083</v>
      </c>
      <c r="AU31" s="614" t="s">
        <v>1083</v>
      </c>
      <c r="AV31" s="614" t="s">
        <v>1083</v>
      </c>
      <c r="AW31" s="614" t="s">
        <v>1083</v>
      </c>
      <c r="AX31" s="614" t="s">
        <v>1083</v>
      </c>
      <c r="AY31" s="614" t="s">
        <v>1083</v>
      </c>
      <c r="AZ31" s="614" t="s">
        <v>1083</v>
      </c>
      <c r="BA31" s="614" t="s">
        <v>1083</v>
      </c>
      <c r="BB31" s="614" t="s">
        <v>1083</v>
      </c>
      <c r="BC31" s="614" t="s">
        <v>529</v>
      </c>
      <c r="BD31" s="614" t="s">
        <v>529</v>
      </c>
      <c r="BE31" s="614" t="s">
        <v>1083</v>
      </c>
      <c r="BF31" s="614" t="s">
        <v>529</v>
      </c>
      <c r="BG31" s="614" t="s">
        <v>1083</v>
      </c>
      <c r="BH31" s="614" t="s">
        <v>529</v>
      </c>
      <c r="BI31" s="614" t="s">
        <v>1083</v>
      </c>
      <c r="BJ31" s="614" t="s">
        <v>1083</v>
      </c>
      <c r="BK31" s="614" t="s">
        <v>529</v>
      </c>
      <c r="BL31" s="614" t="s">
        <v>529</v>
      </c>
      <c r="BM31" s="614" t="s">
        <v>1083</v>
      </c>
      <c r="BN31" s="614" t="s">
        <v>529</v>
      </c>
      <c r="BO31" s="614" t="s">
        <v>529</v>
      </c>
      <c r="BP31" s="614" t="s">
        <v>529</v>
      </c>
      <c r="BQ31" s="614" t="s">
        <v>1083</v>
      </c>
      <c r="BR31" s="614" t="s">
        <v>1083</v>
      </c>
      <c r="BS31" s="614" t="s">
        <v>529</v>
      </c>
      <c r="BT31" s="614" t="s">
        <v>529</v>
      </c>
      <c r="BU31" s="614" t="s">
        <v>529</v>
      </c>
      <c r="BV31" s="614" t="s">
        <v>529</v>
      </c>
      <c r="BW31" s="614" t="s">
        <v>1083</v>
      </c>
      <c r="BX31" s="614" t="s">
        <v>529</v>
      </c>
      <c r="BY31" s="614" t="s">
        <v>1083</v>
      </c>
      <c r="BZ31" s="614" t="s">
        <v>1083</v>
      </c>
      <c r="CA31" s="614" t="s">
        <v>1083</v>
      </c>
      <c r="CB31" s="614" t="s">
        <v>1083</v>
      </c>
      <c r="CC31" s="614" t="s">
        <v>1083</v>
      </c>
      <c r="CD31" s="614" t="s">
        <v>1083</v>
      </c>
      <c r="CE31" s="614" t="s">
        <v>529</v>
      </c>
      <c r="CF31" s="614" t="s">
        <v>529</v>
      </c>
      <c r="CG31" s="614" t="s">
        <v>1083</v>
      </c>
      <c r="CH31" s="614" t="s">
        <v>1083</v>
      </c>
      <c r="CI31" s="614" t="s">
        <v>1083</v>
      </c>
      <c r="CJ31" s="614" t="s">
        <v>1083</v>
      </c>
      <c r="CK31" s="614" t="s">
        <v>529</v>
      </c>
      <c r="CL31" s="614" t="s">
        <v>1083</v>
      </c>
      <c r="CM31" s="614" t="s">
        <v>1083</v>
      </c>
      <c r="CN31" s="614" t="s">
        <v>1083</v>
      </c>
      <c r="CO31" s="614" t="s">
        <v>1083</v>
      </c>
      <c r="CP31" s="614" t="s">
        <v>1083</v>
      </c>
      <c r="CQ31" s="614" t="s">
        <v>1083</v>
      </c>
      <c r="CR31" s="614" t="s">
        <v>529</v>
      </c>
      <c r="CS31" s="614" t="s">
        <v>1083</v>
      </c>
      <c r="CT31" s="614" t="s">
        <v>1083</v>
      </c>
      <c r="CU31" s="614" t="s">
        <v>1083</v>
      </c>
      <c r="CV31" s="614" t="s">
        <v>1083</v>
      </c>
      <c r="CW31" s="614" t="s">
        <v>1083</v>
      </c>
      <c r="CX31" s="614" t="s">
        <v>1083</v>
      </c>
      <c r="CY31" s="614" t="s">
        <v>1083</v>
      </c>
      <c r="CZ31" s="614" t="s">
        <v>1083</v>
      </c>
      <c r="DA31" s="614" t="s">
        <v>1083</v>
      </c>
      <c r="DB31" s="614" t="s">
        <v>1083</v>
      </c>
      <c r="DC31" s="614" t="s">
        <v>529</v>
      </c>
      <c r="DD31" s="614" t="s">
        <v>1083</v>
      </c>
      <c r="DE31" s="614" t="s">
        <v>1083</v>
      </c>
      <c r="DF31" s="614" t="s">
        <v>1083</v>
      </c>
      <c r="DG31" s="614" t="s">
        <v>1083</v>
      </c>
      <c r="DH31" s="614" t="s">
        <v>529</v>
      </c>
      <c r="DI31" s="614" t="s">
        <v>1083</v>
      </c>
      <c r="DJ31" s="614" t="s">
        <v>529</v>
      </c>
      <c r="DK31" s="614" t="s">
        <v>529</v>
      </c>
      <c r="DL31" s="614" t="s">
        <v>1083</v>
      </c>
      <c r="DM31" s="614" t="s">
        <v>529</v>
      </c>
      <c r="DN31" s="614" t="s">
        <v>1083</v>
      </c>
      <c r="DO31" s="614" t="s">
        <v>1083</v>
      </c>
      <c r="DP31" s="614" t="s">
        <v>529</v>
      </c>
      <c r="DQ31" s="614" t="s">
        <v>1083</v>
      </c>
      <c r="DR31" s="614" t="s">
        <v>1083</v>
      </c>
      <c r="DS31" s="614" t="s">
        <v>1083</v>
      </c>
      <c r="DT31" s="614" t="s">
        <v>1083</v>
      </c>
      <c r="DU31" s="614" t="s">
        <v>529</v>
      </c>
      <c r="DV31" s="614" t="s">
        <v>529</v>
      </c>
      <c r="DW31" s="614" t="s">
        <v>1083</v>
      </c>
      <c r="DX31" s="614" t="s">
        <v>1083</v>
      </c>
      <c r="DY31" s="614" t="s">
        <v>1083</v>
      </c>
      <c r="DZ31" s="614" t="s">
        <v>529</v>
      </c>
      <c r="EA31" s="614" t="s">
        <v>529</v>
      </c>
      <c r="EB31" s="614" t="s">
        <v>529</v>
      </c>
      <c r="EC31" s="614" t="s">
        <v>529</v>
      </c>
      <c r="ED31" s="614" t="s">
        <v>529</v>
      </c>
      <c r="EE31" s="614" t="s">
        <v>529</v>
      </c>
      <c r="EF31" s="614" t="s">
        <v>529</v>
      </c>
      <c r="EG31" s="614" t="s">
        <v>529</v>
      </c>
      <c r="EH31" s="614" t="s">
        <v>1083</v>
      </c>
      <c r="EI31" s="614" t="s">
        <v>1083</v>
      </c>
      <c r="EJ31" s="614" t="s">
        <v>1083</v>
      </c>
      <c r="EK31" s="614" t="s">
        <v>1083</v>
      </c>
      <c r="EL31" s="614" t="s">
        <v>1083</v>
      </c>
      <c r="EM31" s="614" t="s">
        <v>1083</v>
      </c>
      <c r="EN31" s="614" t="s">
        <v>1083</v>
      </c>
      <c r="EO31" s="614" t="s">
        <v>1083</v>
      </c>
      <c r="EP31" s="614" t="s">
        <v>1083</v>
      </c>
      <c r="EQ31" s="614" t="s">
        <v>1083</v>
      </c>
      <c r="ER31" s="614" t="s">
        <v>529</v>
      </c>
      <c r="ES31" s="614" t="s">
        <v>529</v>
      </c>
      <c r="ET31" s="614" t="s">
        <v>529</v>
      </c>
      <c r="EU31" s="614" t="s">
        <v>529</v>
      </c>
      <c r="EV31" s="614" t="s">
        <v>529</v>
      </c>
      <c r="EW31" s="614" t="s">
        <v>529</v>
      </c>
      <c r="EX31" s="614" t="s">
        <v>1083</v>
      </c>
      <c r="EY31" s="614" t="s">
        <v>1083</v>
      </c>
      <c r="EZ31" s="614" t="s">
        <v>529</v>
      </c>
      <c r="FA31" s="614" t="s">
        <v>1083</v>
      </c>
      <c r="FB31" s="614" t="s">
        <v>1083</v>
      </c>
      <c r="FC31" s="614" t="s">
        <v>1083</v>
      </c>
      <c r="FD31" s="614" t="s">
        <v>1083</v>
      </c>
      <c r="FE31" s="614" t="s">
        <v>1083</v>
      </c>
      <c r="FF31" s="614" t="s">
        <v>1083</v>
      </c>
      <c r="FG31" s="614" t="s">
        <v>1083</v>
      </c>
      <c r="FH31" s="614" t="s">
        <v>529</v>
      </c>
      <c r="FI31" s="614" t="s">
        <v>1083</v>
      </c>
      <c r="FJ31" s="614" t="s">
        <v>529</v>
      </c>
      <c r="FK31" s="614" t="s">
        <v>529</v>
      </c>
      <c r="FL31" s="614" t="s">
        <v>1083</v>
      </c>
      <c r="FM31" s="614" t="s">
        <v>1083</v>
      </c>
      <c r="FN31" s="614" t="s">
        <v>1083</v>
      </c>
      <c r="FO31" s="614" t="s">
        <v>529</v>
      </c>
      <c r="FP31" s="614" t="s">
        <v>1083</v>
      </c>
      <c r="FQ31" s="614" t="s">
        <v>1083</v>
      </c>
      <c r="FR31" s="614" t="s">
        <v>1083</v>
      </c>
      <c r="FS31" s="614" t="s">
        <v>1083</v>
      </c>
      <c r="FT31" s="614" t="s">
        <v>529</v>
      </c>
      <c r="FU31" s="614" t="s">
        <v>1083</v>
      </c>
      <c r="FV31" s="614" t="s">
        <v>1083</v>
      </c>
      <c r="FW31" s="614" t="s">
        <v>1083</v>
      </c>
      <c r="FX31" s="614" t="s">
        <v>529</v>
      </c>
      <c r="FY31" s="614" t="s">
        <v>1083</v>
      </c>
      <c r="FZ31" s="614" t="s">
        <v>529</v>
      </c>
      <c r="GA31" s="614" t="s">
        <v>529</v>
      </c>
      <c r="GB31" s="614" t="s">
        <v>529</v>
      </c>
      <c r="GC31" s="614" t="s">
        <v>529</v>
      </c>
      <c r="GD31" s="614" t="s">
        <v>1083</v>
      </c>
      <c r="GE31" s="614" t="s">
        <v>1083</v>
      </c>
      <c r="GF31" s="614" t="s">
        <v>529</v>
      </c>
      <c r="GG31" s="614" t="s">
        <v>529</v>
      </c>
      <c r="GH31" s="614" t="s">
        <v>1083</v>
      </c>
      <c r="GI31" s="614" t="s">
        <v>1083</v>
      </c>
      <c r="GJ31" s="614" t="s">
        <v>529</v>
      </c>
      <c r="GK31" s="614" t="s">
        <v>1083</v>
      </c>
      <c r="GL31" s="614" t="s">
        <v>529</v>
      </c>
      <c r="GM31" s="614" t="s">
        <v>529</v>
      </c>
    </row>
    <row r="32" spans="1:195" x14ac:dyDescent="0.2">
      <c r="A32" s="613">
        <v>44857</v>
      </c>
      <c r="B32" s="614" t="s">
        <v>1083</v>
      </c>
      <c r="C32" s="614" t="s">
        <v>1083</v>
      </c>
      <c r="D32" s="614" t="s">
        <v>1083</v>
      </c>
      <c r="E32" s="614" t="s">
        <v>529</v>
      </c>
      <c r="F32" s="614" t="s">
        <v>1083</v>
      </c>
      <c r="G32" s="614" t="s">
        <v>1083</v>
      </c>
      <c r="H32" s="614" t="s">
        <v>1083</v>
      </c>
      <c r="I32" s="614" t="s">
        <v>1083</v>
      </c>
      <c r="J32" s="614" t="s">
        <v>1083</v>
      </c>
      <c r="K32" s="614" t="s">
        <v>1083</v>
      </c>
      <c r="L32" s="614" t="s">
        <v>1083</v>
      </c>
      <c r="M32" s="614" t="s">
        <v>1083</v>
      </c>
      <c r="N32" s="614" t="s">
        <v>1083</v>
      </c>
      <c r="O32" s="614" t="s">
        <v>1083</v>
      </c>
      <c r="P32" s="614" t="s">
        <v>1083</v>
      </c>
      <c r="Q32" s="614" t="s">
        <v>1083</v>
      </c>
      <c r="R32" s="614" t="s">
        <v>1083</v>
      </c>
      <c r="S32" s="614" t="s">
        <v>1083</v>
      </c>
      <c r="T32" s="614" t="s">
        <v>1083</v>
      </c>
      <c r="U32" s="614" t="s">
        <v>1083</v>
      </c>
      <c r="V32" s="614" t="s">
        <v>1083</v>
      </c>
      <c r="W32" s="614" t="s">
        <v>529</v>
      </c>
      <c r="X32" s="614" t="s">
        <v>529</v>
      </c>
      <c r="Y32" s="614" t="s">
        <v>1083</v>
      </c>
      <c r="Z32" s="614" t="s">
        <v>1083</v>
      </c>
      <c r="AA32" s="614" t="s">
        <v>1083</v>
      </c>
      <c r="AB32" s="614" t="s">
        <v>1083</v>
      </c>
      <c r="AC32" s="614" t="s">
        <v>1083</v>
      </c>
      <c r="AD32" s="614" t="s">
        <v>1083</v>
      </c>
      <c r="AE32" s="614" t="s">
        <v>1083</v>
      </c>
      <c r="AF32" s="614" t="s">
        <v>1083</v>
      </c>
      <c r="AG32" s="614" t="s">
        <v>1083</v>
      </c>
      <c r="AH32" s="614" t="s">
        <v>1083</v>
      </c>
      <c r="AI32" s="614" t="s">
        <v>1083</v>
      </c>
      <c r="AJ32" s="614" t="s">
        <v>1083</v>
      </c>
      <c r="AK32" s="614" t="s">
        <v>1083</v>
      </c>
      <c r="AL32" s="614" t="s">
        <v>1083</v>
      </c>
      <c r="AM32" s="614" t="s">
        <v>1083</v>
      </c>
      <c r="AN32" s="614" t="s">
        <v>1083</v>
      </c>
      <c r="AO32" s="614" t="s">
        <v>1083</v>
      </c>
      <c r="AP32" s="614" t="s">
        <v>1083</v>
      </c>
      <c r="AQ32" s="614" t="s">
        <v>1083</v>
      </c>
      <c r="AR32" s="614" t="s">
        <v>1083</v>
      </c>
      <c r="AS32" s="614" t="s">
        <v>1083</v>
      </c>
      <c r="AT32" s="614" t="s">
        <v>1083</v>
      </c>
      <c r="AU32" s="614" t="s">
        <v>1083</v>
      </c>
      <c r="AV32" s="614" t="s">
        <v>1083</v>
      </c>
      <c r="AW32" s="614" t="s">
        <v>1083</v>
      </c>
      <c r="AX32" s="614" t="s">
        <v>1083</v>
      </c>
      <c r="AY32" s="614" t="s">
        <v>1083</v>
      </c>
      <c r="AZ32" s="614" t="s">
        <v>1083</v>
      </c>
      <c r="BA32" s="614" t="s">
        <v>1083</v>
      </c>
      <c r="BB32" s="614" t="s">
        <v>1083</v>
      </c>
      <c r="BC32" s="614" t="s">
        <v>529</v>
      </c>
      <c r="BD32" s="614" t="s">
        <v>529</v>
      </c>
      <c r="BE32" s="614" t="s">
        <v>1083</v>
      </c>
      <c r="BF32" s="614" t="s">
        <v>529</v>
      </c>
      <c r="BG32" s="614" t="s">
        <v>1083</v>
      </c>
      <c r="BH32" s="614" t="s">
        <v>529</v>
      </c>
      <c r="BI32" s="614" t="s">
        <v>1083</v>
      </c>
      <c r="BJ32" s="614" t="s">
        <v>1083</v>
      </c>
      <c r="BK32" s="614" t="s">
        <v>529</v>
      </c>
      <c r="BL32" s="614" t="s">
        <v>529</v>
      </c>
      <c r="BM32" s="614" t="s">
        <v>1083</v>
      </c>
      <c r="BN32" s="614" t="s">
        <v>529</v>
      </c>
      <c r="BO32" s="614" t="s">
        <v>529</v>
      </c>
      <c r="BP32" s="614" t="s">
        <v>529</v>
      </c>
      <c r="BQ32" s="614" t="s">
        <v>1083</v>
      </c>
      <c r="BR32" s="614" t="s">
        <v>1083</v>
      </c>
      <c r="BS32" s="614" t="s">
        <v>529</v>
      </c>
      <c r="BT32" s="614" t="s">
        <v>529</v>
      </c>
      <c r="BU32" s="614" t="s">
        <v>529</v>
      </c>
      <c r="BV32" s="614" t="s">
        <v>529</v>
      </c>
      <c r="BW32" s="614" t="s">
        <v>1083</v>
      </c>
      <c r="BX32" s="614" t="s">
        <v>529</v>
      </c>
      <c r="BY32" s="614" t="s">
        <v>1083</v>
      </c>
      <c r="BZ32" s="614" t="s">
        <v>1083</v>
      </c>
      <c r="CA32" s="614" t="s">
        <v>1083</v>
      </c>
      <c r="CB32" s="614" t="s">
        <v>1083</v>
      </c>
      <c r="CC32" s="614" t="s">
        <v>1083</v>
      </c>
      <c r="CD32" s="614" t="s">
        <v>1083</v>
      </c>
      <c r="CE32" s="614" t="s">
        <v>529</v>
      </c>
      <c r="CF32" s="614" t="s">
        <v>529</v>
      </c>
      <c r="CG32" s="614" t="s">
        <v>1083</v>
      </c>
      <c r="CH32" s="614" t="s">
        <v>1083</v>
      </c>
      <c r="CI32" s="614" t="s">
        <v>1083</v>
      </c>
      <c r="CJ32" s="614" t="s">
        <v>1083</v>
      </c>
      <c r="CK32" s="614" t="s">
        <v>529</v>
      </c>
      <c r="CL32" s="614" t="s">
        <v>1083</v>
      </c>
      <c r="CM32" s="614" t="s">
        <v>1083</v>
      </c>
      <c r="CN32" s="614" t="s">
        <v>1083</v>
      </c>
      <c r="CO32" s="614" t="s">
        <v>1083</v>
      </c>
      <c r="CP32" s="614" t="s">
        <v>1083</v>
      </c>
      <c r="CQ32" s="614" t="s">
        <v>1083</v>
      </c>
      <c r="CR32" s="614" t="s">
        <v>529</v>
      </c>
      <c r="CS32" s="614" t="s">
        <v>1083</v>
      </c>
      <c r="CT32" s="614" t="s">
        <v>1083</v>
      </c>
      <c r="CU32" s="614" t="s">
        <v>1083</v>
      </c>
      <c r="CV32" s="614" t="s">
        <v>1083</v>
      </c>
      <c r="CW32" s="614" t="s">
        <v>1083</v>
      </c>
      <c r="CX32" s="614" t="s">
        <v>1083</v>
      </c>
      <c r="CY32" s="614" t="s">
        <v>1083</v>
      </c>
      <c r="CZ32" s="614" t="s">
        <v>1083</v>
      </c>
      <c r="DA32" s="614" t="s">
        <v>1083</v>
      </c>
      <c r="DB32" s="614" t="s">
        <v>1083</v>
      </c>
      <c r="DC32" s="614" t="s">
        <v>529</v>
      </c>
      <c r="DD32" s="614" t="s">
        <v>1083</v>
      </c>
      <c r="DE32" s="614" t="s">
        <v>1083</v>
      </c>
      <c r="DF32" s="614" t="s">
        <v>1083</v>
      </c>
      <c r="DG32" s="614" t="s">
        <v>1083</v>
      </c>
      <c r="DH32" s="614" t="s">
        <v>529</v>
      </c>
      <c r="DI32" s="614" t="s">
        <v>1083</v>
      </c>
      <c r="DJ32" s="614" t="s">
        <v>529</v>
      </c>
      <c r="DK32" s="614" t="s">
        <v>529</v>
      </c>
      <c r="DL32" s="614" t="s">
        <v>1083</v>
      </c>
      <c r="DM32" s="614" t="s">
        <v>529</v>
      </c>
      <c r="DN32" s="614" t="s">
        <v>1083</v>
      </c>
      <c r="DO32" s="614" t="s">
        <v>1083</v>
      </c>
      <c r="DP32" s="614" t="s">
        <v>529</v>
      </c>
      <c r="DQ32" s="614" t="s">
        <v>529</v>
      </c>
      <c r="DR32" s="614" t="s">
        <v>1083</v>
      </c>
      <c r="DS32" s="614" t="s">
        <v>1083</v>
      </c>
      <c r="DT32" s="614" t="s">
        <v>1083</v>
      </c>
      <c r="DU32" s="614" t="s">
        <v>529</v>
      </c>
      <c r="DV32" s="614" t="s">
        <v>529</v>
      </c>
      <c r="DW32" s="614" t="s">
        <v>1083</v>
      </c>
      <c r="DX32" s="614" t="s">
        <v>1083</v>
      </c>
      <c r="DY32" s="614" t="s">
        <v>1083</v>
      </c>
      <c r="DZ32" s="614" t="s">
        <v>529</v>
      </c>
      <c r="EA32" s="614" t="s">
        <v>529</v>
      </c>
      <c r="EB32" s="614" t="s">
        <v>529</v>
      </c>
      <c r="EC32" s="614" t="s">
        <v>529</v>
      </c>
      <c r="ED32" s="614" t="s">
        <v>529</v>
      </c>
      <c r="EE32" s="614" t="s">
        <v>529</v>
      </c>
      <c r="EF32" s="614" t="s">
        <v>529</v>
      </c>
      <c r="EG32" s="614" t="s">
        <v>529</v>
      </c>
      <c r="EH32" s="614" t="s">
        <v>1083</v>
      </c>
      <c r="EI32" s="614" t="s">
        <v>1083</v>
      </c>
      <c r="EJ32" s="614" t="s">
        <v>1083</v>
      </c>
      <c r="EK32" s="614" t="s">
        <v>1083</v>
      </c>
      <c r="EL32" s="614" t="s">
        <v>1083</v>
      </c>
      <c r="EM32" s="614" t="s">
        <v>1083</v>
      </c>
      <c r="EN32" s="614" t="s">
        <v>1083</v>
      </c>
      <c r="EO32" s="614" t="s">
        <v>1083</v>
      </c>
      <c r="EP32" s="614" t="s">
        <v>1083</v>
      </c>
      <c r="EQ32" s="614" t="s">
        <v>1083</v>
      </c>
      <c r="ER32" s="614" t="s">
        <v>529</v>
      </c>
      <c r="ES32" s="614" t="s">
        <v>529</v>
      </c>
      <c r="ET32" s="614" t="s">
        <v>529</v>
      </c>
      <c r="EU32" s="614" t="s">
        <v>529</v>
      </c>
      <c r="EV32" s="614" t="s">
        <v>529</v>
      </c>
      <c r="EW32" s="614" t="s">
        <v>529</v>
      </c>
      <c r="EX32" s="614" t="s">
        <v>1083</v>
      </c>
      <c r="EY32" s="614" t="s">
        <v>529</v>
      </c>
      <c r="EZ32" s="614" t="s">
        <v>529</v>
      </c>
      <c r="FA32" s="614" t="s">
        <v>1083</v>
      </c>
      <c r="FB32" s="614" t="s">
        <v>1083</v>
      </c>
      <c r="FC32" s="614" t="s">
        <v>1083</v>
      </c>
      <c r="FD32" s="614" t="s">
        <v>1083</v>
      </c>
      <c r="FE32" s="614" t="s">
        <v>529</v>
      </c>
      <c r="FF32" s="614" t="s">
        <v>1083</v>
      </c>
      <c r="FG32" s="614" t="s">
        <v>1083</v>
      </c>
      <c r="FH32" s="614" t="s">
        <v>1083</v>
      </c>
      <c r="FI32" s="614" t="s">
        <v>1083</v>
      </c>
      <c r="FJ32" s="614" t="s">
        <v>529</v>
      </c>
      <c r="FK32" s="614" t="s">
        <v>529</v>
      </c>
      <c r="FL32" s="614" t="s">
        <v>1083</v>
      </c>
      <c r="FM32" s="614" t="s">
        <v>1083</v>
      </c>
      <c r="FN32" s="614" t="s">
        <v>1083</v>
      </c>
      <c r="FO32" s="614" t="s">
        <v>1083</v>
      </c>
      <c r="FP32" s="614" t="s">
        <v>1083</v>
      </c>
      <c r="FQ32" s="614" t="s">
        <v>1083</v>
      </c>
      <c r="FR32" s="614" t="s">
        <v>1083</v>
      </c>
      <c r="FS32" s="614" t="s">
        <v>1083</v>
      </c>
      <c r="FT32" s="614" t="s">
        <v>529</v>
      </c>
      <c r="FU32" s="614" t="s">
        <v>1083</v>
      </c>
      <c r="FV32" s="614" t="s">
        <v>1083</v>
      </c>
      <c r="FW32" s="614" t="s">
        <v>1083</v>
      </c>
      <c r="FX32" s="614" t="s">
        <v>529</v>
      </c>
      <c r="FY32" s="614" t="s">
        <v>1083</v>
      </c>
      <c r="FZ32" s="614" t="s">
        <v>529</v>
      </c>
      <c r="GA32" s="614" t="s">
        <v>529</v>
      </c>
      <c r="GB32" s="614" t="s">
        <v>529</v>
      </c>
      <c r="GC32" s="614" t="s">
        <v>529</v>
      </c>
      <c r="GD32" s="614" t="s">
        <v>529</v>
      </c>
      <c r="GE32" s="614" t="s">
        <v>1083</v>
      </c>
      <c r="GF32" s="614" t="s">
        <v>529</v>
      </c>
      <c r="GG32" s="614" t="s">
        <v>529</v>
      </c>
      <c r="GH32" s="614" t="s">
        <v>1083</v>
      </c>
      <c r="GI32" s="614" t="s">
        <v>1083</v>
      </c>
      <c r="GJ32" s="614" t="s">
        <v>529</v>
      </c>
      <c r="GK32" s="614" t="s">
        <v>1083</v>
      </c>
      <c r="GL32" s="614" t="s">
        <v>529</v>
      </c>
      <c r="GM32" s="614" t="s">
        <v>529</v>
      </c>
    </row>
    <row r="33" spans="1:195" x14ac:dyDescent="0.2">
      <c r="A33" s="613">
        <v>44858</v>
      </c>
      <c r="B33" s="614" t="s">
        <v>1083</v>
      </c>
      <c r="C33" s="614" t="s">
        <v>1083</v>
      </c>
      <c r="D33" s="614" t="s">
        <v>1083</v>
      </c>
      <c r="E33" s="614" t="s">
        <v>529</v>
      </c>
      <c r="F33" s="614" t="s">
        <v>1083</v>
      </c>
      <c r="G33" s="614" t="s">
        <v>1083</v>
      </c>
      <c r="H33" s="614" t="s">
        <v>1083</v>
      </c>
      <c r="I33" s="614" t="s">
        <v>1083</v>
      </c>
      <c r="J33" s="614" t="s">
        <v>1083</v>
      </c>
      <c r="K33" s="614" t="s">
        <v>1083</v>
      </c>
      <c r="L33" s="614" t="s">
        <v>1083</v>
      </c>
      <c r="M33" s="614" t="s">
        <v>1083</v>
      </c>
      <c r="N33" s="614" t="s">
        <v>1083</v>
      </c>
      <c r="O33" s="614" t="s">
        <v>1083</v>
      </c>
      <c r="P33" s="614" t="s">
        <v>1083</v>
      </c>
      <c r="Q33" s="614" t="s">
        <v>1083</v>
      </c>
      <c r="R33" s="614" t="s">
        <v>1083</v>
      </c>
      <c r="S33" s="614" t="s">
        <v>1083</v>
      </c>
      <c r="T33" s="614" t="s">
        <v>1083</v>
      </c>
      <c r="U33" s="614" t="s">
        <v>1083</v>
      </c>
      <c r="V33" s="614" t="s">
        <v>1083</v>
      </c>
      <c r="W33" s="614" t="s">
        <v>529</v>
      </c>
      <c r="X33" s="614" t="s">
        <v>529</v>
      </c>
      <c r="Y33" s="614" t="s">
        <v>1083</v>
      </c>
      <c r="Z33" s="614" t="s">
        <v>1083</v>
      </c>
      <c r="AA33" s="614" t="s">
        <v>1083</v>
      </c>
      <c r="AB33" s="614" t="s">
        <v>1083</v>
      </c>
      <c r="AC33" s="614" t="s">
        <v>1083</v>
      </c>
      <c r="AD33" s="614" t="s">
        <v>1083</v>
      </c>
      <c r="AE33" s="614" t="s">
        <v>1083</v>
      </c>
      <c r="AF33" s="614" t="s">
        <v>1083</v>
      </c>
      <c r="AG33" s="614" t="s">
        <v>1083</v>
      </c>
      <c r="AH33" s="614" t="s">
        <v>1083</v>
      </c>
      <c r="AI33" s="614" t="s">
        <v>1083</v>
      </c>
      <c r="AJ33" s="614" t="s">
        <v>1083</v>
      </c>
      <c r="AK33" s="614" t="s">
        <v>1083</v>
      </c>
      <c r="AL33" s="614" t="s">
        <v>1083</v>
      </c>
      <c r="AM33" s="614" t="s">
        <v>1083</v>
      </c>
      <c r="AN33" s="614" t="s">
        <v>1083</v>
      </c>
      <c r="AO33" s="614" t="s">
        <v>1083</v>
      </c>
      <c r="AP33" s="614" t="s">
        <v>1083</v>
      </c>
      <c r="AQ33" s="614" t="s">
        <v>1083</v>
      </c>
      <c r="AR33" s="614" t="s">
        <v>1083</v>
      </c>
      <c r="AS33" s="614" t="s">
        <v>1083</v>
      </c>
      <c r="AT33" s="614" t="s">
        <v>1083</v>
      </c>
      <c r="AU33" s="614" t="s">
        <v>1083</v>
      </c>
      <c r="AV33" s="614" t="s">
        <v>1083</v>
      </c>
      <c r="AW33" s="614" t="s">
        <v>1083</v>
      </c>
      <c r="AX33" s="614" t="s">
        <v>1083</v>
      </c>
      <c r="AY33" s="614" t="s">
        <v>1083</v>
      </c>
      <c r="AZ33" s="614" t="s">
        <v>1083</v>
      </c>
      <c r="BA33" s="614" t="s">
        <v>1083</v>
      </c>
      <c r="BB33" s="614" t="s">
        <v>1083</v>
      </c>
      <c r="BC33" s="614" t="s">
        <v>529</v>
      </c>
      <c r="BD33" s="614" t="s">
        <v>529</v>
      </c>
      <c r="BE33" s="614" t="s">
        <v>1083</v>
      </c>
      <c r="BF33" s="614" t="s">
        <v>529</v>
      </c>
      <c r="BG33" s="614" t="s">
        <v>1083</v>
      </c>
      <c r="BH33" s="614" t="s">
        <v>529</v>
      </c>
      <c r="BI33" s="614" t="s">
        <v>1083</v>
      </c>
      <c r="BJ33" s="614" t="s">
        <v>1083</v>
      </c>
      <c r="BK33" s="614" t="s">
        <v>529</v>
      </c>
      <c r="BL33" s="614" t="s">
        <v>529</v>
      </c>
      <c r="BM33" s="614" t="s">
        <v>1083</v>
      </c>
      <c r="BN33" s="614" t="s">
        <v>529</v>
      </c>
      <c r="BO33" s="614" t="s">
        <v>529</v>
      </c>
      <c r="BP33" s="614" t="s">
        <v>529</v>
      </c>
      <c r="BQ33" s="614" t="s">
        <v>1083</v>
      </c>
      <c r="BR33" s="614" t="s">
        <v>1083</v>
      </c>
      <c r="BS33" s="614" t="s">
        <v>529</v>
      </c>
      <c r="BT33" s="614" t="s">
        <v>529</v>
      </c>
      <c r="BU33" s="614" t="s">
        <v>529</v>
      </c>
      <c r="BV33" s="614" t="s">
        <v>529</v>
      </c>
      <c r="BW33" s="614" t="s">
        <v>1083</v>
      </c>
      <c r="BX33" s="614" t="s">
        <v>529</v>
      </c>
      <c r="BY33" s="614" t="s">
        <v>1083</v>
      </c>
      <c r="BZ33" s="614" t="s">
        <v>1083</v>
      </c>
      <c r="CA33" s="614" t="s">
        <v>1083</v>
      </c>
      <c r="CB33" s="614" t="s">
        <v>1083</v>
      </c>
      <c r="CC33" s="614" t="s">
        <v>1083</v>
      </c>
      <c r="CD33" s="614" t="s">
        <v>1083</v>
      </c>
      <c r="CE33" s="614" t="s">
        <v>529</v>
      </c>
      <c r="CF33" s="614" t="s">
        <v>529</v>
      </c>
      <c r="CG33" s="614" t="s">
        <v>1083</v>
      </c>
      <c r="CH33" s="614" t="s">
        <v>1083</v>
      </c>
      <c r="CI33" s="614" t="s">
        <v>1083</v>
      </c>
      <c r="CJ33" s="614" t="s">
        <v>1083</v>
      </c>
      <c r="CK33" s="614" t="s">
        <v>529</v>
      </c>
      <c r="CL33" s="614" t="s">
        <v>1083</v>
      </c>
      <c r="CM33" s="614" t="s">
        <v>1083</v>
      </c>
      <c r="CN33" s="614" t="s">
        <v>1083</v>
      </c>
      <c r="CO33" s="614" t="s">
        <v>529</v>
      </c>
      <c r="CP33" s="614" t="s">
        <v>1083</v>
      </c>
      <c r="CQ33" s="614" t="s">
        <v>1083</v>
      </c>
      <c r="CR33" s="614" t="s">
        <v>529</v>
      </c>
      <c r="CS33" s="614" t="s">
        <v>1083</v>
      </c>
      <c r="CT33" s="614" t="s">
        <v>1083</v>
      </c>
      <c r="CU33" s="614" t="s">
        <v>1083</v>
      </c>
      <c r="CV33" s="614" t="s">
        <v>1083</v>
      </c>
      <c r="CW33" s="614" t="s">
        <v>1083</v>
      </c>
      <c r="CX33" s="614" t="s">
        <v>1083</v>
      </c>
      <c r="CY33" s="614" t="s">
        <v>1083</v>
      </c>
      <c r="CZ33" s="614" t="s">
        <v>1083</v>
      </c>
      <c r="DA33" s="614" t="s">
        <v>1083</v>
      </c>
      <c r="DB33" s="614" t="s">
        <v>1083</v>
      </c>
      <c r="DC33" s="614" t="s">
        <v>529</v>
      </c>
      <c r="DD33" s="614" t="s">
        <v>1083</v>
      </c>
      <c r="DE33" s="614" t="s">
        <v>1083</v>
      </c>
      <c r="DF33" s="614" t="s">
        <v>1083</v>
      </c>
      <c r="DG33" s="614" t="s">
        <v>1083</v>
      </c>
      <c r="DH33" s="614" t="s">
        <v>529</v>
      </c>
      <c r="DI33" s="614" t="s">
        <v>1083</v>
      </c>
      <c r="DJ33" s="614" t="s">
        <v>529</v>
      </c>
      <c r="DK33" s="614" t="s">
        <v>529</v>
      </c>
      <c r="DL33" s="614" t="s">
        <v>1083</v>
      </c>
      <c r="DM33" s="614" t="s">
        <v>529</v>
      </c>
      <c r="DN33" s="614" t="s">
        <v>1083</v>
      </c>
      <c r="DO33" s="614" t="s">
        <v>1083</v>
      </c>
      <c r="DP33" s="614" t="s">
        <v>529</v>
      </c>
      <c r="DQ33" s="614" t="s">
        <v>1083</v>
      </c>
      <c r="DR33" s="614" t="s">
        <v>1083</v>
      </c>
      <c r="DS33" s="614" t="s">
        <v>1083</v>
      </c>
      <c r="DT33" s="614" t="s">
        <v>1083</v>
      </c>
      <c r="DU33" s="614" t="s">
        <v>1083</v>
      </c>
      <c r="DV33" s="614" t="s">
        <v>1083</v>
      </c>
      <c r="DW33" s="614" t="s">
        <v>1083</v>
      </c>
      <c r="DX33" s="614" t="s">
        <v>1083</v>
      </c>
      <c r="DY33" s="614" t="s">
        <v>1083</v>
      </c>
      <c r="DZ33" s="614" t="s">
        <v>529</v>
      </c>
      <c r="EA33" s="614" t="s">
        <v>529</v>
      </c>
      <c r="EB33" s="614" t="s">
        <v>529</v>
      </c>
      <c r="EC33" s="614" t="s">
        <v>1083</v>
      </c>
      <c r="ED33" s="614" t="s">
        <v>529</v>
      </c>
      <c r="EE33" s="614" t="s">
        <v>529</v>
      </c>
      <c r="EF33" s="614" t="s">
        <v>529</v>
      </c>
      <c r="EG33" s="614" t="s">
        <v>529</v>
      </c>
      <c r="EH33" s="614" t="s">
        <v>1083</v>
      </c>
      <c r="EI33" s="614" t="s">
        <v>1083</v>
      </c>
      <c r="EJ33" s="614" t="s">
        <v>1083</v>
      </c>
      <c r="EK33" s="614" t="s">
        <v>1083</v>
      </c>
      <c r="EL33" s="614" t="s">
        <v>1083</v>
      </c>
      <c r="EM33" s="614" t="s">
        <v>1083</v>
      </c>
      <c r="EN33" s="614" t="s">
        <v>1083</v>
      </c>
      <c r="EO33" s="614" t="s">
        <v>1083</v>
      </c>
      <c r="EP33" s="614" t="s">
        <v>1083</v>
      </c>
      <c r="EQ33" s="614" t="s">
        <v>1083</v>
      </c>
      <c r="ER33" s="614" t="s">
        <v>1083</v>
      </c>
      <c r="ES33" s="614" t="s">
        <v>1083</v>
      </c>
      <c r="ET33" s="614" t="s">
        <v>529</v>
      </c>
      <c r="EU33" s="614" t="s">
        <v>529</v>
      </c>
      <c r="EV33" s="614" t="s">
        <v>529</v>
      </c>
      <c r="EW33" s="614" t="s">
        <v>529</v>
      </c>
      <c r="EX33" s="614" t="s">
        <v>1083</v>
      </c>
      <c r="EY33" s="614" t="s">
        <v>529</v>
      </c>
      <c r="EZ33" s="614" t="s">
        <v>529</v>
      </c>
      <c r="FA33" s="614" t="s">
        <v>1083</v>
      </c>
      <c r="FB33" s="614" t="s">
        <v>1083</v>
      </c>
      <c r="FC33" s="614" t="s">
        <v>1083</v>
      </c>
      <c r="FD33" s="614" t="s">
        <v>1083</v>
      </c>
      <c r="FE33" s="614" t="s">
        <v>1083</v>
      </c>
      <c r="FF33" s="614" t="s">
        <v>1083</v>
      </c>
      <c r="FG33" s="614" t="s">
        <v>1083</v>
      </c>
      <c r="FH33" s="614" t="s">
        <v>1083</v>
      </c>
      <c r="FI33" s="614" t="s">
        <v>1083</v>
      </c>
      <c r="FJ33" s="614" t="s">
        <v>529</v>
      </c>
      <c r="FK33" s="614" t="s">
        <v>529</v>
      </c>
      <c r="FL33" s="614" t="s">
        <v>1083</v>
      </c>
      <c r="FM33" s="614" t="s">
        <v>1083</v>
      </c>
      <c r="FN33" s="614" t="s">
        <v>1083</v>
      </c>
      <c r="FO33" s="614" t="s">
        <v>1083</v>
      </c>
      <c r="FP33" s="614" t="s">
        <v>1083</v>
      </c>
      <c r="FQ33" s="614" t="s">
        <v>1083</v>
      </c>
      <c r="FR33" s="614" t="s">
        <v>1083</v>
      </c>
      <c r="FS33" s="614" t="s">
        <v>1083</v>
      </c>
      <c r="FT33" s="614" t="s">
        <v>529</v>
      </c>
      <c r="FU33" s="614" t="s">
        <v>1083</v>
      </c>
      <c r="FV33" s="614" t="s">
        <v>1083</v>
      </c>
      <c r="FW33" s="614" t="s">
        <v>1083</v>
      </c>
      <c r="FX33" s="614" t="s">
        <v>529</v>
      </c>
      <c r="FY33" s="614" t="s">
        <v>1083</v>
      </c>
      <c r="FZ33" s="614" t="s">
        <v>1083</v>
      </c>
      <c r="GA33" s="614" t="s">
        <v>529</v>
      </c>
      <c r="GB33" s="614" t="s">
        <v>529</v>
      </c>
      <c r="GC33" s="614" t="s">
        <v>529</v>
      </c>
      <c r="GD33" s="614" t="s">
        <v>529</v>
      </c>
      <c r="GE33" s="614" t="s">
        <v>1083</v>
      </c>
      <c r="GF33" s="614" t="s">
        <v>529</v>
      </c>
      <c r="GG33" s="614" t="s">
        <v>529</v>
      </c>
      <c r="GH33" s="614" t="s">
        <v>1083</v>
      </c>
      <c r="GI33" s="614" t="s">
        <v>1083</v>
      </c>
      <c r="GJ33" s="614" t="s">
        <v>529</v>
      </c>
      <c r="GK33" s="614" t="s">
        <v>1083</v>
      </c>
      <c r="GL33" s="614" t="s">
        <v>529</v>
      </c>
      <c r="GM33" s="614" t="s">
        <v>1083</v>
      </c>
    </row>
    <row r="34" spans="1:195" x14ac:dyDescent="0.2">
      <c r="A34" s="613">
        <v>44859</v>
      </c>
      <c r="B34" s="614" t="s">
        <v>1083</v>
      </c>
      <c r="C34" s="614" t="s">
        <v>1083</v>
      </c>
      <c r="D34" s="614" t="s">
        <v>1083</v>
      </c>
      <c r="E34" s="614" t="s">
        <v>529</v>
      </c>
      <c r="F34" s="614" t="s">
        <v>1083</v>
      </c>
      <c r="G34" s="614" t="s">
        <v>1083</v>
      </c>
      <c r="H34" s="614" t="s">
        <v>1083</v>
      </c>
      <c r="I34" s="614" t="s">
        <v>1083</v>
      </c>
      <c r="J34" s="614" t="s">
        <v>1083</v>
      </c>
      <c r="K34" s="614" t="s">
        <v>1083</v>
      </c>
      <c r="L34" s="614" t="s">
        <v>1083</v>
      </c>
      <c r="M34" s="614" t="s">
        <v>1083</v>
      </c>
      <c r="N34" s="614" t="s">
        <v>1083</v>
      </c>
      <c r="O34" s="614" t="s">
        <v>1083</v>
      </c>
      <c r="P34" s="614" t="s">
        <v>1083</v>
      </c>
      <c r="Q34" s="614" t="s">
        <v>1083</v>
      </c>
      <c r="R34" s="614" t="s">
        <v>1083</v>
      </c>
      <c r="S34" s="614" t="s">
        <v>1083</v>
      </c>
      <c r="T34" s="614" t="s">
        <v>1083</v>
      </c>
      <c r="U34" s="614" t="s">
        <v>1083</v>
      </c>
      <c r="V34" s="614" t="s">
        <v>1083</v>
      </c>
      <c r="W34" s="614" t="s">
        <v>529</v>
      </c>
      <c r="X34" s="614" t="s">
        <v>529</v>
      </c>
      <c r="Y34" s="614" t="s">
        <v>1083</v>
      </c>
      <c r="Z34" s="614" t="s">
        <v>1083</v>
      </c>
      <c r="AA34" s="614" t="s">
        <v>1083</v>
      </c>
      <c r="AB34" s="614" t="s">
        <v>1083</v>
      </c>
      <c r="AC34" s="614" t="s">
        <v>1083</v>
      </c>
      <c r="AD34" s="614" t="s">
        <v>1083</v>
      </c>
      <c r="AE34" s="614" t="s">
        <v>1083</v>
      </c>
      <c r="AF34" s="614" t="s">
        <v>1083</v>
      </c>
      <c r="AG34" s="614" t="s">
        <v>1083</v>
      </c>
      <c r="AH34" s="614" t="s">
        <v>1083</v>
      </c>
      <c r="AI34" s="614" t="s">
        <v>1083</v>
      </c>
      <c r="AJ34" s="614" t="s">
        <v>1083</v>
      </c>
      <c r="AK34" s="614" t="s">
        <v>1083</v>
      </c>
      <c r="AL34" s="614" t="s">
        <v>1083</v>
      </c>
      <c r="AM34" s="614" t="s">
        <v>1083</v>
      </c>
      <c r="AN34" s="614" t="s">
        <v>1083</v>
      </c>
      <c r="AO34" s="614" t="s">
        <v>1083</v>
      </c>
      <c r="AP34" s="614" t="s">
        <v>1083</v>
      </c>
      <c r="AQ34" s="614" t="s">
        <v>1083</v>
      </c>
      <c r="AR34" s="614" t="s">
        <v>1083</v>
      </c>
      <c r="AS34" s="614" t="s">
        <v>1083</v>
      </c>
      <c r="AT34" s="614" t="s">
        <v>1083</v>
      </c>
      <c r="AU34" s="614" t="s">
        <v>1083</v>
      </c>
      <c r="AV34" s="614" t="s">
        <v>1083</v>
      </c>
      <c r="AW34" s="614" t="s">
        <v>1083</v>
      </c>
      <c r="AX34" s="614" t="s">
        <v>1083</v>
      </c>
      <c r="AY34" s="614" t="s">
        <v>1083</v>
      </c>
      <c r="AZ34" s="614" t="s">
        <v>1083</v>
      </c>
      <c r="BA34" s="614" t="s">
        <v>1083</v>
      </c>
      <c r="BB34" s="614" t="s">
        <v>1083</v>
      </c>
      <c r="BC34" s="614" t="s">
        <v>529</v>
      </c>
      <c r="BD34" s="614" t="s">
        <v>529</v>
      </c>
      <c r="BE34" s="614" t="s">
        <v>1083</v>
      </c>
      <c r="BF34" s="614" t="s">
        <v>529</v>
      </c>
      <c r="BG34" s="614" t="s">
        <v>1083</v>
      </c>
      <c r="BH34" s="614" t="s">
        <v>529</v>
      </c>
      <c r="BI34" s="614" t="s">
        <v>1083</v>
      </c>
      <c r="BJ34" s="614" t="s">
        <v>1083</v>
      </c>
      <c r="BK34" s="614" t="s">
        <v>529</v>
      </c>
      <c r="BL34" s="614" t="s">
        <v>529</v>
      </c>
      <c r="BM34" s="614" t="s">
        <v>1083</v>
      </c>
      <c r="BN34" s="614" t="s">
        <v>529</v>
      </c>
      <c r="BO34" s="614" t="s">
        <v>529</v>
      </c>
      <c r="BP34" s="614" t="s">
        <v>529</v>
      </c>
      <c r="BQ34" s="614" t="s">
        <v>1083</v>
      </c>
      <c r="BR34" s="614" t="s">
        <v>1083</v>
      </c>
      <c r="BS34" s="614" t="s">
        <v>529</v>
      </c>
      <c r="BT34" s="614" t="s">
        <v>529</v>
      </c>
      <c r="BU34" s="614" t="s">
        <v>529</v>
      </c>
      <c r="BV34" s="614" t="s">
        <v>529</v>
      </c>
      <c r="BW34" s="614" t="s">
        <v>1083</v>
      </c>
      <c r="BX34" s="614" t="s">
        <v>529</v>
      </c>
      <c r="BY34" s="614" t="s">
        <v>1083</v>
      </c>
      <c r="BZ34" s="614" t="s">
        <v>1083</v>
      </c>
      <c r="CA34" s="614" t="s">
        <v>1083</v>
      </c>
      <c r="CB34" s="614" t="s">
        <v>1083</v>
      </c>
      <c r="CC34" s="614" t="s">
        <v>1083</v>
      </c>
      <c r="CD34" s="614" t="s">
        <v>1083</v>
      </c>
      <c r="CE34" s="614" t="s">
        <v>529</v>
      </c>
      <c r="CF34" s="614" t="s">
        <v>529</v>
      </c>
      <c r="CG34" s="614" t="s">
        <v>1083</v>
      </c>
      <c r="CH34" s="614" t="s">
        <v>1083</v>
      </c>
      <c r="CI34" s="614" t="s">
        <v>1083</v>
      </c>
      <c r="CJ34" s="614" t="s">
        <v>1083</v>
      </c>
      <c r="CK34" s="614" t="s">
        <v>529</v>
      </c>
      <c r="CL34" s="614" t="s">
        <v>1083</v>
      </c>
      <c r="CM34" s="614" t="s">
        <v>1083</v>
      </c>
      <c r="CN34" s="614" t="s">
        <v>1083</v>
      </c>
      <c r="CO34" s="614" t="s">
        <v>1083</v>
      </c>
      <c r="CP34" s="614" t="s">
        <v>1083</v>
      </c>
      <c r="CQ34" s="614" t="s">
        <v>1083</v>
      </c>
      <c r="CR34" s="614" t="s">
        <v>529</v>
      </c>
      <c r="CS34" s="614" t="s">
        <v>1083</v>
      </c>
      <c r="CT34" s="614" t="s">
        <v>1083</v>
      </c>
      <c r="CU34" s="614" t="s">
        <v>1083</v>
      </c>
      <c r="CV34" s="614" t="s">
        <v>1083</v>
      </c>
      <c r="CW34" s="614" t="s">
        <v>1083</v>
      </c>
      <c r="CX34" s="614" t="s">
        <v>1083</v>
      </c>
      <c r="CY34" s="614" t="s">
        <v>1083</v>
      </c>
      <c r="CZ34" s="614" t="s">
        <v>1083</v>
      </c>
      <c r="DA34" s="614" t="s">
        <v>1083</v>
      </c>
      <c r="DB34" s="614" t="s">
        <v>1083</v>
      </c>
      <c r="DC34" s="614" t="s">
        <v>529</v>
      </c>
      <c r="DD34" s="614" t="s">
        <v>1083</v>
      </c>
      <c r="DE34" s="614" t="s">
        <v>1083</v>
      </c>
      <c r="DF34" s="614" t="s">
        <v>1083</v>
      </c>
      <c r="DG34" s="614" t="s">
        <v>1083</v>
      </c>
      <c r="DH34" s="614" t="s">
        <v>529</v>
      </c>
      <c r="DI34" s="614" t="s">
        <v>1083</v>
      </c>
      <c r="DJ34" s="614" t="s">
        <v>529</v>
      </c>
      <c r="DK34" s="614" t="s">
        <v>529</v>
      </c>
      <c r="DL34" s="614" t="s">
        <v>1083</v>
      </c>
      <c r="DM34" s="614" t="s">
        <v>529</v>
      </c>
      <c r="DN34" s="614" t="s">
        <v>1083</v>
      </c>
      <c r="DO34" s="614" t="s">
        <v>1083</v>
      </c>
      <c r="DP34" s="614" t="s">
        <v>529</v>
      </c>
      <c r="DQ34" s="614" t="s">
        <v>1083</v>
      </c>
      <c r="DR34" s="614" t="s">
        <v>1083</v>
      </c>
      <c r="DS34" s="614" t="s">
        <v>1083</v>
      </c>
      <c r="DT34" s="614" t="s">
        <v>1083</v>
      </c>
      <c r="DU34" s="614" t="s">
        <v>1083</v>
      </c>
      <c r="DV34" s="614" t="s">
        <v>1083</v>
      </c>
      <c r="DW34" s="614" t="s">
        <v>1083</v>
      </c>
      <c r="DX34" s="614" t="s">
        <v>1083</v>
      </c>
      <c r="DY34" s="614" t="s">
        <v>1083</v>
      </c>
      <c r="DZ34" s="614" t="s">
        <v>529</v>
      </c>
      <c r="EA34" s="614" t="s">
        <v>529</v>
      </c>
      <c r="EB34" s="614" t="s">
        <v>529</v>
      </c>
      <c r="EC34" s="614" t="s">
        <v>1083</v>
      </c>
      <c r="ED34" s="614" t="s">
        <v>529</v>
      </c>
      <c r="EE34" s="614" t="s">
        <v>529</v>
      </c>
      <c r="EF34" s="614" t="s">
        <v>529</v>
      </c>
      <c r="EG34" s="614" t="s">
        <v>1083</v>
      </c>
      <c r="EH34" s="614" t="s">
        <v>1083</v>
      </c>
      <c r="EI34" s="614" t="s">
        <v>1083</v>
      </c>
      <c r="EJ34" s="614" t="s">
        <v>1083</v>
      </c>
      <c r="EK34" s="614" t="s">
        <v>1083</v>
      </c>
      <c r="EL34" s="614" t="s">
        <v>1083</v>
      </c>
      <c r="EM34" s="614" t="s">
        <v>1083</v>
      </c>
      <c r="EN34" s="614" t="s">
        <v>529</v>
      </c>
      <c r="EO34" s="614" t="s">
        <v>1083</v>
      </c>
      <c r="EP34" s="614" t="s">
        <v>1083</v>
      </c>
      <c r="EQ34" s="614" t="s">
        <v>1083</v>
      </c>
      <c r="ER34" s="614" t="s">
        <v>1083</v>
      </c>
      <c r="ES34" s="614" t="s">
        <v>1083</v>
      </c>
      <c r="ET34" s="614" t="s">
        <v>529</v>
      </c>
      <c r="EU34" s="614" t="s">
        <v>529</v>
      </c>
      <c r="EV34" s="614" t="s">
        <v>529</v>
      </c>
      <c r="EW34" s="614" t="s">
        <v>529</v>
      </c>
      <c r="EX34" s="614" t="s">
        <v>1083</v>
      </c>
      <c r="EY34" s="614" t="s">
        <v>1083</v>
      </c>
      <c r="EZ34" s="614" t="s">
        <v>529</v>
      </c>
      <c r="FA34" s="614" t="s">
        <v>1083</v>
      </c>
      <c r="FB34" s="614" t="s">
        <v>1083</v>
      </c>
      <c r="FC34" s="614" t="s">
        <v>1083</v>
      </c>
      <c r="FD34" s="614" t="s">
        <v>1083</v>
      </c>
      <c r="FE34" s="614" t="s">
        <v>1083</v>
      </c>
      <c r="FF34" s="614" t="s">
        <v>1083</v>
      </c>
      <c r="FG34" s="614" t="s">
        <v>1083</v>
      </c>
      <c r="FH34" s="614" t="s">
        <v>529</v>
      </c>
      <c r="FI34" s="614" t="s">
        <v>1083</v>
      </c>
      <c r="FJ34" s="614" t="s">
        <v>529</v>
      </c>
      <c r="FK34" s="614" t="s">
        <v>529</v>
      </c>
      <c r="FL34" s="614" t="s">
        <v>1083</v>
      </c>
      <c r="FM34" s="614" t="s">
        <v>1083</v>
      </c>
      <c r="FN34" s="614" t="s">
        <v>1083</v>
      </c>
      <c r="FO34" s="614" t="s">
        <v>1083</v>
      </c>
      <c r="FP34" s="614" t="s">
        <v>1083</v>
      </c>
      <c r="FQ34" s="614" t="s">
        <v>1083</v>
      </c>
      <c r="FR34" s="614" t="s">
        <v>1083</v>
      </c>
      <c r="FS34" s="614" t="s">
        <v>1083</v>
      </c>
      <c r="FT34" s="614" t="s">
        <v>529</v>
      </c>
      <c r="FU34" s="614" t="s">
        <v>1083</v>
      </c>
      <c r="FV34" s="614" t="s">
        <v>1083</v>
      </c>
      <c r="FW34" s="614" t="s">
        <v>1083</v>
      </c>
      <c r="FX34" s="614" t="s">
        <v>529</v>
      </c>
      <c r="FY34" s="614" t="s">
        <v>1083</v>
      </c>
      <c r="FZ34" s="614" t="s">
        <v>529</v>
      </c>
      <c r="GA34" s="614" t="s">
        <v>529</v>
      </c>
      <c r="GB34" s="614" t="s">
        <v>529</v>
      </c>
      <c r="GC34" s="614" t="s">
        <v>529</v>
      </c>
      <c r="GD34" s="614" t="s">
        <v>1083</v>
      </c>
      <c r="GE34" s="614" t="s">
        <v>1083</v>
      </c>
      <c r="GF34" s="614" t="s">
        <v>529</v>
      </c>
      <c r="GG34" s="614" t="s">
        <v>529</v>
      </c>
      <c r="GH34" s="614" t="s">
        <v>1083</v>
      </c>
      <c r="GI34" s="614" t="s">
        <v>1083</v>
      </c>
      <c r="GJ34" s="614" t="s">
        <v>529</v>
      </c>
      <c r="GK34" s="614" t="s">
        <v>1083</v>
      </c>
      <c r="GL34" s="614" t="s">
        <v>529</v>
      </c>
      <c r="GM34" s="614" t="s">
        <v>529</v>
      </c>
    </row>
    <row r="35" spans="1:195" x14ac:dyDescent="0.2">
      <c r="A35" s="613">
        <v>44860</v>
      </c>
      <c r="B35" s="614" t="s">
        <v>1083</v>
      </c>
      <c r="C35" s="614" t="s">
        <v>1083</v>
      </c>
      <c r="D35" s="614" t="s">
        <v>1083</v>
      </c>
      <c r="E35" s="614" t="s">
        <v>529</v>
      </c>
      <c r="F35" s="614" t="s">
        <v>1083</v>
      </c>
      <c r="G35" s="614" t="s">
        <v>1083</v>
      </c>
      <c r="H35" s="614" t="s">
        <v>1083</v>
      </c>
      <c r="I35" s="614" t="s">
        <v>1083</v>
      </c>
      <c r="J35" s="614" t="s">
        <v>1083</v>
      </c>
      <c r="K35" s="614" t="s">
        <v>1083</v>
      </c>
      <c r="L35" s="614" t="s">
        <v>1083</v>
      </c>
      <c r="M35" s="614" t="s">
        <v>1083</v>
      </c>
      <c r="N35" s="614" t="s">
        <v>1083</v>
      </c>
      <c r="O35" s="614" t="s">
        <v>1083</v>
      </c>
      <c r="P35" s="614" t="s">
        <v>1083</v>
      </c>
      <c r="Q35" s="614" t="s">
        <v>1083</v>
      </c>
      <c r="R35" s="614" t="s">
        <v>1083</v>
      </c>
      <c r="S35" s="614" t="s">
        <v>1083</v>
      </c>
      <c r="T35" s="614" t="s">
        <v>1083</v>
      </c>
      <c r="U35" s="614" t="s">
        <v>1083</v>
      </c>
      <c r="V35" s="614" t="s">
        <v>1083</v>
      </c>
      <c r="W35" s="614" t="s">
        <v>529</v>
      </c>
      <c r="X35" s="614" t="s">
        <v>529</v>
      </c>
      <c r="Y35" s="614" t="s">
        <v>1083</v>
      </c>
      <c r="Z35" s="614" t="s">
        <v>1083</v>
      </c>
      <c r="AA35" s="614" t="s">
        <v>1083</v>
      </c>
      <c r="AB35" s="614" t="s">
        <v>1083</v>
      </c>
      <c r="AC35" s="614" t="s">
        <v>1083</v>
      </c>
      <c r="AD35" s="614" t="s">
        <v>1083</v>
      </c>
      <c r="AE35" s="614" t="s">
        <v>1083</v>
      </c>
      <c r="AF35" s="614" t="s">
        <v>1083</v>
      </c>
      <c r="AG35" s="614" t="s">
        <v>1083</v>
      </c>
      <c r="AH35" s="614" t="s">
        <v>1083</v>
      </c>
      <c r="AI35" s="614" t="s">
        <v>1083</v>
      </c>
      <c r="AJ35" s="614" t="s">
        <v>1083</v>
      </c>
      <c r="AK35" s="614" t="s">
        <v>1083</v>
      </c>
      <c r="AL35" s="614" t="s">
        <v>1083</v>
      </c>
      <c r="AM35" s="614" t="s">
        <v>1083</v>
      </c>
      <c r="AN35" s="614" t="s">
        <v>1083</v>
      </c>
      <c r="AO35" s="614" t="s">
        <v>1083</v>
      </c>
      <c r="AP35" s="614" t="s">
        <v>1083</v>
      </c>
      <c r="AQ35" s="614" t="s">
        <v>1083</v>
      </c>
      <c r="AR35" s="614" t="s">
        <v>1083</v>
      </c>
      <c r="AS35" s="614" t="s">
        <v>1083</v>
      </c>
      <c r="AT35" s="614" t="s">
        <v>1083</v>
      </c>
      <c r="AU35" s="614" t="s">
        <v>1083</v>
      </c>
      <c r="AV35" s="614" t="s">
        <v>1083</v>
      </c>
      <c r="AW35" s="614" t="s">
        <v>1083</v>
      </c>
      <c r="AX35" s="614" t="s">
        <v>1083</v>
      </c>
      <c r="AY35" s="614" t="s">
        <v>1083</v>
      </c>
      <c r="AZ35" s="614" t="s">
        <v>1083</v>
      </c>
      <c r="BA35" s="614" t="s">
        <v>1083</v>
      </c>
      <c r="BB35" s="614" t="s">
        <v>1083</v>
      </c>
      <c r="BC35" s="614" t="s">
        <v>529</v>
      </c>
      <c r="BD35" s="614" t="s">
        <v>529</v>
      </c>
      <c r="BE35" s="614" t="s">
        <v>1083</v>
      </c>
      <c r="BF35" s="614" t="s">
        <v>529</v>
      </c>
      <c r="BG35" s="614" t="s">
        <v>1083</v>
      </c>
      <c r="BH35" s="614" t="s">
        <v>529</v>
      </c>
      <c r="BI35" s="614" t="s">
        <v>1083</v>
      </c>
      <c r="BJ35" s="614" t="s">
        <v>1083</v>
      </c>
      <c r="BK35" s="614" t="s">
        <v>529</v>
      </c>
      <c r="BL35" s="614" t="s">
        <v>529</v>
      </c>
      <c r="BM35" s="614" t="s">
        <v>1083</v>
      </c>
      <c r="BN35" s="614" t="s">
        <v>529</v>
      </c>
      <c r="BO35" s="614" t="s">
        <v>529</v>
      </c>
      <c r="BP35" s="614" t="s">
        <v>529</v>
      </c>
      <c r="BQ35" s="614" t="s">
        <v>1083</v>
      </c>
      <c r="BR35" s="614" t="s">
        <v>1083</v>
      </c>
      <c r="BS35" s="614" t="s">
        <v>529</v>
      </c>
      <c r="BT35" s="614" t="s">
        <v>529</v>
      </c>
      <c r="BU35" s="614" t="s">
        <v>529</v>
      </c>
      <c r="BV35" s="614" t="s">
        <v>529</v>
      </c>
      <c r="BW35" s="614" t="s">
        <v>1083</v>
      </c>
      <c r="BX35" s="614" t="s">
        <v>529</v>
      </c>
      <c r="BY35" s="614" t="s">
        <v>1083</v>
      </c>
      <c r="BZ35" s="614" t="s">
        <v>1083</v>
      </c>
      <c r="CA35" s="614" t="s">
        <v>1083</v>
      </c>
      <c r="CB35" s="614" t="s">
        <v>1083</v>
      </c>
      <c r="CC35" s="614" t="s">
        <v>1083</v>
      </c>
      <c r="CD35" s="614" t="s">
        <v>1083</v>
      </c>
      <c r="CE35" s="614" t="s">
        <v>529</v>
      </c>
      <c r="CF35" s="614" t="s">
        <v>529</v>
      </c>
      <c r="CG35" s="614" t="s">
        <v>1083</v>
      </c>
      <c r="CH35" s="614" t="s">
        <v>1083</v>
      </c>
      <c r="CI35" s="614" t="s">
        <v>1083</v>
      </c>
      <c r="CJ35" s="614" t="s">
        <v>1083</v>
      </c>
      <c r="CK35" s="614" t="s">
        <v>529</v>
      </c>
      <c r="CL35" s="614" t="s">
        <v>1083</v>
      </c>
      <c r="CM35" s="614" t="s">
        <v>1083</v>
      </c>
      <c r="CN35" s="614" t="s">
        <v>1083</v>
      </c>
      <c r="CO35" s="614" t="s">
        <v>1083</v>
      </c>
      <c r="CP35" s="614" t="s">
        <v>1083</v>
      </c>
      <c r="CQ35" s="614" t="s">
        <v>1083</v>
      </c>
      <c r="CR35" s="614" t="s">
        <v>529</v>
      </c>
      <c r="CS35" s="614" t="s">
        <v>1083</v>
      </c>
      <c r="CT35" s="614" t="s">
        <v>1083</v>
      </c>
      <c r="CU35" s="614" t="s">
        <v>1083</v>
      </c>
      <c r="CV35" s="614" t="s">
        <v>1083</v>
      </c>
      <c r="CW35" s="614" t="s">
        <v>1083</v>
      </c>
      <c r="CX35" s="614" t="s">
        <v>1083</v>
      </c>
      <c r="CY35" s="614" t="s">
        <v>1083</v>
      </c>
      <c r="CZ35" s="614" t="s">
        <v>1083</v>
      </c>
      <c r="DA35" s="614" t="s">
        <v>1083</v>
      </c>
      <c r="DB35" s="614" t="s">
        <v>1083</v>
      </c>
      <c r="DC35" s="614" t="s">
        <v>529</v>
      </c>
      <c r="DD35" s="614" t="s">
        <v>1083</v>
      </c>
      <c r="DE35" s="614" t="s">
        <v>1083</v>
      </c>
      <c r="DF35" s="614" t="s">
        <v>1083</v>
      </c>
      <c r="DG35" s="614" t="s">
        <v>1083</v>
      </c>
      <c r="DH35" s="614" t="s">
        <v>1083</v>
      </c>
      <c r="DI35" s="614" t="s">
        <v>1083</v>
      </c>
      <c r="DJ35" s="614" t="s">
        <v>1083</v>
      </c>
      <c r="DK35" s="614" t="s">
        <v>1083</v>
      </c>
      <c r="DL35" s="614" t="s">
        <v>1083</v>
      </c>
      <c r="DM35" s="614" t="s">
        <v>529</v>
      </c>
      <c r="DN35" s="614" t="s">
        <v>1083</v>
      </c>
      <c r="DO35" s="614" t="s">
        <v>1083</v>
      </c>
      <c r="DP35" s="614" t="s">
        <v>529</v>
      </c>
      <c r="DQ35" s="614" t="s">
        <v>1083</v>
      </c>
      <c r="DR35" s="614" t="s">
        <v>1083</v>
      </c>
      <c r="DS35" s="614" t="s">
        <v>1083</v>
      </c>
      <c r="DT35" s="614" t="s">
        <v>1083</v>
      </c>
      <c r="DU35" s="614" t="s">
        <v>1083</v>
      </c>
      <c r="DV35" s="614" t="s">
        <v>1083</v>
      </c>
      <c r="DW35" s="614" t="s">
        <v>1083</v>
      </c>
      <c r="DX35" s="614" t="s">
        <v>1083</v>
      </c>
      <c r="DY35" s="614" t="s">
        <v>1083</v>
      </c>
      <c r="DZ35" s="614" t="s">
        <v>529</v>
      </c>
      <c r="EA35" s="614" t="s">
        <v>529</v>
      </c>
      <c r="EB35" s="614" t="s">
        <v>529</v>
      </c>
      <c r="EC35" s="614" t="s">
        <v>529</v>
      </c>
      <c r="ED35" s="614" t="s">
        <v>529</v>
      </c>
      <c r="EE35" s="614" t="s">
        <v>529</v>
      </c>
      <c r="EF35" s="614" t="s">
        <v>529</v>
      </c>
      <c r="EG35" s="614" t="s">
        <v>1083</v>
      </c>
      <c r="EH35" s="614" t="s">
        <v>1083</v>
      </c>
      <c r="EI35" s="614" t="s">
        <v>1083</v>
      </c>
      <c r="EJ35" s="614" t="s">
        <v>1083</v>
      </c>
      <c r="EK35" s="614" t="s">
        <v>1083</v>
      </c>
      <c r="EL35" s="614" t="s">
        <v>1083</v>
      </c>
      <c r="EM35" s="614" t="s">
        <v>1083</v>
      </c>
      <c r="EN35" s="614" t="s">
        <v>529</v>
      </c>
      <c r="EO35" s="614" t="s">
        <v>1083</v>
      </c>
      <c r="EP35" s="614" t="s">
        <v>1083</v>
      </c>
      <c r="EQ35" s="614" t="s">
        <v>1083</v>
      </c>
      <c r="ER35" s="614" t="s">
        <v>1083</v>
      </c>
      <c r="ES35" s="614" t="s">
        <v>1083</v>
      </c>
      <c r="ET35" s="614" t="s">
        <v>529</v>
      </c>
      <c r="EU35" s="614" t="s">
        <v>1083</v>
      </c>
      <c r="EV35" s="614" t="s">
        <v>529</v>
      </c>
      <c r="EW35" s="614" t="s">
        <v>529</v>
      </c>
      <c r="EX35" s="614" t="s">
        <v>1083</v>
      </c>
      <c r="EY35" s="614" t="s">
        <v>529</v>
      </c>
      <c r="EZ35" s="614" t="s">
        <v>529</v>
      </c>
      <c r="FA35" s="614" t="s">
        <v>1083</v>
      </c>
      <c r="FB35" s="614" t="s">
        <v>1083</v>
      </c>
      <c r="FC35" s="614" t="s">
        <v>1083</v>
      </c>
      <c r="FD35" s="614" t="s">
        <v>1083</v>
      </c>
      <c r="FE35" s="614" t="s">
        <v>1083</v>
      </c>
      <c r="FF35" s="614" t="s">
        <v>1083</v>
      </c>
      <c r="FG35" s="614" t="s">
        <v>1083</v>
      </c>
      <c r="FH35" s="614" t="s">
        <v>1083</v>
      </c>
      <c r="FI35" s="614" t="s">
        <v>1083</v>
      </c>
      <c r="FJ35" s="614" t="s">
        <v>529</v>
      </c>
      <c r="FK35" s="614" t="s">
        <v>529</v>
      </c>
      <c r="FL35" s="614" t="s">
        <v>1083</v>
      </c>
      <c r="FM35" s="614" t="s">
        <v>1083</v>
      </c>
      <c r="FN35" s="614" t="s">
        <v>1083</v>
      </c>
      <c r="FO35" s="614" t="s">
        <v>1083</v>
      </c>
      <c r="FP35" s="614" t="s">
        <v>1083</v>
      </c>
      <c r="FQ35" s="614" t="s">
        <v>1083</v>
      </c>
      <c r="FR35" s="614" t="s">
        <v>1083</v>
      </c>
      <c r="FS35" s="614" t="s">
        <v>1083</v>
      </c>
      <c r="FT35" s="614" t="s">
        <v>529</v>
      </c>
      <c r="FU35" s="614" t="s">
        <v>1083</v>
      </c>
      <c r="FV35" s="614" t="s">
        <v>1083</v>
      </c>
      <c r="FW35" s="614" t="s">
        <v>1083</v>
      </c>
      <c r="FX35" s="614" t="s">
        <v>529</v>
      </c>
      <c r="FY35" s="614" t="s">
        <v>1083</v>
      </c>
      <c r="FZ35" s="614" t="s">
        <v>529</v>
      </c>
      <c r="GA35" s="614" t="s">
        <v>529</v>
      </c>
      <c r="GB35" s="614" t="s">
        <v>529</v>
      </c>
      <c r="GC35" s="614" t="s">
        <v>529</v>
      </c>
      <c r="GD35" s="614" t="s">
        <v>529</v>
      </c>
      <c r="GE35" s="614" t="s">
        <v>1083</v>
      </c>
      <c r="GF35" s="614" t="s">
        <v>529</v>
      </c>
      <c r="GG35" s="614" t="s">
        <v>529</v>
      </c>
      <c r="GH35" s="614" t="s">
        <v>1083</v>
      </c>
      <c r="GI35" s="614" t="s">
        <v>1083</v>
      </c>
      <c r="GJ35" s="614" t="s">
        <v>529</v>
      </c>
      <c r="GK35" s="614" t="s">
        <v>1083</v>
      </c>
      <c r="GL35" s="614" t="s">
        <v>529</v>
      </c>
      <c r="GM35" s="614" t="s">
        <v>529</v>
      </c>
    </row>
    <row r="36" spans="1:195" x14ac:dyDescent="0.2">
      <c r="A36" s="613">
        <v>44861</v>
      </c>
      <c r="B36" s="614" t="s">
        <v>1083</v>
      </c>
      <c r="C36" s="614" t="s">
        <v>1083</v>
      </c>
      <c r="D36" s="614" t="s">
        <v>1083</v>
      </c>
      <c r="E36" s="614" t="s">
        <v>529</v>
      </c>
      <c r="F36" s="614" t="s">
        <v>1083</v>
      </c>
      <c r="G36" s="614" t="s">
        <v>1083</v>
      </c>
      <c r="H36" s="614" t="s">
        <v>1083</v>
      </c>
      <c r="I36" s="614" t="s">
        <v>1083</v>
      </c>
      <c r="J36" s="614" t="s">
        <v>1083</v>
      </c>
      <c r="K36" s="614" t="s">
        <v>1083</v>
      </c>
      <c r="L36" s="614" t="s">
        <v>1083</v>
      </c>
      <c r="M36" s="614" t="s">
        <v>1083</v>
      </c>
      <c r="N36" s="614" t="s">
        <v>1083</v>
      </c>
      <c r="O36" s="614" t="s">
        <v>1083</v>
      </c>
      <c r="P36" s="614" t="s">
        <v>1083</v>
      </c>
      <c r="Q36" s="614" t="s">
        <v>1083</v>
      </c>
      <c r="R36" s="614" t="s">
        <v>1083</v>
      </c>
      <c r="S36" s="614" t="s">
        <v>1083</v>
      </c>
      <c r="T36" s="614" t="s">
        <v>1083</v>
      </c>
      <c r="U36" s="614" t="s">
        <v>1083</v>
      </c>
      <c r="V36" s="614" t="s">
        <v>1083</v>
      </c>
      <c r="W36" s="614" t="s">
        <v>529</v>
      </c>
      <c r="X36" s="614" t="s">
        <v>529</v>
      </c>
      <c r="Y36" s="614" t="s">
        <v>1083</v>
      </c>
      <c r="Z36" s="614" t="s">
        <v>1083</v>
      </c>
      <c r="AA36" s="614" t="s">
        <v>1083</v>
      </c>
      <c r="AB36" s="614" t="s">
        <v>1083</v>
      </c>
      <c r="AC36" s="614" t="s">
        <v>1083</v>
      </c>
      <c r="AD36" s="614" t="s">
        <v>1083</v>
      </c>
      <c r="AE36" s="614" t="s">
        <v>1083</v>
      </c>
      <c r="AF36" s="614" t="s">
        <v>1083</v>
      </c>
      <c r="AG36" s="614" t="s">
        <v>1083</v>
      </c>
      <c r="AH36" s="614" t="s">
        <v>1083</v>
      </c>
      <c r="AI36" s="614" t="s">
        <v>1083</v>
      </c>
      <c r="AJ36" s="614" t="s">
        <v>1083</v>
      </c>
      <c r="AK36" s="614" t="s">
        <v>1083</v>
      </c>
      <c r="AL36" s="614" t="s">
        <v>1083</v>
      </c>
      <c r="AM36" s="614" t="s">
        <v>1083</v>
      </c>
      <c r="AN36" s="614" t="s">
        <v>1083</v>
      </c>
      <c r="AO36" s="614" t="s">
        <v>1083</v>
      </c>
      <c r="AP36" s="614" t="s">
        <v>1083</v>
      </c>
      <c r="AQ36" s="614" t="s">
        <v>1083</v>
      </c>
      <c r="AR36" s="614" t="s">
        <v>1083</v>
      </c>
      <c r="AS36" s="614" t="s">
        <v>1083</v>
      </c>
      <c r="AT36" s="614" t="s">
        <v>1083</v>
      </c>
      <c r="AU36" s="614" t="s">
        <v>1083</v>
      </c>
      <c r="AV36" s="614" t="s">
        <v>1083</v>
      </c>
      <c r="AW36" s="614" t="s">
        <v>1083</v>
      </c>
      <c r="AX36" s="614" t="s">
        <v>1083</v>
      </c>
      <c r="AY36" s="614" t="s">
        <v>1083</v>
      </c>
      <c r="AZ36" s="614" t="s">
        <v>1083</v>
      </c>
      <c r="BA36" s="614" t="s">
        <v>1083</v>
      </c>
      <c r="BB36" s="614" t="s">
        <v>1083</v>
      </c>
      <c r="BC36" s="614" t="s">
        <v>529</v>
      </c>
      <c r="BD36" s="614" t="s">
        <v>529</v>
      </c>
      <c r="BE36" s="614" t="s">
        <v>1083</v>
      </c>
      <c r="BF36" s="614" t="s">
        <v>529</v>
      </c>
      <c r="BG36" s="614" t="s">
        <v>1083</v>
      </c>
      <c r="BH36" s="614" t="s">
        <v>529</v>
      </c>
      <c r="BI36" s="614" t="s">
        <v>1083</v>
      </c>
      <c r="BJ36" s="614" t="s">
        <v>1083</v>
      </c>
      <c r="BK36" s="614" t="s">
        <v>529</v>
      </c>
      <c r="BL36" s="614" t="s">
        <v>529</v>
      </c>
      <c r="BM36" s="614" t="s">
        <v>1083</v>
      </c>
      <c r="BN36" s="614" t="s">
        <v>529</v>
      </c>
      <c r="BO36" s="614" t="s">
        <v>529</v>
      </c>
      <c r="BP36" s="614" t="s">
        <v>529</v>
      </c>
      <c r="BQ36" s="614" t="s">
        <v>1083</v>
      </c>
      <c r="BR36" s="614" t="s">
        <v>1083</v>
      </c>
      <c r="BS36" s="614" t="s">
        <v>529</v>
      </c>
      <c r="BT36" s="614" t="s">
        <v>529</v>
      </c>
      <c r="BU36" s="614" t="s">
        <v>529</v>
      </c>
      <c r="BV36" s="614" t="s">
        <v>529</v>
      </c>
      <c r="BW36" s="614" t="s">
        <v>1083</v>
      </c>
      <c r="BX36" s="614" t="s">
        <v>529</v>
      </c>
      <c r="BY36" s="614" t="s">
        <v>1083</v>
      </c>
      <c r="BZ36" s="614" t="s">
        <v>1083</v>
      </c>
      <c r="CA36" s="614" t="s">
        <v>1083</v>
      </c>
      <c r="CB36" s="614" t="s">
        <v>1083</v>
      </c>
      <c r="CC36" s="614" t="s">
        <v>1083</v>
      </c>
      <c r="CD36" s="614" t="s">
        <v>1083</v>
      </c>
      <c r="CE36" s="614" t="s">
        <v>529</v>
      </c>
      <c r="CF36" s="614" t="s">
        <v>529</v>
      </c>
      <c r="CG36" s="614" t="s">
        <v>1083</v>
      </c>
      <c r="CH36" s="614" t="s">
        <v>1083</v>
      </c>
      <c r="CI36" s="614" t="s">
        <v>1083</v>
      </c>
      <c r="CJ36" s="614" t="s">
        <v>1083</v>
      </c>
      <c r="CK36" s="614" t="s">
        <v>529</v>
      </c>
      <c r="CL36" s="614" t="s">
        <v>1083</v>
      </c>
      <c r="CM36" s="614" t="s">
        <v>1083</v>
      </c>
      <c r="CN36" s="614" t="s">
        <v>1083</v>
      </c>
      <c r="CO36" s="614" t="s">
        <v>1083</v>
      </c>
      <c r="CP36" s="614" t="s">
        <v>1083</v>
      </c>
      <c r="CQ36" s="614" t="s">
        <v>1083</v>
      </c>
      <c r="CR36" s="614" t="s">
        <v>529</v>
      </c>
      <c r="CS36" s="614" t="s">
        <v>1083</v>
      </c>
      <c r="CT36" s="614" t="s">
        <v>1083</v>
      </c>
      <c r="CU36" s="614" t="s">
        <v>1083</v>
      </c>
      <c r="CV36" s="614" t="s">
        <v>1083</v>
      </c>
      <c r="CW36" s="614" t="s">
        <v>1083</v>
      </c>
      <c r="CX36" s="614" t="s">
        <v>1083</v>
      </c>
      <c r="CY36" s="614" t="s">
        <v>1083</v>
      </c>
      <c r="CZ36" s="614" t="s">
        <v>1083</v>
      </c>
      <c r="DA36" s="614" t="s">
        <v>1083</v>
      </c>
      <c r="DB36" s="614" t="s">
        <v>1083</v>
      </c>
      <c r="DC36" s="614" t="s">
        <v>529</v>
      </c>
      <c r="DD36" s="614" t="s">
        <v>1083</v>
      </c>
      <c r="DE36" s="614" t="s">
        <v>1083</v>
      </c>
      <c r="DF36" s="614" t="s">
        <v>1083</v>
      </c>
      <c r="DG36" s="614" t="s">
        <v>1083</v>
      </c>
      <c r="DH36" s="614" t="s">
        <v>1083</v>
      </c>
      <c r="DI36" s="614" t="s">
        <v>1083</v>
      </c>
      <c r="DJ36" s="614" t="s">
        <v>1083</v>
      </c>
      <c r="DK36" s="614" t="s">
        <v>1083</v>
      </c>
      <c r="DL36" s="614" t="s">
        <v>1083</v>
      </c>
      <c r="DM36" s="614" t="s">
        <v>529</v>
      </c>
      <c r="DN36" s="614" t="s">
        <v>1083</v>
      </c>
      <c r="DO36" s="614" t="s">
        <v>1083</v>
      </c>
      <c r="DP36" s="614" t="s">
        <v>529</v>
      </c>
      <c r="DQ36" s="614" t="s">
        <v>1083</v>
      </c>
      <c r="DR36" s="614" t="s">
        <v>1083</v>
      </c>
      <c r="DS36" s="614" t="s">
        <v>1083</v>
      </c>
      <c r="DT36" s="614" t="s">
        <v>1083</v>
      </c>
      <c r="DU36" s="614" t="s">
        <v>1083</v>
      </c>
      <c r="DV36" s="614" t="s">
        <v>1083</v>
      </c>
      <c r="DW36" s="614" t="s">
        <v>1083</v>
      </c>
      <c r="DX36" s="614" t="s">
        <v>1083</v>
      </c>
      <c r="DY36" s="614" t="s">
        <v>1083</v>
      </c>
      <c r="DZ36" s="614" t="s">
        <v>529</v>
      </c>
      <c r="EA36" s="614" t="s">
        <v>529</v>
      </c>
      <c r="EB36" s="614" t="s">
        <v>529</v>
      </c>
      <c r="EC36" s="614" t="s">
        <v>529</v>
      </c>
      <c r="ED36" s="614" t="s">
        <v>529</v>
      </c>
      <c r="EE36" s="614" t="s">
        <v>529</v>
      </c>
      <c r="EF36" s="614" t="s">
        <v>529</v>
      </c>
      <c r="EG36" s="614" t="s">
        <v>1083</v>
      </c>
      <c r="EH36" s="614" t="s">
        <v>1083</v>
      </c>
      <c r="EI36" s="614" t="s">
        <v>1083</v>
      </c>
      <c r="EJ36" s="614" t="s">
        <v>1083</v>
      </c>
      <c r="EK36" s="614" t="s">
        <v>1083</v>
      </c>
      <c r="EL36" s="614" t="s">
        <v>1083</v>
      </c>
      <c r="EM36" s="614" t="s">
        <v>1083</v>
      </c>
      <c r="EN36" s="614" t="s">
        <v>529</v>
      </c>
      <c r="EO36" s="614" t="s">
        <v>1083</v>
      </c>
      <c r="EP36" s="614" t="s">
        <v>1083</v>
      </c>
      <c r="EQ36" s="614" t="s">
        <v>1083</v>
      </c>
      <c r="ER36" s="614" t="s">
        <v>1083</v>
      </c>
      <c r="ES36" s="614" t="s">
        <v>1083</v>
      </c>
      <c r="ET36" s="614" t="s">
        <v>1083</v>
      </c>
      <c r="EU36" s="614" t="s">
        <v>529</v>
      </c>
      <c r="EV36" s="614" t="s">
        <v>529</v>
      </c>
      <c r="EW36" s="614" t="s">
        <v>529</v>
      </c>
      <c r="EX36" s="614" t="s">
        <v>1083</v>
      </c>
      <c r="EY36" s="614" t="s">
        <v>529</v>
      </c>
      <c r="EZ36" s="614" t="s">
        <v>529</v>
      </c>
      <c r="FA36" s="614" t="s">
        <v>1083</v>
      </c>
      <c r="FB36" s="614" t="s">
        <v>1083</v>
      </c>
      <c r="FC36" s="614" t="s">
        <v>1083</v>
      </c>
      <c r="FD36" s="614" t="s">
        <v>1083</v>
      </c>
      <c r="FE36" s="614" t="s">
        <v>1083</v>
      </c>
      <c r="FF36" s="614" t="s">
        <v>1083</v>
      </c>
      <c r="FG36" s="614" t="s">
        <v>1083</v>
      </c>
      <c r="FH36" s="614" t="s">
        <v>1083</v>
      </c>
      <c r="FI36" s="614" t="s">
        <v>1083</v>
      </c>
      <c r="FJ36" s="614" t="s">
        <v>529</v>
      </c>
      <c r="FK36" s="614" t="s">
        <v>529</v>
      </c>
      <c r="FL36" s="614" t="s">
        <v>1083</v>
      </c>
      <c r="FM36" s="614" t="s">
        <v>1083</v>
      </c>
      <c r="FN36" s="614" t="s">
        <v>1083</v>
      </c>
      <c r="FO36" s="614" t="s">
        <v>529</v>
      </c>
      <c r="FP36" s="614" t="s">
        <v>1083</v>
      </c>
      <c r="FQ36" s="614" t="s">
        <v>1083</v>
      </c>
      <c r="FR36" s="614" t="s">
        <v>1083</v>
      </c>
      <c r="FS36" s="614" t="s">
        <v>1083</v>
      </c>
      <c r="FT36" s="614" t="s">
        <v>529</v>
      </c>
      <c r="FU36" s="614" t="s">
        <v>1083</v>
      </c>
      <c r="FV36" s="614" t="s">
        <v>1083</v>
      </c>
      <c r="FW36" s="614" t="s">
        <v>1083</v>
      </c>
      <c r="FX36" s="614" t="s">
        <v>529</v>
      </c>
      <c r="FY36" s="614" t="s">
        <v>1083</v>
      </c>
      <c r="FZ36" s="614" t="s">
        <v>529</v>
      </c>
      <c r="GA36" s="614" t="s">
        <v>529</v>
      </c>
      <c r="GB36" s="614" t="s">
        <v>529</v>
      </c>
      <c r="GC36" s="614" t="s">
        <v>529</v>
      </c>
      <c r="GD36" s="614" t="s">
        <v>529</v>
      </c>
      <c r="GE36" s="614" t="s">
        <v>1083</v>
      </c>
      <c r="GF36" s="614" t="s">
        <v>529</v>
      </c>
      <c r="GG36" s="614" t="s">
        <v>529</v>
      </c>
      <c r="GH36" s="614" t="s">
        <v>1083</v>
      </c>
      <c r="GI36" s="614" t="s">
        <v>1083</v>
      </c>
      <c r="GJ36" s="614" t="s">
        <v>529</v>
      </c>
      <c r="GK36" s="614" t="s">
        <v>1083</v>
      </c>
      <c r="GL36" s="614" t="s">
        <v>529</v>
      </c>
      <c r="GM36" s="614" t="s">
        <v>529</v>
      </c>
    </row>
    <row r="37" spans="1:195" x14ac:dyDescent="0.2">
      <c r="A37" s="613">
        <v>44862</v>
      </c>
      <c r="B37" s="614" t="s">
        <v>1083</v>
      </c>
      <c r="C37" s="614" t="s">
        <v>1083</v>
      </c>
      <c r="D37" s="614" t="s">
        <v>1083</v>
      </c>
      <c r="E37" s="614" t="s">
        <v>529</v>
      </c>
      <c r="F37" s="614" t="s">
        <v>1083</v>
      </c>
      <c r="G37" s="614" t="s">
        <v>1083</v>
      </c>
      <c r="H37" s="614" t="s">
        <v>1083</v>
      </c>
      <c r="I37" s="614" t="s">
        <v>1083</v>
      </c>
      <c r="J37" s="614" t="s">
        <v>1083</v>
      </c>
      <c r="K37" s="614" t="s">
        <v>1083</v>
      </c>
      <c r="L37" s="614" t="s">
        <v>1083</v>
      </c>
      <c r="M37" s="614" t="s">
        <v>1083</v>
      </c>
      <c r="N37" s="614" t="s">
        <v>1083</v>
      </c>
      <c r="O37" s="614" t="s">
        <v>1083</v>
      </c>
      <c r="P37" s="614" t="s">
        <v>1083</v>
      </c>
      <c r="Q37" s="614" t="s">
        <v>1083</v>
      </c>
      <c r="R37" s="614" t="s">
        <v>1083</v>
      </c>
      <c r="S37" s="614" t="s">
        <v>1083</v>
      </c>
      <c r="T37" s="614" t="s">
        <v>1083</v>
      </c>
      <c r="U37" s="614" t="s">
        <v>1083</v>
      </c>
      <c r="V37" s="614" t="s">
        <v>1083</v>
      </c>
      <c r="W37" s="614" t="s">
        <v>529</v>
      </c>
      <c r="X37" s="614" t="s">
        <v>529</v>
      </c>
      <c r="Y37" s="614" t="s">
        <v>1083</v>
      </c>
      <c r="Z37" s="614" t="s">
        <v>1083</v>
      </c>
      <c r="AA37" s="614" t="s">
        <v>1083</v>
      </c>
      <c r="AB37" s="614" t="s">
        <v>1083</v>
      </c>
      <c r="AC37" s="614" t="s">
        <v>1083</v>
      </c>
      <c r="AD37" s="614" t="s">
        <v>1083</v>
      </c>
      <c r="AE37" s="614" t="s">
        <v>1083</v>
      </c>
      <c r="AF37" s="614" t="s">
        <v>1083</v>
      </c>
      <c r="AG37" s="614" t="s">
        <v>1083</v>
      </c>
      <c r="AH37" s="614" t="s">
        <v>1083</v>
      </c>
      <c r="AI37" s="614" t="s">
        <v>1083</v>
      </c>
      <c r="AJ37" s="614" t="s">
        <v>1083</v>
      </c>
      <c r="AK37" s="614" t="s">
        <v>1083</v>
      </c>
      <c r="AL37" s="614" t="s">
        <v>1083</v>
      </c>
      <c r="AM37" s="614" t="s">
        <v>1083</v>
      </c>
      <c r="AN37" s="614" t="s">
        <v>1083</v>
      </c>
      <c r="AO37" s="614" t="s">
        <v>1083</v>
      </c>
      <c r="AP37" s="614" t="s">
        <v>1083</v>
      </c>
      <c r="AQ37" s="614" t="s">
        <v>1083</v>
      </c>
      <c r="AR37" s="614" t="s">
        <v>1083</v>
      </c>
      <c r="AS37" s="614" t="s">
        <v>1083</v>
      </c>
      <c r="AT37" s="614" t="s">
        <v>1083</v>
      </c>
      <c r="AU37" s="614" t="s">
        <v>1083</v>
      </c>
      <c r="AV37" s="614" t="s">
        <v>1083</v>
      </c>
      <c r="AW37" s="614" t="s">
        <v>1083</v>
      </c>
      <c r="AX37" s="614" t="s">
        <v>1083</v>
      </c>
      <c r="AY37" s="614" t="s">
        <v>1083</v>
      </c>
      <c r="AZ37" s="614" t="s">
        <v>1083</v>
      </c>
      <c r="BA37" s="614" t="s">
        <v>1083</v>
      </c>
      <c r="BB37" s="614" t="s">
        <v>1083</v>
      </c>
      <c r="BC37" s="614" t="s">
        <v>529</v>
      </c>
      <c r="BD37" s="614" t="s">
        <v>529</v>
      </c>
      <c r="BE37" s="614" t="s">
        <v>1083</v>
      </c>
      <c r="BF37" s="614" t="s">
        <v>529</v>
      </c>
      <c r="BG37" s="614" t="s">
        <v>1083</v>
      </c>
      <c r="BH37" s="614" t="s">
        <v>529</v>
      </c>
      <c r="BI37" s="614" t="s">
        <v>1083</v>
      </c>
      <c r="BJ37" s="614" t="s">
        <v>1083</v>
      </c>
      <c r="BK37" s="614" t="s">
        <v>529</v>
      </c>
      <c r="BL37" s="614" t="s">
        <v>529</v>
      </c>
      <c r="BM37" s="614" t="s">
        <v>1083</v>
      </c>
      <c r="BN37" s="614" t="s">
        <v>529</v>
      </c>
      <c r="BO37" s="614" t="s">
        <v>529</v>
      </c>
      <c r="BP37" s="614" t="s">
        <v>529</v>
      </c>
      <c r="BQ37" s="614" t="s">
        <v>1083</v>
      </c>
      <c r="BR37" s="614" t="s">
        <v>1083</v>
      </c>
      <c r="BS37" s="614" t="s">
        <v>529</v>
      </c>
      <c r="BT37" s="614" t="s">
        <v>529</v>
      </c>
      <c r="BU37" s="614" t="s">
        <v>529</v>
      </c>
      <c r="BV37" s="614" t="s">
        <v>529</v>
      </c>
      <c r="BW37" s="614" t="s">
        <v>1083</v>
      </c>
      <c r="BX37" s="614" t="s">
        <v>529</v>
      </c>
      <c r="BY37" s="614" t="s">
        <v>1083</v>
      </c>
      <c r="BZ37" s="614" t="s">
        <v>1083</v>
      </c>
      <c r="CA37" s="614" t="s">
        <v>1083</v>
      </c>
      <c r="CB37" s="614" t="s">
        <v>1083</v>
      </c>
      <c r="CC37" s="614" t="s">
        <v>1083</v>
      </c>
      <c r="CD37" s="614" t="s">
        <v>1083</v>
      </c>
      <c r="CE37" s="614" t="s">
        <v>529</v>
      </c>
      <c r="CF37" s="614" t="s">
        <v>529</v>
      </c>
      <c r="CG37" s="614" t="s">
        <v>1083</v>
      </c>
      <c r="CH37" s="614" t="s">
        <v>1083</v>
      </c>
      <c r="CI37" s="614" t="s">
        <v>1083</v>
      </c>
      <c r="CJ37" s="614" t="s">
        <v>1083</v>
      </c>
      <c r="CK37" s="614" t="s">
        <v>529</v>
      </c>
      <c r="CL37" s="614" t="s">
        <v>1083</v>
      </c>
      <c r="CM37" s="614" t="s">
        <v>1083</v>
      </c>
      <c r="CN37" s="614" t="s">
        <v>1083</v>
      </c>
      <c r="CO37" s="614" t="s">
        <v>1083</v>
      </c>
      <c r="CP37" s="614" t="s">
        <v>1083</v>
      </c>
      <c r="CQ37" s="614" t="s">
        <v>1083</v>
      </c>
      <c r="CR37" s="614" t="s">
        <v>529</v>
      </c>
      <c r="CS37" s="614" t="s">
        <v>1083</v>
      </c>
      <c r="CT37" s="614" t="s">
        <v>1083</v>
      </c>
      <c r="CU37" s="614" t="s">
        <v>1083</v>
      </c>
      <c r="CV37" s="614" t="s">
        <v>1083</v>
      </c>
      <c r="CW37" s="614" t="s">
        <v>1083</v>
      </c>
      <c r="CX37" s="614" t="s">
        <v>1083</v>
      </c>
      <c r="CY37" s="614" t="s">
        <v>1083</v>
      </c>
      <c r="CZ37" s="614" t="s">
        <v>1083</v>
      </c>
      <c r="DA37" s="614" t="s">
        <v>1083</v>
      </c>
      <c r="DB37" s="614" t="s">
        <v>1083</v>
      </c>
      <c r="DC37" s="614" t="s">
        <v>529</v>
      </c>
      <c r="DD37" s="614" t="s">
        <v>1083</v>
      </c>
      <c r="DE37" s="614" t="s">
        <v>1083</v>
      </c>
      <c r="DF37" s="614" t="s">
        <v>1083</v>
      </c>
      <c r="DG37" s="614" t="s">
        <v>1083</v>
      </c>
      <c r="DH37" s="614" t="s">
        <v>529</v>
      </c>
      <c r="DI37" s="614" t="s">
        <v>1083</v>
      </c>
      <c r="DJ37" s="614" t="s">
        <v>529</v>
      </c>
      <c r="DK37" s="614" t="s">
        <v>529</v>
      </c>
      <c r="DL37" s="614" t="s">
        <v>1083</v>
      </c>
      <c r="DM37" s="614" t="s">
        <v>529</v>
      </c>
      <c r="DN37" s="614" t="s">
        <v>1083</v>
      </c>
      <c r="DO37" s="614" t="s">
        <v>1083</v>
      </c>
      <c r="DP37" s="614" t="s">
        <v>529</v>
      </c>
      <c r="DQ37" s="614" t="s">
        <v>1083</v>
      </c>
      <c r="DR37" s="614" t="s">
        <v>1083</v>
      </c>
      <c r="DS37" s="614" t="s">
        <v>1083</v>
      </c>
      <c r="DT37" s="614" t="s">
        <v>1083</v>
      </c>
      <c r="DU37" s="614" t="s">
        <v>1083</v>
      </c>
      <c r="DV37" s="614" t="s">
        <v>1083</v>
      </c>
      <c r="DW37" s="614" t="s">
        <v>1083</v>
      </c>
      <c r="DX37" s="614" t="s">
        <v>1083</v>
      </c>
      <c r="DY37" s="614" t="s">
        <v>1083</v>
      </c>
      <c r="DZ37" s="614" t="s">
        <v>529</v>
      </c>
      <c r="EA37" s="614" t="s">
        <v>529</v>
      </c>
      <c r="EB37" s="614" t="s">
        <v>529</v>
      </c>
      <c r="EC37" s="614" t="s">
        <v>1083</v>
      </c>
      <c r="ED37" s="614" t="s">
        <v>529</v>
      </c>
      <c r="EE37" s="614" t="s">
        <v>529</v>
      </c>
      <c r="EF37" s="614" t="s">
        <v>529</v>
      </c>
      <c r="EG37" s="614" t="s">
        <v>529</v>
      </c>
      <c r="EH37" s="614" t="s">
        <v>1083</v>
      </c>
      <c r="EI37" s="614" t="s">
        <v>1083</v>
      </c>
      <c r="EJ37" s="614" t="s">
        <v>1083</v>
      </c>
      <c r="EK37" s="614" t="s">
        <v>1083</v>
      </c>
      <c r="EL37" s="614" t="s">
        <v>1083</v>
      </c>
      <c r="EM37" s="614" t="s">
        <v>1083</v>
      </c>
      <c r="EN37" s="614" t="s">
        <v>529</v>
      </c>
      <c r="EO37" s="614" t="s">
        <v>1083</v>
      </c>
      <c r="EP37" s="614" t="s">
        <v>1083</v>
      </c>
      <c r="EQ37" s="614" t="s">
        <v>1083</v>
      </c>
      <c r="ER37" s="614" t="s">
        <v>1083</v>
      </c>
      <c r="ES37" s="614" t="s">
        <v>1083</v>
      </c>
      <c r="ET37" s="614" t="s">
        <v>529</v>
      </c>
      <c r="EU37" s="614" t="s">
        <v>529</v>
      </c>
      <c r="EV37" s="614" t="s">
        <v>529</v>
      </c>
      <c r="EW37" s="614" t="s">
        <v>529</v>
      </c>
      <c r="EX37" s="614" t="s">
        <v>1083</v>
      </c>
      <c r="EY37" s="614" t="s">
        <v>529</v>
      </c>
      <c r="EZ37" s="614" t="s">
        <v>529</v>
      </c>
      <c r="FA37" s="614" t="s">
        <v>1083</v>
      </c>
      <c r="FB37" s="614" t="s">
        <v>1083</v>
      </c>
      <c r="FC37" s="614" t="s">
        <v>1083</v>
      </c>
      <c r="FD37" s="614" t="s">
        <v>1083</v>
      </c>
      <c r="FE37" s="614" t="s">
        <v>1083</v>
      </c>
      <c r="FF37" s="614" t="s">
        <v>1083</v>
      </c>
      <c r="FG37" s="614" t="s">
        <v>1083</v>
      </c>
      <c r="FH37" s="614" t="s">
        <v>1083</v>
      </c>
      <c r="FI37" s="614" t="s">
        <v>1083</v>
      </c>
      <c r="FJ37" s="614" t="s">
        <v>529</v>
      </c>
      <c r="FK37" s="614" t="s">
        <v>529</v>
      </c>
      <c r="FL37" s="614" t="s">
        <v>1083</v>
      </c>
      <c r="FM37" s="614" t="s">
        <v>1083</v>
      </c>
      <c r="FN37" s="614" t="s">
        <v>1083</v>
      </c>
      <c r="FO37" s="614" t="s">
        <v>529</v>
      </c>
      <c r="FP37" s="614" t="s">
        <v>1083</v>
      </c>
      <c r="FQ37" s="614" t="s">
        <v>1083</v>
      </c>
      <c r="FR37" s="614" t="s">
        <v>1083</v>
      </c>
      <c r="FS37" s="614" t="s">
        <v>1083</v>
      </c>
      <c r="FT37" s="614" t="s">
        <v>529</v>
      </c>
      <c r="FU37" s="614" t="s">
        <v>1083</v>
      </c>
      <c r="FV37" s="614" t="s">
        <v>1083</v>
      </c>
      <c r="FW37" s="614" t="s">
        <v>1083</v>
      </c>
      <c r="FX37" s="614" t="s">
        <v>529</v>
      </c>
      <c r="FY37" s="614" t="s">
        <v>1083</v>
      </c>
      <c r="FZ37" s="614" t="s">
        <v>529</v>
      </c>
      <c r="GA37" s="614" t="s">
        <v>529</v>
      </c>
      <c r="GB37" s="614" t="s">
        <v>529</v>
      </c>
      <c r="GC37" s="614" t="s">
        <v>529</v>
      </c>
      <c r="GD37" s="614" t="s">
        <v>1083</v>
      </c>
      <c r="GE37" s="614" t="s">
        <v>1083</v>
      </c>
      <c r="GF37" s="614" t="s">
        <v>529</v>
      </c>
      <c r="GG37" s="614" t="s">
        <v>529</v>
      </c>
      <c r="GH37" s="614" t="s">
        <v>1083</v>
      </c>
      <c r="GI37" s="614" t="s">
        <v>1083</v>
      </c>
      <c r="GJ37" s="614" t="s">
        <v>529</v>
      </c>
      <c r="GK37" s="614" t="s">
        <v>1083</v>
      </c>
      <c r="GL37" s="614" t="s">
        <v>529</v>
      </c>
      <c r="GM37" s="614" t="s">
        <v>529</v>
      </c>
    </row>
    <row r="38" spans="1:195" x14ac:dyDescent="0.2">
      <c r="A38" s="613">
        <v>44863</v>
      </c>
      <c r="B38" s="614" t="s">
        <v>1083</v>
      </c>
      <c r="C38" s="614" t="s">
        <v>1083</v>
      </c>
      <c r="D38" s="614" t="s">
        <v>1083</v>
      </c>
      <c r="E38" s="614" t="s">
        <v>529</v>
      </c>
      <c r="F38" s="614" t="s">
        <v>1083</v>
      </c>
      <c r="G38" s="614" t="s">
        <v>1083</v>
      </c>
      <c r="H38" s="614" t="s">
        <v>1083</v>
      </c>
      <c r="I38" s="614" t="s">
        <v>1083</v>
      </c>
      <c r="J38" s="614" t="s">
        <v>1083</v>
      </c>
      <c r="K38" s="614" t="s">
        <v>1083</v>
      </c>
      <c r="L38" s="614" t="s">
        <v>1083</v>
      </c>
      <c r="M38" s="614" t="s">
        <v>1083</v>
      </c>
      <c r="N38" s="614" t="s">
        <v>1083</v>
      </c>
      <c r="O38" s="614" t="s">
        <v>1083</v>
      </c>
      <c r="P38" s="614" t="s">
        <v>1083</v>
      </c>
      <c r="Q38" s="614" t="s">
        <v>1083</v>
      </c>
      <c r="R38" s="614" t="s">
        <v>1083</v>
      </c>
      <c r="S38" s="614" t="s">
        <v>1083</v>
      </c>
      <c r="T38" s="614" t="s">
        <v>1083</v>
      </c>
      <c r="U38" s="614" t="s">
        <v>1083</v>
      </c>
      <c r="V38" s="614" t="s">
        <v>1083</v>
      </c>
      <c r="W38" s="614" t="s">
        <v>529</v>
      </c>
      <c r="X38" s="614" t="s">
        <v>529</v>
      </c>
      <c r="Y38" s="614" t="s">
        <v>1083</v>
      </c>
      <c r="Z38" s="614" t="s">
        <v>1083</v>
      </c>
      <c r="AA38" s="614" t="s">
        <v>1083</v>
      </c>
      <c r="AB38" s="614" t="s">
        <v>1083</v>
      </c>
      <c r="AC38" s="614" t="s">
        <v>1083</v>
      </c>
      <c r="AD38" s="614" t="s">
        <v>1083</v>
      </c>
      <c r="AE38" s="614" t="s">
        <v>1083</v>
      </c>
      <c r="AF38" s="614" t="s">
        <v>1083</v>
      </c>
      <c r="AG38" s="614" t="s">
        <v>1083</v>
      </c>
      <c r="AH38" s="614" t="s">
        <v>1083</v>
      </c>
      <c r="AI38" s="614" t="s">
        <v>1083</v>
      </c>
      <c r="AJ38" s="614" t="s">
        <v>1083</v>
      </c>
      <c r="AK38" s="614" t="s">
        <v>1083</v>
      </c>
      <c r="AL38" s="614" t="s">
        <v>1083</v>
      </c>
      <c r="AM38" s="614" t="s">
        <v>1083</v>
      </c>
      <c r="AN38" s="614" t="s">
        <v>1083</v>
      </c>
      <c r="AO38" s="614" t="s">
        <v>1083</v>
      </c>
      <c r="AP38" s="614" t="s">
        <v>1083</v>
      </c>
      <c r="AQ38" s="614" t="s">
        <v>1083</v>
      </c>
      <c r="AR38" s="614" t="s">
        <v>1083</v>
      </c>
      <c r="AS38" s="614" t="s">
        <v>1083</v>
      </c>
      <c r="AT38" s="614" t="s">
        <v>1083</v>
      </c>
      <c r="AU38" s="614" t="s">
        <v>1083</v>
      </c>
      <c r="AV38" s="614" t="s">
        <v>1083</v>
      </c>
      <c r="AW38" s="614" t="s">
        <v>1083</v>
      </c>
      <c r="AX38" s="614" t="s">
        <v>1083</v>
      </c>
      <c r="AY38" s="614" t="s">
        <v>1083</v>
      </c>
      <c r="AZ38" s="614" t="s">
        <v>1083</v>
      </c>
      <c r="BA38" s="614" t="s">
        <v>1083</v>
      </c>
      <c r="BB38" s="614" t="s">
        <v>1083</v>
      </c>
      <c r="BC38" s="614" t="s">
        <v>529</v>
      </c>
      <c r="BD38" s="614" t="s">
        <v>529</v>
      </c>
      <c r="BE38" s="614" t="s">
        <v>1083</v>
      </c>
      <c r="BF38" s="614" t="s">
        <v>529</v>
      </c>
      <c r="BG38" s="614" t="s">
        <v>1083</v>
      </c>
      <c r="BH38" s="614" t="s">
        <v>529</v>
      </c>
      <c r="BI38" s="614" t="s">
        <v>1083</v>
      </c>
      <c r="BJ38" s="614" t="s">
        <v>1083</v>
      </c>
      <c r="BK38" s="614" t="s">
        <v>529</v>
      </c>
      <c r="BL38" s="614" t="s">
        <v>529</v>
      </c>
      <c r="BM38" s="614" t="s">
        <v>1083</v>
      </c>
      <c r="BN38" s="614" t="s">
        <v>529</v>
      </c>
      <c r="BO38" s="614" t="s">
        <v>529</v>
      </c>
      <c r="BP38" s="614" t="s">
        <v>529</v>
      </c>
      <c r="BQ38" s="614" t="s">
        <v>1083</v>
      </c>
      <c r="BR38" s="614" t="s">
        <v>1083</v>
      </c>
      <c r="BS38" s="614" t="s">
        <v>529</v>
      </c>
      <c r="BT38" s="614" t="s">
        <v>529</v>
      </c>
      <c r="BU38" s="614" t="s">
        <v>529</v>
      </c>
      <c r="BV38" s="614" t="s">
        <v>529</v>
      </c>
      <c r="BW38" s="614" t="s">
        <v>1083</v>
      </c>
      <c r="BX38" s="614" t="s">
        <v>529</v>
      </c>
      <c r="BY38" s="614" t="s">
        <v>1083</v>
      </c>
      <c r="BZ38" s="614" t="s">
        <v>1083</v>
      </c>
      <c r="CA38" s="614" t="s">
        <v>1083</v>
      </c>
      <c r="CB38" s="614" t="s">
        <v>1083</v>
      </c>
      <c r="CC38" s="614" t="s">
        <v>1083</v>
      </c>
      <c r="CD38" s="614" t="s">
        <v>1083</v>
      </c>
      <c r="CE38" s="614" t="s">
        <v>529</v>
      </c>
      <c r="CF38" s="614" t="s">
        <v>529</v>
      </c>
      <c r="CG38" s="614" t="s">
        <v>1083</v>
      </c>
      <c r="CH38" s="614" t="s">
        <v>1083</v>
      </c>
      <c r="CI38" s="614" t="s">
        <v>1083</v>
      </c>
      <c r="CJ38" s="614" t="s">
        <v>1083</v>
      </c>
      <c r="CK38" s="614" t="s">
        <v>529</v>
      </c>
      <c r="CL38" s="614" t="s">
        <v>1083</v>
      </c>
      <c r="CM38" s="614" t="s">
        <v>1083</v>
      </c>
      <c r="CN38" s="614" t="s">
        <v>1083</v>
      </c>
      <c r="CO38" s="614" t="s">
        <v>1083</v>
      </c>
      <c r="CP38" s="614" t="s">
        <v>1083</v>
      </c>
      <c r="CQ38" s="614" t="s">
        <v>1083</v>
      </c>
      <c r="CR38" s="614" t="s">
        <v>529</v>
      </c>
      <c r="CS38" s="614" t="s">
        <v>1083</v>
      </c>
      <c r="CT38" s="614" t="s">
        <v>1083</v>
      </c>
      <c r="CU38" s="614" t="s">
        <v>1083</v>
      </c>
      <c r="CV38" s="614" t="s">
        <v>1083</v>
      </c>
      <c r="CW38" s="614" t="s">
        <v>1083</v>
      </c>
      <c r="CX38" s="614" t="s">
        <v>1083</v>
      </c>
      <c r="CY38" s="614" t="s">
        <v>1083</v>
      </c>
      <c r="CZ38" s="614" t="s">
        <v>1083</v>
      </c>
      <c r="DA38" s="614" t="s">
        <v>1083</v>
      </c>
      <c r="DB38" s="614" t="s">
        <v>1083</v>
      </c>
      <c r="DC38" s="614" t="s">
        <v>529</v>
      </c>
      <c r="DD38" s="614" t="s">
        <v>1083</v>
      </c>
      <c r="DE38" s="614" t="s">
        <v>1083</v>
      </c>
      <c r="DF38" s="614" t="s">
        <v>1083</v>
      </c>
      <c r="DG38" s="614" t="s">
        <v>1083</v>
      </c>
      <c r="DH38" s="614" t="s">
        <v>1083</v>
      </c>
      <c r="DI38" s="614" t="s">
        <v>1083</v>
      </c>
      <c r="DJ38" s="614" t="s">
        <v>1083</v>
      </c>
      <c r="DK38" s="614" t="s">
        <v>1083</v>
      </c>
      <c r="DL38" s="614" t="s">
        <v>1083</v>
      </c>
      <c r="DM38" s="614" t="s">
        <v>529</v>
      </c>
      <c r="DN38" s="614" t="s">
        <v>1083</v>
      </c>
      <c r="DO38" s="614" t="s">
        <v>1083</v>
      </c>
      <c r="DP38" s="614" t="s">
        <v>529</v>
      </c>
      <c r="DQ38" s="614" t="s">
        <v>1083</v>
      </c>
      <c r="DR38" s="614" t="s">
        <v>1083</v>
      </c>
      <c r="DS38" s="614" t="s">
        <v>1083</v>
      </c>
      <c r="DT38" s="614" t="s">
        <v>1083</v>
      </c>
      <c r="DU38" s="614" t="s">
        <v>529</v>
      </c>
      <c r="DV38" s="614" t="s">
        <v>529</v>
      </c>
      <c r="DW38" s="614" t="s">
        <v>1083</v>
      </c>
      <c r="DX38" s="614" t="s">
        <v>1083</v>
      </c>
      <c r="DY38" s="614" t="s">
        <v>1083</v>
      </c>
      <c r="DZ38" s="614" t="s">
        <v>529</v>
      </c>
      <c r="EA38" s="614" t="s">
        <v>529</v>
      </c>
      <c r="EB38" s="614" t="s">
        <v>529</v>
      </c>
      <c r="EC38" s="614" t="s">
        <v>529</v>
      </c>
      <c r="ED38" s="614" t="s">
        <v>529</v>
      </c>
      <c r="EE38" s="614" t="s">
        <v>1083</v>
      </c>
      <c r="EF38" s="614" t="s">
        <v>529</v>
      </c>
      <c r="EG38" s="614" t="s">
        <v>1083</v>
      </c>
      <c r="EH38" s="614" t="s">
        <v>1083</v>
      </c>
      <c r="EI38" s="614" t="s">
        <v>1083</v>
      </c>
      <c r="EJ38" s="614" t="s">
        <v>1083</v>
      </c>
      <c r="EK38" s="614" t="s">
        <v>1083</v>
      </c>
      <c r="EL38" s="614" t="s">
        <v>1083</v>
      </c>
      <c r="EM38" s="614" t="s">
        <v>1083</v>
      </c>
      <c r="EN38" s="614" t="s">
        <v>1083</v>
      </c>
      <c r="EO38" s="614" t="s">
        <v>1083</v>
      </c>
      <c r="EP38" s="614" t="s">
        <v>1083</v>
      </c>
      <c r="EQ38" s="614" t="s">
        <v>1083</v>
      </c>
      <c r="ER38" s="614" t="s">
        <v>1083</v>
      </c>
      <c r="ES38" s="614" t="s">
        <v>1083</v>
      </c>
      <c r="ET38" s="614" t="s">
        <v>529</v>
      </c>
      <c r="EU38" s="614" t="s">
        <v>529</v>
      </c>
      <c r="EV38" s="614" t="s">
        <v>529</v>
      </c>
      <c r="EW38" s="614" t="s">
        <v>529</v>
      </c>
      <c r="EX38" s="614" t="s">
        <v>1083</v>
      </c>
      <c r="EY38" s="614" t="s">
        <v>529</v>
      </c>
      <c r="EZ38" s="614" t="s">
        <v>529</v>
      </c>
      <c r="FA38" s="614" t="s">
        <v>1083</v>
      </c>
      <c r="FB38" s="614" t="s">
        <v>1083</v>
      </c>
      <c r="FC38" s="614" t="s">
        <v>1083</v>
      </c>
      <c r="FD38" s="614" t="s">
        <v>1083</v>
      </c>
      <c r="FE38" s="614" t="s">
        <v>529</v>
      </c>
      <c r="FF38" s="614" t="s">
        <v>1083</v>
      </c>
      <c r="FG38" s="614" t="s">
        <v>1083</v>
      </c>
      <c r="FH38" s="614" t="s">
        <v>1083</v>
      </c>
      <c r="FI38" s="614" t="s">
        <v>1083</v>
      </c>
      <c r="FJ38" s="614" t="s">
        <v>529</v>
      </c>
      <c r="FK38" s="614" t="s">
        <v>529</v>
      </c>
      <c r="FL38" s="614" t="s">
        <v>1083</v>
      </c>
      <c r="FM38" s="614" t="s">
        <v>1083</v>
      </c>
      <c r="FN38" s="614" t="s">
        <v>1083</v>
      </c>
      <c r="FO38" s="614" t="s">
        <v>1083</v>
      </c>
      <c r="FP38" s="614" t="s">
        <v>1083</v>
      </c>
      <c r="FQ38" s="614" t="s">
        <v>1083</v>
      </c>
      <c r="FR38" s="614" t="s">
        <v>1083</v>
      </c>
      <c r="FS38" s="614" t="s">
        <v>1083</v>
      </c>
      <c r="FT38" s="614" t="s">
        <v>529</v>
      </c>
      <c r="FU38" s="614" t="s">
        <v>529</v>
      </c>
      <c r="FV38" s="614" t="s">
        <v>1083</v>
      </c>
      <c r="FW38" s="614" t="s">
        <v>1083</v>
      </c>
      <c r="FX38" s="614" t="s">
        <v>529</v>
      </c>
      <c r="FY38" s="614" t="s">
        <v>1083</v>
      </c>
      <c r="FZ38" s="614" t="s">
        <v>529</v>
      </c>
      <c r="GA38" s="614" t="s">
        <v>529</v>
      </c>
      <c r="GB38" s="614" t="s">
        <v>529</v>
      </c>
      <c r="GC38" s="614" t="s">
        <v>529</v>
      </c>
      <c r="GD38" s="614" t="s">
        <v>529</v>
      </c>
      <c r="GE38" s="614" t="s">
        <v>1083</v>
      </c>
      <c r="GF38" s="614" t="s">
        <v>529</v>
      </c>
      <c r="GG38" s="614" t="s">
        <v>529</v>
      </c>
      <c r="GH38" s="614" t="s">
        <v>1083</v>
      </c>
      <c r="GI38" s="614" t="s">
        <v>1083</v>
      </c>
      <c r="GJ38" s="614" t="s">
        <v>529</v>
      </c>
      <c r="GK38" s="614" t="s">
        <v>1083</v>
      </c>
      <c r="GL38" s="614" t="s">
        <v>529</v>
      </c>
      <c r="GM38" s="614" t="s">
        <v>529</v>
      </c>
    </row>
    <row r="39" spans="1:195" x14ac:dyDescent="0.2">
      <c r="A39" s="613">
        <v>44864</v>
      </c>
      <c r="B39" s="614" t="s">
        <v>1083</v>
      </c>
      <c r="C39" s="614" t="s">
        <v>1083</v>
      </c>
      <c r="D39" s="614" t="s">
        <v>1083</v>
      </c>
      <c r="E39" s="614" t="s">
        <v>529</v>
      </c>
      <c r="F39" s="614" t="s">
        <v>1083</v>
      </c>
      <c r="G39" s="614" t="s">
        <v>1083</v>
      </c>
      <c r="H39" s="614" t="s">
        <v>1083</v>
      </c>
      <c r="I39" s="614" t="s">
        <v>529</v>
      </c>
      <c r="J39" s="614" t="s">
        <v>1083</v>
      </c>
      <c r="K39" s="614" t="s">
        <v>1083</v>
      </c>
      <c r="L39" s="614" t="s">
        <v>1083</v>
      </c>
      <c r="M39" s="614" t="s">
        <v>1083</v>
      </c>
      <c r="N39" s="614" t="s">
        <v>1083</v>
      </c>
      <c r="O39" s="614" t="s">
        <v>1083</v>
      </c>
      <c r="P39" s="614" t="s">
        <v>1083</v>
      </c>
      <c r="Q39" s="614" t="s">
        <v>1083</v>
      </c>
      <c r="R39" s="614" t="s">
        <v>1083</v>
      </c>
      <c r="S39" s="614" t="s">
        <v>1083</v>
      </c>
      <c r="T39" s="614" t="s">
        <v>1083</v>
      </c>
      <c r="U39" s="614" t="s">
        <v>1083</v>
      </c>
      <c r="V39" s="614" t="s">
        <v>1083</v>
      </c>
      <c r="W39" s="614" t="s">
        <v>529</v>
      </c>
      <c r="X39" s="614" t="s">
        <v>529</v>
      </c>
      <c r="Y39" s="614" t="s">
        <v>1083</v>
      </c>
      <c r="Z39" s="614" t="s">
        <v>1083</v>
      </c>
      <c r="AA39" s="614" t="s">
        <v>1083</v>
      </c>
      <c r="AB39" s="614" t="s">
        <v>1083</v>
      </c>
      <c r="AC39" s="614" t="s">
        <v>1083</v>
      </c>
      <c r="AD39" s="614" t="s">
        <v>1083</v>
      </c>
      <c r="AE39" s="614" t="s">
        <v>1083</v>
      </c>
      <c r="AF39" s="614" t="s">
        <v>1083</v>
      </c>
      <c r="AG39" s="614" t="s">
        <v>1083</v>
      </c>
      <c r="AH39" s="614" t="s">
        <v>1083</v>
      </c>
      <c r="AI39" s="614" t="s">
        <v>1083</v>
      </c>
      <c r="AJ39" s="614" t="s">
        <v>1083</v>
      </c>
      <c r="AK39" s="614" t="s">
        <v>1083</v>
      </c>
      <c r="AL39" s="614" t="s">
        <v>1083</v>
      </c>
      <c r="AM39" s="614" t="s">
        <v>1083</v>
      </c>
      <c r="AN39" s="614" t="s">
        <v>1083</v>
      </c>
      <c r="AO39" s="614" t="s">
        <v>1083</v>
      </c>
      <c r="AP39" s="614" t="s">
        <v>1083</v>
      </c>
      <c r="AQ39" s="614" t="s">
        <v>1083</v>
      </c>
      <c r="AR39" s="614" t="s">
        <v>1083</v>
      </c>
      <c r="AS39" s="614" t="s">
        <v>1083</v>
      </c>
      <c r="AT39" s="614" t="s">
        <v>1083</v>
      </c>
      <c r="AU39" s="614" t="s">
        <v>1083</v>
      </c>
      <c r="AV39" s="614" t="s">
        <v>1083</v>
      </c>
      <c r="AW39" s="614" t="s">
        <v>1083</v>
      </c>
      <c r="AX39" s="614" t="s">
        <v>1083</v>
      </c>
      <c r="AY39" s="614" t="s">
        <v>1083</v>
      </c>
      <c r="AZ39" s="614" t="s">
        <v>1083</v>
      </c>
      <c r="BA39" s="614" t="s">
        <v>1083</v>
      </c>
      <c r="BB39" s="614" t="s">
        <v>1083</v>
      </c>
      <c r="BC39" s="614" t="s">
        <v>529</v>
      </c>
      <c r="BD39" s="614" t="s">
        <v>529</v>
      </c>
      <c r="BE39" s="614" t="s">
        <v>1083</v>
      </c>
      <c r="BF39" s="614" t="s">
        <v>529</v>
      </c>
      <c r="BG39" s="614" t="s">
        <v>1083</v>
      </c>
      <c r="BH39" s="614" t="s">
        <v>529</v>
      </c>
      <c r="BI39" s="614" t="s">
        <v>1083</v>
      </c>
      <c r="BJ39" s="614" t="s">
        <v>1083</v>
      </c>
      <c r="BK39" s="614" t="s">
        <v>529</v>
      </c>
      <c r="BL39" s="614" t="s">
        <v>529</v>
      </c>
      <c r="BM39" s="614" t="s">
        <v>1083</v>
      </c>
      <c r="BN39" s="614" t="s">
        <v>529</v>
      </c>
      <c r="BO39" s="614" t="s">
        <v>529</v>
      </c>
      <c r="BP39" s="614" t="s">
        <v>529</v>
      </c>
      <c r="BQ39" s="614" t="s">
        <v>1083</v>
      </c>
      <c r="BR39" s="614" t="s">
        <v>1083</v>
      </c>
      <c r="BS39" s="614" t="s">
        <v>529</v>
      </c>
      <c r="BT39" s="614" t="s">
        <v>529</v>
      </c>
      <c r="BU39" s="614" t="s">
        <v>529</v>
      </c>
      <c r="BV39" s="614" t="s">
        <v>529</v>
      </c>
      <c r="BW39" s="614" t="s">
        <v>1083</v>
      </c>
      <c r="BX39" s="614" t="s">
        <v>529</v>
      </c>
      <c r="BY39" s="614" t="s">
        <v>1083</v>
      </c>
      <c r="BZ39" s="614" t="s">
        <v>1083</v>
      </c>
      <c r="CA39" s="614" t="s">
        <v>1083</v>
      </c>
      <c r="CB39" s="614" t="s">
        <v>1083</v>
      </c>
      <c r="CC39" s="614" t="s">
        <v>1083</v>
      </c>
      <c r="CD39" s="614" t="s">
        <v>1083</v>
      </c>
      <c r="CE39" s="614" t="s">
        <v>529</v>
      </c>
      <c r="CF39" s="614" t="s">
        <v>529</v>
      </c>
      <c r="CG39" s="614" t="s">
        <v>1083</v>
      </c>
      <c r="CH39" s="614" t="s">
        <v>1083</v>
      </c>
      <c r="CI39" s="614" t="s">
        <v>1083</v>
      </c>
      <c r="CJ39" s="614" t="s">
        <v>1083</v>
      </c>
      <c r="CK39" s="614" t="s">
        <v>529</v>
      </c>
      <c r="CL39" s="614" t="s">
        <v>1083</v>
      </c>
      <c r="CM39" s="614" t="s">
        <v>1083</v>
      </c>
      <c r="CN39" s="614" t="s">
        <v>1083</v>
      </c>
      <c r="CO39" s="614" t="s">
        <v>1083</v>
      </c>
      <c r="CP39" s="614" t="s">
        <v>1083</v>
      </c>
      <c r="CQ39" s="614" t="s">
        <v>1083</v>
      </c>
      <c r="CR39" s="614" t="s">
        <v>529</v>
      </c>
      <c r="CS39" s="614" t="s">
        <v>1083</v>
      </c>
      <c r="CT39" s="614" t="s">
        <v>1083</v>
      </c>
      <c r="CU39" s="614" t="s">
        <v>1083</v>
      </c>
      <c r="CV39" s="614" t="s">
        <v>1083</v>
      </c>
      <c r="CW39" s="614" t="s">
        <v>1083</v>
      </c>
      <c r="CX39" s="614" t="s">
        <v>1083</v>
      </c>
      <c r="CY39" s="614" t="s">
        <v>1083</v>
      </c>
      <c r="CZ39" s="614" t="s">
        <v>1083</v>
      </c>
      <c r="DA39" s="614" t="s">
        <v>1083</v>
      </c>
      <c r="DB39" s="614" t="s">
        <v>1083</v>
      </c>
      <c r="DC39" s="614" t="s">
        <v>529</v>
      </c>
      <c r="DD39" s="614" t="s">
        <v>1083</v>
      </c>
      <c r="DE39" s="614" t="s">
        <v>1083</v>
      </c>
      <c r="DF39" s="614" t="s">
        <v>1083</v>
      </c>
      <c r="DG39" s="614" t="s">
        <v>1083</v>
      </c>
      <c r="DH39" s="614" t="s">
        <v>1083</v>
      </c>
      <c r="DI39" s="614" t="s">
        <v>1083</v>
      </c>
      <c r="DJ39" s="614" t="s">
        <v>1083</v>
      </c>
      <c r="DK39" s="614" t="s">
        <v>1083</v>
      </c>
      <c r="DL39" s="614" t="s">
        <v>1083</v>
      </c>
      <c r="DM39" s="614" t="s">
        <v>529</v>
      </c>
      <c r="DN39" s="614" t="s">
        <v>1083</v>
      </c>
      <c r="DO39" s="614" t="s">
        <v>1083</v>
      </c>
      <c r="DP39" s="614" t="s">
        <v>529</v>
      </c>
      <c r="DQ39" s="614" t="s">
        <v>1083</v>
      </c>
      <c r="DR39" s="614" t="s">
        <v>1083</v>
      </c>
      <c r="DS39" s="614" t="s">
        <v>1083</v>
      </c>
      <c r="DT39" s="614" t="s">
        <v>1083</v>
      </c>
      <c r="DU39" s="614" t="s">
        <v>529</v>
      </c>
      <c r="DV39" s="614" t="s">
        <v>529</v>
      </c>
      <c r="DW39" s="614" t="s">
        <v>1083</v>
      </c>
      <c r="DX39" s="614" t="s">
        <v>1083</v>
      </c>
      <c r="DY39" s="614" t="s">
        <v>1083</v>
      </c>
      <c r="DZ39" s="614" t="s">
        <v>529</v>
      </c>
      <c r="EA39" s="614" t="s">
        <v>529</v>
      </c>
      <c r="EB39" s="614" t="s">
        <v>529</v>
      </c>
      <c r="EC39" s="614" t="s">
        <v>529</v>
      </c>
      <c r="ED39" s="614" t="s">
        <v>529</v>
      </c>
      <c r="EE39" s="614" t="s">
        <v>529</v>
      </c>
      <c r="EF39" s="614" t="s">
        <v>529</v>
      </c>
      <c r="EG39" s="614" t="s">
        <v>1083</v>
      </c>
      <c r="EH39" s="614" t="s">
        <v>1083</v>
      </c>
      <c r="EI39" s="614" t="s">
        <v>1083</v>
      </c>
      <c r="EJ39" s="614" t="s">
        <v>1083</v>
      </c>
      <c r="EK39" s="614" t="s">
        <v>1083</v>
      </c>
      <c r="EL39" s="614" t="s">
        <v>1083</v>
      </c>
      <c r="EM39" s="614" t="s">
        <v>1083</v>
      </c>
      <c r="EN39" s="614" t="s">
        <v>1083</v>
      </c>
      <c r="EO39" s="614" t="s">
        <v>1083</v>
      </c>
      <c r="EP39" s="614" t="s">
        <v>1083</v>
      </c>
      <c r="EQ39" s="614" t="s">
        <v>1083</v>
      </c>
      <c r="ER39" s="614" t="s">
        <v>1083</v>
      </c>
      <c r="ES39" s="614" t="s">
        <v>1083</v>
      </c>
      <c r="ET39" s="614" t="s">
        <v>1083</v>
      </c>
      <c r="EU39" s="614" t="s">
        <v>529</v>
      </c>
      <c r="EV39" s="614" t="s">
        <v>529</v>
      </c>
      <c r="EW39" s="614" t="s">
        <v>529</v>
      </c>
      <c r="EX39" s="614" t="s">
        <v>1083</v>
      </c>
      <c r="EY39" s="614" t="s">
        <v>529</v>
      </c>
      <c r="EZ39" s="614" t="s">
        <v>529</v>
      </c>
      <c r="FA39" s="614" t="s">
        <v>1083</v>
      </c>
      <c r="FB39" s="614" t="s">
        <v>1083</v>
      </c>
      <c r="FC39" s="614" t="s">
        <v>1083</v>
      </c>
      <c r="FD39" s="614" t="s">
        <v>1083</v>
      </c>
      <c r="FE39" s="614" t="s">
        <v>1083</v>
      </c>
      <c r="FF39" s="614" t="s">
        <v>1083</v>
      </c>
      <c r="FG39" s="614" t="s">
        <v>1083</v>
      </c>
      <c r="FH39" s="614" t="s">
        <v>1083</v>
      </c>
      <c r="FI39" s="614" t="s">
        <v>1083</v>
      </c>
      <c r="FJ39" s="614" t="s">
        <v>529</v>
      </c>
      <c r="FK39" s="614" t="s">
        <v>529</v>
      </c>
      <c r="FL39" s="614" t="s">
        <v>1083</v>
      </c>
      <c r="FM39" s="614" t="s">
        <v>1083</v>
      </c>
      <c r="FN39" s="614" t="s">
        <v>1083</v>
      </c>
      <c r="FO39" s="614" t="s">
        <v>1083</v>
      </c>
      <c r="FP39" s="614" t="s">
        <v>1083</v>
      </c>
      <c r="FQ39" s="614" t="s">
        <v>1083</v>
      </c>
      <c r="FR39" s="614" t="s">
        <v>1083</v>
      </c>
      <c r="FS39" s="614" t="s">
        <v>1083</v>
      </c>
      <c r="FT39" s="614" t="s">
        <v>529</v>
      </c>
      <c r="FU39" s="614" t="s">
        <v>1083</v>
      </c>
      <c r="FV39" s="614" t="s">
        <v>1083</v>
      </c>
      <c r="FW39" s="614" t="s">
        <v>1083</v>
      </c>
      <c r="FX39" s="614" t="s">
        <v>529</v>
      </c>
      <c r="FY39" s="614" t="s">
        <v>1083</v>
      </c>
      <c r="FZ39" s="614" t="s">
        <v>529</v>
      </c>
      <c r="GA39" s="614" t="s">
        <v>529</v>
      </c>
      <c r="GB39" s="614" t="s">
        <v>529</v>
      </c>
      <c r="GC39" s="614" t="s">
        <v>529</v>
      </c>
      <c r="GD39" s="614" t="s">
        <v>529</v>
      </c>
      <c r="GE39" s="614" t="s">
        <v>1083</v>
      </c>
      <c r="GF39" s="614" t="s">
        <v>529</v>
      </c>
      <c r="GG39" s="614" t="s">
        <v>529</v>
      </c>
      <c r="GH39" s="614" t="s">
        <v>1083</v>
      </c>
      <c r="GI39" s="614" t="s">
        <v>1083</v>
      </c>
      <c r="GJ39" s="614" t="s">
        <v>529</v>
      </c>
      <c r="GK39" s="614" t="s">
        <v>1083</v>
      </c>
      <c r="GL39" s="614" t="s">
        <v>529</v>
      </c>
      <c r="GM39" s="614" t="s">
        <v>529</v>
      </c>
    </row>
    <row r="40" spans="1:195" x14ac:dyDescent="0.2">
      <c r="A40" s="613">
        <v>44865</v>
      </c>
      <c r="B40" s="614" t="s">
        <v>1083</v>
      </c>
      <c r="C40" s="614" t="s">
        <v>1083</v>
      </c>
      <c r="D40" s="614" t="s">
        <v>1083</v>
      </c>
      <c r="E40" s="614" t="s">
        <v>529</v>
      </c>
      <c r="F40" s="614" t="s">
        <v>1083</v>
      </c>
      <c r="G40" s="614" t="s">
        <v>1083</v>
      </c>
      <c r="H40" s="614" t="s">
        <v>1083</v>
      </c>
      <c r="I40" s="614" t="s">
        <v>529</v>
      </c>
      <c r="J40" s="614" t="s">
        <v>1083</v>
      </c>
      <c r="K40" s="614" t="s">
        <v>1083</v>
      </c>
      <c r="L40" s="614" t="s">
        <v>1083</v>
      </c>
      <c r="M40" s="614" t="s">
        <v>1083</v>
      </c>
      <c r="N40" s="614" t="s">
        <v>1083</v>
      </c>
      <c r="O40" s="614" t="s">
        <v>1083</v>
      </c>
      <c r="P40" s="614" t="s">
        <v>1083</v>
      </c>
      <c r="Q40" s="614" t="s">
        <v>1083</v>
      </c>
      <c r="R40" s="614" t="s">
        <v>1083</v>
      </c>
      <c r="S40" s="614" t="s">
        <v>1083</v>
      </c>
      <c r="T40" s="614" t="s">
        <v>1083</v>
      </c>
      <c r="U40" s="614" t="s">
        <v>1083</v>
      </c>
      <c r="V40" s="614" t="s">
        <v>1083</v>
      </c>
      <c r="W40" s="614" t="s">
        <v>529</v>
      </c>
      <c r="X40" s="614" t="s">
        <v>529</v>
      </c>
      <c r="Y40" s="614" t="s">
        <v>1083</v>
      </c>
      <c r="Z40" s="614" t="s">
        <v>1083</v>
      </c>
      <c r="AA40" s="614" t="s">
        <v>1083</v>
      </c>
      <c r="AB40" s="614" t="s">
        <v>1083</v>
      </c>
      <c r="AC40" s="614" t="s">
        <v>1083</v>
      </c>
      <c r="AD40" s="614" t="s">
        <v>1083</v>
      </c>
      <c r="AE40" s="614" t="s">
        <v>1083</v>
      </c>
      <c r="AF40" s="614" t="s">
        <v>1083</v>
      </c>
      <c r="AG40" s="614" t="s">
        <v>1083</v>
      </c>
      <c r="AH40" s="614" t="s">
        <v>1083</v>
      </c>
      <c r="AI40" s="614" t="s">
        <v>1083</v>
      </c>
      <c r="AJ40" s="614" t="s">
        <v>1083</v>
      </c>
      <c r="AK40" s="614" t="s">
        <v>1083</v>
      </c>
      <c r="AL40" s="614" t="s">
        <v>1083</v>
      </c>
      <c r="AM40" s="614" t="s">
        <v>1083</v>
      </c>
      <c r="AN40" s="614" t="s">
        <v>1083</v>
      </c>
      <c r="AO40" s="614" t="s">
        <v>1083</v>
      </c>
      <c r="AP40" s="614" t="s">
        <v>1083</v>
      </c>
      <c r="AQ40" s="614" t="s">
        <v>1083</v>
      </c>
      <c r="AR40" s="614" t="s">
        <v>1083</v>
      </c>
      <c r="AS40" s="614" t="s">
        <v>1083</v>
      </c>
      <c r="AT40" s="614" t="s">
        <v>1083</v>
      </c>
      <c r="AU40" s="614" t="s">
        <v>1083</v>
      </c>
      <c r="AV40" s="614" t="s">
        <v>1083</v>
      </c>
      <c r="AW40" s="614" t="s">
        <v>1083</v>
      </c>
      <c r="AX40" s="614" t="s">
        <v>1083</v>
      </c>
      <c r="AY40" s="614" t="s">
        <v>1083</v>
      </c>
      <c r="AZ40" s="614" t="s">
        <v>1083</v>
      </c>
      <c r="BA40" s="614" t="s">
        <v>1083</v>
      </c>
      <c r="BB40" s="614" t="s">
        <v>1083</v>
      </c>
      <c r="BC40" s="614" t="s">
        <v>529</v>
      </c>
      <c r="BD40" s="614" t="s">
        <v>529</v>
      </c>
      <c r="BE40" s="614" t="s">
        <v>1083</v>
      </c>
      <c r="BF40" s="614" t="s">
        <v>529</v>
      </c>
      <c r="BG40" s="614" t="s">
        <v>1083</v>
      </c>
      <c r="BH40" s="614" t="s">
        <v>529</v>
      </c>
      <c r="BI40" s="614" t="s">
        <v>1083</v>
      </c>
      <c r="BJ40" s="614" t="s">
        <v>1083</v>
      </c>
      <c r="BK40" s="614" t="s">
        <v>529</v>
      </c>
      <c r="BL40" s="614" t="s">
        <v>529</v>
      </c>
      <c r="BM40" s="614" t="s">
        <v>1083</v>
      </c>
      <c r="BN40" s="614" t="s">
        <v>529</v>
      </c>
      <c r="BO40" s="614" t="s">
        <v>529</v>
      </c>
      <c r="BP40" s="614" t="s">
        <v>529</v>
      </c>
      <c r="BQ40" s="614" t="s">
        <v>1083</v>
      </c>
      <c r="BR40" s="614" t="s">
        <v>1083</v>
      </c>
      <c r="BS40" s="614" t="s">
        <v>529</v>
      </c>
      <c r="BT40" s="614" t="s">
        <v>529</v>
      </c>
      <c r="BU40" s="614" t="s">
        <v>529</v>
      </c>
      <c r="BV40" s="614" t="s">
        <v>529</v>
      </c>
      <c r="BW40" s="614" t="s">
        <v>1083</v>
      </c>
      <c r="BX40" s="614" t="s">
        <v>529</v>
      </c>
      <c r="BY40" s="614" t="s">
        <v>1083</v>
      </c>
      <c r="BZ40" s="614" t="s">
        <v>1083</v>
      </c>
      <c r="CA40" s="614" t="s">
        <v>1083</v>
      </c>
      <c r="CB40" s="614" t="s">
        <v>1083</v>
      </c>
      <c r="CC40" s="614" t="s">
        <v>1083</v>
      </c>
      <c r="CD40" s="614" t="s">
        <v>1083</v>
      </c>
      <c r="CE40" s="614" t="s">
        <v>529</v>
      </c>
      <c r="CF40" s="614" t="s">
        <v>529</v>
      </c>
      <c r="CG40" s="614" t="s">
        <v>1083</v>
      </c>
      <c r="CH40" s="614" t="s">
        <v>1083</v>
      </c>
      <c r="CI40" s="614" t="s">
        <v>1083</v>
      </c>
      <c r="CJ40" s="614" t="s">
        <v>1083</v>
      </c>
      <c r="CK40" s="614" t="s">
        <v>529</v>
      </c>
      <c r="CL40" s="614" t="s">
        <v>1083</v>
      </c>
      <c r="CM40" s="614" t="s">
        <v>1083</v>
      </c>
      <c r="CN40" s="614" t="s">
        <v>1083</v>
      </c>
      <c r="CO40" s="614" t="s">
        <v>1083</v>
      </c>
      <c r="CP40" s="614" t="s">
        <v>1083</v>
      </c>
      <c r="CQ40" s="614" t="s">
        <v>1083</v>
      </c>
      <c r="CR40" s="614" t="s">
        <v>529</v>
      </c>
      <c r="CS40" s="614" t="s">
        <v>1083</v>
      </c>
      <c r="CT40" s="614" t="s">
        <v>1083</v>
      </c>
      <c r="CU40" s="614" t="s">
        <v>1083</v>
      </c>
      <c r="CV40" s="614" t="s">
        <v>1083</v>
      </c>
      <c r="CW40" s="614" t="s">
        <v>1083</v>
      </c>
      <c r="CX40" s="614" t="s">
        <v>1083</v>
      </c>
      <c r="CY40" s="614" t="s">
        <v>1083</v>
      </c>
      <c r="CZ40" s="614" t="s">
        <v>1083</v>
      </c>
      <c r="DA40" s="614" t="s">
        <v>1083</v>
      </c>
      <c r="DB40" s="614" t="s">
        <v>1083</v>
      </c>
      <c r="DC40" s="614" t="s">
        <v>529</v>
      </c>
      <c r="DD40" s="614" t="s">
        <v>1083</v>
      </c>
      <c r="DE40" s="614" t="s">
        <v>1083</v>
      </c>
      <c r="DF40" s="614" t="s">
        <v>1083</v>
      </c>
      <c r="DG40" s="614" t="s">
        <v>1083</v>
      </c>
      <c r="DH40" s="614" t="s">
        <v>1083</v>
      </c>
      <c r="DI40" s="614" t="s">
        <v>1083</v>
      </c>
      <c r="DJ40" s="614" t="s">
        <v>1083</v>
      </c>
      <c r="DK40" s="614" t="s">
        <v>1083</v>
      </c>
      <c r="DL40" s="614" t="s">
        <v>1083</v>
      </c>
      <c r="DM40" s="614" t="s">
        <v>1083</v>
      </c>
      <c r="DN40" s="614" t="s">
        <v>1083</v>
      </c>
      <c r="DO40" s="614" t="s">
        <v>1083</v>
      </c>
      <c r="DP40" s="614" t="s">
        <v>529</v>
      </c>
      <c r="DQ40" s="614" t="s">
        <v>1083</v>
      </c>
      <c r="DR40" s="614" t="s">
        <v>1083</v>
      </c>
      <c r="DS40" s="614" t="s">
        <v>1083</v>
      </c>
      <c r="DT40" s="614" t="s">
        <v>1083</v>
      </c>
      <c r="DU40" s="614" t="s">
        <v>1083</v>
      </c>
      <c r="DV40" s="614" t="s">
        <v>1083</v>
      </c>
      <c r="DW40" s="614" t="s">
        <v>1083</v>
      </c>
      <c r="DX40" s="614" t="s">
        <v>1083</v>
      </c>
      <c r="DY40" s="614" t="s">
        <v>1083</v>
      </c>
      <c r="DZ40" s="614" t="s">
        <v>529</v>
      </c>
      <c r="EA40" s="614" t="s">
        <v>529</v>
      </c>
      <c r="EB40" s="614" t="s">
        <v>529</v>
      </c>
      <c r="EC40" s="614" t="s">
        <v>1083</v>
      </c>
      <c r="ED40" s="614" t="s">
        <v>529</v>
      </c>
      <c r="EE40" s="614" t="s">
        <v>529</v>
      </c>
      <c r="EF40" s="614" t="s">
        <v>529</v>
      </c>
      <c r="EG40" s="614" t="s">
        <v>1083</v>
      </c>
      <c r="EH40" s="614" t="s">
        <v>1083</v>
      </c>
      <c r="EI40" s="614" t="s">
        <v>1083</v>
      </c>
      <c r="EJ40" s="614" t="s">
        <v>1083</v>
      </c>
      <c r="EK40" s="614" t="s">
        <v>1083</v>
      </c>
      <c r="EL40" s="614" t="s">
        <v>1083</v>
      </c>
      <c r="EM40" s="614" t="s">
        <v>1083</v>
      </c>
      <c r="EN40" s="614" t="s">
        <v>1083</v>
      </c>
      <c r="EO40" s="614" t="s">
        <v>1083</v>
      </c>
      <c r="EP40" s="614" t="s">
        <v>1083</v>
      </c>
      <c r="EQ40" s="614" t="s">
        <v>1083</v>
      </c>
      <c r="ER40" s="614" t="s">
        <v>1083</v>
      </c>
      <c r="ES40" s="614" t="s">
        <v>1083</v>
      </c>
      <c r="ET40" s="614" t="s">
        <v>529</v>
      </c>
      <c r="EU40" s="614" t="s">
        <v>1083</v>
      </c>
      <c r="EV40" s="614" t="s">
        <v>529</v>
      </c>
      <c r="EW40" s="614" t="s">
        <v>529</v>
      </c>
      <c r="EX40" s="614" t="s">
        <v>1083</v>
      </c>
      <c r="EY40" s="614" t="s">
        <v>1083</v>
      </c>
      <c r="EZ40" s="614" t="s">
        <v>529</v>
      </c>
      <c r="FA40" s="614" t="s">
        <v>1083</v>
      </c>
      <c r="FB40" s="614" t="s">
        <v>1083</v>
      </c>
      <c r="FC40" s="614" t="s">
        <v>1083</v>
      </c>
      <c r="FD40" s="614" t="s">
        <v>1083</v>
      </c>
      <c r="FE40" s="614" t="s">
        <v>1083</v>
      </c>
      <c r="FF40" s="614" t="s">
        <v>1083</v>
      </c>
      <c r="FG40" s="614" t="s">
        <v>1083</v>
      </c>
      <c r="FH40" s="614" t="s">
        <v>1083</v>
      </c>
      <c r="FI40" s="614" t="s">
        <v>1083</v>
      </c>
      <c r="FJ40" s="614" t="s">
        <v>529</v>
      </c>
      <c r="FK40" s="614" t="s">
        <v>529</v>
      </c>
      <c r="FL40" s="614" t="s">
        <v>1083</v>
      </c>
      <c r="FM40" s="614" t="s">
        <v>1083</v>
      </c>
      <c r="FN40" s="614" t="s">
        <v>1083</v>
      </c>
      <c r="FO40" s="614" t="s">
        <v>1083</v>
      </c>
      <c r="FP40" s="614" t="s">
        <v>1083</v>
      </c>
      <c r="FQ40" s="614" t="s">
        <v>1083</v>
      </c>
      <c r="FR40" s="614" t="s">
        <v>1083</v>
      </c>
      <c r="FS40" s="614" t="s">
        <v>1083</v>
      </c>
      <c r="FT40" s="614" t="s">
        <v>529</v>
      </c>
      <c r="FU40" s="614" t="s">
        <v>1083</v>
      </c>
      <c r="FV40" s="614" t="s">
        <v>1083</v>
      </c>
      <c r="FW40" s="614" t="s">
        <v>1083</v>
      </c>
      <c r="FX40" s="614" t="s">
        <v>529</v>
      </c>
      <c r="FY40" s="614" t="s">
        <v>1083</v>
      </c>
      <c r="FZ40" s="614" t="s">
        <v>529</v>
      </c>
      <c r="GA40" s="614" t="s">
        <v>529</v>
      </c>
      <c r="GB40" s="614" t="s">
        <v>529</v>
      </c>
      <c r="GC40" s="614" t="s">
        <v>529</v>
      </c>
      <c r="GD40" s="614" t="s">
        <v>1083</v>
      </c>
      <c r="GE40" s="614" t="s">
        <v>1083</v>
      </c>
      <c r="GF40" s="614" t="s">
        <v>529</v>
      </c>
      <c r="GG40" s="614" t="s">
        <v>529</v>
      </c>
      <c r="GH40" s="614" t="s">
        <v>1083</v>
      </c>
      <c r="GI40" s="614" t="s">
        <v>1083</v>
      </c>
      <c r="GJ40" s="614" t="s">
        <v>529</v>
      </c>
      <c r="GK40" s="614" t="s">
        <v>1083</v>
      </c>
      <c r="GL40" s="614" t="s">
        <v>529</v>
      </c>
      <c r="GM40" s="614" t="s">
        <v>529</v>
      </c>
    </row>
    <row r="41" spans="1:195" x14ac:dyDescent="0.2">
      <c r="A41" s="613">
        <v>44866</v>
      </c>
      <c r="B41" s="614" t="s">
        <v>1083</v>
      </c>
      <c r="C41" s="614" t="s">
        <v>1083</v>
      </c>
      <c r="D41" s="614" t="s">
        <v>1083</v>
      </c>
      <c r="E41" s="614" t="s">
        <v>529</v>
      </c>
      <c r="F41" s="614" t="s">
        <v>1083</v>
      </c>
      <c r="G41" s="614" t="s">
        <v>1083</v>
      </c>
      <c r="H41" s="614" t="s">
        <v>1083</v>
      </c>
      <c r="I41" s="614" t="s">
        <v>529</v>
      </c>
      <c r="J41" s="614" t="s">
        <v>1083</v>
      </c>
      <c r="K41" s="614" t="s">
        <v>1083</v>
      </c>
      <c r="L41" s="614" t="s">
        <v>1083</v>
      </c>
      <c r="M41" s="614" t="s">
        <v>1083</v>
      </c>
      <c r="N41" s="614" t="s">
        <v>1083</v>
      </c>
      <c r="O41" s="614" t="s">
        <v>1083</v>
      </c>
      <c r="P41" s="614" t="s">
        <v>1083</v>
      </c>
      <c r="Q41" s="614" t="s">
        <v>1083</v>
      </c>
      <c r="R41" s="614" t="s">
        <v>1083</v>
      </c>
      <c r="S41" s="614" t="s">
        <v>1083</v>
      </c>
      <c r="T41" s="614" t="s">
        <v>1083</v>
      </c>
      <c r="U41" s="614" t="s">
        <v>1083</v>
      </c>
      <c r="V41" s="614" t="s">
        <v>1083</v>
      </c>
      <c r="W41" s="614" t="s">
        <v>529</v>
      </c>
      <c r="X41" s="614" t="s">
        <v>529</v>
      </c>
      <c r="Y41" s="614" t="s">
        <v>1083</v>
      </c>
      <c r="Z41" s="614" t="s">
        <v>1083</v>
      </c>
      <c r="AA41" s="614" t="s">
        <v>1083</v>
      </c>
      <c r="AB41" s="614" t="s">
        <v>1083</v>
      </c>
      <c r="AC41" s="614" t="s">
        <v>1083</v>
      </c>
      <c r="AD41" s="614" t="s">
        <v>1083</v>
      </c>
      <c r="AE41" s="614" t="s">
        <v>1083</v>
      </c>
      <c r="AF41" s="614" t="s">
        <v>1083</v>
      </c>
      <c r="AG41" s="614" t="s">
        <v>1083</v>
      </c>
      <c r="AH41" s="614" t="s">
        <v>1083</v>
      </c>
      <c r="AI41" s="614" t="s">
        <v>1083</v>
      </c>
      <c r="AJ41" s="614" t="s">
        <v>1083</v>
      </c>
      <c r="AK41" s="614" t="s">
        <v>1083</v>
      </c>
      <c r="AL41" s="614" t="s">
        <v>1083</v>
      </c>
      <c r="AM41" s="614" t="s">
        <v>1083</v>
      </c>
      <c r="AN41" s="614" t="s">
        <v>1083</v>
      </c>
      <c r="AO41" s="614" t="s">
        <v>1083</v>
      </c>
      <c r="AP41" s="614" t="s">
        <v>1083</v>
      </c>
      <c r="AQ41" s="614" t="s">
        <v>1083</v>
      </c>
      <c r="AR41" s="614" t="s">
        <v>1083</v>
      </c>
      <c r="AS41" s="614" t="s">
        <v>1083</v>
      </c>
      <c r="AT41" s="614" t="s">
        <v>1083</v>
      </c>
      <c r="AU41" s="614" t="s">
        <v>1083</v>
      </c>
      <c r="AV41" s="614" t="s">
        <v>1083</v>
      </c>
      <c r="AW41" s="614" t="s">
        <v>1083</v>
      </c>
      <c r="AX41" s="614" t="s">
        <v>1083</v>
      </c>
      <c r="AY41" s="614" t="s">
        <v>1083</v>
      </c>
      <c r="AZ41" s="614" t="s">
        <v>1083</v>
      </c>
      <c r="BA41" s="614" t="s">
        <v>1083</v>
      </c>
      <c r="BB41" s="614" t="s">
        <v>1083</v>
      </c>
      <c r="BC41" s="614" t="s">
        <v>529</v>
      </c>
      <c r="BD41" s="614" t="s">
        <v>529</v>
      </c>
      <c r="BE41" s="614" t="s">
        <v>1083</v>
      </c>
      <c r="BF41" s="614" t="s">
        <v>529</v>
      </c>
      <c r="BG41" s="614" t="s">
        <v>1083</v>
      </c>
      <c r="BH41" s="614" t="s">
        <v>529</v>
      </c>
      <c r="BI41" s="614" t="s">
        <v>1083</v>
      </c>
      <c r="BJ41" s="614" t="s">
        <v>1083</v>
      </c>
      <c r="BK41" s="614" t="s">
        <v>529</v>
      </c>
      <c r="BL41" s="614" t="s">
        <v>529</v>
      </c>
      <c r="BM41" s="614" t="s">
        <v>1083</v>
      </c>
      <c r="BN41" s="614" t="s">
        <v>529</v>
      </c>
      <c r="BO41" s="614" t="s">
        <v>529</v>
      </c>
      <c r="BP41" s="614" t="s">
        <v>529</v>
      </c>
      <c r="BQ41" s="614" t="s">
        <v>1083</v>
      </c>
      <c r="BR41" s="614" t="s">
        <v>1083</v>
      </c>
      <c r="BS41" s="614" t="s">
        <v>529</v>
      </c>
      <c r="BT41" s="614" t="s">
        <v>529</v>
      </c>
      <c r="BU41" s="614" t="s">
        <v>529</v>
      </c>
      <c r="BV41" s="614" t="s">
        <v>529</v>
      </c>
      <c r="BW41" s="614" t="s">
        <v>1083</v>
      </c>
      <c r="BX41" s="614" t="s">
        <v>529</v>
      </c>
      <c r="BY41" s="614" t="s">
        <v>1083</v>
      </c>
      <c r="BZ41" s="614" t="s">
        <v>1083</v>
      </c>
      <c r="CA41" s="614" t="s">
        <v>1083</v>
      </c>
      <c r="CB41" s="614" t="s">
        <v>1083</v>
      </c>
      <c r="CC41" s="614" t="s">
        <v>1083</v>
      </c>
      <c r="CD41" s="614" t="s">
        <v>1083</v>
      </c>
      <c r="CE41" s="614" t="s">
        <v>529</v>
      </c>
      <c r="CF41" s="614" t="s">
        <v>529</v>
      </c>
      <c r="CG41" s="614" t="s">
        <v>1083</v>
      </c>
      <c r="CH41" s="614" t="s">
        <v>1083</v>
      </c>
      <c r="CI41" s="614" t="s">
        <v>1083</v>
      </c>
      <c r="CJ41" s="614" t="s">
        <v>1083</v>
      </c>
      <c r="CK41" s="614" t="s">
        <v>529</v>
      </c>
      <c r="CL41" s="614" t="s">
        <v>1083</v>
      </c>
      <c r="CM41" s="614" t="s">
        <v>1083</v>
      </c>
      <c r="CN41" s="614" t="s">
        <v>1083</v>
      </c>
      <c r="CO41" s="614" t="s">
        <v>1083</v>
      </c>
      <c r="CP41" s="614" t="s">
        <v>1083</v>
      </c>
      <c r="CQ41" s="614" t="s">
        <v>1083</v>
      </c>
      <c r="CR41" s="614" t="s">
        <v>529</v>
      </c>
      <c r="CS41" s="614" t="s">
        <v>1083</v>
      </c>
      <c r="CT41" s="614" t="s">
        <v>1083</v>
      </c>
      <c r="CU41" s="614" t="s">
        <v>1083</v>
      </c>
      <c r="CV41" s="614" t="s">
        <v>1083</v>
      </c>
      <c r="CW41" s="614" t="s">
        <v>1083</v>
      </c>
      <c r="CX41" s="614" t="s">
        <v>1083</v>
      </c>
      <c r="CY41" s="614" t="s">
        <v>1083</v>
      </c>
      <c r="CZ41" s="614" t="s">
        <v>1083</v>
      </c>
      <c r="DA41" s="614" t="s">
        <v>1083</v>
      </c>
      <c r="DB41" s="614" t="s">
        <v>1083</v>
      </c>
      <c r="DC41" s="614" t="s">
        <v>529</v>
      </c>
      <c r="DD41" s="614" t="s">
        <v>1083</v>
      </c>
      <c r="DE41" s="614" t="s">
        <v>1083</v>
      </c>
      <c r="DF41" s="614" t="s">
        <v>1083</v>
      </c>
      <c r="DG41" s="614" t="s">
        <v>1083</v>
      </c>
      <c r="DH41" s="614" t="s">
        <v>1083</v>
      </c>
      <c r="DI41" s="614" t="s">
        <v>1083</v>
      </c>
      <c r="DJ41" s="614" t="s">
        <v>1083</v>
      </c>
      <c r="DK41" s="614" t="s">
        <v>1083</v>
      </c>
      <c r="DL41" s="614" t="s">
        <v>1083</v>
      </c>
      <c r="DM41" s="614" t="s">
        <v>529</v>
      </c>
      <c r="DN41" s="614" t="s">
        <v>1083</v>
      </c>
      <c r="DO41" s="614" t="s">
        <v>1083</v>
      </c>
      <c r="DP41" s="614" t="s">
        <v>529</v>
      </c>
      <c r="DQ41" s="614" t="s">
        <v>1083</v>
      </c>
      <c r="DR41" s="614" t="s">
        <v>1083</v>
      </c>
      <c r="DS41" s="614" t="s">
        <v>1083</v>
      </c>
      <c r="DT41" s="614" t="s">
        <v>1083</v>
      </c>
      <c r="DU41" s="614" t="s">
        <v>529</v>
      </c>
      <c r="DV41" s="614" t="s">
        <v>529</v>
      </c>
      <c r="DW41" s="614" t="s">
        <v>1083</v>
      </c>
      <c r="DX41" s="614" t="s">
        <v>1083</v>
      </c>
      <c r="DY41" s="614" t="s">
        <v>1083</v>
      </c>
      <c r="DZ41" s="614" t="s">
        <v>529</v>
      </c>
      <c r="EA41" s="614" t="s">
        <v>529</v>
      </c>
      <c r="EB41" s="614" t="s">
        <v>529</v>
      </c>
      <c r="EC41" s="614" t="s">
        <v>529</v>
      </c>
      <c r="ED41" s="614" t="s">
        <v>529</v>
      </c>
      <c r="EE41" s="614" t="s">
        <v>1083</v>
      </c>
      <c r="EF41" s="614" t="s">
        <v>529</v>
      </c>
      <c r="EG41" s="614" t="s">
        <v>1083</v>
      </c>
      <c r="EH41" s="614" t="s">
        <v>1083</v>
      </c>
      <c r="EI41" s="614" t="s">
        <v>1083</v>
      </c>
      <c r="EJ41" s="614" t="s">
        <v>1083</v>
      </c>
      <c r="EK41" s="614" t="s">
        <v>1083</v>
      </c>
      <c r="EL41" s="614" t="s">
        <v>1083</v>
      </c>
      <c r="EM41" s="614" t="s">
        <v>1083</v>
      </c>
      <c r="EN41" s="614" t="s">
        <v>1083</v>
      </c>
      <c r="EO41" s="614" t="s">
        <v>1083</v>
      </c>
      <c r="EP41" s="614" t="s">
        <v>1083</v>
      </c>
      <c r="EQ41" s="614" t="s">
        <v>1083</v>
      </c>
      <c r="ER41" s="614" t="s">
        <v>1083</v>
      </c>
      <c r="ES41" s="614" t="s">
        <v>1083</v>
      </c>
      <c r="ET41" s="614" t="s">
        <v>529</v>
      </c>
      <c r="EU41" s="614" t="s">
        <v>1083</v>
      </c>
      <c r="EV41" s="614" t="s">
        <v>529</v>
      </c>
      <c r="EW41" s="614" t="s">
        <v>529</v>
      </c>
      <c r="EX41" s="614" t="s">
        <v>1083</v>
      </c>
      <c r="EY41" s="614" t="s">
        <v>1083</v>
      </c>
      <c r="EZ41" s="614" t="s">
        <v>529</v>
      </c>
      <c r="FA41" s="614" t="s">
        <v>1083</v>
      </c>
      <c r="FB41" s="614" t="s">
        <v>1083</v>
      </c>
      <c r="FC41" s="614" t="s">
        <v>1083</v>
      </c>
      <c r="FD41" s="614" t="s">
        <v>1083</v>
      </c>
      <c r="FE41" s="614" t="s">
        <v>1083</v>
      </c>
      <c r="FF41" s="614" t="s">
        <v>1083</v>
      </c>
      <c r="FG41" s="614" t="s">
        <v>1083</v>
      </c>
      <c r="FH41" s="614" t="s">
        <v>1083</v>
      </c>
      <c r="FI41" s="614" t="s">
        <v>1083</v>
      </c>
      <c r="FJ41" s="614" t="s">
        <v>529</v>
      </c>
      <c r="FK41" s="614" t="s">
        <v>529</v>
      </c>
      <c r="FL41" s="614" t="s">
        <v>1083</v>
      </c>
      <c r="FM41" s="614" t="s">
        <v>1083</v>
      </c>
      <c r="FN41" s="614" t="s">
        <v>1083</v>
      </c>
      <c r="FO41" s="614" t="s">
        <v>1083</v>
      </c>
      <c r="FP41" s="614" t="s">
        <v>1083</v>
      </c>
      <c r="FQ41" s="614" t="s">
        <v>1083</v>
      </c>
      <c r="FR41" s="614" t="s">
        <v>1083</v>
      </c>
      <c r="FS41" s="614" t="s">
        <v>1083</v>
      </c>
      <c r="FT41" s="614" t="s">
        <v>529</v>
      </c>
      <c r="FU41" s="614" t="s">
        <v>1083</v>
      </c>
      <c r="FV41" s="614" t="s">
        <v>1083</v>
      </c>
      <c r="FW41" s="614" t="s">
        <v>1083</v>
      </c>
      <c r="FX41" s="614" t="s">
        <v>529</v>
      </c>
      <c r="FY41" s="614" t="s">
        <v>1083</v>
      </c>
      <c r="FZ41" s="614" t="s">
        <v>1083</v>
      </c>
      <c r="GA41" s="614" t="s">
        <v>1083</v>
      </c>
      <c r="GB41" s="614" t="s">
        <v>529</v>
      </c>
      <c r="GC41" s="614" t="s">
        <v>529</v>
      </c>
      <c r="GD41" s="614" t="s">
        <v>529</v>
      </c>
      <c r="GE41" s="614" t="s">
        <v>1083</v>
      </c>
      <c r="GF41" s="614" t="s">
        <v>529</v>
      </c>
      <c r="GG41" s="614" t="s">
        <v>529</v>
      </c>
      <c r="GH41" s="614" t="s">
        <v>1083</v>
      </c>
      <c r="GI41" s="614" t="s">
        <v>1083</v>
      </c>
      <c r="GJ41" s="614" t="s">
        <v>529</v>
      </c>
      <c r="GK41" s="614" t="s">
        <v>1083</v>
      </c>
      <c r="GL41" s="614" t="s">
        <v>529</v>
      </c>
      <c r="GM41" s="614" t="s">
        <v>1083</v>
      </c>
    </row>
    <row r="42" spans="1:195" x14ac:dyDescent="0.2">
      <c r="A42" s="613">
        <v>44867</v>
      </c>
      <c r="B42" s="614" t="s">
        <v>1083</v>
      </c>
      <c r="C42" s="614" t="s">
        <v>1083</v>
      </c>
      <c r="D42" s="614" t="s">
        <v>1083</v>
      </c>
      <c r="E42" s="614" t="s">
        <v>529</v>
      </c>
      <c r="F42" s="614" t="s">
        <v>1083</v>
      </c>
      <c r="G42" s="614" t="s">
        <v>1083</v>
      </c>
      <c r="H42" s="614" t="s">
        <v>1083</v>
      </c>
      <c r="I42" s="614" t="s">
        <v>529</v>
      </c>
      <c r="J42" s="614" t="s">
        <v>1083</v>
      </c>
      <c r="K42" s="614" t="s">
        <v>1083</v>
      </c>
      <c r="L42" s="614" t="s">
        <v>1083</v>
      </c>
      <c r="M42" s="614" t="s">
        <v>1083</v>
      </c>
      <c r="N42" s="614" t="s">
        <v>1083</v>
      </c>
      <c r="O42" s="614" t="s">
        <v>1083</v>
      </c>
      <c r="P42" s="614" t="s">
        <v>1083</v>
      </c>
      <c r="Q42" s="614" t="s">
        <v>1083</v>
      </c>
      <c r="R42" s="614" t="s">
        <v>1083</v>
      </c>
      <c r="S42" s="614" t="s">
        <v>1083</v>
      </c>
      <c r="T42" s="614" t="s">
        <v>1083</v>
      </c>
      <c r="U42" s="614" t="s">
        <v>1083</v>
      </c>
      <c r="V42" s="614" t="s">
        <v>1083</v>
      </c>
      <c r="W42" s="614" t="s">
        <v>529</v>
      </c>
      <c r="X42" s="614" t="s">
        <v>529</v>
      </c>
      <c r="Y42" s="614" t="s">
        <v>1083</v>
      </c>
      <c r="Z42" s="614" t="s">
        <v>1083</v>
      </c>
      <c r="AA42" s="614" t="s">
        <v>1083</v>
      </c>
      <c r="AB42" s="614" t="s">
        <v>1083</v>
      </c>
      <c r="AC42" s="614" t="s">
        <v>1083</v>
      </c>
      <c r="AD42" s="614" t="s">
        <v>1083</v>
      </c>
      <c r="AE42" s="614" t="s">
        <v>1083</v>
      </c>
      <c r="AF42" s="614" t="s">
        <v>1083</v>
      </c>
      <c r="AG42" s="614" t="s">
        <v>1083</v>
      </c>
      <c r="AH42" s="614" t="s">
        <v>1083</v>
      </c>
      <c r="AI42" s="614" t="s">
        <v>1083</v>
      </c>
      <c r="AJ42" s="614" t="s">
        <v>1083</v>
      </c>
      <c r="AK42" s="614" t="s">
        <v>1083</v>
      </c>
      <c r="AL42" s="614" t="s">
        <v>1083</v>
      </c>
      <c r="AM42" s="614" t="s">
        <v>1083</v>
      </c>
      <c r="AN42" s="614" t="s">
        <v>1083</v>
      </c>
      <c r="AO42" s="614" t="s">
        <v>1083</v>
      </c>
      <c r="AP42" s="614" t="s">
        <v>1083</v>
      </c>
      <c r="AQ42" s="614" t="s">
        <v>1083</v>
      </c>
      <c r="AR42" s="614" t="s">
        <v>1083</v>
      </c>
      <c r="AS42" s="614" t="s">
        <v>1083</v>
      </c>
      <c r="AT42" s="614" t="s">
        <v>1083</v>
      </c>
      <c r="AU42" s="614" t="s">
        <v>1083</v>
      </c>
      <c r="AV42" s="614" t="s">
        <v>1083</v>
      </c>
      <c r="AW42" s="614" t="s">
        <v>1083</v>
      </c>
      <c r="AX42" s="614" t="s">
        <v>1083</v>
      </c>
      <c r="AY42" s="614" t="s">
        <v>1083</v>
      </c>
      <c r="AZ42" s="614" t="s">
        <v>1083</v>
      </c>
      <c r="BA42" s="614" t="s">
        <v>1083</v>
      </c>
      <c r="BB42" s="614" t="s">
        <v>1083</v>
      </c>
      <c r="BC42" s="614" t="s">
        <v>529</v>
      </c>
      <c r="BD42" s="614" t="s">
        <v>529</v>
      </c>
      <c r="BE42" s="614" t="s">
        <v>1083</v>
      </c>
      <c r="BF42" s="614" t="s">
        <v>529</v>
      </c>
      <c r="BG42" s="614" t="s">
        <v>1083</v>
      </c>
      <c r="BH42" s="614" t="s">
        <v>529</v>
      </c>
      <c r="BI42" s="614" t="s">
        <v>1083</v>
      </c>
      <c r="BJ42" s="614" t="s">
        <v>1083</v>
      </c>
      <c r="BK42" s="614" t="s">
        <v>529</v>
      </c>
      <c r="BL42" s="614" t="s">
        <v>529</v>
      </c>
      <c r="BM42" s="614" t="s">
        <v>1083</v>
      </c>
      <c r="BN42" s="614" t="s">
        <v>529</v>
      </c>
      <c r="BO42" s="614" t="s">
        <v>529</v>
      </c>
      <c r="BP42" s="614" t="s">
        <v>529</v>
      </c>
      <c r="BQ42" s="614" t="s">
        <v>1083</v>
      </c>
      <c r="BR42" s="614" t="s">
        <v>1083</v>
      </c>
      <c r="BS42" s="614" t="s">
        <v>529</v>
      </c>
      <c r="BT42" s="614" t="s">
        <v>529</v>
      </c>
      <c r="BU42" s="614" t="s">
        <v>529</v>
      </c>
      <c r="BV42" s="614" t="s">
        <v>529</v>
      </c>
      <c r="BW42" s="614" t="s">
        <v>1083</v>
      </c>
      <c r="BX42" s="614" t="s">
        <v>529</v>
      </c>
      <c r="BY42" s="614" t="s">
        <v>1083</v>
      </c>
      <c r="BZ42" s="614" t="s">
        <v>1083</v>
      </c>
      <c r="CA42" s="614" t="s">
        <v>1083</v>
      </c>
      <c r="CB42" s="614" t="s">
        <v>1083</v>
      </c>
      <c r="CC42" s="614" t="s">
        <v>1083</v>
      </c>
      <c r="CD42" s="614" t="s">
        <v>1083</v>
      </c>
      <c r="CE42" s="614" t="s">
        <v>529</v>
      </c>
      <c r="CF42" s="614" t="s">
        <v>529</v>
      </c>
      <c r="CG42" s="614" t="s">
        <v>1083</v>
      </c>
      <c r="CH42" s="614" t="s">
        <v>1083</v>
      </c>
      <c r="CI42" s="614" t="s">
        <v>1083</v>
      </c>
      <c r="CJ42" s="614" t="s">
        <v>1083</v>
      </c>
      <c r="CK42" s="614" t="s">
        <v>529</v>
      </c>
      <c r="CL42" s="614" t="s">
        <v>1083</v>
      </c>
      <c r="CM42" s="614" t="s">
        <v>1083</v>
      </c>
      <c r="CN42" s="614" t="s">
        <v>1083</v>
      </c>
      <c r="CO42" s="614" t="s">
        <v>1083</v>
      </c>
      <c r="CP42" s="614" t="s">
        <v>1083</v>
      </c>
      <c r="CQ42" s="614" t="s">
        <v>1083</v>
      </c>
      <c r="CR42" s="614" t="s">
        <v>529</v>
      </c>
      <c r="CS42" s="614" t="s">
        <v>1083</v>
      </c>
      <c r="CT42" s="614" t="s">
        <v>1083</v>
      </c>
      <c r="CU42" s="614" t="s">
        <v>1083</v>
      </c>
      <c r="CV42" s="614" t="s">
        <v>1083</v>
      </c>
      <c r="CW42" s="614" t="s">
        <v>1083</v>
      </c>
      <c r="CX42" s="614" t="s">
        <v>1083</v>
      </c>
      <c r="CY42" s="614" t="s">
        <v>1083</v>
      </c>
      <c r="CZ42" s="614" t="s">
        <v>1083</v>
      </c>
      <c r="DA42" s="614" t="s">
        <v>1083</v>
      </c>
      <c r="DB42" s="614" t="s">
        <v>1083</v>
      </c>
      <c r="DC42" s="614" t="s">
        <v>529</v>
      </c>
      <c r="DD42" s="614" t="s">
        <v>1083</v>
      </c>
      <c r="DE42" s="614" t="s">
        <v>1083</v>
      </c>
      <c r="DF42" s="614" t="s">
        <v>1083</v>
      </c>
      <c r="DG42" s="614" t="s">
        <v>1083</v>
      </c>
      <c r="DH42" s="614" t="s">
        <v>1083</v>
      </c>
      <c r="DI42" s="614" t="s">
        <v>1083</v>
      </c>
      <c r="DJ42" s="614" t="s">
        <v>1083</v>
      </c>
      <c r="DK42" s="614" t="s">
        <v>1083</v>
      </c>
      <c r="DL42" s="614" t="s">
        <v>1083</v>
      </c>
      <c r="DM42" s="614" t="s">
        <v>529</v>
      </c>
      <c r="DN42" s="614" t="s">
        <v>1083</v>
      </c>
      <c r="DO42" s="614" t="s">
        <v>1083</v>
      </c>
      <c r="DP42" s="614" t="s">
        <v>529</v>
      </c>
      <c r="DQ42" s="614" t="s">
        <v>1083</v>
      </c>
      <c r="DR42" s="614" t="s">
        <v>1083</v>
      </c>
      <c r="DS42" s="614" t="s">
        <v>1083</v>
      </c>
      <c r="DT42" s="614" t="s">
        <v>1083</v>
      </c>
      <c r="DU42" s="614" t="s">
        <v>529</v>
      </c>
      <c r="DV42" s="614" t="s">
        <v>529</v>
      </c>
      <c r="DW42" s="614" t="s">
        <v>1083</v>
      </c>
      <c r="DX42" s="614" t="s">
        <v>1083</v>
      </c>
      <c r="DY42" s="614" t="s">
        <v>1083</v>
      </c>
      <c r="DZ42" s="614" t="s">
        <v>529</v>
      </c>
      <c r="EA42" s="614" t="s">
        <v>529</v>
      </c>
      <c r="EB42" s="614" t="s">
        <v>529</v>
      </c>
      <c r="EC42" s="614" t="s">
        <v>1083</v>
      </c>
      <c r="ED42" s="614" t="s">
        <v>529</v>
      </c>
      <c r="EE42" s="614" t="s">
        <v>529</v>
      </c>
      <c r="EF42" s="614" t="s">
        <v>529</v>
      </c>
      <c r="EG42" s="614" t="s">
        <v>1083</v>
      </c>
      <c r="EH42" s="614" t="s">
        <v>1083</v>
      </c>
      <c r="EI42" s="614" t="s">
        <v>1083</v>
      </c>
      <c r="EJ42" s="614" t="s">
        <v>1083</v>
      </c>
      <c r="EK42" s="614" t="s">
        <v>1083</v>
      </c>
      <c r="EL42" s="614" t="s">
        <v>1083</v>
      </c>
      <c r="EM42" s="614" t="s">
        <v>1083</v>
      </c>
      <c r="EN42" s="614" t="s">
        <v>1083</v>
      </c>
      <c r="EO42" s="614" t="s">
        <v>1083</v>
      </c>
      <c r="EP42" s="614" t="s">
        <v>1083</v>
      </c>
      <c r="EQ42" s="614" t="s">
        <v>1083</v>
      </c>
      <c r="ER42" s="614" t="s">
        <v>1083</v>
      </c>
      <c r="ES42" s="614" t="s">
        <v>1083</v>
      </c>
      <c r="ET42" s="614" t="s">
        <v>1083</v>
      </c>
      <c r="EU42" s="614" t="s">
        <v>529</v>
      </c>
      <c r="EV42" s="614" t="s">
        <v>529</v>
      </c>
      <c r="EW42" s="614" t="s">
        <v>529</v>
      </c>
      <c r="EX42" s="614" t="s">
        <v>1083</v>
      </c>
      <c r="EY42" s="614" t="s">
        <v>529</v>
      </c>
      <c r="EZ42" s="614" t="s">
        <v>529</v>
      </c>
      <c r="FA42" s="614" t="s">
        <v>1083</v>
      </c>
      <c r="FB42" s="614" t="s">
        <v>1083</v>
      </c>
      <c r="FC42" s="614" t="s">
        <v>1083</v>
      </c>
      <c r="FD42" s="614" t="s">
        <v>1083</v>
      </c>
      <c r="FE42" s="614" t="s">
        <v>1083</v>
      </c>
      <c r="FF42" s="614" t="s">
        <v>1083</v>
      </c>
      <c r="FG42" s="614" t="s">
        <v>1083</v>
      </c>
      <c r="FH42" s="614" t="s">
        <v>1083</v>
      </c>
      <c r="FI42" s="614" t="s">
        <v>1083</v>
      </c>
      <c r="FJ42" s="614" t="s">
        <v>529</v>
      </c>
      <c r="FK42" s="614" t="s">
        <v>529</v>
      </c>
      <c r="FL42" s="614" t="s">
        <v>1083</v>
      </c>
      <c r="FM42" s="614" t="s">
        <v>1083</v>
      </c>
      <c r="FN42" s="614" t="s">
        <v>1083</v>
      </c>
      <c r="FO42" s="614" t="s">
        <v>1083</v>
      </c>
      <c r="FP42" s="614" t="s">
        <v>1083</v>
      </c>
      <c r="FQ42" s="614" t="s">
        <v>1083</v>
      </c>
      <c r="FR42" s="614" t="s">
        <v>1083</v>
      </c>
      <c r="FS42" s="614" t="s">
        <v>1083</v>
      </c>
      <c r="FT42" s="614" t="s">
        <v>529</v>
      </c>
      <c r="FU42" s="614" t="s">
        <v>1083</v>
      </c>
      <c r="FV42" s="614" t="s">
        <v>1083</v>
      </c>
      <c r="FW42" s="614" t="s">
        <v>1083</v>
      </c>
      <c r="FX42" s="614" t="s">
        <v>529</v>
      </c>
      <c r="FY42" s="614" t="s">
        <v>1083</v>
      </c>
      <c r="FZ42" s="614" t="s">
        <v>529</v>
      </c>
      <c r="GA42" s="614" t="s">
        <v>529</v>
      </c>
      <c r="GB42" s="614" t="s">
        <v>529</v>
      </c>
      <c r="GC42" s="614" t="s">
        <v>529</v>
      </c>
      <c r="GD42" s="614" t="s">
        <v>1083</v>
      </c>
      <c r="GE42" s="614" t="s">
        <v>1083</v>
      </c>
      <c r="GF42" s="614" t="s">
        <v>529</v>
      </c>
      <c r="GG42" s="614" t="s">
        <v>529</v>
      </c>
      <c r="GH42" s="614" t="s">
        <v>1083</v>
      </c>
      <c r="GI42" s="614" t="s">
        <v>1083</v>
      </c>
      <c r="GJ42" s="614" t="s">
        <v>529</v>
      </c>
      <c r="GK42" s="614" t="s">
        <v>1083</v>
      </c>
      <c r="GL42" s="614" t="s">
        <v>529</v>
      </c>
      <c r="GM42" s="614" t="s">
        <v>1083</v>
      </c>
    </row>
    <row r="43" spans="1:195" x14ac:dyDescent="0.2">
      <c r="A43" s="613">
        <v>44868</v>
      </c>
      <c r="B43" s="614" t="s">
        <v>1083</v>
      </c>
      <c r="C43" s="614" t="s">
        <v>1083</v>
      </c>
      <c r="D43" s="614" t="s">
        <v>1083</v>
      </c>
      <c r="E43" s="614" t="s">
        <v>529</v>
      </c>
      <c r="F43" s="614" t="s">
        <v>1083</v>
      </c>
      <c r="G43" s="614" t="s">
        <v>1083</v>
      </c>
      <c r="H43" s="614" t="s">
        <v>1083</v>
      </c>
      <c r="I43" s="614" t="s">
        <v>1083</v>
      </c>
      <c r="J43" s="614" t="s">
        <v>1083</v>
      </c>
      <c r="K43" s="614" t="s">
        <v>1083</v>
      </c>
      <c r="L43" s="614" t="s">
        <v>1083</v>
      </c>
      <c r="M43" s="614" t="s">
        <v>1083</v>
      </c>
      <c r="N43" s="614" t="s">
        <v>1083</v>
      </c>
      <c r="O43" s="614" t="s">
        <v>1083</v>
      </c>
      <c r="P43" s="614" t="s">
        <v>1083</v>
      </c>
      <c r="Q43" s="614" t="s">
        <v>1083</v>
      </c>
      <c r="R43" s="614" t="s">
        <v>1083</v>
      </c>
      <c r="S43" s="614" t="s">
        <v>1083</v>
      </c>
      <c r="T43" s="614" t="s">
        <v>1083</v>
      </c>
      <c r="U43" s="614" t="s">
        <v>1083</v>
      </c>
      <c r="V43" s="614" t="s">
        <v>1083</v>
      </c>
      <c r="W43" s="614" t="s">
        <v>529</v>
      </c>
      <c r="X43" s="614" t="s">
        <v>529</v>
      </c>
      <c r="Y43" s="614" t="s">
        <v>1083</v>
      </c>
      <c r="Z43" s="614" t="s">
        <v>1083</v>
      </c>
      <c r="AA43" s="614" t="s">
        <v>1083</v>
      </c>
      <c r="AB43" s="614" t="s">
        <v>1083</v>
      </c>
      <c r="AC43" s="614" t="s">
        <v>1083</v>
      </c>
      <c r="AD43" s="614" t="s">
        <v>1083</v>
      </c>
      <c r="AE43" s="614" t="s">
        <v>1083</v>
      </c>
      <c r="AF43" s="614" t="s">
        <v>1083</v>
      </c>
      <c r="AG43" s="614" t="s">
        <v>1083</v>
      </c>
      <c r="AH43" s="614" t="s">
        <v>1083</v>
      </c>
      <c r="AI43" s="614" t="s">
        <v>1083</v>
      </c>
      <c r="AJ43" s="614" t="s">
        <v>1083</v>
      </c>
      <c r="AK43" s="614" t="s">
        <v>1083</v>
      </c>
      <c r="AL43" s="614" t="s">
        <v>1083</v>
      </c>
      <c r="AM43" s="614" t="s">
        <v>1083</v>
      </c>
      <c r="AN43" s="614" t="s">
        <v>1083</v>
      </c>
      <c r="AO43" s="614" t="s">
        <v>1083</v>
      </c>
      <c r="AP43" s="614" t="s">
        <v>1083</v>
      </c>
      <c r="AQ43" s="614" t="s">
        <v>1083</v>
      </c>
      <c r="AR43" s="614" t="s">
        <v>1083</v>
      </c>
      <c r="AS43" s="614" t="s">
        <v>1083</v>
      </c>
      <c r="AT43" s="614" t="s">
        <v>1083</v>
      </c>
      <c r="AU43" s="614" t="s">
        <v>1083</v>
      </c>
      <c r="AV43" s="614" t="s">
        <v>1083</v>
      </c>
      <c r="AW43" s="614" t="s">
        <v>1083</v>
      </c>
      <c r="AX43" s="614" t="s">
        <v>1083</v>
      </c>
      <c r="AY43" s="614" t="s">
        <v>1083</v>
      </c>
      <c r="AZ43" s="614" t="s">
        <v>1083</v>
      </c>
      <c r="BA43" s="614" t="s">
        <v>1083</v>
      </c>
      <c r="BB43" s="614" t="s">
        <v>529</v>
      </c>
      <c r="BC43" s="614" t="s">
        <v>529</v>
      </c>
      <c r="BD43" s="614" t="s">
        <v>529</v>
      </c>
      <c r="BE43" s="614" t="s">
        <v>1083</v>
      </c>
      <c r="BF43" s="614" t="s">
        <v>529</v>
      </c>
      <c r="BG43" s="614" t="s">
        <v>1083</v>
      </c>
      <c r="BH43" s="614" t="s">
        <v>529</v>
      </c>
      <c r="BI43" s="614" t="s">
        <v>1083</v>
      </c>
      <c r="BJ43" s="614" t="s">
        <v>529</v>
      </c>
      <c r="BK43" s="614" t="s">
        <v>529</v>
      </c>
      <c r="BL43" s="614" t="s">
        <v>529</v>
      </c>
      <c r="BM43" s="614" t="s">
        <v>1083</v>
      </c>
      <c r="BN43" s="614" t="s">
        <v>529</v>
      </c>
      <c r="BO43" s="614" t="s">
        <v>529</v>
      </c>
      <c r="BP43" s="614" t="s">
        <v>529</v>
      </c>
      <c r="BQ43" s="614" t="s">
        <v>1083</v>
      </c>
      <c r="BR43" s="614" t="s">
        <v>529</v>
      </c>
      <c r="BS43" s="614" t="s">
        <v>529</v>
      </c>
      <c r="BT43" s="614" t="s">
        <v>529</v>
      </c>
      <c r="BU43" s="614" t="s">
        <v>529</v>
      </c>
      <c r="BV43" s="614" t="s">
        <v>529</v>
      </c>
      <c r="BW43" s="614" t="s">
        <v>1083</v>
      </c>
      <c r="BX43" s="614" t="s">
        <v>529</v>
      </c>
      <c r="BY43" s="614" t="s">
        <v>1083</v>
      </c>
      <c r="BZ43" s="614" t="s">
        <v>1083</v>
      </c>
      <c r="CA43" s="614" t="s">
        <v>1083</v>
      </c>
      <c r="CB43" s="614" t="s">
        <v>1083</v>
      </c>
      <c r="CC43" s="614" t="s">
        <v>1083</v>
      </c>
      <c r="CD43" s="614" t="s">
        <v>1083</v>
      </c>
      <c r="CE43" s="614" t="s">
        <v>529</v>
      </c>
      <c r="CF43" s="614" t="s">
        <v>529</v>
      </c>
      <c r="CG43" s="614" t="s">
        <v>1083</v>
      </c>
      <c r="CH43" s="614" t="s">
        <v>1083</v>
      </c>
      <c r="CI43" s="614" t="s">
        <v>1083</v>
      </c>
      <c r="CJ43" s="614" t="s">
        <v>1083</v>
      </c>
      <c r="CK43" s="614" t="s">
        <v>529</v>
      </c>
      <c r="CL43" s="614" t="s">
        <v>1083</v>
      </c>
      <c r="CM43" s="614" t="s">
        <v>1083</v>
      </c>
      <c r="CN43" s="614" t="s">
        <v>1083</v>
      </c>
      <c r="CO43" s="614" t="s">
        <v>1083</v>
      </c>
      <c r="CP43" s="614" t="s">
        <v>1083</v>
      </c>
      <c r="CQ43" s="614" t="s">
        <v>1083</v>
      </c>
      <c r="CR43" s="614" t="s">
        <v>529</v>
      </c>
      <c r="CS43" s="614" t="s">
        <v>1083</v>
      </c>
      <c r="CT43" s="614" t="s">
        <v>1083</v>
      </c>
      <c r="CU43" s="614" t="s">
        <v>1083</v>
      </c>
      <c r="CV43" s="614" t="s">
        <v>1083</v>
      </c>
      <c r="CW43" s="614" t="s">
        <v>1083</v>
      </c>
      <c r="CX43" s="614" t="s">
        <v>1083</v>
      </c>
      <c r="CY43" s="614" t="s">
        <v>1083</v>
      </c>
      <c r="CZ43" s="614" t="s">
        <v>1083</v>
      </c>
      <c r="DA43" s="614" t="s">
        <v>1083</v>
      </c>
      <c r="DB43" s="614" t="s">
        <v>1083</v>
      </c>
      <c r="DC43" s="614" t="s">
        <v>529</v>
      </c>
      <c r="DD43" s="614" t="s">
        <v>1083</v>
      </c>
      <c r="DE43" s="614" t="s">
        <v>1083</v>
      </c>
      <c r="DF43" s="614" t="s">
        <v>1083</v>
      </c>
      <c r="DG43" s="614" t="s">
        <v>1083</v>
      </c>
      <c r="DH43" s="614" t="s">
        <v>1083</v>
      </c>
      <c r="DI43" s="614" t="s">
        <v>1083</v>
      </c>
      <c r="DJ43" s="614" t="s">
        <v>1083</v>
      </c>
      <c r="DK43" s="614" t="s">
        <v>1083</v>
      </c>
      <c r="DL43" s="614" t="s">
        <v>1083</v>
      </c>
      <c r="DM43" s="614" t="s">
        <v>529</v>
      </c>
      <c r="DN43" s="614" t="s">
        <v>1083</v>
      </c>
      <c r="DO43" s="614" t="s">
        <v>1083</v>
      </c>
      <c r="DP43" s="614" t="s">
        <v>529</v>
      </c>
      <c r="DQ43" s="614" t="s">
        <v>1083</v>
      </c>
      <c r="DR43" s="614" t="s">
        <v>1083</v>
      </c>
      <c r="DS43" s="614" t="s">
        <v>1083</v>
      </c>
      <c r="DT43" s="614" t="s">
        <v>1083</v>
      </c>
      <c r="DU43" s="614" t="s">
        <v>529</v>
      </c>
      <c r="DV43" s="614" t="s">
        <v>529</v>
      </c>
      <c r="DW43" s="614" t="s">
        <v>1083</v>
      </c>
      <c r="DX43" s="614" t="s">
        <v>1083</v>
      </c>
      <c r="DY43" s="614" t="s">
        <v>1083</v>
      </c>
      <c r="DZ43" s="614" t="s">
        <v>529</v>
      </c>
      <c r="EA43" s="614" t="s">
        <v>529</v>
      </c>
      <c r="EB43" s="614" t="s">
        <v>529</v>
      </c>
      <c r="EC43" s="614" t="s">
        <v>529</v>
      </c>
      <c r="ED43" s="614" t="s">
        <v>529</v>
      </c>
      <c r="EE43" s="614" t="s">
        <v>529</v>
      </c>
      <c r="EF43" s="614" t="s">
        <v>529</v>
      </c>
      <c r="EG43" s="614" t="s">
        <v>1083</v>
      </c>
      <c r="EH43" s="614" t="s">
        <v>1083</v>
      </c>
      <c r="EI43" s="614" t="s">
        <v>1083</v>
      </c>
      <c r="EJ43" s="614" t="s">
        <v>1083</v>
      </c>
      <c r="EK43" s="614" t="s">
        <v>1083</v>
      </c>
      <c r="EL43" s="614" t="s">
        <v>1083</v>
      </c>
      <c r="EM43" s="614" t="s">
        <v>1083</v>
      </c>
      <c r="EN43" s="614" t="s">
        <v>1083</v>
      </c>
      <c r="EO43" s="614" t="s">
        <v>1083</v>
      </c>
      <c r="EP43" s="614" t="s">
        <v>1083</v>
      </c>
      <c r="EQ43" s="614" t="s">
        <v>1083</v>
      </c>
      <c r="ER43" s="614" t="s">
        <v>1083</v>
      </c>
      <c r="ES43" s="614" t="s">
        <v>1083</v>
      </c>
      <c r="ET43" s="614" t="s">
        <v>529</v>
      </c>
      <c r="EU43" s="614" t="s">
        <v>1083</v>
      </c>
      <c r="EV43" s="614" t="s">
        <v>529</v>
      </c>
      <c r="EW43" s="614" t="s">
        <v>529</v>
      </c>
      <c r="EX43" s="614" t="s">
        <v>1083</v>
      </c>
      <c r="EY43" s="614" t="s">
        <v>529</v>
      </c>
      <c r="EZ43" s="614" t="s">
        <v>529</v>
      </c>
      <c r="FA43" s="614" t="s">
        <v>1083</v>
      </c>
      <c r="FB43" s="614" t="s">
        <v>1083</v>
      </c>
      <c r="FC43" s="614" t="s">
        <v>1083</v>
      </c>
      <c r="FD43" s="614" t="s">
        <v>1083</v>
      </c>
      <c r="FE43" s="614" t="s">
        <v>1083</v>
      </c>
      <c r="FF43" s="614" t="s">
        <v>1083</v>
      </c>
      <c r="FG43" s="614" t="s">
        <v>1083</v>
      </c>
      <c r="FH43" s="614" t="s">
        <v>1083</v>
      </c>
      <c r="FI43" s="614" t="s">
        <v>1083</v>
      </c>
      <c r="FJ43" s="614" t="s">
        <v>529</v>
      </c>
      <c r="FK43" s="614" t="s">
        <v>529</v>
      </c>
      <c r="FL43" s="614" t="s">
        <v>1083</v>
      </c>
      <c r="FM43" s="614" t="s">
        <v>1083</v>
      </c>
      <c r="FN43" s="614" t="s">
        <v>1083</v>
      </c>
      <c r="FO43" s="614" t="s">
        <v>529</v>
      </c>
      <c r="FP43" s="614" t="s">
        <v>1083</v>
      </c>
      <c r="FQ43" s="614" t="s">
        <v>1083</v>
      </c>
      <c r="FR43" s="614" t="s">
        <v>1083</v>
      </c>
      <c r="FS43" s="614" t="s">
        <v>1083</v>
      </c>
      <c r="FT43" s="614" t="s">
        <v>529</v>
      </c>
      <c r="FU43" s="614" t="s">
        <v>1083</v>
      </c>
      <c r="FV43" s="614" t="s">
        <v>1083</v>
      </c>
      <c r="FW43" s="614" t="s">
        <v>1083</v>
      </c>
      <c r="FX43" s="614" t="s">
        <v>529</v>
      </c>
      <c r="FY43" s="614" t="s">
        <v>1083</v>
      </c>
      <c r="FZ43" s="614" t="s">
        <v>529</v>
      </c>
      <c r="GA43" s="614" t="s">
        <v>529</v>
      </c>
      <c r="GB43" s="614" t="s">
        <v>529</v>
      </c>
      <c r="GC43" s="614" t="s">
        <v>529</v>
      </c>
      <c r="GD43" s="614" t="s">
        <v>529</v>
      </c>
      <c r="GE43" s="614" t="s">
        <v>1083</v>
      </c>
      <c r="GF43" s="614" t="s">
        <v>529</v>
      </c>
      <c r="GG43" s="614" t="s">
        <v>529</v>
      </c>
      <c r="GH43" s="614" t="s">
        <v>1083</v>
      </c>
      <c r="GI43" s="614" t="s">
        <v>1083</v>
      </c>
      <c r="GJ43" s="614" t="s">
        <v>529</v>
      </c>
      <c r="GK43" s="614" t="s">
        <v>1083</v>
      </c>
      <c r="GL43" s="614" t="s">
        <v>529</v>
      </c>
      <c r="GM43" s="614" t="s">
        <v>1083</v>
      </c>
    </row>
    <row r="44" spans="1:195" x14ac:dyDescent="0.2">
      <c r="A44" s="613">
        <v>44869</v>
      </c>
      <c r="B44" s="614" t="s">
        <v>1083</v>
      </c>
      <c r="C44" s="614" t="s">
        <v>529</v>
      </c>
      <c r="D44" s="614" t="s">
        <v>1083</v>
      </c>
      <c r="E44" s="614" t="s">
        <v>529</v>
      </c>
      <c r="F44" s="614" t="s">
        <v>1083</v>
      </c>
      <c r="G44" s="614" t="s">
        <v>529</v>
      </c>
      <c r="H44" s="614" t="s">
        <v>1083</v>
      </c>
      <c r="I44" s="614" t="s">
        <v>1083</v>
      </c>
      <c r="J44" s="614" t="s">
        <v>1083</v>
      </c>
      <c r="K44" s="614" t="s">
        <v>1083</v>
      </c>
      <c r="L44" s="614" t="s">
        <v>1083</v>
      </c>
      <c r="M44" s="614" t="s">
        <v>1083</v>
      </c>
      <c r="N44" s="614" t="s">
        <v>1083</v>
      </c>
      <c r="O44" s="614" t="s">
        <v>1083</v>
      </c>
      <c r="P44" s="614" t="s">
        <v>1083</v>
      </c>
      <c r="Q44" s="614" t="s">
        <v>1083</v>
      </c>
      <c r="R44" s="614" t="s">
        <v>1083</v>
      </c>
      <c r="S44" s="614" t="s">
        <v>1083</v>
      </c>
      <c r="T44" s="614" t="s">
        <v>529</v>
      </c>
      <c r="U44" s="614" t="s">
        <v>1083</v>
      </c>
      <c r="V44" s="614" t="s">
        <v>1083</v>
      </c>
      <c r="W44" s="614" t="s">
        <v>529</v>
      </c>
      <c r="X44" s="614" t="s">
        <v>529</v>
      </c>
      <c r="Y44" s="614" t="s">
        <v>1083</v>
      </c>
      <c r="Z44" s="614" t="s">
        <v>1083</v>
      </c>
      <c r="AA44" s="614" t="s">
        <v>1083</v>
      </c>
      <c r="AB44" s="614" t="s">
        <v>1083</v>
      </c>
      <c r="AC44" s="614" t="s">
        <v>1083</v>
      </c>
      <c r="AD44" s="614" t="s">
        <v>1083</v>
      </c>
      <c r="AE44" s="614" t="s">
        <v>1083</v>
      </c>
      <c r="AF44" s="614" t="s">
        <v>1083</v>
      </c>
      <c r="AG44" s="614" t="s">
        <v>1083</v>
      </c>
      <c r="AH44" s="614" t="s">
        <v>1083</v>
      </c>
      <c r="AI44" s="614" t="s">
        <v>1083</v>
      </c>
      <c r="AJ44" s="614" t="s">
        <v>1083</v>
      </c>
      <c r="AK44" s="614" t="s">
        <v>1083</v>
      </c>
      <c r="AL44" s="614" t="s">
        <v>1083</v>
      </c>
      <c r="AM44" s="614" t="s">
        <v>1083</v>
      </c>
      <c r="AN44" s="614" t="s">
        <v>1083</v>
      </c>
      <c r="AO44" s="614" t="s">
        <v>1083</v>
      </c>
      <c r="AP44" s="614" t="s">
        <v>1083</v>
      </c>
      <c r="AQ44" s="614" t="s">
        <v>1083</v>
      </c>
      <c r="AR44" s="614" t="s">
        <v>1083</v>
      </c>
      <c r="AS44" s="614" t="s">
        <v>1083</v>
      </c>
      <c r="AT44" s="614" t="s">
        <v>529</v>
      </c>
      <c r="AU44" s="614" t="s">
        <v>1083</v>
      </c>
      <c r="AV44" s="614" t="s">
        <v>1083</v>
      </c>
      <c r="AW44" s="614" t="s">
        <v>1083</v>
      </c>
      <c r="AX44" s="614" t="s">
        <v>1083</v>
      </c>
      <c r="AY44" s="614" t="s">
        <v>1083</v>
      </c>
      <c r="AZ44" s="614" t="s">
        <v>529</v>
      </c>
      <c r="BA44" s="614" t="s">
        <v>1083</v>
      </c>
      <c r="BB44" s="614" t="s">
        <v>529</v>
      </c>
      <c r="BC44" s="614" t="s">
        <v>529</v>
      </c>
      <c r="BD44" s="614" t="s">
        <v>529</v>
      </c>
      <c r="BE44" s="614" t="s">
        <v>1083</v>
      </c>
      <c r="BF44" s="614" t="s">
        <v>529</v>
      </c>
      <c r="BG44" s="614" t="s">
        <v>1083</v>
      </c>
      <c r="BH44" s="614" t="s">
        <v>529</v>
      </c>
      <c r="BI44" s="614" t="s">
        <v>1083</v>
      </c>
      <c r="BJ44" s="614" t="s">
        <v>529</v>
      </c>
      <c r="BK44" s="614" t="s">
        <v>529</v>
      </c>
      <c r="BL44" s="614" t="s">
        <v>529</v>
      </c>
      <c r="BM44" s="614" t="s">
        <v>1083</v>
      </c>
      <c r="BN44" s="614" t="s">
        <v>529</v>
      </c>
      <c r="BO44" s="614" t="s">
        <v>529</v>
      </c>
      <c r="BP44" s="614" t="s">
        <v>529</v>
      </c>
      <c r="BQ44" s="614" t="s">
        <v>1083</v>
      </c>
      <c r="BR44" s="614" t="s">
        <v>529</v>
      </c>
      <c r="BS44" s="614" t="s">
        <v>529</v>
      </c>
      <c r="BT44" s="614" t="s">
        <v>529</v>
      </c>
      <c r="BU44" s="614" t="s">
        <v>529</v>
      </c>
      <c r="BV44" s="614" t="s">
        <v>529</v>
      </c>
      <c r="BW44" s="614" t="s">
        <v>1083</v>
      </c>
      <c r="BX44" s="614" t="s">
        <v>529</v>
      </c>
      <c r="BY44" s="614" t="s">
        <v>1083</v>
      </c>
      <c r="BZ44" s="614" t="s">
        <v>1083</v>
      </c>
      <c r="CA44" s="614" t="s">
        <v>1083</v>
      </c>
      <c r="CB44" s="614" t="s">
        <v>1083</v>
      </c>
      <c r="CC44" s="614" t="s">
        <v>1083</v>
      </c>
      <c r="CD44" s="614" t="s">
        <v>1083</v>
      </c>
      <c r="CE44" s="614" t="s">
        <v>529</v>
      </c>
      <c r="CF44" s="614" t="s">
        <v>529</v>
      </c>
      <c r="CG44" s="614" t="s">
        <v>1083</v>
      </c>
      <c r="CH44" s="614" t="s">
        <v>1083</v>
      </c>
      <c r="CI44" s="614" t="s">
        <v>1083</v>
      </c>
      <c r="CJ44" s="614" t="s">
        <v>1083</v>
      </c>
      <c r="CK44" s="614" t="s">
        <v>529</v>
      </c>
      <c r="CL44" s="614" t="s">
        <v>1083</v>
      </c>
      <c r="CM44" s="614" t="s">
        <v>529</v>
      </c>
      <c r="CN44" s="614" t="s">
        <v>1083</v>
      </c>
      <c r="CO44" s="614" t="s">
        <v>1083</v>
      </c>
      <c r="CP44" s="614" t="s">
        <v>1083</v>
      </c>
      <c r="CQ44" s="614" t="s">
        <v>1083</v>
      </c>
      <c r="CR44" s="614" t="s">
        <v>529</v>
      </c>
      <c r="CS44" s="614" t="s">
        <v>1083</v>
      </c>
      <c r="CT44" s="614" t="s">
        <v>1083</v>
      </c>
      <c r="CU44" s="614" t="s">
        <v>1083</v>
      </c>
      <c r="CV44" s="614" t="s">
        <v>1083</v>
      </c>
      <c r="CW44" s="614" t="s">
        <v>1083</v>
      </c>
      <c r="CX44" s="614" t="s">
        <v>1083</v>
      </c>
      <c r="CY44" s="614" t="s">
        <v>1083</v>
      </c>
      <c r="CZ44" s="614" t="s">
        <v>1083</v>
      </c>
      <c r="DA44" s="614" t="s">
        <v>1083</v>
      </c>
      <c r="DB44" s="614" t="s">
        <v>1083</v>
      </c>
      <c r="DC44" s="614" t="s">
        <v>529</v>
      </c>
      <c r="DD44" s="614" t="s">
        <v>1083</v>
      </c>
      <c r="DE44" s="614" t="s">
        <v>1083</v>
      </c>
      <c r="DF44" s="614" t="s">
        <v>1083</v>
      </c>
      <c r="DG44" s="614" t="s">
        <v>529</v>
      </c>
      <c r="DH44" s="614" t="s">
        <v>1083</v>
      </c>
      <c r="DI44" s="614" t="s">
        <v>529</v>
      </c>
      <c r="DJ44" s="614" t="s">
        <v>1083</v>
      </c>
      <c r="DK44" s="614" t="s">
        <v>1083</v>
      </c>
      <c r="DL44" s="614" t="s">
        <v>529</v>
      </c>
      <c r="DM44" s="614" t="s">
        <v>529</v>
      </c>
      <c r="DN44" s="614" t="s">
        <v>1083</v>
      </c>
      <c r="DO44" s="614" t="s">
        <v>1083</v>
      </c>
      <c r="DP44" s="614" t="s">
        <v>529</v>
      </c>
      <c r="DQ44" s="614" t="s">
        <v>1083</v>
      </c>
      <c r="DR44" s="614" t="s">
        <v>1083</v>
      </c>
      <c r="DS44" s="614" t="s">
        <v>1083</v>
      </c>
      <c r="DT44" s="614" t="s">
        <v>1083</v>
      </c>
      <c r="DU44" s="614" t="s">
        <v>529</v>
      </c>
      <c r="DV44" s="614" t="s">
        <v>529</v>
      </c>
      <c r="DW44" s="614" t="s">
        <v>1083</v>
      </c>
      <c r="DX44" s="614" t="s">
        <v>1083</v>
      </c>
      <c r="DY44" s="614" t="s">
        <v>529</v>
      </c>
      <c r="DZ44" s="614" t="s">
        <v>529</v>
      </c>
      <c r="EA44" s="614" t="s">
        <v>529</v>
      </c>
      <c r="EB44" s="614" t="s">
        <v>529</v>
      </c>
      <c r="EC44" s="614" t="s">
        <v>1083</v>
      </c>
      <c r="ED44" s="614" t="s">
        <v>529</v>
      </c>
      <c r="EE44" s="614" t="s">
        <v>529</v>
      </c>
      <c r="EF44" s="614" t="s">
        <v>529</v>
      </c>
      <c r="EG44" s="614" t="s">
        <v>1083</v>
      </c>
      <c r="EH44" s="614" t="s">
        <v>1083</v>
      </c>
      <c r="EI44" s="614" t="s">
        <v>1083</v>
      </c>
      <c r="EJ44" s="614" t="s">
        <v>1083</v>
      </c>
      <c r="EK44" s="614" t="s">
        <v>529</v>
      </c>
      <c r="EL44" s="614" t="s">
        <v>1083</v>
      </c>
      <c r="EM44" s="614" t="s">
        <v>1083</v>
      </c>
      <c r="EN44" s="614" t="s">
        <v>1083</v>
      </c>
      <c r="EO44" s="614" t="s">
        <v>529</v>
      </c>
      <c r="EP44" s="614" t="s">
        <v>1083</v>
      </c>
      <c r="EQ44" s="614" t="s">
        <v>1083</v>
      </c>
      <c r="ER44" s="614" t="s">
        <v>1083</v>
      </c>
      <c r="ES44" s="614" t="s">
        <v>529</v>
      </c>
      <c r="ET44" s="614" t="s">
        <v>529</v>
      </c>
      <c r="EU44" s="614" t="s">
        <v>529</v>
      </c>
      <c r="EV44" s="614" t="s">
        <v>529</v>
      </c>
      <c r="EW44" s="614" t="s">
        <v>529</v>
      </c>
      <c r="EX44" s="614" t="s">
        <v>1083</v>
      </c>
      <c r="EY44" s="614" t="s">
        <v>1083</v>
      </c>
      <c r="EZ44" s="614" t="s">
        <v>529</v>
      </c>
      <c r="FA44" s="614" t="s">
        <v>1083</v>
      </c>
      <c r="FB44" s="614" t="s">
        <v>1083</v>
      </c>
      <c r="FC44" s="614" t="s">
        <v>1083</v>
      </c>
      <c r="FD44" s="614" t="s">
        <v>1083</v>
      </c>
      <c r="FE44" s="614" t="s">
        <v>1083</v>
      </c>
      <c r="FF44" s="614" t="s">
        <v>1083</v>
      </c>
      <c r="FG44" s="614" t="s">
        <v>1083</v>
      </c>
      <c r="FH44" s="614" t="s">
        <v>1083</v>
      </c>
      <c r="FI44" s="614" t="s">
        <v>1083</v>
      </c>
      <c r="FJ44" s="614" t="s">
        <v>529</v>
      </c>
      <c r="FK44" s="614" t="s">
        <v>529</v>
      </c>
      <c r="FL44" s="614" t="s">
        <v>1083</v>
      </c>
      <c r="FM44" s="614" t="s">
        <v>1083</v>
      </c>
      <c r="FN44" s="614" t="s">
        <v>529</v>
      </c>
      <c r="FO44" s="614" t="s">
        <v>529</v>
      </c>
      <c r="FP44" s="614" t="s">
        <v>1083</v>
      </c>
      <c r="FQ44" s="614" t="s">
        <v>529</v>
      </c>
      <c r="FR44" s="614" t="s">
        <v>1083</v>
      </c>
      <c r="FS44" s="614" t="s">
        <v>1083</v>
      </c>
      <c r="FT44" s="614" t="s">
        <v>529</v>
      </c>
      <c r="FU44" s="614" t="s">
        <v>1083</v>
      </c>
      <c r="FV44" s="614" t="s">
        <v>1083</v>
      </c>
      <c r="FW44" s="614" t="s">
        <v>1083</v>
      </c>
      <c r="FX44" s="614" t="s">
        <v>529</v>
      </c>
      <c r="FY44" s="614" t="s">
        <v>1083</v>
      </c>
      <c r="FZ44" s="614" t="s">
        <v>529</v>
      </c>
      <c r="GA44" s="614" t="s">
        <v>529</v>
      </c>
      <c r="GB44" s="614" t="s">
        <v>529</v>
      </c>
      <c r="GC44" s="614" t="s">
        <v>529</v>
      </c>
      <c r="GD44" s="614" t="s">
        <v>1083</v>
      </c>
      <c r="GE44" s="614" t="s">
        <v>1083</v>
      </c>
      <c r="GF44" s="614" t="s">
        <v>529</v>
      </c>
      <c r="GG44" s="614" t="s">
        <v>529</v>
      </c>
      <c r="GH44" s="614" t="s">
        <v>1083</v>
      </c>
      <c r="GI44" s="614" t="s">
        <v>1083</v>
      </c>
      <c r="GJ44" s="614" t="s">
        <v>529</v>
      </c>
      <c r="GK44" s="614" t="s">
        <v>1083</v>
      </c>
      <c r="GL44" s="614" t="s">
        <v>529</v>
      </c>
      <c r="GM44" s="614" t="s">
        <v>529</v>
      </c>
    </row>
    <row r="45" spans="1:195" x14ac:dyDescent="0.2">
      <c r="A45" s="613">
        <v>44870</v>
      </c>
      <c r="B45" s="614" t="s">
        <v>1083</v>
      </c>
      <c r="C45" s="614" t="s">
        <v>529</v>
      </c>
      <c r="D45" s="614" t="s">
        <v>1083</v>
      </c>
      <c r="E45" s="614" t="s">
        <v>529</v>
      </c>
      <c r="F45" s="614" t="s">
        <v>1083</v>
      </c>
      <c r="G45" s="614" t="s">
        <v>529</v>
      </c>
      <c r="H45" s="614" t="s">
        <v>1083</v>
      </c>
      <c r="I45" s="614" t="s">
        <v>1083</v>
      </c>
      <c r="J45" s="614" t="s">
        <v>1083</v>
      </c>
      <c r="K45" s="614" t="s">
        <v>529</v>
      </c>
      <c r="L45" s="614" t="s">
        <v>1083</v>
      </c>
      <c r="M45" s="614" t="s">
        <v>1083</v>
      </c>
      <c r="N45" s="614" t="s">
        <v>1083</v>
      </c>
      <c r="O45" s="614" t="s">
        <v>529</v>
      </c>
      <c r="P45" s="614" t="s">
        <v>1083</v>
      </c>
      <c r="Q45" s="614" t="s">
        <v>1083</v>
      </c>
      <c r="R45" s="614" t="s">
        <v>1083</v>
      </c>
      <c r="S45" s="614" t="s">
        <v>1083</v>
      </c>
      <c r="T45" s="614" t="s">
        <v>529</v>
      </c>
      <c r="U45" s="614" t="s">
        <v>1083</v>
      </c>
      <c r="V45" s="614" t="s">
        <v>1083</v>
      </c>
      <c r="W45" s="614" t="s">
        <v>529</v>
      </c>
      <c r="X45" s="614" t="s">
        <v>529</v>
      </c>
      <c r="Y45" s="614" t="s">
        <v>1083</v>
      </c>
      <c r="Z45" s="614" t="s">
        <v>1083</v>
      </c>
      <c r="AA45" s="614" t="s">
        <v>529</v>
      </c>
      <c r="AB45" s="614" t="s">
        <v>1083</v>
      </c>
      <c r="AC45" s="614" t="s">
        <v>1083</v>
      </c>
      <c r="AD45" s="614" t="s">
        <v>1083</v>
      </c>
      <c r="AE45" s="614" t="s">
        <v>1083</v>
      </c>
      <c r="AF45" s="614" t="s">
        <v>1083</v>
      </c>
      <c r="AG45" s="614" t="s">
        <v>1083</v>
      </c>
      <c r="AH45" s="614" t="s">
        <v>529</v>
      </c>
      <c r="AI45" s="614" t="s">
        <v>1083</v>
      </c>
      <c r="AJ45" s="614" t="s">
        <v>1083</v>
      </c>
      <c r="AK45" s="614" t="s">
        <v>1083</v>
      </c>
      <c r="AL45" s="614" t="s">
        <v>529</v>
      </c>
      <c r="AM45" s="614" t="s">
        <v>1083</v>
      </c>
      <c r="AN45" s="614" t="s">
        <v>1083</v>
      </c>
      <c r="AO45" s="614" t="s">
        <v>1083</v>
      </c>
      <c r="AP45" s="614" t="s">
        <v>1083</v>
      </c>
      <c r="AQ45" s="614" t="s">
        <v>1083</v>
      </c>
      <c r="AR45" s="614" t="s">
        <v>529</v>
      </c>
      <c r="AS45" s="614" t="s">
        <v>1083</v>
      </c>
      <c r="AT45" s="614" t="s">
        <v>529</v>
      </c>
      <c r="AU45" s="614" t="s">
        <v>1083</v>
      </c>
      <c r="AV45" s="614" t="s">
        <v>1083</v>
      </c>
      <c r="AW45" s="614" t="s">
        <v>1083</v>
      </c>
      <c r="AX45" s="614" t="s">
        <v>1083</v>
      </c>
      <c r="AY45" s="614" t="s">
        <v>1083</v>
      </c>
      <c r="AZ45" s="614" t="s">
        <v>529</v>
      </c>
      <c r="BA45" s="614" t="s">
        <v>1083</v>
      </c>
      <c r="BB45" s="614" t="s">
        <v>529</v>
      </c>
      <c r="BC45" s="614" t="s">
        <v>529</v>
      </c>
      <c r="BD45" s="614" t="s">
        <v>529</v>
      </c>
      <c r="BE45" s="614" t="s">
        <v>1083</v>
      </c>
      <c r="BF45" s="614" t="s">
        <v>529</v>
      </c>
      <c r="BG45" s="614" t="s">
        <v>1083</v>
      </c>
      <c r="BH45" s="614" t="s">
        <v>529</v>
      </c>
      <c r="BI45" s="614" t="s">
        <v>1083</v>
      </c>
      <c r="BJ45" s="614" t="s">
        <v>529</v>
      </c>
      <c r="BK45" s="614" t="s">
        <v>529</v>
      </c>
      <c r="BL45" s="614" t="s">
        <v>529</v>
      </c>
      <c r="BM45" s="614" t="s">
        <v>1083</v>
      </c>
      <c r="BN45" s="614" t="s">
        <v>529</v>
      </c>
      <c r="BO45" s="614" t="s">
        <v>529</v>
      </c>
      <c r="BP45" s="614" t="s">
        <v>529</v>
      </c>
      <c r="BQ45" s="614" t="s">
        <v>1083</v>
      </c>
      <c r="BR45" s="614" t="s">
        <v>529</v>
      </c>
      <c r="BS45" s="614" t="s">
        <v>529</v>
      </c>
      <c r="BT45" s="614" t="s">
        <v>529</v>
      </c>
      <c r="BU45" s="614" t="s">
        <v>529</v>
      </c>
      <c r="BV45" s="614" t="s">
        <v>529</v>
      </c>
      <c r="BW45" s="614" t="s">
        <v>1083</v>
      </c>
      <c r="BX45" s="614" t="s">
        <v>529</v>
      </c>
      <c r="BY45" s="614" t="s">
        <v>1083</v>
      </c>
      <c r="BZ45" s="614" t="s">
        <v>1083</v>
      </c>
      <c r="CA45" s="614" t="s">
        <v>1083</v>
      </c>
      <c r="CB45" s="614" t="s">
        <v>1083</v>
      </c>
      <c r="CC45" s="614" t="s">
        <v>529</v>
      </c>
      <c r="CD45" s="614" t="s">
        <v>1083</v>
      </c>
      <c r="CE45" s="614" t="s">
        <v>529</v>
      </c>
      <c r="CF45" s="614" t="s">
        <v>529</v>
      </c>
      <c r="CG45" s="614" t="s">
        <v>1083</v>
      </c>
      <c r="CH45" s="614" t="s">
        <v>1083</v>
      </c>
      <c r="CI45" s="614" t="s">
        <v>1083</v>
      </c>
      <c r="CJ45" s="614" t="s">
        <v>1083</v>
      </c>
      <c r="CK45" s="614" t="s">
        <v>529</v>
      </c>
      <c r="CL45" s="614" t="s">
        <v>1083</v>
      </c>
      <c r="CM45" s="614" t="s">
        <v>529</v>
      </c>
      <c r="CN45" s="614" t="s">
        <v>1083</v>
      </c>
      <c r="CO45" s="614" t="s">
        <v>1083</v>
      </c>
      <c r="CP45" s="614" t="s">
        <v>1083</v>
      </c>
      <c r="CQ45" s="614" t="s">
        <v>529</v>
      </c>
      <c r="CR45" s="614" t="s">
        <v>529</v>
      </c>
      <c r="CS45" s="614" t="s">
        <v>1083</v>
      </c>
      <c r="CT45" s="614" t="s">
        <v>1083</v>
      </c>
      <c r="CU45" s="614" t="s">
        <v>1083</v>
      </c>
      <c r="CV45" s="614" t="s">
        <v>1083</v>
      </c>
      <c r="CW45" s="614" t="s">
        <v>1083</v>
      </c>
      <c r="CX45" s="614" t="s">
        <v>1083</v>
      </c>
      <c r="CY45" s="614" t="s">
        <v>1083</v>
      </c>
      <c r="CZ45" s="614" t="s">
        <v>1083</v>
      </c>
      <c r="DA45" s="614" t="s">
        <v>1083</v>
      </c>
      <c r="DB45" s="614" t="s">
        <v>1083</v>
      </c>
      <c r="DC45" s="614" t="s">
        <v>529</v>
      </c>
      <c r="DD45" s="614" t="s">
        <v>1083</v>
      </c>
      <c r="DE45" s="614" t="s">
        <v>529</v>
      </c>
      <c r="DF45" s="614" t="s">
        <v>1083</v>
      </c>
      <c r="DG45" s="614" t="s">
        <v>529</v>
      </c>
      <c r="DH45" s="614" t="s">
        <v>1083</v>
      </c>
      <c r="DI45" s="614" t="s">
        <v>1083</v>
      </c>
      <c r="DJ45" s="614" t="s">
        <v>1083</v>
      </c>
      <c r="DK45" s="614" t="s">
        <v>1083</v>
      </c>
      <c r="DL45" s="614" t="s">
        <v>1083</v>
      </c>
      <c r="DM45" s="614" t="s">
        <v>529</v>
      </c>
      <c r="DN45" s="614" t="s">
        <v>1083</v>
      </c>
      <c r="DO45" s="614" t="s">
        <v>1083</v>
      </c>
      <c r="DP45" s="614" t="s">
        <v>529</v>
      </c>
      <c r="DQ45" s="614" t="s">
        <v>1083</v>
      </c>
      <c r="DR45" s="614" t="s">
        <v>1083</v>
      </c>
      <c r="DS45" s="614" t="s">
        <v>1083</v>
      </c>
      <c r="DT45" s="614" t="s">
        <v>1083</v>
      </c>
      <c r="DU45" s="614" t="s">
        <v>529</v>
      </c>
      <c r="DV45" s="614" t="s">
        <v>529</v>
      </c>
      <c r="DW45" s="614" t="s">
        <v>1083</v>
      </c>
      <c r="DX45" s="614" t="s">
        <v>1083</v>
      </c>
      <c r="DY45" s="614" t="s">
        <v>529</v>
      </c>
      <c r="DZ45" s="614" t="s">
        <v>529</v>
      </c>
      <c r="EA45" s="614" t="s">
        <v>529</v>
      </c>
      <c r="EB45" s="614" t="s">
        <v>529</v>
      </c>
      <c r="EC45" s="614" t="s">
        <v>529</v>
      </c>
      <c r="ED45" s="614" t="s">
        <v>529</v>
      </c>
      <c r="EE45" s="614" t="s">
        <v>529</v>
      </c>
      <c r="EF45" s="614" t="s">
        <v>529</v>
      </c>
      <c r="EG45" s="614" t="s">
        <v>1083</v>
      </c>
      <c r="EH45" s="614" t="s">
        <v>1083</v>
      </c>
      <c r="EI45" s="614" t="s">
        <v>1083</v>
      </c>
      <c r="EJ45" s="614" t="s">
        <v>1083</v>
      </c>
      <c r="EK45" s="614" t="s">
        <v>529</v>
      </c>
      <c r="EL45" s="614" t="s">
        <v>1083</v>
      </c>
      <c r="EM45" s="614" t="s">
        <v>1083</v>
      </c>
      <c r="EN45" s="614" t="s">
        <v>1083</v>
      </c>
      <c r="EO45" s="614" t="s">
        <v>529</v>
      </c>
      <c r="EP45" s="614" t="s">
        <v>1083</v>
      </c>
      <c r="EQ45" s="614" t="s">
        <v>1083</v>
      </c>
      <c r="ER45" s="614" t="s">
        <v>1083</v>
      </c>
      <c r="ES45" s="614" t="s">
        <v>529</v>
      </c>
      <c r="ET45" s="614" t="s">
        <v>529</v>
      </c>
      <c r="EU45" s="614" t="s">
        <v>529</v>
      </c>
      <c r="EV45" s="614" t="s">
        <v>529</v>
      </c>
      <c r="EW45" s="614" t="s">
        <v>529</v>
      </c>
      <c r="EX45" s="614" t="s">
        <v>1083</v>
      </c>
      <c r="EY45" s="614" t="s">
        <v>529</v>
      </c>
      <c r="EZ45" s="614" t="s">
        <v>529</v>
      </c>
      <c r="FA45" s="614" t="s">
        <v>1083</v>
      </c>
      <c r="FB45" s="614" t="s">
        <v>1083</v>
      </c>
      <c r="FC45" s="614" t="s">
        <v>1083</v>
      </c>
      <c r="FD45" s="614" t="s">
        <v>1083</v>
      </c>
      <c r="FE45" s="614" t="s">
        <v>529</v>
      </c>
      <c r="FF45" s="614" t="s">
        <v>1083</v>
      </c>
      <c r="FG45" s="614" t="s">
        <v>1083</v>
      </c>
      <c r="FH45" s="614" t="s">
        <v>1083</v>
      </c>
      <c r="FI45" s="614" t="s">
        <v>1083</v>
      </c>
      <c r="FJ45" s="614" t="s">
        <v>529</v>
      </c>
      <c r="FK45" s="614" t="s">
        <v>529</v>
      </c>
      <c r="FL45" s="614" t="s">
        <v>1083</v>
      </c>
      <c r="FM45" s="614" t="s">
        <v>1083</v>
      </c>
      <c r="FN45" s="614" t="s">
        <v>529</v>
      </c>
      <c r="FO45" s="614" t="s">
        <v>1083</v>
      </c>
      <c r="FP45" s="614" t="s">
        <v>1083</v>
      </c>
      <c r="FQ45" s="614" t="s">
        <v>529</v>
      </c>
      <c r="FR45" s="614" t="s">
        <v>1083</v>
      </c>
      <c r="FS45" s="614" t="s">
        <v>1083</v>
      </c>
      <c r="FT45" s="614" t="s">
        <v>529</v>
      </c>
      <c r="FU45" s="614" t="s">
        <v>1083</v>
      </c>
      <c r="FV45" s="614" t="s">
        <v>1083</v>
      </c>
      <c r="FW45" s="614" t="s">
        <v>1083</v>
      </c>
      <c r="FX45" s="614" t="s">
        <v>529</v>
      </c>
      <c r="FY45" s="614" t="s">
        <v>1083</v>
      </c>
      <c r="FZ45" s="614" t="s">
        <v>529</v>
      </c>
      <c r="GA45" s="614" t="s">
        <v>529</v>
      </c>
      <c r="GB45" s="614" t="s">
        <v>529</v>
      </c>
      <c r="GC45" s="614" t="s">
        <v>529</v>
      </c>
      <c r="GD45" s="614" t="s">
        <v>529</v>
      </c>
      <c r="GE45" s="614" t="s">
        <v>1083</v>
      </c>
      <c r="GF45" s="614" t="s">
        <v>529</v>
      </c>
      <c r="GG45" s="614" t="s">
        <v>529</v>
      </c>
      <c r="GH45" s="614" t="s">
        <v>1083</v>
      </c>
      <c r="GI45" s="614" t="s">
        <v>1083</v>
      </c>
      <c r="GJ45" s="614" t="s">
        <v>529</v>
      </c>
      <c r="GK45" s="614" t="s">
        <v>1083</v>
      </c>
      <c r="GL45" s="614" t="s">
        <v>529</v>
      </c>
      <c r="GM45" s="614" t="s">
        <v>529</v>
      </c>
    </row>
    <row r="46" spans="1:195" x14ac:dyDescent="0.2">
      <c r="A46" s="613">
        <v>44871</v>
      </c>
      <c r="B46" s="614" t="s">
        <v>1083</v>
      </c>
      <c r="C46" s="614" t="s">
        <v>1083</v>
      </c>
      <c r="D46" s="614" t="s">
        <v>1083</v>
      </c>
      <c r="E46" s="614" t="s">
        <v>529</v>
      </c>
      <c r="F46" s="614" t="s">
        <v>1083</v>
      </c>
      <c r="G46" s="614" t="s">
        <v>1083</v>
      </c>
      <c r="H46" s="614" t="s">
        <v>1083</v>
      </c>
      <c r="I46" s="614" t="s">
        <v>1083</v>
      </c>
      <c r="J46" s="614" t="s">
        <v>1083</v>
      </c>
      <c r="K46" s="614" t="s">
        <v>1083</v>
      </c>
      <c r="L46" s="614" t="s">
        <v>1083</v>
      </c>
      <c r="M46" s="614" t="s">
        <v>1083</v>
      </c>
      <c r="N46" s="614" t="s">
        <v>1083</v>
      </c>
      <c r="O46" s="614" t="s">
        <v>1083</v>
      </c>
      <c r="P46" s="614" t="s">
        <v>1083</v>
      </c>
      <c r="Q46" s="614" t="s">
        <v>1083</v>
      </c>
      <c r="R46" s="614" t="s">
        <v>1083</v>
      </c>
      <c r="S46" s="614" t="s">
        <v>1083</v>
      </c>
      <c r="T46" s="614" t="s">
        <v>1083</v>
      </c>
      <c r="U46" s="614" t="s">
        <v>1083</v>
      </c>
      <c r="V46" s="614" t="s">
        <v>1083</v>
      </c>
      <c r="W46" s="614" t="s">
        <v>529</v>
      </c>
      <c r="X46" s="614" t="s">
        <v>529</v>
      </c>
      <c r="Y46" s="614" t="s">
        <v>1083</v>
      </c>
      <c r="Z46" s="614" t="s">
        <v>1083</v>
      </c>
      <c r="AA46" s="614" t="s">
        <v>1083</v>
      </c>
      <c r="AB46" s="614" t="s">
        <v>1083</v>
      </c>
      <c r="AC46" s="614" t="s">
        <v>1083</v>
      </c>
      <c r="AD46" s="614" t="s">
        <v>1083</v>
      </c>
      <c r="AE46" s="614" t="s">
        <v>1083</v>
      </c>
      <c r="AF46" s="614" t="s">
        <v>1083</v>
      </c>
      <c r="AG46" s="614" t="s">
        <v>1083</v>
      </c>
      <c r="AH46" s="614" t="s">
        <v>1083</v>
      </c>
      <c r="AI46" s="614" t="s">
        <v>1083</v>
      </c>
      <c r="AJ46" s="614" t="s">
        <v>1083</v>
      </c>
      <c r="AK46" s="614" t="s">
        <v>1083</v>
      </c>
      <c r="AL46" s="614" t="s">
        <v>1083</v>
      </c>
      <c r="AM46" s="614" t="s">
        <v>1083</v>
      </c>
      <c r="AN46" s="614" t="s">
        <v>1083</v>
      </c>
      <c r="AO46" s="614" t="s">
        <v>1083</v>
      </c>
      <c r="AP46" s="614" t="s">
        <v>1083</v>
      </c>
      <c r="AQ46" s="614" t="s">
        <v>1083</v>
      </c>
      <c r="AR46" s="614" t="s">
        <v>1083</v>
      </c>
      <c r="AS46" s="614" t="s">
        <v>1083</v>
      </c>
      <c r="AT46" s="614" t="s">
        <v>1083</v>
      </c>
      <c r="AU46" s="614" t="s">
        <v>1083</v>
      </c>
      <c r="AV46" s="614" t="s">
        <v>1083</v>
      </c>
      <c r="AW46" s="614" t="s">
        <v>1083</v>
      </c>
      <c r="AX46" s="614" t="s">
        <v>1083</v>
      </c>
      <c r="AY46" s="614" t="s">
        <v>1083</v>
      </c>
      <c r="AZ46" s="614" t="s">
        <v>1083</v>
      </c>
      <c r="BA46" s="614" t="s">
        <v>1083</v>
      </c>
      <c r="BB46" s="614" t="s">
        <v>1083</v>
      </c>
      <c r="BC46" s="614" t="s">
        <v>529</v>
      </c>
      <c r="BD46" s="614" t="s">
        <v>529</v>
      </c>
      <c r="BE46" s="614" t="s">
        <v>1083</v>
      </c>
      <c r="BF46" s="614" t="s">
        <v>529</v>
      </c>
      <c r="BG46" s="614" t="s">
        <v>1083</v>
      </c>
      <c r="BH46" s="614" t="s">
        <v>529</v>
      </c>
      <c r="BI46" s="614" t="s">
        <v>1083</v>
      </c>
      <c r="BJ46" s="614" t="s">
        <v>1083</v>
      </c>
      <c r="BK46" s="614" t="s">
        <v>529</v>
      </c>
      <c r="BL46" s="614" t="s">
        <v>529</v>
      </c>
      <c r="BM46" s="614" t="s">
        <v>1083</v>
      </c>
      <c r="BN46" s="614" t="s">
        <v>529</v>
      </c>
      <c r="BO46" s="614" t="s">
        <v>529</v>
      </c>
      <c r="BP46" s="614" t="s">
        <v>529</v>
      </c>
      <c r="BQ46" s="614" t="s">
        <v>1083</v>
      </c>
      <c r="BR46" s="614" t="s">
        <v>1083</v>
      </c>
      <c r="BS46" s="614" t="s">
        <v>529</v>
      </c>
      <c r="BT46" s="614" t="s">
        <v>529</v>
      </c>
      <c r="BU46" s="614" t="s">
        <v>529</v>
      </c>
      <c r="BV46" s="614" t="s">
        <v>529</v>
      </c>
      <c r="BW46" s="614" t="s">
        <v>1083</v>
      </c>
      <c r="BX46" s="614" t="s">
        <v>529</v>
      </c>
      <c r="BY46" s="614" t="s">
        <v>1083</v>
      </c>
      <c r="BZ46" s="614" t="s">
        <v>1083</v>
      </c>
      <c r="CA46" s="614" t="s">
        <v>1083</v>
      </c>
      <c r="CB46" s="614" t="s">
        <v>1083</v>
      </c>
      <c r="CC46" s="614" t="s">
        <v>1083</v>
      </c>
      <c r="CD46" s="614" t="s">
        <v>1083</v>
      </c>
      <c r="CE46" s="614" t="s">
        <v>529</v>
      </c>
      <c r="CF46" s="614" t="s">
        <v>529</v>
      </c>
      <c r="CG46" s="614" t="s">
        <v>1083</v>
      </c>
      <c r="CH46" s="614" t="s">
        <v>1083</v>
      </c>
      <c r="CI46" s="614" t="s">
        <v>1083</v>
      </c>
      <c r="CJ46" s="614" t="s">
        <v>1083</v>
      </c>
      <c r="CK46" s="614" t="s">
        <v>529</v>
      </c>
      <c r="CL46" s="614" t="s">
        <v>1083</v>
      </c>
      <c r="CM46" s="614" t="s">
        <v>1083</v>
      </c>
      <c r="CN46" s="614" t="s">
        <v>1083</v>
      </c>
      <c r="CO46" s="614" t="s">
        <v>1083</v>
      </c>
      <c r="CP46" s="614" t="s">
        <v>1083</v>
      </c>
      <c r="CQ46" s="614" t="s">
        <v>1083</v>
      </c>
      <c r="CR46" s="614" t="s">
        <v>529</v>
      </c>
      <c r="CS46" s="614" t="s">
        <v>1083</v>
      </c>
      <c r="CT46" s="614" t="s">
        <v>1083</v>
      </c>
      <c r="CU46" s="614" t="s">
        <v>1083</v>
      </c>
      <c r="CV46" s="614" t="s">
        <v>1083</v>
      </c>
      <c r="CW46" s="614" t="s">
        <v>1083</v>
      </c>
      <c r="CX46" s="614" t="s">
        <v>1083</v>
      </c>
      <c r="CY46" s="614" t="s">
        <v>1083</v>
      </c>
      <c r="CZ46" s="614" t="s">
        <v>1083</v>
      </c>
      <c r="DA46" s="614" t="s">
        <v>1083</v>
      </c>
      <c r="DB46" s="614" t="s">
        <v>1083</v>
      </c>
      <c r="DC46" s="614" t="s">
        <v>529</v>
      </c>
      <c r="DD46" s="614" t="s">
        <v>1083</v>
      </c>
      <c r="DE46" s="614" t="s">
        <v>1083</v>
      </c>
      <c r="DF46" s="614" t="s">
        <v>1083</v>
      </c>
      <c r="DG46" s="614" t="s">
        <v>1083</v>
      </c>
      <c r="DH46" s="614" t="s">
        <v>1083</v>
      </c>
      <c r="DI46" s="614" t="s">
        <v>1083</v>
      </c>
      <c r="DJ46" s="614" t="s">
        <v>1083</v>
      </c>
      <c r="DK46" s="614" t="s">
        <v>1083</v>
      </c>
      <c r="DL46" s="614" t="s">
        <v>1083</v>
      </c>
      <c r="DM46" s="614" t="s">
        <v>529</v>
      </c>
      <c r="DN46" s="614" t="s">
        <v>1083</v>
      </c>
      <c r="DO46" s="614" t="s">
        <v>1083</v>
      </c>
      <c r="DP46" s="614" t="s">
        <v>529</v>
      </c>
      <c r="DQ46" s="614" t="s">
        <v>1083</v>
      </c>
      <c r="DR46" s="614" t="s">
        <v>1083</v>
      </c>
      <c r="DS46" s="614" t="s">
        <v>1083</v>
      </c>
      <c r="DT46" s="614" t="s">
        <v>1083</v>
      </c>
      <c r="DU46" s="614" t="s">
        <v>529</v>
      </c>
      <c r="DV46" s="614" t="s">
        <v>529</v>
      </c>
      <c r="DW46" s="614" t="s">
        <v>1083</v>
      </c>
      <c r="DX46" s="614" t="s">
        <v>1083</v>
      </c>
      <c r="DY46" s="614" t="s">
        <v>1083</v>
      </c>
      <c r="DZ46" s="614" t="s">
        <v>529</v>
      </c>
      <c r="EA46" s="614" t="s">
        <v>529</v>
      </c>
      <c r="EB46" s="614" t="s">
        <v>529</v>
      </c>
      <c r="EC46" s="614" t="s">
        <v>529</v>
      </c>
      <c r="ED46" s="614" t="s">
        <v>529</v>
      </c>
      <c r="EE46" s="614" t="s">
        <v>529</v>
      </c>
      <c r="EF46" s="614" t="s">
        <v>529</v>
      </c>
      <c r="EG46" s="614" t="s">
        <v>1083</v>
      </c>
      <c r="EH46" s="614" t="s">
        <v>1083</v>
      </c>
      <c r="EI46" s="614" t="s">
        <v>1083</v>
      </c>
      <c r="EJ46" s="614" t="s">
        <v>1083</v>
      </c>
      <c r="EK46" s="614" t="s">
        <v>1083</v>
      </c>
      <c r="EL46" s="614" t="s">
        <v>1083</v>
      </c>
      <c r="EM46" s="614" t="s">
        <v>1083</v>
      </c>
      <c r="EN46" s="614" t="s">
        <v>1083</v>
      </c>
      <c r="EO46" s="614" t="s">
        <v>1083</v>
      </c>
      <c r="EP46" s="614" t="s">
        <v>1083</v>
      </c>
      <c r="EQ46" s="614" t="s">
        <v>1083</v>
      </c>
      <c r="ER46" s="614" t="s">
        <v>1083</v>
      </c>
      <c r="ES46" s="614" t="s">
        <v>1083</v>
      </c>
      <c r="ET46" s="614" t="s">
        <v>1083</v>
      </c>
      <c r="EU46" s="614" t="s">
        <v>529</v>
      </c>
      <c r="EV46" s="614" t="s">
        <v>529</v>
      </c>
      <c r="EW46" s="614" t="s">
        <v>529</v>
      </c>
      <c r="EX46" s="614" t="s">
        <v>1083</v>
      </c>
      <c r="EY46" s="614" t="s">
        <v>529</v>
      </c>
      <c r="EZ46" s="614" t="s">
        <v>529</v>
      </c>
      <c r="FA46" s="614" t="s">
        <v>1083</v>
      </c>
      <c r="FB46" s="614" t="s">
        <v>1083</v>
      </c>
      <c r="FC46" s="614" t="s">
        <v>1083</v>
      </c>
      <c r="FD46" s="614" t="s">
        <v>1083</v>
      </c>
      <c r="FE46" s="614" t="s">
        <v>1083</v>
      </c>
      <c r="FF46" s="614" t="s">
        <v>1083</v>
      </c>
      <c r="FG46" s="614" t="s">
        <v>1083</v>
      </c>
      <c r="FH46" s="614" t="s">
        <v>1083</v>
      </c>
      <c r="FI46" s="614" t="s">
        <v>1083</v>
      </c>
      <c r="FJ46" s="614" t="s">
        <v>529</v>
      </c>
      <c r="FK46" s="614" t="s">
        <v>529</v>
      </c>
      <c r="FL46" s="614" t="s">
        <v>1083</v>
      </c>
      <c r="FM46" s="614" t="s">
        <v>1083</v>
      </c>
      <c r="FN46" s="614" t="s">
        <v>1083</v>
      </c>
      <c r="FO46" s="614" t="s">
        <v>1083</v>
      </c>
      <c r="FP46" s="614" t="s">
        <v>1083</v>
      </c>
      <c r="FQ46" s="614" t="s">
        <v>1083</v>
      </c>
      <c r="FR46" s="614" t="s">
        <v>1083</v>
      </c>
      <c r="FS46" s="614" t="s">
        <v>1083</v>
      </c>
      <c r="FT46" s="614" t="s">
        <v>529</v>
      </c>
      <c r="FU46" s="614" t="s">
        <v>1083</v>
      </c>
      <c r="FV46" s="614" t="s">
        <v>1083</v>
      </c>
      <c r="FW46" s="614" t="s">
        <v>1083</v>
      </c>
      <c r="FX46" s="614" t="s">
        <v>529</v>
      </c>
      <c r="FY46" s="614" t="s">
        <v>1083</v>
      </c>
      <c r="FZ46" s="614" t="s">
        <v>529</v>
      </c>
      <c r="GA46" s="614" t="s">
        <v>529</v>
      </c>
      <c r="GB46" s="614" t="s">
        <v>529</v>
      </c>
      <c r="GC46" s="614" t="s">
        <v>529</v>
      </c>
      <c r="GD46" s="614" t="s">
        <v>529</v>
      </c>
      <c r="GE46" s="614" t="s">
        <v>1083</v>
      </c>
      <c r="GF46" s="614" t="s">
        <v>529</v>
      </c>
      <c r="GG46" s="614" t="s">
        <v>529</v>
      </c>
      <c r="GH46" s="614" t="s">
        <v>1083</v>
      </c>
      <c r="GI46" s="614" t="s">
        <v>1083</v>
      </c>
      <c r="GJ46" s="614" t="s">
        <v>529</v>
      </c>
      <c r="GK46" s="614" t="s">
        <v>1083</v>
      </c>
      <c r="GL46" s="614" t="s">
        <v>529</v>
      </c>
      <c r="GM46" s="614" t="s">
        <v>529</v>
      </c>
    </row>
    <row r="47" spans="1:195" x14ac:dyDescent="0.2">
      <c r="A47" s="613">
        <v>44872</v>
      </c>
      <c r="B47" s="614" t="s">
        <v>1083</v>
      </c>
      <c r="C47" s="614" t="s">
        <v>1083</v>
      </c>
      <c r="D47" s="614" t="s">
        <v>1083</v>
      </c>
      <c r="E47" s="614" t="s">
        <v>529</v>
      </c>
      <c r="F47" s="614" t="s">
        <v>1083</v>
      </c>
      <c r="G47" s="614" t="s">
        <v>1083</v>
      </c>
      <c r="H47" s="614" t="s">
        <v>1083</v>
      </c>
      <c r="I47" s="614" t="s">
        <v>1083</v>
      </c>
      <c r="J47" s="614" t="s">
        <v>1083</v>
      </c>
      <c r="K47" s="614" t="s">
        <v>1083</v>
      </c>
      <c r="L47" s="614" t="s">
        <v>1083</v>
      </c>
      <c r="M47" s="614" t="s">
        <v>1083</v>
      </c>
      <c r="N47" s="614" t="s">
        <v>1083</v>
      </c>
      <c r="O47" s="614" t="s">
        <v>1083</v>
      </c>
      <c r="P47" s="614" t="s">
        <v>1083</v>
      </c>
      <c r="Q47" s="614" t="s">
        <v>1083</v>
      </c>
      <c r="R47" s="614" t="s">
        <v>1083</v>
      </c>
      <c r="S47" s="614" t="s">
        <v>1083</v>
      </c>
      <c r="T47" s="614" t="s">
        <v>1083</v>
      </c>
      <c r="U47" s="614" t="s">
        <v>1083</v>
      </c>
      <c r="V47" s="614" t="s">
        <v>1083</v>
      </c>
      <c r="W47" s="614" t="s">
        <v>529</v>
      </c>
      <c r="X47" s="614" t="s">
        <v>529</v>
      </c>
      <c r="Y47" s="614" t="s">
        <v>1083</v>
      </c>
      <c r="Z47" s="614" t="s">
        <v>1083</v>
      </c>
      <c r="AA47" s="614" t="s">
        <v>1083</v>
      </c>
      <c r="AB47" s="614" t="s">
        <v>1083</v>
      </c>
      <c r="AC47" s="614" t="s">
        <v>1083</v>
      </c>
      <c r="AD47" s="614" t="s">
        <v>1083</v>
      </c>
      <c r="AE47" s="614" t="s">
        <v>1083</v>
      </c>
      <c r="AF47" s="614" t="s">
        <v>1083</v>
      </c>
      <c r="AG47" s="614" t="s">
        <v>1083</v>
      </c>
      <c r="AH47" s="614" t="s">
        <v>1083</v>
      </c>
      <c r="AI47" s="614" t="s">
        <v>1083</v>
      </c>
      <c r="AJ47" s="614" t="s">
        <v>1083</v>
      </c>
      <c r="AK47" s="614" t="s">
        <v>1083</v>
      </c>
      <c r="AL47" s="614" t="s">
        <v>1083</v>
      </c>
      <c r="AM47" s="614" t="s">
        <v>1083</v>
      </c>
      <c r="AN47" s="614" t="s">
        <v>1083</v>
      </c>
      <c r="AO47" s="614" t="s">
        <v>1083</v>
      </c>
      <c r="AP47" s="614" t="s">
        <v>1083</v>
      </c>
      <c r="AQ47" s="614" t="s">
        <v>1083</v>
      </c>
      <c r="AR47" s="614" t="s">
        <v>1083</v>
      </c>
      <c r="AS47" s="614" t="s">
        <v>1083</v>
      </c>
      <c r="AT47" s="614" t="s">
        <v>1083</v>
      </c>
      <c r="AU47" s="614" t="s">
        <v>1083</v>
      </c>
      <c r="AV47" s="614" t="s">
        <v>1083</v>
      </c>
      <c r="AW47" s="614" t="s">
        <v>1083</v>
      </c>
      <c r="AX47" s="614" t="s">
        <v>1083</v>
      </c>
      <c r="AY47" s="614" t="s">
        <v>1083</v>
      </c>
      <c r="AZ47" s="614" t="s">
        <v>1083</v>
      </c>
      <c r="BA47" s="614" t="s">
        <v>1083</v>
      </c>
      <c r="BB47" s="614" t="s">
        <v>1083</v>
      </c>
      <c r="BC47" s="614" t="s">
        <v>529</v>
      </c>
      <c r="BD47" s="614" t="s">
        <v>529</v>
      </c>
      <c r="BE47" s="614" t="s">
        <v>1083</v>
      </c>
      <c r="BF47" s="614" t="s">
        <v>529</v>
      </c>
      <c r="BG47" s="614" t="s">
        <v>1083</v>
      </c>
      <c r="BH47" s="614" t="s">
        <v>529</v>
      </c>
      <c r="BI47" s="614" t="s">
        <v>1083</v>
      </c>
      <c r="BJ47" s="614" t="s">
        <v>1083</v>
      </c>
      <c r="BK47" s="614" t="s">
        <v>529</v>
      </c>
      <c r="BL47" s="614" t="s">
        <v>529</v>
      </c>
      <c r="BM47" s="614" t="s">
        <v>1083</v>
      </c>
      <c r="BN47" s="614" t="s">
        <v>529</v>
      </c>
      <c r="BO47" s="614" t="s">
        <v>529</v>
      </c>
      <c r="BP47" s="614" t="s">
        <v>529</v>
      </c>
      <c r="BQ47" s="614" t="s">
        <v>1083</v>
      </c>
      <c r="BR47" s="614" t="s">
        <v>1083</v>
      </c>
      <c r="BS47" s="614" t="s">
        <v>529</v>
      </c>
      <c r="BT47" s="614" t="s">
        <v>529</v>
      </c>
      <c r="BU47" s="614" t="s">
        <v>529</v>
      </c>
      <c r="BV47" s="614" t="s">
        <v>529</v>
      </c>
      <c r="BW47" s="614" t="s">
        <v>1083</v>
      </c>
      <c r="BX47" s="614" t="s">
        <v>529</v>
      </c>
      <c r="BY47" s="614" t="s">
        <v>1083</v>
      </c>
      <c r="BZ47" s="614" t="s">
        <v>1083</v>
      </c>
      <c r="CA47" s="614" t="s">
        <v>1083</v>
      </c>
      <c r="CB47" s="614" t="s">
        <v>1083</v>
      </c>
      <c r="CC47" s="614" t="s">
        <v>1083</v>
      </c>
      <c r="CD47" s="614" t="s">
        <v>1083</v>
      </c>
      <c r="CE47" s="614" t="s">
        <v>529</v>
      </c>
      <c r="CF47" s="614" t="s">
        <v>529</v>
      </c>
      <c r="CG47" s="614" t="s">
        <v>1083</v>
      </c>
      <c r="CH47" s="614" t="s">
        <v>1083</v>
      </c>
      <c r="CI47" s="614" t="s">
        <v>1083</v>
      </c>
      <c r="CJ47" s="614" t="s">
        <v>1083</v>
      </c>
      <c r="CK47" s="614" t="s">
        <v>529</v>
      </c>
      <c r="CL47" s="614" t="s">
        <v>1083</v>
      </c>
      <c r="CM47" s="614" t="s">
        <v>1083</v>
      </c>
      <c r="CN47" s="614" t="s">
        <v>1083</v>
      </c>
      <c r="CO47" s="614" t="s">
        <v>1083</v>
      </c>
      <c r="CP47" s="614" t="s">
        <v>1083</v>
      </c>
      <c r="CQ47" s="614" t="s">
        <v>1083</v>
      </c>
      <c r="CR47" s="614" t="s">
        <v>529</v>
      </c>
      <c r="CS47" s="614" t="s">
        <v>1083</v>
      </c>
      <c r="CT47" s="614" t="s">
        <v>1083</v>
      </c>
      <c r="CU47" s="614" t="s">
        <v>1083</v>
      </c>
      <c r="CV47" s="614" t="s">
        <v>1083</v>
      </c>
      <c r="CW47" s="614" t="s">
        <v>1083</v>
      </c>
      <c r="CX47" s="614" t="s">
        <v>1083</v>
      </c>
      <c r="CY47" s="614" t="s">
        <v>1083</v>
      </c>
      <c r="CZ47" s="614" t="s">
        <v>1083</v>
      </c>
      <c r="DA47" s="614" t="s">
        <v>1083</v>
      </c>
      <c r="DB47" s="614" t="s">
        <v>1083</v>
      </c>
      <c r="DC47" s="614" t="s">
        <v>529</v>
      </c>
      <c r="DD47" s="614" t="s">
        <v>1083</v>
      </c>
      <c r="DE47" s="614" t="s">
        <v>1083</v>
      </c>
      <c r="DF47" s="614" t="s">
        <v>1083</v>
      </c>
      <c r="DG47" s="614" t="s">
        <v>1083</v>
      </c>
      <c r="DH47" s="614" t="s">
        <v>1083</v>
      </c>
      <c r="DI47" s="614" t="s">
        <v>1083</v>
      </c>
      <c r="DJ47" s="614" t="s">
        <v>1083</v>
      </c>
      <c r="DK47" s="614" t="s">
        <v>1083</v>
      </c>
      <c r="DL47" s="614" t="s">
        <v>1083</v>
      </c>
      <c r="DM47" s="614" t="s">
        <v>529</v>
      </c>
      <c r="DN47" s="614" t="s">
        <v>1083</v>
      </c>
      <c r="DO47" s="614" t="s">
        <v>1083</v>
      </c>
      <c r="DP47" s="614" t="s">
        <v>529</v>
      </c>
      <c r="DQ47" s="614" t="s">
        <v>1083</v>
      </c>
      <c r="DR47" s="614" t="s">
        <v>1083</v>
      </c>
      <c r="DS47" s="614" t="s">
        <v>1083</v>
      </c>
      <c r="DT47" s="614" t="s">
        <v>1083</v>
      </c>
      <c r="DU47" s="614" t="s">
        <v>529</v>
      </c>
      <c r="DV47" s="614" t="s">
        <v>529</v>
      </c>
      <c r="DW47" s="614" t="s">
        <v>1083</v>
      </c>
      <c r="DX47" s="614" t="s">
        <v>1083</v>
      </c>
      <c r="DY47" s="614" t="s">
        <v>1083</v>
      </c>
      <c r="DZ47" s="614" t="s">
        <v>529</v>
      </c>
      <c r="EA47" s="614" t="s">
        <v>529</v>
      </c>
      <c r="EB47" s="614" t="s">
        <v>529</v>
      </c>
      <c r="EC47" s="614" t="s">
        <v>1083</v>
      </c>
      <c r="ED47" s="614" t="s">
        <v>529</v>
      </c>
      <c r="EE47" s="614" t="s">
        <v>1083</v>
      </c>
      <c r="EF47" s="614" t="s">
        <v>529</v>
      </c>
      <c r="EG47" s="614" t="s">
        <v>1083</v>
      </c>
      <c r="EH47" s="614" t="s">
        <v>1083</v>
      </c>
      <c r="EI47" s="614" t="s">
        <v>1083</v>
      </c>
      <c r="EJ47" s="614" t="s">
        <v>1083</v>
      </c>
      <c r="EK47" s="614" t="s">
        <v>1083</v>
      </c>
      <c r="EL47" s="614" t="s">
        <v>1083</v>
      </c>
      <c r="EM47" s="614" t="s">
        <v>1083</v>
      </c>
      <c r="EN47" s="614" t="s">
        <v>1083</v>
      </c>
      <c r="EO47" s="614" t="s">
        <v>1083</v>
      </c>
      <c r="EP47" s="614" t="s">
        <v>1083</v>
      </c>
      <c r="EQ47" s="614" t="s">
        <v>1083</v>
      </c>
      <c r="ER47" s="614" t="s">
        <v>1083</v>
      </c>
      <c r="ES47" s="614" t="s">
        <v>1083</v>
      </c>
      <c r="ET47" s="614" t="s">
        <v>529</v>
      </c>
      <c r="EU47" s="614" t="s">
        <v>1083</v>
      </c>
      <c r="EV47" s="614" t="s">
        <v>529</v>
      </c>
      <c r="EW47" s="614" t="s">
        <v>529</v>
      </c>
      <c r="EX47" s="614" t="s">
        <v>1083</v>
      </c>
      <c r="EY47" s="614" t="s">
        <v>529</v>
      </c>
      <c r="EZ47" s="614" t="s">
        <v>529</v>
      </c>
      <c r="FA47" s="614" t="s">
        <v>1083</v>
      </c>
      <c r="FB47" s="614" t="s">
        <v>1083</v>
      </c>
      <c r="FC47" s="614" t="s">
        <v>1083</v>
      </c>
      <c r="FD47" s="614" t="s">
        <v>1083</v>
      </c>
      <c r="FE47" s="614" t="s">
        <v>1083</v>
      </c>
      <c r="FF47" s="614" t="s">
        <v>1083</v>
      </c>
      <c r="FG47" s="614" t="s">
        <v>1083</v>
      </c>
      <c r="FH47" s="614" t="s">
        <v>1083</v>
      </c>
      <c r="FI47" s="614" t="s">
        <v>1083</v>
      </c>
      <c r="FJ47" s="614" t="s">
        <v>529</v>
      </c>
      <c r="FK47" s="614" t="s">
        <v>529</v>
      </c>
      <c r="FL47" s="614" t="s">
        <v>1083</v>
      </c>
      <c r="FM47" s="614" t="s">
        <v>1083</v>
      </c>
      <c r="FN47" s="614" t="s">
        <v>1083</v>
      </c>
      <c r="FO47" s="614" t="s">
        <v>1083</v>
      </c>
      <c r="FP47" s="614" t="s">
        <v>1083</v>
      </c>
      <c r="FQ47" s="614" t="s">
        <v>1083</v>
      </c>
      <c r="FR47" s="614" t="s">
        <v>1083</v>
      </c>
      <c r="FS47" s="614" t="s">
        <v>1083</v>
      </c>
      <c r="FT47" s="614" t="s">
        <v>529</v>
      </c>
      <c r="FU47" s="614" t="s">
        <v>1083</v>
      </c>
      <c r="FV47" s="614" t="s">
        <v>1083</v>
      </c>
      <c r="FW47" s="614" t="s">
        <v>1083</v>
      </c>
      <c r="FX47" s="614" t="s">
        <v>529</v>
      </c>
      <c r="FY47" s="614" t="s">
        <v>1083</v>
      </c>
      <c r="FZ47" s="614" t="s">
        <v>529</v>
      </c>
      <c r="GA47" s="614" t="s">
        <v>529</v>
      </c>
      <c r="GB47" s="614" t="s">
        <v>529</v>
      </c>
      <c r="GC47" s="614" t="s">
        <v>529</v>
      </c>
      <c r="GD47" s="614" t="s">
        <v>1083</v>
      </c>
      <c r="GE47" s="614" t="s">
        <v>1083</v>
      </c>
      <c r="GF47" s="614" t="s">
        <v>529</v>
      </c>
      <c r="GG47" s="614" t="s">
        <v>529</v>
      </c>
      <c r="GH47" s="614" t="s">
        <v>1083</v>
      </c>
      <c r="GI47" s="614" t="s">
        <v>1083</v>
      </c>
      <c r="GJ47" s="614" t="s">
        <v>529</v>
      </c>
      <c r="GK47" s="614" t="s">
        <v>1083</v>
      </c>
      <c r="GL47" s="614" t="s">
        <v>529</v>
      </c>
      <c r="GM47" s="614" t="s">
        <v>529</v>
      </c>
    </row>
    <row r="48" spans="1:195" x14ac:dyDescent="0.2">
      <c r="A48" s="613">
        <v>44873</v>
      </c>
      <c r="B48" s="614" t="s">
        <v>1083</v>
      </c>
      <c r="C48" s="614" t="s">
        <v>1083</v>
      </c>
      <c r="D48" s="614" t="s">
        <v>1083</v>
      </c>
      <c r="E48" s="614" t="s">
        <v>529</v>
      </c>
      <c r="F48" s="614" t="s">
        <v>1083</v>
      </c>
      <c r="G48" s="614" t="s">
        <v>1083</v>
      </c>
      <c r="H48" s="614" t="s">
        <v>1083</v>
      </c>
      <c r="I48" s="614" t="s">
        <v>1083</v>
      </c>
      <c r="J48" s="614" t="s">
        <v>1083</v>
      </c>
      <c r="K48" s="614" t="s">
        <v>1083</v>
      </c>
      <c r="L48" s="614" t="s">
        <v>1083</v>
      </c>
      <c r="M48" s="614" t="s">
        <v>1083</v>
      </c>
      <c r="N48" s="614" t="s">
        <v>1083</v>
      </c>
      <c r="O48" s="614" t="s">
        <v>1083</v>
      </c>
      <c r="P48" s="614" t="s">
        <v>1083</v>
      </c>
      <c r="Q48" s="614" t="s">
        <v>1083</v>
      </c>
      <c r="R48" s="614" t="s">
        <v>1083</v>
      </c>
      <c r="S48" s="614" t="s">
        <v>1083</v>
      </c>
      <c r="T48" s="614" t="s">
        <v>1083</v>
      </c>
      <c r="U48" s="614" t="s">
        <v>1083</v>
      </c>
      <c r="V48" s="614" t="s">
        <v>1083</v>
      </c>
      <c r="W48" s="614" t="s">
        <v>529</v>
      </c>
      <c r="X48" s="614" t="s">
        <v>529</v>
      </c>
      <c r="Y48" s="614" t="s">
        <v>1083</v>
      </c>
      <c r="Z48" s="614" t="s">
        <v>1083</v>
      </c>
      <c r="AA48" s="614" t="s">
        <v>1083</v>
      </c>
      <c r="AB48" s="614" t="s">
        <v>1083</v>
      </c>
      <c r="AC48" s="614" t="s">
        <v>1083</v>
      </c>
      <c r="AD48" s="614" t="s">
        <v>1083</v>
      </c>
      <c r="AE48" s="614" t="s">
        <v>1083</v>
      </c>
      <c r="AF48" s="614" t="s">
        <v>1083</v>
      </c>
      <c r="AG48" s="614" t="s">
        <v>1083</v>
      </c>
      <c r="AH48" s="614" t="s">
        <v>1083</v>
      </c>
      <c r="AI48" s="614" t="s">
        <v>1083</v>
      </c>
      <c r="AJ48" s="614" t="s">
        <v>1083</v>
      </c>
      <c r="AK48" s="614" t="s">
        <v>1083</v>
      </c>
      <c r="AL48" s="614" t="s">
        <v>1083</v>
      </c>
      <c r="AM48" s="614" t="s">
        <v>1083</v>
      </c>
      <c r="AN48" s="614" t="s">
        <v>1083</v>
      </c>
      <c r="AO48" s="614" t="s">
        <v>1083</v>
      </c>
      <c r="AP48" s="614" t="s">
        <v>1083</v>
      </c>
      <c r="AQ48" s="614" t="s">
        <v>1083</v>
      </c>
      <c r="AR48" s="614" t="s">
        <v>1083</v>
      </c>
      <c r="AS48" s="614" t="s">
        <v>1083</v>
      </c>
      <c r="AT48" s="614" t="s">
        <v>1083</v>
      </c>
      <c r="AU48" s="614" t="s">
        <v>1083</v>
      </c>
      <c r="AV48" s="614" t="s">
        <v>1083</v>
      </c>
      <c r="AW48" s="614" t="s">
        <v>1083</v>
      </c>
      <c r="AX48" s="614" t="s">
        <v>1083</v>
      </c>
      <c r="AY48" s="614" t="s">
        <v>1083</v>
      </c>
      <c r="AZ48" s="614" t="s">
        <v>1083</v>
      </c>
      <c r="BA48" s="614" t="s">
        <v>1083</v>
      </c>
      <c r="BB48" s="614" t="s">
        <v>1083</v>
      </c>
      <c r="BC48" s="614" t="s">
        <v>529</v>
      </c>
      <c r="BD48" s="614" t="s">
        <v>529</v>
      </c>
      <c r="BE48" s="614" t="s">
        <v>1083</v>
      </c>
      <c r="BF48" s="614" t="s">
        <v>529</v>
      </c>
      <c r="BG48" s="614" t="s">
        <v>1083</v>
      </c>
      <c r="BH48" s="614" t="s">
        <v>529</v>
      </c>
      <c r="BI48" s="614" t="s">
        <v>1083</v>
      </c>
      <c r="BJ48" s="614" t="s">
        <v>1083</v>
      </c>
      <c r="BK48" s="614" t="s">
        <v>529</v>
      </c>
      <c r="BL48" s="614" t="s">
        <v>529</v>
      </c>
      <c r="BM48" s="614" t="s">
        <v>1083</v>
      </c>
      <c r="BN48" s="614" t="s">
        <v>529</v>
      </c>
      <c r="BO48" s="614" t="s">
        <v>529</v>
      </c>
      <c r="BP48" s="614" t="s">
        <v>529</v>
      </c>
      <c r="BQ48" s="614" t="s">
        <v>1083</v>
      </c>
      <c r="BR48" s="614" t="s">
        <v>1083</v>
      </c>
      <c r="BS48" s="614" t="s">
        <v>529</v>
      </c>
      <c r="BT48" s="614" t="s">
        <v>529</v>
      </c>
      <c r="BU48" s="614" t="s">
        <v>529</v>
      </c>
      <c r="BV48" s="614" t="s">
        <v>529</v>
      </c>
      <c r="BW48" s="614" t="s">
        <v>1083</v>
      </c>
      <c r="BX48" s="614" t="s">
        <v>529</v>
      </c>
      <c r="BY48" s="614" t="s">
        <v>1083</v>
      </c>
      <c r="BZ48" s="614" t="s">
        <v>1083</v>
      </c>
      <c r="CA48" s="614" t="s">
        <v>1083</v>
      </c>
      <c r="CB48" s="614" t="s">
        <v>1083</v>
      </c>
      <c r="CC48" s="614" t="s">
        <v>1083</v>
      </c>
      <c r="CD48" s="614" t="s">
        <v>1083</v>
      </c>
      <c r="CE48" s="614" t="s">
        <v>529</v>
      </c>
      <c r="CF48" s="614" t="s">
        <v>529</v>
      </c>
      <c r="CG48" s="614" t="s">
        <v>1083</v>
      </c>
      <c r="CH48" s="614" t="s">
        <v>1083</v>
      </c>
      <c r="CI48" s="614" t="s">
        <v>1083</v>
      </c>
      <c r="CJ48" s="614" t="s">
        <v>1083</v>
      </c>
      <c r="CK48" s="614" t="s">
        <v>529</v>
      </c>
      <c r="CL48" s="614" t="s">
        <v>1083</v>
      </c>
      <c r="CM48" s="614" t="s">
        <v>1083</v>
      </c>
      <c r="CN48" s="614" t="s">
        <v>1083</v>
      </c>
      <c r="CO48" s="614" t="s">
        <v>1083</v>
      </c>
      <c r="CP48" s="614" t="s">
        <v>1083</v>
      </c>
      <c r="CQ48" s="614" t="s">
        <v>1083</v>
      </c>
      <c r="CR48" s="614" t="s">
        <v>529</v>
      </c>
      <c r="CS48" s="614" t="s">
        <v>1083</v>
      </c>
      <c r="CT48" s="614" t="s">
        <v>1083</v>
      </c>
      <c r="CU48" s="614" t="s">
        <v>1083</v>
      </c>
      <c r="CV48" s="614" t="s">
        <v>1083</v>
      </c>
      <c r="CW48" s="614" t="s">
        <v>1083</v>
      </c>
      <c r="CX48" s="614" t="s">
        <v>1083</v>
      </c>
      <c r="CY48" s="614" t="s">
        <v>1083</v>
      </c>
      <c r="CZ48" s="614" t="s">
        <v>1083</v>
      </c>
      <c r="DA48" s="614" t="s">
        <v>1083</v>
      </c>
      <c r="DB48" s="614" t="s">
        <v>1083</v>
      </c>
      <c r="DC48" s="614" t="s">
        <v>529</v>
      </c>
      <c r="DD48" s="614" t="s">
        <v>1083</v>
      </c>
      <c r="DE48" s="614" t="s">
        <v>1083</v>
      </c>
      <c r="DF48" s="614" t="s">
        <v>1083</v>
      </c>
      <c r="DG48" s="614" t="s">
        <v>1083</v>
      </c>
      <c r="DH48" s="614" t="s">
        <v>1083</v>
      </c>
      <c r="DI48" s="614" t="s">
        <v>1083</v>
      </c>
      <c r="DJ48" s="614" t="s">
        <v>1083</v>
      </c>
      <c r="DK48" s="614" t="s">
        <v>1083</v>
      </c>
      <c r="DL48" s="614" t="s">
        <v>1083</v>
      </c>
      <c r="DM48" s="614" t="s">
        <v>529</v>
      </c>
      <c r="DN48" s="614" t="s">
        <v>1083</v>
      </c>
      <c r="DO48" s="614" t="s">
        <v>1083</v>
      </c>
      <c r="DP48" s="614" t="s">
        <v>529</v>
      </c>
      <c r="DQ48" s="614" t="s">
        <v>1083</v>
      </c>
      <c r="DR48" s="614" t="s">
        <v>1083</v>
      </c>
      <c r="DS48" s="614" t="s">
        <v>1083</v>
      </c>
      <c r="DT48" s="614" t="s">
        <v>1083</v>
      </c>
      <c r="DU48" s="614" t="s">
        <v>529</v>
      </c>
      <c r="DV48" s="614" t="s">
        <v>529</v>
      </c>
      <c r="DW48" s="614" t="s">
        <v>1083</v>
      </c>
      <c r="DX48" s="614" t="s">
        <v>1083</v>
      </c>
      <c r="DY48" s="614" t="s">
        <v>1083</v>
      </c>
      <c r="DZ48" s="614" t="s">
        <v>529</v>
      </c>
      <c r="EA48" s="614" t="s">
        <v>529</v>
      </c>
      <c r="EB48" s="614" t="s">
        <v>529</v>
      </c>
      <c r="EC48" s="614" t="s">
        <v>1083</v>
      </c>
      <c r="ED48" s="614" t="s">
        <v>529</v>
      </c>
      <c r="EE48" s="614" t="s">
        <v>529</v>
      </c>
      <c r="EF48" s="614" t="s">
        <v>529</v>
      </c>
      <c r="EG48" s="614" t="s">
        <v>1083</v>
      </c>
      <c r="EH48" s="614" t="s">
        <v>1083</v>
      </c>
      <c r="EI48" s="614" t="s">
        <v>1083</v>
      </c>
      <c r="EJ48" s="614" t="s">
        <v>1083</v>
      </c>
      <c r="EK48" s="614" t="s">
        <v>1083</v>
      </c>
      <c r="EL48" s="614" t="s">
        <v>1083</v>
      </c>
      <c r="EM48" s="614" t="s">
        <v>1083</v>
      </c>
      <c r="EN48" s="614" t="s">
        <v>1083</v>
      </c>
      <c r="EO48" s="614" t="s">
        <v>1083</v>
      </c>
      <c r="EP48" s="614" t="s">
        <v>1083</v>
      </c>
      <c r="EQ48" s="614" t="s">
        <v>1083</v>
      </c>
      <c r="ER48" s="614" t="s">
        <v>1083</v>
      </c>
      <c r="ES48" s="614" t="s">
        <v>1083</v>
      </c>
      <c r="ET48" s="614" t="s">
        <v>1083</v>
      </c>
      <c r="EU48" s="614" t="s">
        <v>529</v>
      </c>
      <c r="EV48" s="614" t="s">
        <v>529</v>
      </c>
      <c r="EW48" s="614" t="s">
        <v>529</v>
      </c>
      <c r="EX48" s="614" t="s">
        <v>1083</v>
      </c>
      <c r="EY48" s="614" t="s">
        <v>1083</v>
      </c>
      <c r="EZ48" s="614" t="s">
        <v>529</v>
      </c>
      <c r="FA48" s="614" t="s">
        <v>1083</v>
      </c>
      <c r="FB48" s="614" t="s">
        <v>1083</v>
      </c>
      <c r="FC48" s="614" t="s">
        <v>1083</v>
      </c>
      <c r="FD48" s="614" t="s">
        <v>1083</v>
      </c>
      <c r="FE48" s="614" t="s">
        <v>1083</v>
      </c>
      <c r="FF48" s="614" t="s">
        <v>1083</v>
      </c>
      <c r="FG48" s="614" t="s">
        <v>1083</v>
      </c>
      <c r="FH48" s="614" t="s">
        <v>1083</v>
      </c>
      <c r="FI48" s="614" t="s">
        <v>1083</v>
      </c>
      <c r="FJ48" s="614" t="s">
        <v>529</v>
      </c>
      <c r="FK48" s="614" t="s">
        <v>529</v>
      </c>
      <c r="FL48" s="614" t="s">
        <v>1083</v>
      </c>
      <c r="FM48" s="614" t="s">
        <v>1083</v>
      </c>
      <c r="FN48" s="614" t="s">
        <v>1083</v>
      </c>
      <c r="FO48" s="614" t="s">
        <v>1083</v>
      </c>
      <c r="FP48" s="614" t="s">
        <v>1083</v>
      </c>
      <c r="FQ48" s="614" t="s">
        <v>1083</v>
      </c>
      <c r="FR48" s="614" t="s">
        <v>1083</v>
      </c>
      <c r="FS48" s="614" t="s">
        <v>1083</v>
      </c>
      <c r="FT48" s="614" t="s">
        <v>529</v>
      </c>
      <c r="FU48" s="614" t="s">
        <v>1083</v>
      </c>
      <c r="FV48" s="614" t="s">
        <v>1083</v>
      </c>
      <c r="FW48" s="614" t="s">
        <v>1083</v>
      </c>
      <c r="FX48" s="614" t="s">
        <v>529</v>
      </c>
      <c r="FY48" s="614" t="s">
        <v>1083</v>
      </c>
      <c r="FZ48" s="614" t="s">
        <v>529</v>
      </c>
      <c r="GA48" s="614" t="s">
        <v>529</v>
      </c>
      <c r="GB48" s="614" t="s">
        <v>529</v>
      </c>
      <c r="GC48" s="614" t="s">
        <v>529</v>
      </c>
      <c r="GD48" s="614" t="s">
        <v>529</v>
      </c>
      <c r="GE48" s="614" t="s">
        <v>1083</v>
      </c>
      <c r="GF48" s="614" t="s">
        <v>529</v>
      </c>
      <c r="GG48" s="614" t="s">
        <v>529</v>
      </c>
      <c r="GH48" s="614" t="s">
        <v>1083</v>
      </c>
      <c r="GI48" s="614" t="s">
        <v>1083</v>
      </c>
      <c r="GJ48" s="614" t="s">
        <v>529</v>
      </c>
      <c r="GK48" s="614" t="s">
        <v>1083</v>
      </c>
      <c r="GL48" s="614" t="s">
        <v>529</v>
      </c>
      <c r="GM48" s="614" t="s">
        <v>529</v>
      </c>
    </row>
    <row r="49" spans="1:195" x14ac:dyDescent="0.2">
      <c r="A49" s="613">
        <v>44874</v>
      </c>
      <c r="B49" s="614" t="s">
        <v>1083</v>
      </c>
      <c r="C49" s="614" t="s">
        <v>1083</v>
      </c>
      <c r="D49" s="614" t="s">
        <v>1083</v>
      </c>
      <c r="E49" s="614" t="s">
        <v>529</v>
      </c>
      <c r="F49" s="614" t="s">
        <v>1083</v>
      </c>
      <c r="G49" s="614" t="s">
        <v>1083</v>
      </c>
      <c r="H49" s="614" t="s">
        <v>1083</v>
      </c>
      <c r="I49" s="614" t="s">
        <v>1083</v>
      </c>
      <c r="J49" s="614" t="s">
        <v>1083</v>
      </c>
      <c r="K49" s="614" t="s">
        <v>1083</v>
      </c>
      <c r="L49" s="614" t="s">
        <v>1083</v>
      </c>
      <c r="M49" s="614" t="s">
        <v>1083</v>
      </c>
      <c r="N49" s="614" t="s">
        <v>1083</v>
      </c>
      <c r="O49" s="614" t="s">
        <v>1083</v>
      </c>
      <c r="P49" s="614" t="s">
        <v>1083</v>
      </c>
      <c r="Q49" s="614" t="s">
        <v>1083</v>
      </c>
      <c r="R49" s="614" t="s">
        <v>1083</v>
      </c>
      <c r="S49" s="614" t="s">
        <v>1083</v>
      </c>
      <c r="T49" s="614" t="s">
        <v>1083</v>
      </c>
      <c r="U49" s="614" t="s">
        <v>1083</v>
      </c>
      <c r="V49" s="614" t="s">
        <v>1083</v>
      </c>
      <c r="W49" s="614" t="s">
        <v>529</v>
      </c>
      <c r="X49" s="614" t="s">
        <v>529</v>
      </c>
      <c r="Y49" s="614" t="s">
        <v>1083</v>
      </c>
      <c r="Z49" s="614" t="s">
        <v>1083</v>
      </c>
      <c r="AA49" s="614" t="s">
        <v>1083</v>
      </c>
      <c r="AB49" s="614" t="s">
        <v>1083</v>
      </c>
      <c r="AC49" s="614" t="s">
        <v>1083</v>
      </c>
      <c r="AD49" s="614" t="s">
        <v>1083</v>
      </c>
      <c r="AE49" s="614" t="s">
        <v>1083</v>
      </c>
      <c r="AF49" s="614" t="s">
        <v>1083</v>
      </c>
      <c r="AG49" s="614" t="s">
        <v>1083</v>
      </c>
      <c r="AH49" s="614" t="s">
        <v>1083</v>
      </c>
      <c r="AI49" s="614" t="s">
        <v>1083</v>
      </c>
      <c r="AJ49" s="614" t="s">
        <v>1083</v>
      </c>
      <c r="AK49" s="614" t="s">
        <v>1083</v>
      </c>
      <c r="AL49" s="614" t="s">
        <v>1083</v>
      </c>
      <c r="AM49" s="614" t="s">
        <v>1083</v>
      </c>
      <c r="AN49" s="614" t="s">
        <v>1083</v>
      </c>
      <c r="AO49" s="614" t="s">
        <v>1083</v>
      </c>
      <c r="AP49" s="614" t="s">
        <v>1083</v>
      </c>
      <c r="AQ49" s="614" t="s">
        <v>1083</v>
      </c>
      <c r="AR49" s="614" t="s">
        <v>1083</v>
      </c>
      <c r="AS49" s="614" t="s">
        <v>1083</v>
      </c>
      <c r="AT49" s="614" t="s">
        <v>1083</v>
      </c>
      <c r="AU49" s="614" t="s">
        <v>1083</v>
      </c>
      <c r="AV49" s="614" t="s">
        <v>1083</v>
      </c>
      <c r="AW49" s="614" t="s">
        <v>1083</v>
      </c>
      <c r="AX49" s="614" t="s">
        <v>1083</v>
      </c>
      <c r="AY49" s="614" t="s">
        <v>1083</v>
      </c>
      <c r="AZ49" s="614" t="s">
        <v>1083</v>
      </c>
      <c r="BA49" s="614" t="s">
        <v>1083</v>
      </c>
      <c r="BB49" s="614" t="s">
        <v>1083</v>
      </c>
      <c r="BC49" s="614" t="s">
        <v>529</v>
      </c>
      <c r="BD49" s="614" t="s">
        <v>529</v>
      </c>
      <c r="BE49" s="614" t="s">
        <v>1083</v>
      </c>
      <c r="BF49" s="614" t="s">
        <v>529</v>
      </c>
      <c r="BG49" s="614" t="s">
        <v>1083</v>
      </c>
      <c r="BH49" s="614" t="s">
        <v>529</v>
      </c>
      <c r="BI49" s="614" t="s">
        <v>1083</v>
      </c>
      <c r="BJ49" s="614" t="s">
        <v>1083</v>
      </c>
      <c r="BK49" s="614" t="s">
        <v>529</v>
      </c>
      <c r="BL49" s="614" t="s">
        <v>529</v>
      </c>
      <c r="BM49" s="614" t="s">
        <v>1083</v>
      </c>
      <c r="BN49" s="614" t="s">
        <v>529</v>
      </c>
      <c r="BO49" s="614" t="s">
        <v>529</v>
      </c>
      <c r="BP49" s="614" t="s">
        <v>529</v>
      </c>
      <c r="BQ49" s="614" t="s">
        <v>1083</v>
      </c>
      <c r="BR49" s="614" t="s">
        <v>1083</v>
      </c>
      <c r="BS49" s="614" t="s">
        <v>529</v>
      </c>
      <c r="BT49" s="614" t="s">
        <v>529</v>
      </c>
      <c r="BU49" s="614" t="s">
        <v>529</v>
      </c>
      <c r="BV49" s="614" t="s">
        <v>529</v>
      </c>
      <c r="BW49" s="614" t="s">
        <v>1083</v>
      </c>
      <c r="BX49" s="614" t="s">
        <v>529</v>
      </c>
      <c r="BY49" s="614" t="s">
        <v>1083</v>
      </c>
      <c r="BZ49" s="614" t="s">
        <v>1083</v>
      </c>
      <c r="CA49" s="614" t="s">
        <v>1083</v>
      </c>
      <c r="CB49" s="614" t="s">
        <v>1083</v>
      </c>
      <c r="CC49" s="614" t="s">
        <v>1083</v>
      </c>
      <c r="CD49" s="614" t="s">
        <v>1083</v>
      </c>
      <c r="CE49" s="614" t="s">
        <v>529</v>
      </c>
      <c r="CF49" s="614" t="s">
        <v>529</v>
      </c>
      <c r="CG49" s="614" t="s">
        <v>1083</v>
      </c>
      <c r="CH49" s="614" t="s">
        <v>1083</v>
      </c>
      <c r="CI49" s="614" t="s">
        <v>1083</v>
      </c>
      <c r="CJ49" s="614" t="s">
        <v>1083</v>
      </c>
      <c r="CK49" s="614" t="s">
        <v>529</v>
      </c>
      <c r="CL49" s="614" t="s">
        <v>1083</v>
      </c>
      <c r="CM49" s="614" t="s">
        <v>1083</v>
      </c>
      <c r="CN49" s="614" t="s">
        <v>1083</v>
      </c>
      <c r="CO49" s="614" t="s">
        <v>1083</v>
      </c>
      <c r="CP49" s="614" t="s">
        <v>1083</v>
      </c>
      <c r="CQ49" s="614" t="s">
        <v>1083</v>
      </c>
      <c r="CR49" s="614" t="s">
        <v>529</v>
      </c>
      <c r="CS49" s="614" t="s">
        <v>1083</v>
      </c>
      <c r="CT49" s="614" t="s">
        <v>1083</v>
      </c>
      <c r="CU49" s="614" t="s">
        <v>1083</v>
      </c>
      <c r="CV49" s="614" t="s">
        <v>1083</v>
      </c>
      <c r="CW49" s="614" t="s">
        <v>1083</v>
      </c>
      <c r="CX49" s="614" t="s">
        <v>1083</v>
      </c>
      <c r="CY49" s="614" t="s">
        <v>1083</v>
      </c>
      <c r="CZ49" s="614" t="s">
        <v>1083</v>
      </c>
      <c r="DA49" s="614" t="s">
        <v>1083</v>
      </c>
      <c r="DB49" s="614" t="s">
        <v>1083</v>
      </c>
      <c r="DC49" s="614" t="s">
        <v>529</v>
      </c>
      <c r="DD49" s="614" t="s">
        <v>1083</v>
      </c>
      <c r="DE49" s="614" t="s">
        <v>1083</v>
      </c>
      <c r="DF49" s="614" t="s">
        <v>1083</v>
      </c>
      <c r="DG49" s="614" t="s">
        <v>1083</v>
      </c>
      <c r="DH49" s="614" t="s">
        <v>1083</v>
      </c>
      <c r="DI49" s="614" t="s">
        <v>1083</v>
      </c>
      <c r="DJ49" s="614" t="s">
        <v>1083</v>
      </c>
      <c r="DK49" s="614" t="s">
        <v>1083</v>
      </c>
      <c r="DL49" s="614" t="s">
        <v>1083</v>
      </c>
      <c r="DM49" s="614" t="s">
        <v>529</v>
      </c>
      <c r="DN49" s="614" t="s">
        <v>1083</v>
      </c>
      <c r="DO49" s="614" t="s">
        <v>1083</v>
      </c>
      <c r="DP49" s="614" t="s">
        <v>529</v>
      </c>
      <c r="DQ49" s="614" t="s">
        <v>1083</v>
      </c>
      <c r="DR49" s="614" t="s">
        <v>1083</v>
      </c>
      <c r="DS49" s="614" t="s">
        <v>1083</v>
      </c>
      <c r="DT49" s="614" t="s">
        <v>1083</v>
      </c>
      <c r="DU49" s="614" t="s">
        <v>529</v>
      </c>
      <c r="DV49" s="614" t="s">
        <v>529</v>
      </c>
      <c r="DW49" s="614" t="s">
        <v>1083</v>
      </c>
      <c r="DX49" s="614" t="s">
        <v>1083</v>
      </c>
      <c r="DY49" s="614" t="s">
        <v>1083</v>
      </c>
      <c r="DZ49" s="614" t="s">
        <v>529</v>
      </c>
      <c r="EA49" s="614" t="s">
        <v>529</v>
      </c>
      <c r="EB49" s="614" t="s">
        <v>529</v>
      </c>
      <c r="EC49" s="614" t="s">
        <v>1083</v>
      </c>
      <c r="ED49" s="614" t="s">
        <v>529</v>
      </c>
      <c r="EE49" s="614" t="s">
        <v>1083</v>
      </c>
      <c r="EF49" s="614" t="s">
        <v>529</v>
      </c>
      <c r="EG49" s="614" t="s">
        <v>1083</v>
      </c>
      <c r="EH49" s="614" t="s">
        <v>1083</v>
      </c>
      <c r="EI49" s="614" t="s">
        <v>1083</v>
      </c>
      <c r="EJ49" s="614" t="s">
        <v>1083</v>
      </c>
      <c r="EK49" s="614" t="s">
        <v>1083</v>
      </c>
      <c r="EL49" s="614" t="s">
        <v>1083</v>
      </c>
      <c r="EM49" s="614" t="s">
        <v>1083</v>
      </c>
      <c r="EN49" s="614" t="s">
        <v>1083</v>
      </c>
      <c r="EO49" s="614" t="s">
        <v>1083</v>
      </c>
      <c r="EP49" s="614" t="s">
        <v>1083</v>
      </c>
      <c r="EQ49" s="614" t="s">
        <v>1083</v>
      </c>
      <c r="ER49" s="614" t="s">
        <v>1083</v>
      </c>
      <c r="ES49" s="614" t="s">
        <v>1083</v>
      </c>
      <c r="ET49" s="614" t="s">
        <v>1083</v>
      </c>
      <c r="EU49" s="614" t="s">
        <v>1083</v>
      </c>
      <c r="EV49" s="614" t="s">
        <v>529</v>
      </c>
      <c r="EW49" s="614" t="s">
        <v>529</v>
      </c>
      <c r="EX49" s="614" t="s">
        <v>1083</v>
      </c>
      <c r="EY49" s="614" t="s">
        <v>1083</v>
      </c>
      <c r="EZ49" s="614" t="s">
        <v>529</v>
      </c>
      <c r="FA49" s="614" t="s">
        <v>1083</v>
      </c>
      <c r="FB49" s="614" t="s">
        <v>1083</v>
      </c>
      <c r="FC49" s="614" t="s">
        <v>1083</v>
      </c>
      <c r="FD49" s="614" t="s">
        <v>1083</v>
      </c>
      <c r="FE49" s="614" t="s">
        <v>1083</v>
      </c>
      <c r="FF49" s="614" t="s">
        <v>1083</v>
      </c>
      <c r="FG49" s="614" t="s">
        <v>1083</v>
      </c>
      <c r="FH49" s="614" t="s">
        <v>1083</v>
      </c>
      <c r="FI49" s="614" t="s">
        <v>1083</v>
      </c>
      <c r="FJ49" s="614" t="s">
        <v>1083</v>
      </c>
      <c r="FK49" s="614" t="s">
        <v>1083</v>
      </c>
      <c r="FL49" s="614" t="s">
        <v>1083</v>
      </c>
      <c r="FM49" s="614" t="s">
        <v>1083</v>
      </c>
      <c r="FN49" s="614" t="s">
        <v>1083</v>
      </c>
      <c r="FO49" s="614" t="s">
        <v>1083</v>
      </c>
      <c r="FP49" s="614" t="s">
        <v>1083</v>
      </c>
      <c r="FQ49" s="614" t="s">
        <v>1083</v>
      </c>
      <c r="FR49" s="614" t="s">
        <v>1083</v>
      </c>
      <c r="FS49" s="614" t="s">
        <v>1083</v>
      </c>
      <c r="FT49" s="614" t="s">
        <v>529</v>
      </c>
      <c r="FU49" s="614" t="s">
        <v>1083</v>
      </c>
      <c r="FV49" s="614" t="s">
        <v>1083</v>
      </c>
      <c r="FW49" s="614" t="s">
        <v>1083</v>
      </c>
      <c r="FX49" s="614" t="s">
        <v>529</v>
      </c>
      <c r="FY49" s="614" t="s">
        <v>1083</v>
      </c>
      <c r="FZ49" s="614" t="s">
        <v>529</v>
      </c>
      <c r="GA49" s="614" t="s">
        <v>529</v>
      </c>
      <c r="GB49" s="614" t="s">
        <v>529</v>
      </c>
      <c r="GC49" s="614" t="s">
        <v>529</v>
      </c>
      <c r="GD49" s="614" t="s">
        <v>529</v>
      </c>
      <c r="GE49" s="614" t="s">
        <v>1083</v>
      </c>
      <c r="GF49" s="614" t="s">
        <v>529</v>
      </c>
      <c r="GG49" s="614" t="s">
        <v>529</v>
      </c>
      <c r="GH49" s="614" t="s">
        <v>1083</v>
      </c>
      <c r="GI49" s="614" t="s">
        <v>1083</v>
      </c>
      <c r="GJ49" s="614" t="s">
        <v>529</v>
      </c>
      <c r="GK49" s="614" t="s">
        <v>1083</v>
      </c>
      <c r="GL49" s="614" t="s">
        <v>529</v>
      </c>
      <c r="GM49" s="614" t="s">
        <v>1083</v>
      </c>
    </row>
    <row r="50" spans="1:195" x14ac:dyDescent="0.2">
      <c r="A50" s="613">
        <v>44875</v>
      </c>
      <c r="B50" s="614" t="s">
        <v>1083</v>
      </c>
      <c r="C50" s="614" t="s">
        <v>1083</v>
      </c>
      <c r="D50" s="614" t="s">
        <v>1083</v>
      </c>
      <c r="E50" s="614" t="s">
        <v>529</v>
      </c>
      <c r="F50" s="614" t="s">
        <v>1083</v>
      </c>
      <c r="G50" s="614" t="s">
        <v>1083</v>
      </c>
      <c r="H50" s="614" t="s">
        <v>1083</v>
      </c>
      <c r="I50" s="614" t="s">
        <v>1083</v>
      </c>
      <c r="J50" s="614" t="s">
        <v>1083</v>
      </c>
      <c r="K50" s="614" t="s">
        <v>1083</v>
      </c>
      <c r="L50" s="614" t="s">
        <v>1083</v>
      </c>
      <c r="M50" s="614" t="s">
        <v>1083</v>
      </c>
      <c r="N50" s="614" t="s">
        <v>1083</v>
      </c>
      <c r="O50" s="614" t="s">
        <v>1083</v>
      </c>
      <c r="P50" s="614" t="s">
        <v>1083</v>
      </c>
      <c r="Q50" s="614" t="s">
        <v>1083</v>
      </c>
      <c r="R50" s="614" t="s">
        <v>1083</v>
      </c>
      <c r="S50" s="614" t="s">
        <v>1083</v>
      </c>
      <c r="T50" s="614" t="s">
        <v>1083</v>
      </c>
      <c r="U50" s="614" t="s">
        <v>1083</v>
      </c>
      <c r="V50" s="614" t="s">
        <v>1083</v>
      </c>
      <c r="W50" s="614" t="s">
        <v>529</v>
      </c>
      <c r="X50" s="614" t="s">
        <v>529</v>
      </c>
      <c r="Y50" s="614" t="s">
        <v>1083</v>
      </c>
      <c r="Z50" s="614" t="s">
        <v>1083</v>
      </c>
      <c r="AA50" s="614" t="s">
        <v>1083</v>
      </c>
      <c r="AB50" s="614" t="s">
        <v>1083</v>
      </c>
      <c r="AC50" s="614" t="s">
        <v>1083</v>
      </c>
      <c r="AD50" s="614" t="s">
        <v>1083</v>
      </c>
      <c r="AE50" s="614" t="s">
        <v>1083</v>
      </c>
      <c r="AF50" s="614" t="s">
        <v>1083</v>
      </c>
      <c r="AG50" s="614" t="s">
        <v>1083</v>
      </c>
      <c r="AH50" s="614" t="s">
        <v>1083</v>
      </c>
      <c r="AI50" s="614" t="s">
        <v>1083</v>
      </c>
      <c r="AJ50" s="614" t="s">
        <v>1083</v>
      </c>
      <c r="AK50" s="614" t="s">
        <v>1083</v>
      </c>
      <c r="AL50" s="614" t="s">
        <v>1083</v>
      </c>
      <c r="AM50" s="614" t="s">
        <v>1083</v>
      </c>
      <c r="AN50" s="614" t="s">
        <v>1083</v>
      </c>
      <c r="AO50" s="614" t="s">
        <v>1083</v>
      </c>
      <c r="AP50" s="614" t="s">
        <v>1083</v>
      </c>
      <c r="AQ50" s="614" t="s">
        <v>1083</v>
      </c>
      <c r="AR50" s="614" t="s">
        <v>1083</v>
      </c>
      <c r="AS50" s="614" t="s">
        <v>1083</v>
      </c>
      <c r="AT50" s="614" t="s">
        <v>1083</v>
      </c>
      <c r="AU50" s="614" t="s">
        <v>1083</v>
      </c>
      <c r="AV50" s="614" t="s">
        <v>1083</v>
      </c>
      <c r="AW50" s="614" t="s">
        <v>1083</v>
      </c>
      <c r="AX50" s="614" t="s">
        <v>1083</v>
      </c>
      <c r="AY50" s="614" t="s">
        <v>1083</v>
      </c>
      <c r="AZ50" s="614" t="s">
        <v>1083</v>
      </c>
      <c r="BA50" s="614" t="s">
        <v>1083</v>
      </c>
      <c r="BB50" s="614" t="s">
        <v>1083</v>
      </c>
      <c r="BC50" s="614" t="s">
        <v>529</v>
      </c>
      <c r="BD50" s="614" t="s">
        <v>529</v>
      </c>
      <c r="BE50" s="614" t="s">
        <v>1083</v>
      </c>
      <c r="BF50" s="614" t="s">
        <v>529</v>
      </c>
      <c r="BG50" s="614" t="s">
        <v>1083</v>
      </c>
      <c r="BH50" s="614" t="s">
        <v>529</v>
      </c>
      <c r="BI50" s="614" t="s">
        <v>1083</v>
      </c>
      <c r="BJ50" s="614" t="s">
        <v>1083</v>
      </c>
      <c r="BK50" s="614" t="s">
        <v>529</v>
      </c>
      <c r="BL50" s="614" t="s">
        <v>529</v>
      </c>
      <c r="BM50" s="614" t="s">
        <v>1083</v>
      </c>
      <c r="BN50" s="614" t="s">
        <v>529</v>
      </c>
      <c r="BO50" s="614" t="s">
        <v>529</v>
      </c>
      <c r="BP50" s="614" t="s">
        <v>529</v>
      </c>
      <c r="BQ50" s="614" t="s">
        <v>1083</v>
      </c>
      <c r="BR50" s="614" t="s">
        <v>1083</v>
      </c>
      <c r="BS50" s="614" t="s">
        <v>529</v>
      </c>
      <c r="BT50" s="614" t="s">
        <v>529</v>
      </c>
      <c r="BU50" s="614" t="s">
        <v>529</v>
      </c>
      <c r="BV50" s="614" t="s">
        <v>529</v>
      </c>
      <c r="BW50" s="614" t="s">
        <v>1083</v>
      </c>
      <c r="BX50" s="614" t="s">
        <v>529</v>
      </c>
      <c r="BY50" s="614" t="s">
        <v>1083</v>
      </c>
      <c r="BZ50" s="614" t="s">
        <v>1083</v>
      </c>
      <c r="CA50" s="614" t="s">
        <v>1083</v>
      </c>
      <c r="CB50" s="614" t="s">
        <v>1083</v>
      </c>
      <c r="CC50" s="614" t="s">
        <v>1083</v>
      </c>
      <c r="CD50" s="614" t="s">
        <v>1083</v>
      </c>
      <c r="CE50" s="614" t="s">
        <v>529</v>
      </c>
      <c r="CF50" s="614" t="s">
        <v>529</v>
      </c>
      <c r="CG50" s="614" t="s">
        <v>1083</v>
      </c>
      <c r="CH50" s="614" t="s">
        <v>1083</v>
      </c>
      <c r="CI50" s="614" t="s">
        <v>1083</v>
      </c>
      <c r="CJ50" s="614" t="s">
        <v>1083</v>
      </c>
      <c r="CK50" s="614" t="s">
        <v>529</v>
      </c>
      <c r="CL50" s="614" t="s">
        <v>1083</v>
      </c>
      <c r="CM50" s="614" t="s">
        <v>1083</v>
      </c>
      <c r="CN50" s="614" t="s">
        <v>1083</v>
      </c>
      <c r="CO50" s="614" t="s">
        <v>1083</v>
      </c>
      <c r="CP50" s="614" t="s">
        <v>1083</v>
      </c>
      <c r="CQ50" s="614" t="s">
        <v>1083</v>
      </c>
      <c r="CR50" s="614" t="s">
        <v>529</v>
      </c>
      <c r="CS50" s="614" t="s">
        <v>1083</v>
      </c>
      <c r="CT50" s="614" t="s">
        <v>1083</v>
      </c>
      <c r="CU50" s="614" t="s">
        <v>1083</v>
      </c>
      <c r="CV50" s="614" t="s">
        <v>1083</v>
      </c>
      <c r="CW50" s="614" t="s">
        <v>1083</v>
      </c>
      <c r="CX50" s="614" t="s">
        <v>1083</v>
      </c>
      <c r="CY50" s="614" t="s">
        <v>1083</v>
      </c>
      <c r="CZ50" s="614" t="s">
        <v>1083</v>
      </c>
      <c r="DA50" s="614" t="s">
        <v>1083</v>
      </c>
      <c r="DB50" s="614" t="s">
        <v>1083</v>
      </c>
      <c r="DC50" s="614" t="s">
        <v>529</v>
      </c>
      <c r="DD50" s="614" t="s">
        <v>1083</v>
      </c>
      <c r="DE50" s="614" t="s">
        <v>1083</v>
      </c>
      <c r="DF50" s="614" t="s">
        <v>1083</v>
      </c>
      <c r="DG50" s="614" t="s">
        <v>1083</v>
      </c>
      <c r="DH50" s="614" t="s">
        <v>1083</v>
      </c>
      <c r="DI50" s="614" t="s">
        <v>1083</v>
      </c>
      <c r="DJ50" s="614" t="s">
        <v>1083</v>
      </c>
      <c r="DK50" s="614" t="s">
        <v>1083</v>
      </c>
      <c r="DL50" s="614" t="s">
        <v>1083</v>
      </c>
      <c r="DM50" s="614" t="s">
        <v>529</v>
      </c>
      <c r="DN50" s="614" t="s">
        <v>1083</v>
      </c>
      <c r="DO50" s="614" t="s">
        <v>1083</v>
      </c>
      <c r="DP50" s="614" t="s">
        <v>529</v>
      </c>
      <c r="DQ50" s="614" t="s">
        <v>529</v>
      </c>
      <c r="DR50" s="614" t="s">
        <v>1083</v>
      </c>
      <c r="DS50" s="614" t="s">
        <v>1083</v>
      </c>
      <c r="DT50" s="614" t="s">
        <v>1083</v>
      </c>
      <c r="DU50" s="614" t="s">
        <v>529</v>
      </c>
      <c r="DV50" s="614" t="s">
        <v>529</v>
      </c>
      <c r="DW50" s="614" t="s">
        <v>1083</v>
      </c>
      <c r="DX50" s="614" t="s">
        <v>1083</v>
      </c>
      <c r="DY50" s="614" t="s">
        <v>1083</v>
      </c>
      <c r="DZ50" s="614" t="s">
        <v>529</v>
      </c>
      <c r="EA50" s="614" t="s">
        <v>529</v>
      </c>
      <c r="EB50" s="614" t="s">
        <v>529</v>
      </c>
      <c r="EC50" s="614" t="s">
        <v>1083</v>
      </c>
      <c r="ED50" s="614" t="s">
        <v>529</v>
      </c>
      <c r="EE50" s="614" t="s">
        <v>529</v>
      </c>
      <c r="EF50" s="614" t="s">
        <v>529</v>
      </c>
      <c r="EG50" s="614" t="s">
        <v>1083</v>
      </c>
      <c r="EH50" s="614" t="s">
        <v>1083</v>
      </c>
      <c r="EI50" s="614" t="s">
        <v>1083</v>
      </c>
      <c r="EJ50" s="614" t="s">
        <v>1083</v>
      </c>
      <c r="EK50" s="614" t="s">
        <v>1083</v>
      </c>
      <c r="EL50" s="614" t="s">
        <v>1083</v>
      </c>
      <c r="EM50" s="614" t="s">
        <v>1083</v>
      </c>
      <c r="EN50" s="614" t="s">
        <v>1083</v>
      </c>
      <c r="EO50" s="614" t="s">
        <v>1083</v>
      </c>
      <c r="EP50" s="614" t="s">
        <v>1083</v>
      </c>
      <c r="EQ50" s="614" t="s">
        <v>1083</v>
      </c>
      <c r="ER50" s="614" t="s">
        <v>1083</v>
      </c>
      <c r="ES50" s="614" t="s">
        <v>1083</v>
      </c>
      <c r="ET50" s="614" t="s">
        <v>1083</v>
      </c>
      <c r="EU50" s="614" t="s">
        <v>1083</v>
      </c>
      <c r="EV50" s="614" t="s">
        <v>529</v>
      </c>
      <c r="EW50" s="614" t="s">
        <v>529</v>
      </c>
      <c r="EX50" s="614" t="s">
        <v>1083</v>
      </c>
      <c r="EY50" s="614" t="s">
        <v>529</v>
      </c>
      <c r="EZ50" s="614" t="s">
        <v>529</v>
      </c>
      <c r="FA50" s="614" t="s">
        <v>1083</v>
      </c>
      <c r="FB50" s="614" t="s">
        <v>1083</v>
      </c>
      <c r="FC50" s="614" t="s">
        <v>1083</v>
      </c>
      <c r="FD50" s="614" t="s">
        <v>1083</v>
      </c>
      <c r="FE50" s="614" t="s">
        <v>1083</v>
      </c>
      <c r="FF50" s="614" t="s">
        <v>1083</v>
      </c>
      <c r="FG50" s="614" t="s">
        <v>1083</v>
      </c>
      <c r="FH50" s="614" t="s">
        <v>1083</v>
      </c>
      <c r="FI50" s="614" t="s">
        <v>1083</v>
      </c>
      <c r="FJ50" s="614" t="s">
        <v>1083</v>
      </c>
      <c r="FK50" s="614" t="s">
        <v>1083</v>
      </c>
      <c r="FL50" s="614" t="s">
        <v>1083</v>
      </c>
      <c r="FM50" s="614" t="s">
        <v>1083</v>
      </c>
      <c r="FN50" s="614" t="s">
        <v>1083</v>
      </c>
      <c r="FO50" s="614" t="s">
        <v>1083</v>
      </c>
      <c r="FP50" s="614" t="s">
        <v>1083</v>
      </c>
      <c r="FQ50" s="614" t="s">
        <v>1083</v>
      </c>
      <c r="FR50" s="614" t="s">
        <v>1083</v>
      </c>
      <c r="FS50" s="614" t="s">
        <v>1083</v>
      </c>
      <c r="FT50" s="614" t="s">
        <v>529</v>
      </c>
      <c r="FU50" s="614" t="s">
        <v>1083</v>
      </c>
      <c r="FV50" s="614" t="s">
        <v>1083</v>
      </c>
      <c r="FW50" s="614" t="s">
        <v>1083</v>
      </c>
      <c r="FX50" s="614" t="s">
        <v>529</v>
      </c>
      <c r="FY50" s="614" t="s">
        <v>1083</v>
      </c>
      <c r="FZ50" s="614" t="s">
        <v>529</v>
      </c>
      <c r="GA50" s="614" t="s">
        <v>529</v>
      </c>
      <c r="GB50" s="614" t="s">
        <v>529</v>
      </c>
      <c r="GC50" s="614" t="s">
        <v>529</v>
      </c>
      <c r="GD50" s="614" t="s">
        <v>1083</v>
      </c>
      <c r="GE50" s="614" t="s">
        <v>1083</v>
      </c>
      <c r="GF50" s="614" t="s">
        <v>529</v>
      </c>
      <c r="GG50" s="614" t="s">
        <v>529</v>
      </c>
      <c r="GH50" s="614" t="s">
        <v>1083</v>
      </c>
      <c r="GI50" s="614" t="s">
        <v>1083</v>
      </c>
      <c r="GJ50" s="614" t="s">
        <v>529</v>
      </c>
      <c r="GK50" s="614" t="s">
        <v>1083</v>
      </c>
      <c r="GL50" s="614" t="s">
        <v>529</v>
      </c>
      <c r="GM50" s="614" t="s">
        <v>1083</v>
      </c>
    </row>
    <row r="51" spans="1:195" x14ac:dyDescent="0.2">
      <c r="A51" s="613">
        <v>44876</v>
      </c>
      <c r="B51" s="614" t="s">
        <v>1083</v>
      </c>
      <c r="C51" s="614" t="s">
        <v>1083</v>
      </c>
      <c r="D51" s="614" t="s">
        <v>1083</v>
      </c>
      <c r="E51" s="614" t="s">
        <v>529</v>
      </c>
      <c r="F51" s="614" t="s">
        <v>1083</v>
      </c>
      <c r="G51" s="614" t="s">
        <v>1083</v>
      </c>
      <c r="H51" s="614" t="s">
        <v>1083</v>
      </c>
      <c r="I51" s="614" t="s">
        <v>1083</v>
      </c>
      <c r="J51" s="614" t="s">
        <v>1083</v>
      </c>
      <c r="K51" s="614" t="s">
        <v>1083</v>
      </c>
      <c r="L51" s="614" t="s">
        <v>1083</v>
      </c>
      <c r="M51" s="614" t="s">
        <v>1083</v>
      </c>
      <c r="N51" s="614" t="s">
        <v>1083</v>
      </c>
      <c r="O51" s="614" t="s">
        <v>1083</v>
      </c>
      <c r="P51" s="614" t="s">
        <v>1083</v>
      </c>
      <c r="Q51" s="614" t="s">
        <v>1083</v>
      </c>
      <c r="R51" s="614" t="s">
        <v>1083</v>
      </c>
      <c r="S51" s="614" t="s">
        <v>1083</v>
      </c>
      <c r="T51" s="614" t="s">
        <v>1083</v>
      </c>
      <c r="U51" s="614" t="s">
        <v>1083</v>
      </c>
      <c r="V51" s="614" t="s">
        <v>1083</v>
      </c>
      <c r="W51" s="614" t="s">
        <v>529</v>
      </c>
      <c r="X51" s="614" t="s">
        <v>529</v>
      </c>
      <c r="Y51" s="614" t="s">
        <v>1083</v>
      </c>
      <c r="Z51" s="614" t="s">
        <v>1083</v>
      </c>
      <c r="AA51" s="614" t="s">
        <v>1083</v>
      </c>
      <c r="AB51" s="614" t="s">
        <v>1083</v>
      </c>
      <c r="AC51" s="614" t="s">
        <v>1083</v>
      </c>
      <c r="AD51" s="614" t="s">
        <v>1083</v>
      </c>
      <c r="AE51" s="614" t="s">
        <v>1083</v>
      </c>
      <c r="AF51" s="614" t="s">
        <v>1083</v>
      </c>
      <c r="AG51" s="614" t="s">
        <v>1083</v>
      </c>
      <c r="AH51" s="614" t="s">
        <v>1083</v>
      </c>
      <c r="AI51" s="614" t="s">
        <v>1083</v>
      </c>
      <c r="AJ51" s="614" t="s">
        <v>1083</v>
      </c>
      <c r="AK51" s="614" t="s">
        <v>1083</v>
      </c>
      <c r="AL51" s="614" t="s">
        <v>1083</v>
      </c>
      <c r="AM51" s="614" t="s">
        <v>1083</v>
      </c>
      <c r="AN51" s="614" t="s">
        <v>1083</v>
      </c>
      <c r="AO51" s="614" t="s">
        <v>1083</v>
      </c>
      <c r="AP51" s="614" t="s">
        <v>1083</v>
      </c>
      <c r="AQ51" s="614" t="s">
        <v>1083</v>
      </c>
      <c r="AR51" s="614" t="s">
        <v>1083</v>
      </c>
      <c r="AS51" s="614" t="s">
        <v>1083</v>
      </c>
      <c r="AT51" s="614" t="s">
        <v>1083</v>
      </c>
      <c r="AU51" s="614" t="s">
        <v>1083</v>
      </c>
      <c r="AV51" s="614" t="s">
        <v>1083</v>
      </c>
      <c r="AW51" s="614" t="s">
        <v>1083</v>
      </c>
      <c r="AX51" s="614" t="s">
        <v>1083</v>
      </c>
      <c r="AY51" s="614" t="s">
        <v>1083</v>
      </c>
      <c r="AZ51" s="614" t="s">
        <v>1083</v>
      </c>
      <c r="BA51" s="614" t="s">
        <v>1083</v>
      </c>
      <c r="BB51" s="614" t="s">
        <v>1083</v>
      </c>
      <c r="BC51" s="614" t="s">
        <v>529</v>
      </c>
      <c r="BD51" s="614" t="s">
        <v>529</v>
      </c>
      <c r="BE51" s="614" t="s">
        <v>1083</v>
      </c>
      <c r="BF51" s="614" t="s">
        <v>529</v>
      </c>
      <c r="BG51" s="614" t="s">
        <v>1083</v>
      </c>
      <c r="BH51" s="614" t="s">
        <v>529</v>
      </c>
      <c r="BI51" s="614" t="s">
        <v>1083</v>
      </c>
      <c r="BJ51" s="614" t="s">
        <v>1083</v>
      </c>
      <c r="BK51" s="614" t="s">
        <v>529</v>
      </c>
      <c r="BL51" s="614" t="s">
        <v>529</v>
      </c>
      <c r="BM51" s="614" t="s">
        <v>1083</v>
      </c>
      <c r="BN51" s="614" t="s">
        <v>529</v>
      </c>
      <c r="BO51" s="614" t="s">
        <v>529</v>
      </c>
      <c r="BP51" s="614" t="s">
        <v>529</v>
      </c>
      <c r="BQ51" s="614" t="s">
        <v>1083</v>
      </c>
      <c r="BR51" s="614" t="s">
        <v>1083</v>
      </c>
      <c r="BS51" s="614" t="s">
        <v>529</v>
      </c>
      <c r="BT51" s="614" t="s">
        <v>529</v>
      </c>
      <c r="BU51" s="614" t="s">
        <v>529</v>
      </c>
      <c r="BV51" s="614" t="s">
        <v>529</v>
      </c>
      <c r="BW51" s="614" t="s">
        <v>1083</v>
      </c>
      <c r="BX51" s="614" t="s">
        <v>529</v>
      </c>
      <c r="BY51" s="614" t="s">
        <v>1083</v>
      </c>
      <c r="BZ51" s="614" t="s">
        <v>1083</v>
      </c>
      <c r="CA51" s="614" t="s">
        <v>1083</v>
      </c>
      <c r="CB51" s="614" t="s">
        <v>1083</v>
      </c>
      <c r="CC51" s="614" t="s">
        <v>1083</v>
      </c>
      <c r="CD51" s="614" t="s">
        <v>1083</v>
      </c>
      <c r="CE51" s="614" t="s">
        <v>529</v>
      </c>
      <c r="CF51" s="614" t="s">
        <v>529</v>
      </c>
      <c r="CG51" s="614" t="s">
        <v>1083</v>
      </c>
      <c r="CH51" s="614" t="s">
        <v>1083</v>
      </c>
      <c r="CI51" s="614" t="s">
        <v>1083</v>
      </c>
      <c r="CJ51" s="614" t="s">
        <v>1083</v>
      </c>
      <c r="CK51" s="614" t="s">
        <v>529</v>
      </c>
      <c r="CL51" s="614" t="s">
        <v>1083</v>
      </c>
      <c r="CM51" s="614" t="s">
        <v>1083</v>
      </c>
      <c r="CN51" s="614" t="s">
        <v>1083</v>
      </c>
      <c r="CO51" s="614" t="s">
        <v>1083</v>
      </c>
      <c r="CP51" s="614" t="s">
        <v>1083</v>
      </c>
      <c r="CQ51" s="614" t="s">
        <v>1083</v>
      </c>
      <c r="CR51" s="614" t="s">
        <v>529</v>
      </c>
      <c r="CS51" s="614" t="s">
        <v>1083</v>
      </c>
      <c r="CT51" s="614" t="s">
        <v>1083</v>
      </c>
      <c r="CU51" s="614" t="s">
        <v>1083</v>
      </c>
      <c r="CV51" s="614" t="s">
        <v>1083</v>
      </c>
      <c r="CW51" s="614" t="s">
        <v>1083</v>
      </c>
      <c r="CX51" s="614" t="s">
        <v>1083</v>
      </c>
      <c r="CY51" s="614" t="s">
        <v>1083</v>
      </c>
      <c r="CZ51" s="614" t="s">
        <v>1083</v>
      </c>
      <c r="DA51" s="614" t="s">
        <v>1083</v>
      </c>
      <c r="DB51" s="614" t="s">
        <v>1083</v>
      </c>
      <c r="DC51" s="614" t="s">
        <v>529</v>
      </c>
      <c r="DD51" s="614" t="s">
        <v>1083</v>
      </c>
      <c r="DE51" s="614" t="s">
        <v>1083</v>
      </c>
      <c r="DF51" s="614" t="s">
        <v>1083</v>
      </c>
      <c r="DG51" s="614" t="s">
        <v>1083</v>
      </c>
      <c r="DH51" s="614" t="s">
        <v>1083</v>
      </c>
      <c r="DI51" s="614" t="s">
        <v>1083</v>
      </c>
      <c r="DJ51" s="614" t="s">
        <v>1083</v>
      </c>
      <c r="DK51" s="614" t="s">
        <v>1083</v>
      </c>
      <c r="DL51" s="614" t="s">
        <v>1083</v>
      </c>
      <c r="DM51" s="614" t="s">
        <v>529</v>
      </c>
      <c r="DN51" s="614" t="s">
        <v>1083</v>
      </c>
      <c r="DO51" s="614" t="s">
        <v>1083</v>
      </c>
      <c r="DP51" s="614" t="s">
        <v>529</v>
      </c>
      <c r="DQ51" s="614" t="s">
        <v>1083</v>
      </c>
      <c r="DR51" s="614" t="s">
        <v>1083</v>
      </c>
      <c r="DS51" s="614" t="s">
        <v>1083</v>
      </c>
      <c r="DT51" s="614" t="s">
        <v>1083</v>
      </c>
      <c r="DU51" s="614" t="s">
        <v>1083</v>
      </c>
      <c r="DV51" s="614" t="s">
        <v>1083</v>
      </c>
      <c r="DW51" s="614" t="s">
        <v>1083</v>
      </c>
      <c r="DX51" s="614" t="s">
        <v>1083</v>
      </c>
      <c r="DY51" s="614" t="s">
        <v>1083</v>
      </c>
      <c r="DZ51" s="614" t="s">
        <v>529</v>
      </c>
      <c r="EA51" s="614" t="s">
        <v>529</v>
      </c>
      <c r="EB51" s="614" t="s">
        <v>529</v>
      </c>
      <c r="EC51" s="614" t="s">
        <v>1083</v>
      </c>
      <c r="ED51" s="614" t="s">
        <v>529</v>
      </c>
      <c r="EE51" s="614" t="s">
        <v>529</v>
      </c>
      <c r="EF51" s="614" t="s">
        <v>529</v>
      </c>
      <c r="EG51" s="614" t="s">
        <v>1083</v>
      </c>
      <c r="EH51" s="614" t="s">
        <v>1083</v>
      </c>
      <c r="EI51" s="614" t="s">
        <v>1083</v>
      </c>
      <c r="EJ51" s="614" t="s">
        <v>1083</v>
      </c>
      <c r="EK51" s="614" t="s">
        <v>1083</v>
      </c>
      <c r="EL51" s="614" t="s">
        <v>1083</v>
      </c>
      <c r="EM51" s="614" t="s">
        <v>1083</v>
      </c>
      <c r="EN51" s="614" t="s">
        <v>1083</v>
      </c>
      <c r="EO51" s="614" t="s">
        <v>1083</v>
      </c>
      <c r="EP51" s="614" t="s">
        <v>529</v>
      </c>
      <c r="EQ51" s="614" t="s">
        <v>1083</v>
      </c>
      <c r="ER51" s="614" t="s">
        <v>1083</v>
      </c>
      <c r="ES51" s="614" t="s">
        <v>1083</v>
      </c>
      <c r="ET51" s="614" t="s">
        <v>529</v>
      </c>
      <c r="EU51" s="614" t="s">
        <v>529</v>
      </c>
      <c r="EV51" s="614" t="s">
        <v>529</v>
      </c>
      <c r="EW51" s="614" t="s">
        <v>529</v>
      </c>
      <c r="EX51" s="614" t="s">
        <v>1083</v>
      </c>
      <c r="EY51" s="614" t="s">
        <v>1083</v>
      </c>
      <c r="EZ51" s="614" t="s">
        <v>529</v>
      </c>
      <c r="FA51" s="614" t="s">
        <v>1083</v>
      </c>
      <c r="FB51" s="614" t="s">
        <v>1083</v>
      </c>
      <c r="FC51" s="614" t="s">
        <v>1083</v>
      </c>
      <c r="FD51" s="614" t="s">
        <v>1083</v>
      </c>
      <c r="FE51" s="614" t="s">
        <v>1083</v>
      </c>
      <c r="FF51" s="614" t="s">
        <v>1083</v>
      </c>
      <c r="FG51" s="614" t="s">
        <v>1083</v>
      </c>
      <c r="FH51" s="614" t="s">
        <v>529</v>
      </c>
      <c r="FI51" s="614" t="s">
        <v>1083</v>
      </c>
      <c r="FJ51" s="614" t="s">
        <v>529</v>
      </c>
      <c r="FK51" s="614" t="s">
        <v>529</v>
      </c>
      <c r="FL51" s="614" t="s">
        <v>1083</v>
      </c>
      <c r="FM51" s="614" t="s">
        <v>1083</v>
      </c>
      <c r="FN51" s="614" t="s">
        <v>1083</v>
      </c>
      <c r="FO51" s="614" t="s">
        <v>1083</v>
      </c>
      <c r="FP51" s="614" t="s">
        <v>529</v>
      </c>
      <c r="FQ51" s="614" t="s">
        <v>1083</v>
      </c>
      <c r="FR51" s="614" t="s">
        <v>1083</v>
      </c>
      <c r="FS51" s="614" t="s">
        <v>1083</v>
      </c>
      <c r="FT51" s="614" t="s">
        <v>529</v>
      </c>
      <c r="FU51" s="614" t="s">
        <v>1083</v>
      </c>
      <c r="FV51" s="614" t="s">
        <v>1083</v>
      </c>
      <c r="FW51" s="614" t="s">
        <v>1083</v>
      </c>
      <c r="FX51" s="614" t="s">
        <v>529</v>
      </c>
      <c r="FY51" s="614" t="s">
        <v>1083</v>
      </c>
      <c r="FZ51" s="614" t="s">
        <v>529</v>
      </c>
      <c r="GA51" s="614" t="s">
        <v>529</v>
      </c>
      <c r="GB51" s="614" t="s">
        <v>529</v>
      </c>
      <c r="GC51" s="614" t="s">
        <v>529</v>
      </c>
      <c r="GD51" s="614" t="s">
        <v>529</v>
      </c>
      <c r="GE51" s="614" t="s">
        <v>1083</v>
      </c>
      <c r="GF51" s="614" t="s">
        <v>529</v>
      </c>
      <c r="GG51" s="614" t="s">
        <v>529</v>
      </c>
      <c r="GH51" s="614" t="s">
        <v>1083</v>
      </c>
      <c r="GI51" s="614" t="s">
        <v>1083</v>
      </c>
      <c r="GJ51" s="614" t="s">
        <v>1083</v>
      </c>
      <c r="GK51" s="614" t="s">
        <v>1083</v>
      </c>
      <c r="GL51" s="614" t="s">
        <v>529</v>
      </c>
      <c r="GM51" s="614" t="s">
        <v>529</v>
      </c>
    </row>
    <row r="52" spans="1:195" x14ac:dyDescent="0.2">
      <c r="A52" s="613">
        <v>44877</v>
      </c>
      <c r="B52" s="614" t="s">
        <v>1083</v>
      </c>
      <c r="C52" s="614" t="s">
        <v>1083</v>
      </c>
      <c r="D52" s="614" t="s">
        <v>1083</v>
      </c>
      <c r="E52" s="614" t="s">
        <v>529</v>
      </c>
      <c r="F52" s="614" t="s">
        <v>1083</v>
      </c>
      <c r="G52" s="614" t="s">
        <v>1083</v>
      </c>
      <c r="H52" s="614" t="s">
        <v>1083</v>
      </c>
      <c r="I52" s="614" t="s">
        <v>1083</v>
      </c>
      <c r="J52" s="614" t="s">
        <v>1083</v>
      </c>
      <c r="K52" s="614" t="s">
        <v>1083</v>
      </c>
      <c r="L52" s="614" t="s">
        <v>1083</v>
      </c>
      <c r="M52" s="614" t="s">
        <v>1083</v>
      </c>
      <c r="N52" s="614" t="s">
        <v>1083</v>
      </c>
      <c r="O52" s="614" t="s">
        <v>1083</v>
      </c>
      <c r="P52" s="614" t="s">
        <v>1083</v>
      </c>
      <c r="Q52" s="614" t="s">
        <v>1083</v>
      </c>
      <c r="R52" s="614" t="s">
        <v>1083</v>
      </c>
      <c r="S52" s="614" t="s">
        <v>1083</v>
      </c>
      <c r="T52" s="614" t="s">
        <v>1083</v>
      </c>
      <c r="U52" s="614" t="s">
        <v>1083</v>
      </c>
      <c r="V52" s="614" t="s">
        <v>1083</v>
      </c>
      <c r="W52" s="614" t="s">
        <v>529</v>
      </c>
      <c r="X52" s="614" t="s">
        <v>529</v>
      </c>
      <c r="Y52" s="614" t="s">
        <v>1083</v>
      </c>
      <c r="Z52" s="614" t="s">
        <v>1083</v>
      </c>
      <c r="AA52" s="614" t="s">
        <v>1083</v>
      </c>
      <c r="AB52" s="614" t="s">
        <v>1083</v>
      </c>
      <c r="AC52" s="614" t="s">
        <v>1083</v>
      </c>
      <c r="AD52" s="614" t="s">
        <v>1083</v>
      </c>
      <c r="AE52" s="614" t="s">
        <v>1083</v>
      </c>
      <c r="AF52" s="614" t="s">
        <v>1083</v>
      </c>
      <c r="AG52" s="614" t="s">
        <v>1083</v>
      </c>
      <c r="AH52" s="614" t="s">
        <v>1083</v>
      </c>
      <c r="AI52" s="614" t="s">
        <v>1083</v>
      </c>
      <c r="AJ52" s="614" t="s">
        <v>1083</v>
      </c>
      <c r="AK52" s="614" t="s">
        <v>1083</v>
      </c>
      <c r="AL52" s="614" t="s">
        <v>1083</v>
      </c>
      <c r="AM52" s="614" t="s">
        <v>1083</v>
      </c>
      <c r="AN52" s="614" t="s">
        <v>1083</v>
      </c>
      <c r="AO52" s="614" t="s">
        <v>1083</v>
      </c>
      <c r="AP52" s="614" t="s">
        <v>1083</v>
      </c>
      <c r="AQ52" s="614" t="s">
        <v>1083</v>
      </c>
      <c r="AR52" s="614" t="s">
        <v>1083</v>
      </c>
      <c r="AS52" s="614" t="s">
        <v>1083</v>
      </c>
      <c r="AT52" s="614" t="s">
        <v>1083</v>
      </c>
      <c r="AU52" s="614" t="s">
        <v>1083</v>
      </c>
      <c r="AV52" s="614" t="s">
        <v>1083</v>
      </c>
      <c r="AW52" s="614" t="s">
        <v>1083</v>
      </c>
      <c r="AX52" s="614" t="s">
        <v>1083</v>
      </c>
      <c r="AY52" s="614" t="s">
        <v>1083</v>
      </c>
      <c r="AZ52" s="614" t="s">
        <v>1083</v>
      </c>
      <c r="BA52" s="614" t="s">
        <v>1083</v>
      </c>
      <c r="BB52" s="614" t="s">
        <v>1083</v>
      </c>
      <c r="BC52" s="614" t="s">
        <v>529</v>
      </c>
      <c r="BD52" s="614" t="s">
        <v>529</v>
      </c>
      <c r="BE52" s="614" t="s">
        <v>1083</v>
      </c>
      <c r="BF52" s="614" t="s">
        <v>529</v>
      </c>
      <c r="BG52" s="614" t="s">
        <v>1083</v>
      </c>
      <c r="BH52" s="614" t="s">
        <v>529</v>
      </c>
      <c r="BI52" s="614" t="s">
        <v>1083</v>
      </c>
      <c r="BJ52" s="614" t="s">
        <v>1083</v>
      </c>
      <c r="BK52" s="614" t="s">
        <v>529</v>
      </c>
      <c r="BL52" s="614" t="s">
        <v>529</v>
      </c>
      <c r="BM52" s="614" t="s">
        <v>1083</v>
      </c>
      <c r="BN52" s="614" t="s">
        <v>529</v>
      </c>
      <c r="BO52" s="614" t="s">
        <v>529</v>
      </c>
      <c r="BP52" s="614" t="s">
        <v>529</v>
      </c>
      <c r="BQ52" s="614" t="s">
        <v>1083</v>
      </c>
      <c r="BR52" s="614" t="s">
        <v>1083</v>
      </c>
      <c r="BS52" s="614" t="s">
        <v>529</v>
      </c>
      <c r="BT52" s="614" t="s">
        <v>529</v>
      </c>
      <c r="BU52" s="614" t="s">
        <v>529</v>
      </c>
      <c r="BV52" s="614" t="s">
        <v>529</v>
      </c>
      <c r="BW52" s="614" t="s">
        <v>1083</v>
      </c>
      <c r="BX52" s="614" t="s">
        <v>529</v>
      </c>
      <c r="BY52" s="614" t="s">
        <v>1083</v>
      </c>
      <c r="BZ52" s="614" t="s">
        <v>1083</v>
      </c>
      <c r="CA52" s="614" t="s">
        <v>1083</v>
      </c>
      <c r="CB52" s="614" t="s">
        <v>1083</v>
      </c>
      <c r="CC52" s="614" t="s">
        <v>1083</v>
      </c>
      <c r="CD52" s="614" t="s">
        <v>1083</v>
      </c>
      <c r="CE52" s="614" t="s">
        <v>529</v>
      </c>
      <c r="CF52" s="614" t="s">
        <v>529</v>
      </c>
      <c r="CG52" s="614" t="s">
        <v>1083</v>
      </c>
      <c r="CH52" s="614" t="s">
        <v>1083</v>
      </c>
      <c r="CI52" s="614" t="s">
        <v>1083</v>
      </c>
      <c r="CJ52" s="614" t="s">
        <v>529</v>
      </c>
      <c r="CK52" s="614" t="s">
        <v>529</v>
      </c>
      <c r="CL52" s="614" t="s">
        <v>1083</v>
      </c>
      <c r="CM52" s="614" t="s">
        <v>1083</v>
      </c>
      <c r="CN52" s="614" t="s">
        <v>1083</v>
      </c>
      <c r="CO52" s="614" t="s">
        <v>1083</v>
      </c>
      <c r="CP52" s="614" t="s">
        <v>1083</v>
      </c>
      <c r="CQ52" s="614" t="s">
        <v>1083</v>
      </c>
      <c r="CR52" s="614" t="s">
        <v>529</v>
      </c>
      <c r="CS52" s="614" t="s">
        <v>1083</v>
      </c>
      <c r="CT52" s="614" t="s">
        <v>1083</v>
      </c>
      <c r="CU52" s="614" t="s">
        <v>1083</v>
      </c>
      <c r="CV52" s="614" t="s">
        <v>1083</v>
      </c>
      <c r="CW52" s="614" t="s">
        <v>1083</v>
      </c>
      <c r="CX52" s="614" t="s">
        <v>1083</v>
      </c>
      <c r="CY52" s="614" t="s">
        <v>1083</v>
      </c>
      <c r="CZ52" s="614" t="s">
        <v>1083</v>
      </c>
      <c r="DA52" s="614" t="s">
        <v>1083</v>
      </c>
      <c r="DB52" s="614" t="s">
        <v>1083</v>
      </c>
      <c r="DC52" s="614" t="s">
        <v>529</v>
      </c>
      <c r="DD52" s="614" t="s">
        <v>1083</v>
      </c>
      <c r="DE52" s="614" t="s">
        <v>1083</v>
      </c>
      <c r="DF52" s="614" t="s">
        <v>1083</v>
      </c>
      <c r="DG52" s="614" t="s">
        <v>1083</v>
      </c>
      <c r="DH52" s="614" t="s">
        <v>1083</v>
      </c>
      <c r="DI52" s="614" t="s">
        <v>1083</v>
      </c>
      <c r="DJ52" s="614" t="s">
        <v>1083</v>
      </c>
      <c r="DK52" s="614" t="s">
        <v>1083</v>
      </c>
      <c r="DL52" s="614" t="s">
        <v>1083</v>
      </c>
      <c r="DM52" s="614" t="s">
        <v>529</v>
      </c>
      <c r="DN52" s="614" t="s">
        <v>1083</v>
      </c>
      <c r="DO52" s="614" t="s">
        <v>1083</v>
      </c>
      <c r="DP52" s="614" t="s">
        <v>529</v>
      </c>
      <c r="DQ52" s="614" t="s">
        <v>1083</v>
      </c>
      <c r="DR52" s="614" t="s">
        <v>1083</v>
      </c>
      <c r="DS52" s="614" t="s">
        <v>1083</v>
      </c>
      <c r="DT52" s="614" t="s">
        <v>1083</v>
      </c>
      <c r="DU52" s="614" t="s">
        <v>529</v>
      </c>
      <c r="DV52" s="614" t="s">
        <v>529</v>
      </c>
      <c r="DW52" s="614" t="s">
        <v>1083</v>
      </c>
      <c r="DX52" s="614" t="s">
        <v>1083</v>
      </c>
      <c r="DY52" s="614" t="s">
        <v>1083</v>
      </c>
      <c r="DZ52" s="614" t="s">
        <v>529</v>
      </c>
      <c r="EA52" s="614" t="s">
        <v>529</v>
      </c>
      <c r="EB52" s="614" t="s">
        <v>529</v>
      </c>
      <c r="EC52" s="614" t="s">
        <v>529</v>
      </c>
      <c r="ED52" s="614" t="s">
        <v>529</v>
      </c>
      <c r="EE52" s="614" t="s">
        <v>529</v>
      </c>
      <c r="EF52" s="614" t="s">
        <v>529</v>
      </c>
      <c r="EG52" s="614" t="s">
        <v>1083</v>
      </c>
      <c r="EH52" s="614" t="s">
        <v>1083</v>
      </c>
      <c r="EI52" s="614" t="s">
        <v>1083</v>
      </c>
      <c r="EJ52" s="614" t="s">
        <v>1083</v>
      </c>
      <c r="EK52" s="614" t="s">
        <v>1083</v>
      </c>
      <c r="EL52" s="614" t="s">
        <v>1083</v>
      </c>
      <c r="EM52" s="614" t="s">
        <v>1083</v>
      </c>
      <c r="EN52" s="614" t="s">
        <v>1083</v>
      </c>
      <c r="EO52" s="614" t="s">
        <v>1083</v>
      </c>
      <c r="EP52" s="614" t="s">
        <v>1083</v>
      </c>
      <c r="EQ52" s="614" t="s">
        <v>1083</v>
      </c>
      <c r="ER52" s="614" t="s">
        <v>1083</v>
      </c>
      <c r="ES52" s="614" t="s">
        <v>1083</v>
      </c>
      <c r="ET52" s="614" t="s">
        <v>529</v>
      </c>
      <c r="EU52" s="614" t="s">
        <v>529</v>
      </c>
      <c r="EV52" s="614" t="s">
        <v>529</v>
      </c>
      <c r="EW52" s="614" t="s">
        <v>529</v>
      </c>
      <c r="EX52" s="614" t="s">
        <v>1083</v>
      </c>
      <c r="EY52" s="614" t="s">
        <v>529</v>
      </c>
      <c r="EZ52" s="614" t="s">
        <v>529</v>
      </c>
      <c r="FA52" s="614" t="s">
        <v>1083</v>
      </c>
      <c r="FB52" s="614" t="s">
        <v>1083</v>
      </c>
      <c r="FC52" s="614" t="s">
        <v>1083</v>
      </c>
      <c r="FD52" s="614" t="s">
        <v>1083</v>
      </c>
      <c r="FE52" s="614" t="s">
        <v>1083</v>
      </c>
      <c r="FF52" s="614" t="s">
        <v>1083</v>
      </c>
      <c r="FG52" s="614" t="s">
        <v>1083</v>
      </c>
      <c r="FH52" s="614" t="s">
        <v>529</v>
      </c>
      <c r="FI52" s="614" t="s">
        <v>1083</v>
      </c>
      <c r="FJ52" s="614" t="s">
        <v>529</v>
      </c>
      <c r="FK52" s="614" t="s">
        <v>529</v>
      </c>
      <c r="FL52" s="614" t="s">
        <v>1083</v>
      </c>
      <c r="FM52" s="614" t="s">
        <v>1083</v>
      </c>
      <c r="FN52" s="614" t="s">
        <v>1083</v>
      </c>
      <c r="FO52" s="614" t="s">
        <v>1083</v>
      </c>
      <c r="FP52" s="614" t="s">
        <v>1083</v>
      </c>
      <c r="FQ52" s="614" t="s">
        <v>1083</v>
      </c>
      <c r="FR52" s="614" t="s">
        <v>1083</v>
      </c>
      <c r="FS52" s="614" t="s">
        <v>1083</v>
      </c>
      <c r="FT52" s="614" t="s">
        <v>529</v>
      </c>
      <c r="FU52" s="614" t="s">
        <v>529</v>
      </c>
      <c r="FV52" s="614" t="s">
        <v>1083</v>
      </c>
      <c r="FW52" s="614" t="s">
        <v>1083</v>
      </c>
      <c r="FX52" s="614" t="s">
        <v>529</v>
      </c>
      <c r="FY52" s="614" t="s">
        <v>1083</v>
      </c>
      <c r="FZ52" s="614" t="s">
        <v>529</v>
      </c>
      <c r="GA52" s="614" t="s">
        <v>529</v>
      </c>
      <c r="GB52" s="614" t="s">
        <v>529</v>
      </c>
      <c r="GC52" s="614" t="s">
        <v>529</v>
      </c>
      <c r="GD52" s="614" t="s">
        <v>529</v>
      </c>
      <c r="GE52" s="614" t="s">
        <v>1083</v>
      </c>
      <c r="GF52" s="614" t="s">
        <v>529</v>
      </c>
      <c r="GG52" s="614" t="s">
        <v>529</v>
      </c>
      <c r="GH52" s="614" t="s">
        <v>1083</v>
      </c>
      <c r="GI52" s="614" t="s">
        <v>1083</v>
      </c>
      <c r="GJ52" s="614" t="s">
        <v>529</v>
      </c>
      <c r="GK52" s="614" t="s">
        <v>1083</v>
      </c>
      <c r="GL52" s="614" t="s">
        <v>529</v>
      </c>
      <c r="GM52" s="614" t="s">
        <v>529</v>
      </c>
    </row>
    <row r="53" spans="1:195" x14ac:dyDescent="0.2">
      <c r="A53" s="613">
        <v>44878</v>
      </c>
      <c r="B53" s="614" t="s">
        <v>1083</v>
      </c>
      <c r="C53" s="614" t="s">
        <v>1083</v>
      </c>
      <c r="D53" s="614" t="s">
        <v>1083</v>
      </c>
      <c r="E53" s="614" t="s">
        <v>529</v>
      </c>
      <c r="F53" s="614" t="s">
        <v>1083</v>
      </c>
      <c r="G53" s="614" t="s">
        <v>1083</v>
      </c>
      <c r="H53" s="614" t="s">
        <v>1083</v>
      </c>
      <c r="I53" s="614" t="s">
        <v>1083</v>
      </c>
      <c r="J53" s="614" t="s">
        <v>1083</v>
      </c>
      <c r="K53" s="614" t="s">
        <v>1083</v>
      </c>
      <c r="L53" s="614" t="s">
        <v>1083</v>
      </c>
      <c r="M53" s="614" t="s">
        <v>1083</v>
      </c>
      <c r="N53" s="614" t="s">
        <v>1083</v>
      </c>
      <c r="O53" s="614" t="s">
        <v>1083</v>
      </c>
      <c r="P53" s="614" t="s">
        <v>1083</v>
      </c>
      <c r="Q53" s="614" t="s">
        <v>1083</v>
      </c>
      <c r="R53" s="614" t="s">
        <v>1083</v>
      </c>
      <c r="S53" s="614" t="s">
        <v>1083</v>
      </c>
      <c r="T53" s="614" t="s">
        <v>1083</v>
      </c>
      <c r="U53" s="614" t="s">
        <v>1083</v>
      </c>
      <c r="V53" s="614" t="s">
        <v>1083</v>
      </c>
      <c r="W53" s="614" t="s">
        <v>529</v>
      </c>
      <c r="X53" s="614" t="s">
        <v>529</v>
      </c>
      <c r="Y53" s="614" t="s">
        <v>1083</v>
      </c>
      <c r="Z53" s="614" t="s">
        <v>1083</v>
      </c>
      <c r="AA53" s="614" t="s">
        <v>1083</v>
      </c>
      <c r="AB53" s="614" t="s">
        <v>1083</v>
      </c>
      <c r="AC53" s="614" t="s">
        <v>1083</v>
      </c>
      <c r="AD53" s="614" t="s">
        <v>1083</v>
      </c>
      <c r="AE53" s="614" t="s">
        <v>1083</v>
      </c>
      <c r="AF53" s="614" t="s">
        <v>1083</v>
      </c>
      <c r="AG53" s="614" t="s">
        <v>1083</v>
      </c>
      <c r="AH53" s="614" t="s">
        <v>1083</v>
      </c>
      <c r="AI53" s="614" t="s">
        <v>1083</v>
      </c>
      <c r="AJ53" s="614" t="s">
        <v>1083</v>
      </c>
      <c r="AK53" s="614" t="s">
        <v>1083</v>
      </c>
      <c r="AL53" s="614" t="s">
        <v>1083</v>
      </c>
      <c r="AM53" s="614" t="s">
        <v>1083</v>
      </c>
      <c r="AN53" s="614" t="s">
        <v>1083</v>
      </c>
      <c r="AO53" s="614" t="s">
        <v>1083</v>
      </c>
      <c r="AP53" s="614" t="s">
        <v>1083</v>
      </c>
      <c r="AQ53" s="614" t="s">
        <v>1083</v>
      </c>
      <c r="AR53" s="614" t="s">
        <v>1083</v>
      </c>
      <c r="AS53" s="614" t="s">
        <v>1083</v>
      </c>
      <c r="AT53" s="614" t="s">
        <v>1083</v>
      </c>
      <c r="AU53" s="614" t="s">
        <v>1083</v>
      </c>
      <c r="AV53" s="614" t="s">
        <v>1083</v>
      </c>
      <c r="AW53" s="614" t="s">
        <v>1083</v>
      </c>
      <c r="AX53" s="614" t="s">
        <v>1083</v>
      </c>
      <c r="AY53" s="614" t="s">
        <v>1083</v>
      </c>
      <c r="AZ53" s="614" t="s">
        <v>1083</v>
      </c>
      <c r="BA53" s="614" t="s">
        <v>1083</v>
      </c>
      <c r="BB53" s="614" t="s">
        <v>1083</v>
      </c>
      <c r="BC53" s="614" t="s">
        <v>529</v>
      </c>
      <c r="BD53" s="614" t="s">
        <v>529</v>
      </c>
      <c r="BE53" s="614" t="s">
        <v>1083</v>
      </c>
      <c r="BF53" s="614" t="s">
        <v>529</v>
      </c>
      <c r="BG53" s="614" t="s">
        <v>1083</v>
      </c>
      <c r="BH53" s="614" t="s">
        <v>529</v>
      </c>
      <c r="BI53" s="614" t="s">
        <v>1083</v>
      </c>
      <c r="BJ53" s="614" t="s">
        <v>1083</v>
      </c>
      <c r="BK53" s="614" t="s">
        <v>529</v>
      </c>
      <c r="BL53" s="614" t="s">
        <v>529</v>
      </c>
      <c r="BM53" s="614" t="s">
        <v>1083</v>
      </c>
      <c r="BN53" s="614" t="s">
        <v>529</v>
      </c>
      <c r="BO53" s="614" t="s">
        <v>529</v>
      </c>
      <c r="BP53" s="614" t="s">
        <v>529</v>
      </c>
      <c r="BQ53" s="614" t="s">
        <v>1083</v>
      </c>
      <c r="BR53" s="614" t="s">
        <v>1083</v>
      </c>
      <c r="BS53" s="614" t="s">
        <v>529</v>
      </c>
      <c r="BT53" s="614" t="s">
        <v>529</v>
      </c>
      <c r="BU53" s="614" t="s">
        <v>529</v>
      </c>
      <c r="BV53" s="614" t="s">
        <v>529</v>
      </c>
      <c r="BW53" s="614" t="s">
        <v>1083</v>
      </c>
      <c r="BX53" s="614" t="s">
        <v>529</v>
      </c>
      <c r="BY53" s="614" t="s">
        <v>1083</v>
      </c>
      <c r="BZ53" s="614" t="s">
        <v>1083</v>
      </c>
      <c r="CA53" s="614" t="s">
        <v>1083</v>
      </c>
      <c r="CB53" s="614" t="s">
        <v>1083</v>
      </c>
      <c r="CC53" s="614" t="s">
        <v>1083</v>
      </c>
      <c r="CD53" s="614" t="s">
        <v>1083</v>
      </c>
      <c r="CE53" s="614" t="s">
        <v>529</v>
      </c>
      <c r="CF53" s="614" t="s">
        <v>529</v>
      </c>
      <c r="CG53" s="614" t="s">
        <v>1083</v>
      </c>
      <c r="CH53" s="614" t="s">
        <v>1083</v>
      </c>
      <c r="CI53" s="614" t="s">
        <v>1083</v>
      </c>
      <c r="CJ53" s="614" t="s">
        <v>1083</v>
      </c>
      <c r="CK53" s="614" t="s">
        <v>529</v>
      </c>
      <c r="CL53" s="614" t="s">
        <v>1083</v>
      </c>
      <c r="CM53" s="614" t="s">
        <v>1083</v>
      </c>
      <c r="CN53" s="614" t="s">
        <v>1083</v>
      </c>
      <c r="CO53" s="614" t="s">
        <v>1083</v>
      </c>
      <c r="CP53" s="614" t="s">
        <v>1083</v>
      </c>
      <c r="CQ53" s="614" t="s">
        <v>1083</v>
      </c>
      <c r="CR53" s="614" t="s">
        <v>529</v>
      </c>
      <c r="CS53" s="614" t="s">
        <v>1083</v>
      </c>
      <c r="CT53" s="614" t="s">
        <v>1083</v>
      </c>
      <c r="CU53" s="614" t="s">
        <v>1083</v>
      </c>
      <c r="CV53" s="614" t="s">
        <v>1083</v>
      </c>
      <c r="CW53" s="614" t="s">
        <v>1083</v>
      </c>
      <c r="CX53" s="614" t="s">
        <v>1083</v>
      </c>
      <c r="CY53" s="614" t="s">
        <v>1083</v>
      </c>
      <c r="CZ53" s="614" t="s">
        <v>1083</v>
      </c>
      <c r="DA53" s="614" t="s">
        <v>1083</v>
      </c>
      <c r="DB53" s="614" t="s">
        <v>1083</v>
      </c>
      <c r="DC53" s="614" t="s">
        <v>529</v>
      </c>
      <c r="DD53" s="614" t="s">
        <v>1083</v>
      </c>
      <c r="DE53" s="614" t="s">
        <v>1083</v>
      </c>
      <c r="DF53" s="614" t="s">
        <v>1083</v>
      </c>
      <c r="DG53" s="614" t="s">
        <v>1083</v>
      </c>
      <c r="DH53" s="614" t="s">
        <v>1083</v>
      </c>
      <c r="DI53" s="614" t="s">
        <v>1083</v>
      </c>
      <c r="DJ53" s="614" t="s">
        <v>1083</v>
      </c>
      <c r="DK53" s="614" t="s">
        <v>1083</v>
      </c>
      <c r="DL53" s="614" t="s">
        <v>1083</v>
      </c>
      <c r="DM53" s="614" t="s">
        <v>529</v>
      </c>
      <c r="DN53" s="614" t="s">
        <v>1083</v>
      </c>
      <c r="DO53" s="614" t="s">
        <v>1083</v>
      </c>
      <c r="DP53" s="614" t="s">
        <v>529</v>
      </c>
      <c r="DQ53" s="614" t="s">
        <v>1083</v>
      </c>
      <c r="DR53" s="614" t="s">
        <v>1083</v>
      </c>
      <c r="DS53" s="614" t="s">
        <v>1083</v>
      </c>
      <c r="DT53" s="614" t="s">
        <v>1083</v>
      </c>
      <c r="DU53" s="614" t="s">
        <v>529</v>
      </c>
      <c r="DV53" s="614" t="s">
        <v>529</v>
      </c>
      <c r="DW53" s="614" t="s">
        <v>1083</v>
      </c>
      <c r="DX53" s="614" t="s">
        <v>1083</v>
      </c>
      <c r="DY53" s="614" t="s">
        <v>1083</v>
      </c>
      <c r="DZ53" s="614" t="s">
        <v>529</v>
      </c>
      <c r="EA53" s="614" t="s">
        <v>529</v>
      </c>
      <c r="EB53" s="614" t="s">
        <v>529</v>
      </c>
      <c r="EC53" s="614" t="s">
        <v>529</v>
      </c>
      <c r="ED53" s="614" t="s">
        <v>529</v>
      </c>
      <c r="EE53" s="614" t="s">
        <v>529</v>
      </c>
      <c r="EF53" s="614" t="s">
        <v>529</v>
      </c>
      <c r="EG53" s="614" t="s">
        <v>1083</v>
      </c>
      <c r="EH53" s="614" t="s">
        <v>1083</v>
      </c>
      <c r="EI53" s="614" t="s">
        <v>1083</v>
      </c>
      <c r="EJ53" s="614" t="s">
        <v>1083</v>
      </c>
      <c r="EK53" s="614" t="s">
        <v>1083</v>
      </c>
      <c r="EL53" s="614" t="s">
        <v>1083</v>
      </c>
      <c r="EM53" s="614" t="s">
        <v>1083</v>
      </c>
      <c r="EN53" s="614" t="s">
        <v>1083</v>
      </c>
      <c r="EO53" s="614" t="s">
        <v>1083</v>
      </c>
      <c r="EP53" s="614" t="s">
        <v>1083</v>
      </c>
      <c r="EQ53" s="614" t="s">
        <v>1083</v>
      </c>
      <c r="ER53" s="614" t="s">
        <v>529</v>
      </c>
      <c r="ES53" s="614" t="s">
        <v>1083</v>
      </c>
      <c r="ET53" s="614" t="s">
        <v>529</v>
      </c>
      <c r="EU53" s="614" t="s">
        <v>529</v>
      </c>
      <c r="EV53" s="614" t="s">
        <v>529</v>
      </c>
      <c r="EW53" s="614" t="s">
        <v>529</v>
      </c>
      <c r="EX53" s="614" t="s">
        <v>1083</v>
      </c>
      <c r="EY53" s="614" t="s">
        <v>1083</v>
      </c>
      <c r="EZ53" s="614" t="s">
        <v>529</v>
      </c>
      <c r="FA53" s="614" t="s">
        <v>1083</v>
      </c>
      <c r="FB53" s="614" t="s">
        <v>1083</v>
      </c>
      <c r="FC53" s="614" t="s">
        <v>1083</v>
      </c>
      <c r="FD53" s="614" t="s">
        <v>1083</v>
      </c>
      <c r="FE53" s="614" t="s">
        <v>1083</v>
      </c>
      <c r="FF53" s="614" t="s">
        <v>1083</v>
      </c>
      <c r="FG53" s="614" t="s">
        <v>1083</v>
      </c>
      <c r="FH53" s="614" t="s">
        <v>529</v>
      </c>
      <c r="FI53" s="614" t="s">
        <v>1083</v>
      </c>
      <c r="FJ53" s="614" t="s">
        <v>529</v>
      </c>
      <c r="FK53" s="614" t="s">
        <v>529</v>
      </c>
      <c r="FL53" s="614" t="s">
        <v>1083</v>
      </c>
      <c r="FM53" s="614" t="s">
        <v>1083</v>
      </c>
      <c r="FN53" s="614" t="s">
        <v>1083</v>
      </c>
      <c r="FO53" s="614" t="s">
        <v>1083</v>
      </c>
      <c r="FP53" s="614" t="s">
        <v>1083</v>
      </c>
      <c r="FQ53" s="614" t="s">
        <v>1083</v>
      </c>
      <c r="FR53" s="614" t="s">
        <v>1083</v>
      </c>
      <c r="FS53" s="614" t="s">
        <v>1083</v>
      </c>
      <c r="FT53" s="614" t="s">
        <v>529</v>
      </c>
      <c r="FU53" s="614" t="s">
        <v>1083</v>
      </c>
      <c r="FV53" s="614" t="s">
        <v>1083</v>
      </c>
      <c r="FW53" s="614" t="s">
        <v>1083</v>
      </c>
      <c r="FX53" s="614" t="s">
        <v>529</v>
      </c>
      <c r="FY53" s="614" t="s">
        <v>1083</v>
      </c>
      <c r="FZ53" s="614" t="s">
        <v>529</v>
      </c>
      <c r="GA53" s="614" t="s">
        <v>529</v>
      </c>
      <c r="GB53" s="614" t="s">
        <v>529</v>
      </c>
      <c r="GC53" s="614" t="s">
        <v>529</v>
      </c>
      <c r="GD53" s="614" t="s">
        <v>1083</v>
      </c>
      <c r="GE53" s="614" t="s">
        <v>1083</v>
      </c>
      <c r="GF53" s="614" t="s">
        <v>529</v>
      </c>
      <c r="GG53" s="614" t="s">
        <v>529</v>
      </c>
      <c r="GH53" s="614" t="s">
        <v>1083</v>
      </c>
      <c r="GI53" s="614" t="s">
        <v>1083</v>
      </c>
      <c r="GJ53" s="614" t="s">
        <v>1083</v>
      </c>
      <c r="GK53" s="614" t="s">
        <v>1083</v>
      </c>
      <c r="GL53" s="614" t="s">
        <v>529</v>
      </c>
      <c r="GM53" s="614" t="s">
        <v>529</v>
      </c>
    </row>
    <row r="54" spans="1:195" x14ac:dyDescent="0.2">
      <c r="A54" s="613">
        <v>44879</v>
      </c>
      <c r="B54" s="614" t="s">
        <v>1083</v>
      </c>
      <c r="C54" s="614" t="s">
        <v>1083</v>
      </c>
      <c r="D54" s="614" t="s">
        <v>1083</v>
      </c>
      <c r="E54" s="614" t="s">
        <v>529</v>
      </c>
      <c r="F54" s="614" t="s">
        <v>1083</v>
      </c>
      <c r="G54" s="614" t="s">
        <v>1083</v>
      </c>
      <c r="H54" s="614" t="s">
        <v>1083</v>
      </c>
      <c r="I54" s="614" t="s">
        <v>1083</v>
      </c>
      <c r="J54" s="614" t="s">
        <v>1083</v>
      </c>
      <c r="K54" s="614" t="s">
        <v>1083</v>
      </c>
      <c r="L54" s="614" t="s">
        <v>1083</v>
      </c>
      <c r="M54" s="614" t="s">
        <v>1083</v>
      </c>
      <c r="N54" s="614" t="s">
        <v>1083</v>
      </c>
      <c r="O54" s="614" t="s">
        <v>1083</v>
      </c>
      <c r="P54" s="614" t="s">
        <v>1083</v>
      </c>
      <c r="Q54" s="614" t="s">
        <v>1083</v>
      </c>
      <c r="R54" s="614" t="s">
        <v>1083</v>
      </c>
      <c r="S54" s="614" t="s">
        <v>1083</v>
      </c>
      <c r="T54" s="614" t="s">
        <v>1083</v>
      </c>
      <c r="U54" s="614" t="s">
        <v>1083</v>
      </c>
      <c r="V54" s="614" t="s">
        <v>1083</v>
      </c>
      <c r="W54" s="614" t="s">
        <v>529</v>
      </c>
      <c r="X54" s="614" t="s">
        <v>529</v>
      </c>
      <c r="Y54" s="614" t="s">
        <v>1083</v>
      </c>
      <c r="Z54" s="614" t="s">
        <v>1083</v>
      </c>
      <c r="AA54" s="614" t="s">
        <v>1083</v>
      </c>
      <c r="AB54" s="614" t="s">
        <v>1083</v>
      </c>
      <c r="AC54" s="614" t="s">
        <v>1083</v>
      </c>
      <c r="AD54" s="614" t="s">
        <v>1083</v>
      </c>
      <c r="AE54" s="614" t="s">
        <v>1083</v>
      </c>
      <c r="AF54" s="614" t="s">
        <v>1083</v>
      </c>
      <c r="AG54" s="614" t="s">
        <v>1083</v>
      </c>
      <c r="AH54" s="614" t="s">
        <v>1083</v>
      </c>
      <c r="AI54" s="614" t="s">
        <v>1083</v>
      </c>
      <c r="AJ54" s="614" t="s">
        <v>1083</v>
      </c>
      <c r="AK54" s="614" t="s">
        <v>1083</v>
      </c>
      <c r="AL54" s="614" t="s">
        <v>1083</v>
      </c>
      <c r="AM54" s="614" t="s">
        <v>1083</v>
      </c>
      <c r="AN54" s="614" t="s">
        <v>1083</v>
      </c>
      <c r="AO54" s="614" t="s">
        <v>1083</v>
      </c>
      <c r="AP54" s="614" t="s">
        <v>1083</v>
      </c>
      <c r="AQ54" s="614" t="s">
        <v>1083</v>
      </c>
      <c r="AR54" s="614" t="s">
        <v>1083</v>
      </c>
      <c r="AS54" s="614" t="s">
        <v>1083</v>
      </c>
      <c r="AT54" s="614" t="s">
        <v>1083</v>
      </c>
      <c r="AU54" s="614" t="s">
        <v>1083</v>
      </c>
      <c r="AV54" s="614" t="s">
        <v>1083</v>
      </c>
      <c r="AW54" s="614" t="s">
        <v>1083</v>
      </c>
      <c r="AX54" s="614" t="s">
        <v>1083</v>
      </c>
      <c r="AY54" s="614" t="s">
        <v>1083</v>
      </c>
      <c r="AZ54" s="614" t="s">
        <v>1083</v>
      </c>
      <c r="BA54" s="614" t="s">
        <v>1083</v>
      </c>
      <c r="BB54" s="614" t="s">
        <v>1083</v>
      </c>
      <c r="BC54" s="614" t="s">
        <v>529</v>
      </c>
      <c r="BD54" s="614" t="s">
        <v>529</v>
      </c>
      <c r="BE54" s="614" t="s">
        <v>1083</v>
      </c>
      <c r="BF54" s="614" t="s">
        <v>529</v>
      </c>
      <c r="BG54" s="614" t="s">
        <v>1083</v>
      </c>
      <c r="BH54" s="614" t="s">
        <v>529</v>
      </c>
      <c r="BI54" s="614" t="s">
        <v>1083</v>
      </c>
      <c r="BJ54" s="614" t="s">
        <v>1083</v>
      </c>
      <c r="BK54" s="614" t="s">
        <v>529</v>
      </c>
      <c r="BL54" s="614" t="s">
        <v>529</v>
      </c>
      <c r="BM54" s="614" t="s">
        <v>1083</v>
      </c>
      <c r="BN54" s="614" t="s">
        <v>529</v>
      </c>
      <c r="BO54" s="614" t="s">
        <v>529</v>
      </c>
      <c r="BP54" s="614" t="s">
        <v>529</v>
      </c>
      <c r="BQ54" s="614" t="s">
        <v>1083</v>
      </c>
      <c r="BR54" s="614" t="s">
        <v>1083</v>
      </c>
      <c r="BS54" s="614" t="s">
        <v>529</v>
      </c>
      <c r="BT54" s="614" t="s">
        <v>529</v>
      </c>
      <c r="BU54" s="614" t="s">
        <v>529</v>
      </c>
      <c r="BV54" s="614" t="s">
        <v>529</v>
      </c>
      <c r="BW54" s="614" t="s">
        <v>1083</v>
      </c>
      <c r="BX54" s="614" t="s">
        <v>529</v>
      </c>
      <c r="BY54" s="614" t="s">
        <v>1083</v>
      </c>
      <c r="BZ54" s="614" t="s">
        <v>1083</v>
      </c>
      <c r="CA54" s="614" t="s">
        <v>1083</v>
      </c>
      <c r="CB54" s="614" t="s">
        <v>1083</v>
      </c>
      <c r="CC54" s="614" t="s">
        <v>1083</v>
      </c>
      <c r="CD54" s="614" t="s">
        <v>1083</v>
      </c>
      <c r="CE54" s="614" t="s">
        <v>529</v>
      </c>
      <c r="CF54" s="614" t="s">
        <v>529</v>
      </c>
      <c r="CG54" s="614" t="s">
        <v>1083</v>
      </c>
      <c r="CH54" s="614" t="s">
        <v>1083</v>
      </c>
      <c r="CI54" s="614" t="s">
        <v>1083</v>
      </c>
      <c r="CJ54" s="614" t="s">
        <v>1083</v>
      </c>
      <c r="CK54" s="614" t="s">
        <v>529</v>
      </c>
      <c r="CL54" s="614" t="s">
        <v>1083</v>
      </c>
      <c r="CM54" s="614" t="s">
        <v>1083</v>
      </c>
      <c r="CN54" s="614" t="s">
        <v>1083</v>
      </c>
      <c r="CO54" s="614" t="s">
        <v>1083</v>
      </c>
      <c r="CP54" s="614" t="s">
        <v>1083</v>
      </c>
      <c r="CQ54" s="614" t="s">
        <v>1083</v>
      </c>
      <c r="CR54" s="614" t="s">
        <v>529</v>
      </c>
      <c r="CS54" s="614" t="s">
        <v>1083</v>
      </c>
      <c r="CT54" s="614" t="s">
        <v>1083</v>
      </c>
      <c r="CU54" s="614" t="s">
        <v>1083</v>
      </c>
      <c r="CV54" s="614" t="s">
        <v>1083</v>
      </c>
      <c r="CW54" s="614" t="s">
        <v>1083</v>
      </c>
      <c r="CX54" s="614" t="s">
        <v>1083</v>
      </c>
      <c r="CY54" s="614" t="s">
        <v>1083</v>
      </c>
      <c r="CZ54" s="614" t="s">
        <v>1083</v>
      </c>
      <c r="DA54" s="614" t="s">
        <v>1083</v>
      </c>
      <c r="DB54" s="614" t="s">
        <v>1083</v>
      </c>
      <c r="DC54" s="614" t="s">
        <v>529</v>
      </c>
      <c r="DD54" s="614" t="s">
        <v>1083</v>
      </c>
      <c r="DE54" s="614" t="s">
        <v>1083</v>
      </c>
      <c r="DF54" s="614" t="s">
        <v>1083</v>
      </c>
      <c r="DG54" s="614" t="s">
        <v>1083</v>
      </c>
      <c r="DH54" s="614" t="s">
        <v>1083</v>
      </c>
      <c r="DI54" s="614" t="s">
        <v>1083</v>
      </c>
      <c r="DJ54" s="614" t="s">
        <v>1083</v>
      </c>
      <c r="DK54" s="614" t="s">
        <v>1083</v>
      </c>
      <c r="DL54" s="614" t="s">
        <v>1083</v>
      </c>
      <c r="DM54" s="614" t="s">
        <v>529</v>
      </c>
      <c r="DN54" s="614" t="s">
        <v>1083</v>
      </c>
      <c r="DO54" s="614" t="s">
        <v>1083</v>
      </c>
      <c r="DP54" s="614" t="s">
        <v>529</v>
      </c>
      <c r="DQ54" s="614" t="s">
        <v>1083</v>
      </c>
      <c r="DR54" s="614" t="s">
        <v>1083</v>
      </c>
      <c r="DS54" s="614" t="s">
        <v>1083</v>
      </c>
      <c r="DT54" s="614" t="s">
        <v>1083</v>
      </c>
      <c r="DU54" s="614" t="s">
        <v>529</v>
      </c>
      <c r="DV54" s="614" t="s">
        <v>529</v>
      </c>
      <c r="DW54" s="614" t="s">
        <v>1083</v>
      </c>
      <c r="DX54" s="614" t="s">
        <v>1083</v>
      </c>
      <c r="DY54" s="614" t="s">
        <v>1083</v>
      </c>
      <c r="DZ54" s="614" t="s">
        <v>529</v>
      </c>
      <c r="EA54" s="614" t="s">
        <v>529</v>
      </c>
      <c r="EB54" s="614" t="s">
        <v>529</v>
      </c>
      <c r="EC54" s="614" t="s">
        <v>1083</v>
      </c>
      <c r="ED54" s="614" t="s">
        <v>529</v>
      </c>
      <c r="EE54" s="614" t="s">
        <v>529</v>
      </c>
      <c r="EF54" s="614" t="s">
        <v>529</v>
      </c>
      <c r="EG54" s="614" t="s">
        <v>1083</v>
      </c>
      <c r="EH54" s="614" t="s">
        <v>1083</v>
      </c>
      <c r="EI54" s="614" t="s">
        <v>1083</v>
      </c>
      <c r="EJ54" s="614" t="s">
        <v>1083</v>
      </c>
      <c r="EK54" s="614" t="s">
        <v>1083</v>
      </c>
      <c r="EL54" s="614" t="s">
        <v>1083</v>
      </c>
      <c r="EM54" s="614" t="s">
        <v>1083</v>
      </c>
      <c r="EN54" s="614" t="s">
        <v>1083</v>
      </c>
      <c r="EO54" s="614" t="s">
        <v>1083</v>
      </c>
      <c r="EP54" s="614" t="s">
        <v>1083</v>
      </c>
      <c r="EQ54" s="614" t="s">
        <v>1083</v>
      </c>
      <c r="ER54" s="614" t="s">
        <v>1083</v>
      </c>
      <c r="ES54" s="614" t="s">
        <v>1083</v>
      </c>
      <c r="ET54" s="614" t="s">
        <v>529</v>
      </c>
      <c r="EU54" s="614" t="s">
        <v>529</v>
      </c>
      <c r="EV54" s="614" t="s">
        <v>529</v>
      </c>
      <c r="EW54" s="614" t="s">
        <v>529</v>
      </c>
      <c r="EX54" s="614" t="s">
        <v>1083</v>
      </c>
      <c r="EY54" s="614" t="s">
        <v>1083</v>
      </c>
      <c r="EZ54" s="614" t="s">
        <v>529</v>
      </c>
      <c r="FA54" s="614" t="s">
        <v>1083</v>
      </c>
      <c r="FB54" s="614" t="s">
        <v>1083</v>
      </c>
      <c r="FC54" s="614" t="s">
        <v>1083</v>
      </c>
      <c r="FD54" s="614" t="s">
        <v>1083</v>
      </c>
      <c r="FE54" s="614" t="s">
        <v>1083</v>
      </c>
      <c r="FF54" s="614" t="s">
        <v>1083</v>
      </c>
      <c r="FG54" s="614" t="s">
        <v>1083</v>
      </c>
      <c r="FH54" s="614" t="s">
        <v>1083</v>
      </c>
      <c r="FI54" s="614" t="s">
        <v>1083</v>
      </c>
      <c r="FJ54" s="614" t="s">
        <v>529</v>
      </c>
      <c r="FK54" s="614" t="s">
        <v>529</v>
      </c>
      <c r="FL54" s="614" t="s">
        <v>1083</v>
      </c>
      <c r="FM54" s="614" t="s">
        <v>1083</v>
      </c>
      <c r="FN54" s="614" t="s">
        <v>1083</v>
      </c>
      <c r="FO54" s="614" t="s">
        <v>1083</v>
      </c>
      <c r="FP54" s="614" t="s">
        <v>1083</v>
      </c>
      <c r="FQ54" s="614" t="s">
        <v>1083</v>
      </c>
      <c r="FR54" s="614" t="s">
        <v>1083</v>
      </c>
      <c r="FS54" s="614" t="s">
        <v>1083</v>
      </c>
      <c r="FT54" s="614" t="s">
        <v>529</v>
      </c>
      <c r="FU54" s="614" t="s">
        <v>1083</v>
      </c>
      <c r="FV54" s="614" t="s">
        <v>1083</v>
      </c>
      <c r="FW54" s="614" t="s">
        <v>1083</v>
      </c>
      <c r="FX54" s="614" t="s">
        <v>529</v>
      </c>
      <c r="FY54" s="614" t="s">
        <v>1083</v>
      </c>
      <c r="FZ54" s="614" t="s">
        <v>529</v>
      </c>
      <c r="GA54" s="614" t="s">
        <v>529</v>
      </c>
      <c r="GB54" s="614" t="s">
        <v>529</v>
      </c>
      <c r="GC54" s="614" t="s">
        <v>529</v>
      </c>
      <c r="GD54" s="614" t="s">
        <v>529</v>
      </c>
      <c r="GE54" s="614" t="s">
        <v>1083</v>
      </c>
      <c r="GF54" s="614" t="s">
        <v>529</v>
      </c>
      <c r="GG54" s="614" t="s">
        <v>529</v>
      </c>
      <c r="GH54" s="614" t="s">
        <v>1083</v>
      </c>
      <c r="GI54" s="614" t="s">
        <v>1083</v>
      </c>
      <c r="GJ54" s="614" t="s">
        <v>529</v>
      </c>
      <c r="GK54" s="614" t="s">
        <v>1083</v>
      </c>
      <c r="GL54" s="614" t="s">
        <v>529</v>
      </c>
      <c r="GM54" s="614" t="s">
        <v>1083</v>
      </c>
    </row>
    <row r="55" spans="1:195" x14ac:dyDescent="0.2">
      <c r="A55" s="613">
        <v>44880</v>
      </c>
      <c r="B55" s="614" t="s">
        <v>1083</v>
      </c>
      <c r="C55" s="614" t="s">
        <v>1083</v>
      </c>
      <c r="D55" s="614" t="s">
        <v>1083</v>
      </c>
      <c r="E55" s="614" t="s">
        <v>529</v>
      </c>
      <c r="F55" s="614" t="s">
        <v>1083</v>
      </c>
      <c r="G55" s="614" t="s">
        <v>1083</v>
      </c>
      <c r="H55" s="614" t="s">
        <v>1083</v>
      </c>
      <c r="I55" s="614" t="s">
        <v>1083</v>
      </c>
      <c r="J55" s="614" t="s">
        <v>1083</v>
      </c>
      <c r="K55" s="614" t="s">
        <v>1083</v>
      </c>
      <c r="L55" s="614" t="s">
        <v>1083</v>
      </c>
      <c r="M55" s="614" t="s">
        <v>1083</v>
      </c>
      <c r="N55" s="614" t="s">
        <v>1083</v>
      </c>
      <c r="O55" s="614" t="s">
        <v>1083</v>
      </c>
      <c r="P55" s="614" t="s">
        <v>1083</v>
      </c>
      <c r="Q55" s="614" t="s">
        <v>1083</v>
      </c>
      <c r="R55" s="614" t="s">
        <v>1083</v>
      </c>
      <c r="S55" s="614" t="s">
        <v>1083</v>
      </c>
      <c r="T55" s="614" t="s">
        <v>1083</v>
      </c>
      <c r="U55" s="614" t="s">
        <v>1083</v>
      </c>
      <c r="V55" s="614" t="s">
        <v>1083</v>
      </c>
      <c r="W55" s="614" t="s">
        <v>529</v>
      </c>
      <c r="X55" s="614" t="s">
        <v>529</v>
      </c>
      <c r="Y55" s="614" t="s">
        <v>1083</v>
      </c>
      <c r="Z55" s="614" t="s">
        <v>1083</v>
      </c>
      <c r="AA55" s="614" t="s">
        <v>1083</v>
      </c>
      <c r="AB55" s="614" t="s">
        <v>1083</v>
      </c>
      <c r="AC55" s="614" t="s">
        <v>1083</v>
      </c>
      <c r="AD55" s="614" t="s">
        <v>1083</v>
      </c>
      <c r="AE55" s="614" t="s">
        <v>1083</v>
      </c>
      <c r="AF55" s="614" t="s">
        <v>1083</v>
      </c>
      <c r="AG55" s="614" t="s">
        <v>1083</v>
      </c>
      <c r="AH55" s="614" t="s">
        <v>1083</v>
      </c>
      <c r="AI55" s="614" t="s">
        <v>1083</v>
      </c>
      <c r="AJ55" s="614" t="s">
        <v>1083</v>
      </c>
      <c r="AK55" s="614" t="s">
        <v>1083</v>
      </c>
      <c r="AL55" s="614" t="s">
        <v>1083</v>
      </c>
      <c r="AM55" s="614" t="s">
        <v>1083</v>
      </c>
      <c r="AN55" s="614" t="s">
        <v>1083</v>
      </c>
      <c r="AO55" s="614" t="s">
        <v>1083</v>
      </c>
      <c r="AP55" s="614" t="s">
        <v>1083</v>
      </c>
      <c r="AQ55" s="614" t="s">
        <v>1083</v>
      </c>
      <c r="AR55" s="614" t="s">
        <v>1083</v>
      </c>
      <c r="AS55" s="614" t="s">
        <v>1083</v>
      </c>
      <c r="AT55" s="614" t="s">
        <v>1083</v>
      </c>
      <c r="AU55" s="614" t="s">
        <v>1083</v>
      </c>
      <c r="AV55" s="614" t="s">
        <v>1083</v>
      </c>
      <c r="AW55" s="614" t="s">
        <v>1083</v>
      </c>
      <c r="AX55" s="614" t="s">
        <v>1083</v>
      </c>
      <c r="AY55" s="614" t="s">
        <v>1083</v>
      </c>
      <c r="AZ55" s="614" t="s">
        <v>1083</v>
      </c>
      <c r="BA55" s="614" t="s">
        <v>1083</v>
      </c>
      <c r="BB55" s="614" t="s">
        <v>1083</v>
      </c>
      <c r="BC55" s="614" t="s">
        <v>529</v>
      </c>
      <c r="BD55" s="614" t="s">
        <v>529</v>
      </c>
      <c r="BE55" s="614" t="s">
        <v>1083</v>
      </c>
      <c r="BF55" s="614" t="s">
        <v>529</v>
      </c>
      <c r="BG55" s="614" t="s">
        <v>1083</v>
      </c>
      <c r="BH55" s="614" t="s">
        <v>529</v>
      </c>
      <c r="BI55" s="614" t="s">
        <v>1083</v>
      </c>
      <c r="BJ55" s="614" t="s">
        <v>1083</v>
      </c>
      <c r="BK55" s="614" t="s">
        <v>529</v>
      </c>
      <c r="BL55" s="614" t="s">
        <v>529</v>
      </c>
      <c r="BM55" s="614" t="s">
        <v>1083</v>
      </c>
      <c r="BN55" s="614" t="s">
        <v>529</v>
      </c>
      <c r="BO55" s="614" t="s">
        <v>529</v>
      </c>
      <c r="BP55" s="614" t="s">
        <v>529</v>
      </c>
      <c r="BQ55" s="614" t="s">
        <v>1083</v>
      </c>
      <c r="BR55" s="614" t="s">
        <v>1083</v>
      </c>
      <c r="BS55" s="614" t="s">
        <v>529</v>
      </c>
      <c r="BT55" s="614" t="s">
        <v>529</v>
      </c>
      <c r="BU55" s="614" t="s">
        <v>529</v>
      </c>
      <c r="BV55" s="614" t="s">
        <v>529</v>
      </c>
      <c r="BW55" s="614" t="s">
        <v>1083</v>
      </c>
      <c r="BX55" s="614" t="s">
        <v>529</v>
      </c>
      <c r="BY55" s="614" t="s">
        <v>1083</v>
      </c>
      <c r="BZ55" s="614" t="s">
        <v>1083</v>
      </c>
      <c r="CA55" s="614" t="s">
        <v>1083</v>
      </c>
      <c r="CB55" s="614" t="s">
        <v>1083</v>
      </c>
      <c r="CC55" s="614" t="s">
        <v>1083</v>
      </c>
      <c r="CD55" s="614" t="s">
        <v>1083</v>
      </c>
      <c r="CE55" s="614" t="s">
        <v>529</v>
      </c>
      <c r="CF55" s="614" t="s">
        <v>529</v>
      </c>
      <c r="CG55" s="614" t="s">
        <v>1083</v>
      </c>
      <c r="CH55" s="614" t="s">
        <v>1083</v>
      </c>
      <c r="CI55" s="614" t="s">
        <v>1083</v>
      </c>
      <c r="CJ55" s="614" t="s">
        <v>1083</v>
      </c>
      <c r="CK55" s="614" t="s">
        <v>529</v>
      </c>
      <c r="CL55" s="614" t="s">
        <v>1083</v>
      </c>
      <c r="CM55" s="614" t="s">
        <v>1083</v>
      </c>
      <c r="CN55" s="614" t="s">
        <v>1083</v>
      </c>
      <c r="CO55" s="614" t="s">
        <v>1083</v>
      </c>
      <c r="CP55" s="614" t="s">
        <v>1083</v>
      </c>
      <c r="CQ55" s="614" t="s">
        <v>1083</v>
      </c>
      <c r="CR55" s="614" t="s">
        <v>529</v>
      </c>
      <c r="CS55" s="614" t="s">
        <v>1083</v>
      </c>
      <c r="CT55" s="614" t="s">
        <v>1083</v>
      </c>
      <c r="CU55" s="614" t="s">
        <v>1083</v>
      </c>
      <c r="CV55" s="614" t="s">
        <v>1083</v>
      </c>
      <c r="CW55" s="614" t="s">
        <v>1083</v>
      </c>
      <c r="CX55" s="614" t="s">
        <v>1083</v>
      </c>
      <c r="CY55" s="614" t="s">
        <v>1083</v>
      </c>
      <c r="CZ55" s="614" t="s">
        <v>1083</v>
      </c>
      <c r="DA55" s="614" t="s">
        <v>1083</v>
      </c>
      <c r="DB55" s="614" t="s">
        <v>1083</v>
      </c>
      <c r="DC55" s="614" t="s">
        <v>529</v>
      </c>
      <c r="DD55" s="614" t="s">
        <v>1083</v>
      </c>
      <c r="DE55" s="614" t="s">
        <v>1083</v>
      </c>
      <c r="DF55" s="614" t="s">
        <v>1083</v>
      </c>
      <c r="DG55" s="614" t="s">
        <v>1083</v>
      </c>
      <c r="DH55" s="614" t="s">
        <v>1083</v>
      </c>
      <c r="DI55" s="614" t="s">
        <v>1083</v>
      </c>
      <c r="DJ55" s="614" t="s">
        <v>1083</v>
      </c>
      <c r="DK55" s="614" t="s">
        <v>1083</v>
      </c>
      <c r="DL55" s="614" t="s">
        <v>1083</v>
      </c>
      <c r="DM55" s="614" t="s">
        <v>529</v>
      </c>
      <c r="DN55" s="614" t="s">
        <v>1083</v>
      </c>
      <c r="DO55" s="614" t="s">
        <v>1083</v>
      </c>
      <c r="DP55" s="614" t="s">
        <v>529</v>
      </c>
      <c r="DQ55" s="614" t="s">
        <v>529</v>
      </c>
      <c r="DR55" s="614" t="s">
        <v>1083</v>
      </c>
      <c r="DS55" s="614" t="s">
        <v>1083</v>
      </c>
      <c r="DT55" s="614" t="s">
        <v>1083</v>
      </c>
      <c r="DU55" s="614" t="s">
        <v>529</v>
      </c>
      <c r="DV55" s="614" t="s">
        <v>529</v>
      </c>
      <c r="DW55" s="614" t="s">
        <v>1083</v>
      </c>
      <c r="DX55" s="614" t="s">
        <v>1083</v>
      </c>
      <c r="DY55" s="614" t="s">
        <v>1083</v>
      </c>
      <c r="DZ55" s="614" t="s">
        <v>529</v>
      </c>
      <c r="EA55" s="614" t="s">
        <v>529</v>
      </c>
      <c r="EB55" s="614" t="s">
        <v>529</v>
      </c>
      <c r="EC55" s="614" t="s">
        <v>1083</v>
      </c>
      <c r="ED55" s="614" t="s">
        <v>529</v>
      </c>
      <c r="EE55" s="614" t="s">
        <v>1083</v>
      </c>
      <c r="EF55" s="614" t="s">
        <v>529</v>
      </c>
      <c r="EG55" s="614" t="s">
        <v>529</v>
      </c>
      <c r="EH55" s="614" t="s">
        <v>1083</v>
      </c>
      <c r="EI55" s="614" t="s">
        <v>1083</v>
      </c>
      <c r="EJ55" s="614" t="s">
        <v>1083</v>
      </c>
      <c r="EK55" s="614" t="s">
        <v>1083</v>
      </c>
      <c r="EL55" s="614" t="s">
        <v>1083</v>
      </c>
      <c r="EM55" s="614" t="s">
        <v>1083</v>
      </c>
      <c r="EN55" s="614" t="s">
        <v>1083</v>
      </c>
      <c r="EO55" s="614" t="s">
        <v>1083</v>
      </c>
      <c r="EP55" s="614" t="s">
        <v>1083</v>
      </c>
      <c r="EQ55" s="614" t="s">
        <v>1083</v>
      </c>
      <c r="ER55" s="614" t="s">
        <v>529</v>
      </c>
      <c r="ES55" s="614" t="s">
        <v>529</v>
      </c>
      <c r="ET55" s="614" t="s">
        <v>529</v>
      </c>
      <c r="EU55" s="614" t="s">
        <v>529</v>
      </c>
      <c r="EV55" s="614" t="s">
        <v>529</v>
      </c>
      <c r="EW55" s="614" t="s">
        <v>529</v>
      </c>
      <c r="EX55" s="614" t="s">
        <v>1083</v>
      </c>
      <c r="EY55" s="614" t="s">
        <v>1083</v>
      </c>
      <c r="EZ55" s="614" t="s">
        <v>529</v>
      </c>
      <c r="FA55" s="614" t="s">
        <v>1083</v>
      </c>
      <c r="FB55" s="614" t="s">
        <v>1083</v>
      </c>
      <c r="FC55" s="614" t="s">
        <v>1083</v>
      </c>
      <c r="FD55" s="614" t="s">
        <v>1083</v>
      </c>
      <c r="FE55" s="614" t="s">
        <v>1083</v>
      </c>
      <c r="FF55" s="614" t="s">
        <v>1083</v>
      </c>
      <c r="FG55" s="614" t="s">
        <v>1083</v>
      </c>
      <c r="FH55" s="614" t="s">
        <v>1083</v>
      </c>
      <c r="FI55" s="614" t="s">
        <v>1083</v>
      </c>
      <c r="FJ55" s="614" t="s">
        <v>1083</v>
      </c>
      <c r="FK55" s="614" t="s">
        <v>1083</v>
      </c>
      <c r="FL55" s="614" t="s">
        <v>1083</v>
      </c>
      <c r="FM55" s="614" t="s">
        <v>1083</v>
      </c>
      <c r="FN55" s="614" t="s">
        <v>1083</v>
      </c>
      <c r="FO55" s="614" t="s">
        <v>1083</v>
      </c>
      <c r="FP55" s="614" t="s">
        <v>1083</v>
      </c>
      <c r="FQ55" s="614" t="s">
        <v>1083</v>
      </c>
      <c r="FR55" s="614" t="s">
        <v>1083</v>
      </c>
      <c r="FS55" s="614" t="s">
        <v>1083</v>
      </c>
      <c r="FT55" s="614" t="s">
        <v>529</v>
      </c>
      <c r="FU55" s="614" t="s">
        <v>1083</v>
      </c>
      <c r="FV55" s="614" t="s">
        <v>1083</v>
      </c>
      <c r="FW55" s="614" t="s">
        <v>1083</v>
      </c>
      <c r="FX55" s="614" t="s">
        <v>529</v>
      </c>
      <c r="FY55" s="614" t="s">
        <v>529</v>
      </c>
      <c r="FZ55" s="614" t="s">
        <v>529</v>
      </c>
      <c r="GA55" s="614" t="s">
        <v>529</v>
      </c>
      <c r="GB55" s="614" t="s">
        <v>529</v>
      </c>
      <c r="GC55" s="614" t="s">
        <v>529</v>
      </c>
      <c r="GD55" s="614" t="s">
        <v>529</v>
      </c>
      <c r="GE55" s="614" t="s">
        <v>1083</v>
      </c>
      <c r="GF55" s="614" t="s">
        <v>529</v>
      </c>
      <c r="GG55" s="614" t="s">
        <v>529</v>
      </c>
      <c r="GH55" s="614" t="s">
        <v>1083</v>
      </c>
      <c r="GI55" s="614" t="s">
        <v>1083</v>
      </c>
      <c r="GJ55" s="614" t="s">
        <v>529</v>
      </c>
      <c r="GK55" s="614" t="s">
        <v>1083</v>
      </c>
      <c r="GL55" s="614" t="s">
        <v>529</v>
      </c>
      <c r="GM55" s="614" t="s">
        <v>1083</v>
      </c>
    </row>
    <row r="56" spans="1:195" x14ac:dyDescent="0.2">
      <c r="A56" s="613">
        <v>44881</v>
      </c>
      <c r="B56" s="614" t="s">
        <v>1083</v>
      </c>
      <c r="C56" s="614" t="s">
        <v>1083</v>
      </c>
      <c r="D56" s="614" t="s">
        <v>1083</v>
      </c>
      <c r="E56" s="614" t="s">
        <v>529</v>
      </c>
      <c r="F56" s="614" t="s">
        <v>1083</v>
      </c>
      <c r="G56" s="614" t="s">
        <v>1083</v>
      </c>
      <c r="H56" s="614" t="s">
        <v>1083</v>
      </c>
      <c r="I56" s="614" t="s">
        <v>1083</v>
      </c>
      <c r="J56" s="614" t="s">
        <v>1083</v>
      </c>
      <c r="K56" s="614" t="s">
        <v>1083</v>
      </c>
      <c r="L56" s="614" t="s">
        <v>1083</v>
      </c>
      <c r="M56" s="614" t="s">
        <v>1083</v>
      </c>
      <c r="N56" s="614" t="s">
        <v>1083</v>
      </c>
      <c r="O56" s="614" t="s">
        <v>1083</v>
      </c>
      <c r="P56" s="614" t="s">
        <v>1083</v>
      </c>
      <c r="Q56" s="614" t="s">
        <v>1083</v>
      </c>
      <c r="R56" s="614" t="s">
        <v>1083</v>
      </c>
      <c r="S56" s="614" t="s">
        <v>1083</v>
      </c>
      <c r="T56" s="614" t="s">
        <v>1083</v>
      </c>
      <c r="U56" s="614" t="s">
        <v>1083</v>
      </c>
      <c r="V56" s="614" t="s">
        <v>1083</v>
      </c>
      <c r="W56" s="614" t="s">
        <v>529</v>
      </c>
      <c r="X56" s="614" t="s">
        <v>529</v>
      </c>
      <c r="Y56" s="614" t="s">
        <v>1083</v>
      </c>
      <c r="Z56" s="614" t="s">
        <v>1083</v>
      </c>
      <c r="AA56" s="614" t="s">
        <v>1083</v>
      </c>
      <c r="AB56" s="614" t="s">
        <v>1083</v>
      </c>
      <c r="AC56" s="614" t="s">
        <v>1083</v>
      </c>
      <c r="AD56" s="614" t="s">
        <v>1083</v>
      </c>
      <c r="AE56" s="614" t="s">
        <v>1083</v>
      </c>
      <c r="AF56" s="614" t="s">
        <v>1083</v>
      </c>
      <c r="AG56" s="614" t="s">
        <v>1083</v>
      </c>
      <c r="AH56" s="614" t="s">
        <v>1083</v>
      </c>
      <c r="AI56" s="614" t="s">
        <v>1083</v>
      </c>
      <c r="AJ56" s="614" t="s">
        <v>1083</v>
      </c>
      <c r="AK56" s="614" t="s">
        <v>1083</v>
      </c>
      <c r="AL56" s="614" t="s">
        <v>1083</v>
      </c>
      <c r="AM56" s="614" t="s">
        <v>1083</v>
      </c>
      <c r="AN56" s="614" t="s">
        <v>1083</v>
      </c>
      <c r="AO56" s="614" t="s">
        <v>1083</v>
      </c>
      <c r="AP56" s="614" t="s">
        <v>1083</v>
      </c>
      <c r="AQ56" s="614" t="s">
        <v>1083</v>
      </c>
      <c r="AR56" s="614" t="s">
        <v>1083</v>
      </c>
      <c r="AS56" s="614" t="s">
        <v>1083</v>
      </c>
      <c r="AT56" s="614" t="s">
        <v>1083</v>
      </c>
      <c r="AU56" s="614" t="s">
        <v>1083</v>
      </c>
      <c r="AV56" s="614" t="s">
        <v>1083</v>
      </c>
      <c r="AW56" s="614" t="s">
        <v>1083</v>
      </c>
      <c r="AX56" s="614" t="s">
        <v>1083</v>
      </c>
      <c r="AY56" s="614" t="s">
        <v>1083</v>
      </c>
      <c r="AZ56" s="614" t="s">
        <v>1083</v>
      </c>
      <c r="BA56" s="614" t="s">
        <v>1083</v>
      </c>
      <c r="BB56" s="614" t="s">
        <v>1083</v>
      </c>
      <c r="BC56" s="614" t="s">
        <v>529</v>
      </c>
      <c r="BD56" s="614" t="s">
        <v>529</v>
      </c>
      <c r="BE56" s="614" t="s">
        <v>1083</v>
      </c>
      <c r="BF56" s="614" t="s">
        <v>529</v>
      </c>
      <c r="BG56" s="614" t="s">
        <v>1083</v>
      </c>
      <c r="BH56" s="614" t="s">
        <v>529</v>
      </c>
      <c r="BI56" s="614" t="s">
        <v>1083</v>
      </c>
      <c r="BJ56" s="614" t="s">
        <v>1083</v>
      </c>
      <c r="BK56" s="614" t="s">
        <v>529</v>
      </c>
      <c r="BL56" s="614" t="s">
        <v>529</v>
      </c>
      <c r="BM56" s="614" t="s">
        <v>1083</v>
      </c>
      <c r="BN56" s="614" t="s">
        <v>529</v>
      </c>
      <c r="BO56" s="614" t="s">
        <v>529</v>
      </c>
      <c r="BP56" s="614" t="s">
        <v>529</v>
      </c>
      <c r="BQ56" s="614" t="s">
        <v>1083</v>
      </c>
      <c r="BR56" s="614" t="s">
        <v>1083</v>
      </c>
      <c r="BS56" s="614" t="s">
        <v>529</v>
      </c>
      <c r="BT56" s="614" t="s">
        <v>529</v>
      </c>
      <c r="BU56" s="614" t="s">
        <v>529</v>
      </c>
      <c r="BV56" s="614" t="s">
        <v>529</v>
      </c>
      <c r="BW56" s="614" t="s">
        <v>1083</v>
      </c>
      <c r="BX56" s="614" t="s">
        <v>529</v>
      </c>
      <c r="BY56" s="614" t="s">
        <v>1083</v>
      </c>
      <c r="BZ56" s="614" t="s">
        <v>1083</v>
      </c>
      <c r="CA56" s="614" t="s">
        <v>1083</v>
      </c>
      <c r="CB56" s="614" t="s">
        <v>1083</v>
      </c>
      <c r="CC56" s="614" t="s">
        <v>1083</v>
      </c>
      <c r="CD56" s="614" t="s">
        <v>1083</v>
      </c>
      <c r="CE56" s="614" t="s">
        <v>529</v>
      </c>
      <c r="CF56" s="614" t="s">
        <v>529</v>
      </c>
      <c r="CG56" s="614" t="s">
        <v>1083</v>
      </c>
      <c r="CH56" s="614" t="s">
        <v>1083</v>
      </c>
      <c r="CI56" s="614" t="s">
        <v>1083</v>
      </c>
      <c r="CJ56" s="614" t="s">
        <v>1083</v>
      </c>
      <c r="CK56" s="614" t="s">
        <v>529</v>
      </c>
      <c r="CL56" s="614" t="s">
        <v>1083</v>
      </c>
      <c r="CM56" s="614" t="s">
        <v>1083</v>
      </c>
      <c r="CN56" s="614" t="s">
        <v>1083</v>
      </c>
      <c r="CO56" s="614" t="s">
        <v>1083</v>
      </c>
      <c r="CP56" s="614" t="s">
        <v>1083</v>
      </c>
      <c r="CQ56" s="614" t="s">
        <v>1083</v>
      </c>
      <c r="CR56" s="614" t="s">
        <v>529</v>
      </c>
      <c r="CS56" s="614" t="s">
        <v>1083</v>
      </c>
      <c r="CT56" s="614" t="s">
        <v>1083</v>
      </c>
      <c r="CU56" s="614" t="s">
        <v>1083</v>
      </c>
      <c r="CV56" s="614" t="s">
        <v>1083</v>
      </c>
      <c r="CW56" s="614" t="s">
        <v>1083</v>
      </c>
      <c r="CX56" s="614" t="s">
        <v>1083</v>
      </c>
      <c r="CY56" s="614" t="s">
        <v>1083</v>
      </c>
      <c r="CZ56" s="614" t="s">
        <v>1083</v>
      </c>
      <c r="DA56" s="614" t="s">
        <v>1083</v>
      </c>
      <c r="DB56" s="614" t="s">
        <v>1083</v>
      </c>
      <c r="DC56" s="614" t="s">
        <v>529</v>
      </c>
      <c r="DD56" s="614" t="s">
        <v>1083</v>
      </c>
      <c r="DE56" s="614" t="s">
        <v>1083</v>
      </c>
      <c r="DF56" s="614" t="s">
        <v>1083</v>
      </c>
      <c r="DG56" s="614" t="s">
        <v>1083</v>
      </c>
      <c r="DH56" s="614" t="s">
        <v>1083</v>
      </c>
      <c r="DI56" s="614" t="s">
        <v>1083</v>
      </c>
      <c r="DJ56" s="614" t="s">
        <v>1083</v>
      </c>
      <c r="DK56" s="614" t="s">
        <v>1083</v>
      </c>
      <c r="DL56" s="614" t="s">
        <v>1083</v>
      </c>
      <c r="DM56" s="614" t="s">
        <v>529</v>
      </c>
      <c r="DN56" s="614" t="s">
        <v>1083</v>
      </c>
      <c r="DO56" s="614" t="s">
        <v>1083</v>
      </c>
      <c r="DP56" s="614" t="s">
        <v>529</v>
      </c>
      <c r="DQ56" s="614" t="s">
        <v>1083</v>
      </c>
      <c r="DR56" s="614" t="s">
        <v>1083</v>
      </c>
      <c r="DS56" s="614" t="s">
        <v>1083</v>
      </c>
      <c r="DT56" s="614" t="s">
        <v>1083</v>
      </c>
      <c r="DU56" s="614" t="s">
        <v>529</v>
      </c>
      <c r="DV56" s="614" t="s">
        <v>529</v>
      </c>
      <c r="DW56" s="614" t="s">
        <v>1083</v>
      </c>
      <c r="DX56" s="614" t="s">
        <v>1083</v>
      </c>
      <c r="DY56" s="614" t="s">
        <v>1083</v>
      </c>
      <c r="DZ56" s="614" t="s">
        <v>529</v>
      </c>
      <c r="EA56" s="614" t="s">
        <v>529</v>
      </c>
      <c r="EB56" s="614" t="s">
        <v>529</v>
      </c>
      <c r="EC56" s="614" t="s">
        <v>529</v>
      </c>
      <c r="ED56" s="614" t="s">
        <v>529</v>
      </c>
      <c r="EE56" s="614" t="s">
        <v>529</v>
      </c>
      <c r="EF56" s="614" t="s">
        <v>529</v>
      </c>
      <c r="EG56" s="614" t="s">
        <v>529</v>
      </c>
      <c r="EH56" s="614" t="s">
        <v>1083</v>
      </c>
      <c r="EI56" s="614" t="s">
        <v>1083</v>
      </c>
      <c r="EJ56" s="614" t="s">
        <v>1083</v>
      </c>
      <c r="EK56" s="614" t="s">
        <v>1083</v>
      </c>
      <c r="EL56" s="614" t="s">
        <v>1083</v>
      </c>
      <c r="EM56" s="614" t="s">
        <v>1083</v>
      </c>
      <c r="EN56" s="614" t="s">
        <v>1083</v>
      </c>
      <c r="EO56" s="614" t="s">
        <v>1083</v>
      </c>
      <c r="EP56" s="614" t="s">
        <v>1083</v>
      </c>
      <c r="EQ56" s="614" t="s">
        <v>1083</v>
      </c>
      <c r="ER56" s="614" t="s">
        <v>1083</v>
      </c>
      <c r="ES56" s="614" t="s">
        <v>1083</v>
      </c>
      <c r="ET56" s="614" t="s">
        <v>529</v>
      </c>
      <c r="EU56" s="614" t="s">
        <v>529</v>
      </c>
      <c r="EV56" s="614" t="s">
        <v>529</v>
      </c>
      <c r="EW56" s="614" t="s">
        <v>529</v>
      </c>
      <c r="EX56" s="614" t="s">
        <v>1083</v>
      </c>
      <c r="EY56" s="614" t="s">
        <v>529</v>
      </c>
      <c r="EZ56" s="614" t="s">
        <v>529</v>
      </c>
      <c r="FA56" s="614" t="s">
        <v>1083</v>
      </c>
      <c r="FB56" s="614" t="s">
        <v>1083</v>
      </c>
      <c r="FC56" s="614" t="s">
        <v>1083</v>
      </c>
      <c r="FD56" s="614" t="s">
        <v>1083</v>
      </c>
      <c r="FE56" s="614" t="s">
        <v>1083</v>
      </c>
      <c r="FF56" s="614" t="s">
        <v>1083</v>
      </c>
      <c r="FG56" s="614" t="s">
        <v>1083</v>
      </c>
      <c r="FH56" s="614" t="s">
        <v>1083</v>
      </c>
      <c r="FI56" s="614" t="s">
        <v>1083</v>
      </c>
      <c r="FJ56" s="614" t="s">
        <v>529</v>
      </c>
      <c r="FK56" s="614" t="s">
        <v>529</v>
      </c>
      <c r="FL56" s="614" t="s">
        <v>1083</v>
      </c>
      <c r="FM56" s="614" t="s">
        <v>1083</v>
      </c>
      <c r="FN56" s="614" t="s">
        <v>1083</v>
      </c>
      <c r="FO56" s="614" t="s">
        <v>1083</v>
      </c>
      <c r="FP56" s="614" t="s">
        <v>1083</v>
      </c>
      <c r="FQ56" s="614" t="s">
        <v>1083</v>
      </c>
      <c r="FR56" s="614" t="s">
        <v>1083</v>
      </c>
      <c r="FS56" s="614" t="s">
        <v>1083</v>
      </c>
      <c r="FT56" s="614" t="s">
        <v>529</v>
      </c>
      <c r="FU56" s="614" t="s">
        <v>1083</v>
      </c>
      <c r="FV56" s="614" t="s">
        <v>1083</v>
      </c>
      <c r="FW56" s="614" t="s">
        <v>1083</v>
      </c>
      <c r="FX56" s="614" t="s">
        <v>529</v>
      </c>
      <c r="FY56" s="614" t="s">
        <v>1083</v>
      </c>
      <c r="FZ56" s="614" t="s">
        <v>529</v>
      </c>
      <c r="GA56" s="614" t="s">
        <v>529</v>
      </c>
      <c r="GB56" s="614" t="s">
        <v>529</v>
      </c>
      <c r="GC56" s="614" t="s">
        <v>529</v>
      </c>
      <c r="GD56" s="614" t="s">
        <v>1083</v>
      </c>
      <c r="GE56" s="614" t="s">
        <v>1083</v>
      </c>
      <c r="GF56" s="614" t="s">
        <v>529</v>
      </c>
      <c r="GG56" s="614" t="s">
        <v>529</v>
      </c>
      <c r="GH56" s="614" t="s">
        <v>1083</v>
      </c>
      <c r="GI56" s="614" t="s">
        <v>1083</v>
      </c>
      <c r="GJ56" s="614" t="s">
        <v>529</v>
      </c>
      <c r="GK56" s="614" t="s">
        <v>1083</v>
      </c>
      <c r="GL56" s="614" t="s">
        <v>529</v>
      </c>
      <c r="GM56" s="614" t="s">
        <v>529</v>
      </c>
    </row>
    <row r="57" spans="1:195" x14ac:dyDescent="0.2">
      <c r="A57" s="613">
        <v>44882</v>
      </c>
      <c r="B57" s="614" t="s">
        <v>1083</v>
      </c>
      <c r="C57" s="614" t="s">
        <v>1083</v>
      </c>
      <c r="D57" s="614" t="s">
        <v>1083</v>
      </c>
      <c r="E57" s="614" t="s">
        <v>529</v>
      </c>
      <c r="F57" s="614" t="s">
        <v>1083</v>
      </c>
      <c r="G57" s="614" t="s">
        <v>1083</v>
      </c>
      <c r="H57" s="614" t="s">
        <v>1083</v>
      </c>
      <c r="I57" s="614" t="s">
        <v>1083</v>
      </c>
      <c r="J57" s="614" t="s">
        <v>1083</v>
      </c>
      <c r="K57" s="614" t="s">
        <v>1083</v>
      </c>
      <c r="L57" s="614" t="s">
        <v>1083</v>
      </c>
      <c r="M57" s="614" t="s">
        <v>1083</v>
      </c>
      <c r="N57" s="614" t="s">
        <v>1083</v>
      </c>
      <c r="O57" s="614" t="s">
        <v>1083</v>
      </c>
      <c r="P57" s="614" t="s">
        <v>529</v>
      </c>
      <c r="Q57" s="614" t="s">
        <v>1083</v>
      </c>
      <c r="R57" s="614" t="s">
        <v>529</v>
      </c>
      <c r="S57" s="614" t="s">
        <v>1083</v>
      </c>
      <c r="T57" s="614" t="s">
        <v>1083</v>
      </c>
      <c r="U57" s="614" t="s">
        <v>1083</v>
      </c>
      <c r="V57" s="614" t="s">
        <v>1083</v>
      </c>
      <c r="W57" s="614" t="s">
        <v>529</v>
      </c>
      <c r="X57" s="614" t="s">
        <v>529</v>
      </c>
      <c r="Y57" s="614" t="s">
        <v>1083</v>
      </c>
      <c r="Z57" s="614" t="s">
        <v>1083</v>
      </c>
      <c r="AA57" s="614" t="s">
        <v>1083</v>
      </c>
      <c r="AB57" s="614" t="s">
        <v>1083</v>
      </c>
      <c r="AC57" s="614" t="s">
        <v>1083</v>
      </c>
      <c r="AD57" s="614" t="s">
        <v>1083</v>
      </c>
      <c r="AE57" s="614" t="s">
        <v>1083</v>
      </c>
      <c r="AF57" s="614" t="s">
        <v>1083</v>
      </c>
      <c r="AG57" s="614" t="s">
        <v>1083</v>
      </c>
      <c r="AH57" s="614" t="s">
        <v>1083</v>
      </c>
      <c r="AI57" s="614" t="s">
        <v>1083</v>
      </c>
      <c r="AJ57" s="614" t="s">
        <v>1083</v>
      </c>
      <c r="AK57" s="614" t="s">
        <v>1083</v>
      </c>
      <c r="AL57" s="614" t="s">
        <v>1083</v>
      </c>
      <c r="AM57" s="614" t="s">
        <v>1083</v>
      </c>
      <c r="AN57" s="614" t="s">
        <v>1083</v>
      </c>
      <c r="AO57" s="614" t="s">
        <v>1083</v>
      </c>
      <c r="AP57" s="614" t="s">
        <v>1083</v>
      </c>
      <c r="AQ57" s="614" t="s">
        <v>1083</v>
      </c>
      <c r="AR57" s="614" t="s">
        <v>1083</v>
      </c>
      <c r="AS57" s="614" t="s">
        <v>1083</v>
      </c>
      <c r="AT57" s="614" t="s">
        <v>1083</v>
      </c>
      <c r="AU57" s="614" t="s">
        <v>1083</v>
      </c>
      <c r="AV57" s="614" t="s">
        <v>1083</v>
      </c>
      <c r="AW57" s="614" t="s">
        <v>1083</v>
      </c>
      <c r="AX57" s="614" t="s">
        <v>1083</v>
      </c>
      <c r="AY57" s="614" t="s">
        <v>1083</v>
      </c>
      <c r="AZ57" s="614" t="s">
        <v>1083</v>
      </c>
      <c r="BA57" s="614" t="s">
        <v>1083</v>
      </c>
      <c r="BB57" s="614" t="s">
        <v>1083</v>
      </c>
      <c r="BC57" s="614" t="s">
        <v>529</v>
      </c>
      <c r="BD57" s="614" t="s">
        <v>529</v>
      </c>
      <c r="BE57" s="614" t="s">
        <v>1083</v>
      </c>
      <c r="BF57" s="614" t="s">
        <v>529</v>
      </c>
      <c r="BG57" s="614" t="s">
        <v>1083</v>
      </c>
      <c r="BH57" s="614" t="s">
        <v>529</v>
      </c>
      <c r="BI57" s="614" t="s">
        <v>1083</v>
      </c>
      <c r="BJ57" s="614" t="s">
        <v>1083</v>
      </c>
      <c r="BK57" s="614" t="s">
        <v>529</v>
      </c>
      <c r="BL57" s="614" t="s">
        <v>529</v>
      </c>
      <c r="BM57" s="614" t="s">
        <v>1083</v>
      </c>
      <c r="BN57" s="614" t="s">
        <v>529</v>
      </c>
      <c r="BO57" s="614" t="s">
        <v>529</v>
      </c>
      <c r="BP57" s="614" t="s">
        <v>529</v>
      </c>
      <c r="BQ57" s="614" t="s">
        <v>1083</v>
      </c>
      <c r="BR57" s="614" t="s">
        <v>1083</v>
      </c>
      <c r="BS57" s="614" t="s">
        <v>529</v>
      </c>
      <c r="BT57" s="614" t="s">
        <v>529</v>
      </c>
      <c r="BU57" s="614" t="s">
        <v>529</v>
      </c>
      <c r="BV57" s="614" t="s">
        <v>529</v>
      </c>
      <c r="BW57" s="614" t="s">
        <v>1083</v>
      </c>
      <c r="BX57" s="614" t="s">
        <v>529</v>
      </c>
      <c r="BY57" s="614" t="s">
        <v>1083</v>
      </c>
      <c r="BZ57" s="614" t="s">
        <v>1083</v>
      </c>
      <c r="CA57" s="614" t="s">
        <v>1083</v>
      </c>
      <c r="CB57" s="614" t="s">
        <v>1083</v>
      </c>
      <c r="CC57" s="614" t="s">
        <v>1083</v>
      </c>
      <c r="CD57" s="614" t="s">
        <v>1083</v>
      </c>
      <c r="CE57" s="614" t="s">
        <v>529</v>
      </c>
      <c r="CF57" s="614" t="s">
        <v>529</v>
      </c>
      <c r="CG57" s="614" t="s">
        <v>1083</v>
      </c>
      <c r="CH57" s="614" t="s">
        <v>1083</v>
      </c>
      <c r="CI57" s="614" t="s">
        <v>1083</v>
      </c>
      <c r="CJ57" s="614" t="s">
        <v>1083</v>
      </c>
      <c r="CK57" s="614" t="s">
        <v>529</v>
      </c>
      <c r="CL57" s="614" t="s">
        <v>1083</v>
      </c>
      <c r="CM57" s="614" t="s">
        <v>1083</v>
      </c>
      <c r="CN57" s="614" t="s">
        <v>1083</v>
      </c>
      <c r="CO57" s="614" t="s">
        <v>1083</v>
      </c>
      <c r="CP57" s="614" t="s">
        <v>1083</v>
      </c>
      <c r="CQ57" s="614" t="s">
        <v>1083</v>
      </c>
      <c r="CR57" s="614" t="s">
        <v>529</v>
      </c>
      <c r="CS57" s="614" t="s">
        <v>1083</v>
      </c>
      <c r="CT57" s="614" t="s">
        <v>1083</v>
      </c>
      <c r="CU57" s="614" t="s">
        <v>1083</v>
      </c>
      <c r="CV57" s="614" t="s">
        <v>1083</v>
      </c>
      <c r="CW57" s="614" t="s">
        <v>1083</v>
      </c>
      <c r="CX57" s="614" t="s">
        <v>1083</v>
      </c>
      <c r="CY57" s="614" t="s">
        <v>1083</v>
      </c>
      <c r="CZ57" s="614" t="s">
        <v>1083</v>
      </c>
      <c r="DA57" s="614" t="s">
        <v>1083</v>
      </c>
      <c r="DB57" s="614" t="s">
        <v>1083</v>
      </c>
      <c r="DC57" s="614" t="s">
        <v>529</v>
      </c>
      <c r="DD57" s="614" t="s">
        <v>1083</v>
      </c>
      <c r="DE57" s="614" t="s">
        <v>1083</v>
      </c>
      <c r="DF57" s="614" t="s">
        <v>1083</v>
      </c>
      <c r="DG57" s="614" t="s">
        <v>1083</v>
      </c>
      <c r="DH57" s="614" t="s">
        <v>1083</v>
      </c>
      <c r="DI57" s="614" t="s">
        <v>1083</v>
      </c>
      <c r="DJ57" s="614" t="s">
        <v>1083</v>
      </c>
      <c r="DK57" s="614" t="s">
        <v>1083</v>
      </c>
      <c r="DL57" s="614" t="s">
        <v>1083</v>
      </c>
      <c r="DM57" s="614" t="s">
        <v>529</v>
      </c>
      <c r="DN57" s="614" t="s">
        <v>1083</v>
      </c>
      <c r="DO57" s="614" t="s">
        <v>1083</v>
      </c>
      <c r="DP57" s="614" t="s">
        <v>529</v>
      </c>
      <c r="DQ57" s="614" t="s">
        <v>1083</v>
      </c>
      <c r="DR57" s="614" t="s">
        <v>1083</v>
      </c>
      <c r="DS57" s="614" t="s">
        <v>1083</v>
      </c>
      <c r="DT57" s="614" t="s">
        <v>1083</v>
      </c>
      <c r="DU57" s="614" t="s">
        <v>529</v>
      </c>
      <c r="DV57" s="614" t="s">
        <v>529</v>
      </c>
      <c r="DW57" s="614" t="s">
        <v>1083</v>
      </c>
      <c r="DX57" s="614" t="s">
        <v>1083</v>
      </c>
      <c r="DY57" s="614" t="s">
        <v>1083</v>
      </c>
      <c r="DZ57" s="614" t="s">
        <v>529</v>
      </c>
      <c r="EA57" s="614" t="s">
        <v>529</v>
      </c>
      <c r="EB57" s="614" t="s">
        <v>529</v>
      </c>
      <c r="EC57" s="614" t="s">
        <v>1083</v>
      </c>
      <c r="ED57" s="614" t="s">
        <v>529</v>
      </c>
      <c r="EE57" s="614" t="s">
        <v>529</v>
      </c>
      <c r="EF57" s="614" t="s">
        <v>529</v>
      </c>
      <c r="EG57" s="614" t="s">
        <v>1083</v>
      </c>
      <c r="EH57" s="614" t="s">
        <v>1083</v>
      </c>
      <c r="EI57" s="614" t="s">
        <v>1083</v>
      </c>
      <c r="EJ57" s="614" t="s">
        <v>1083</v>
      </c>
      <c r="EK57" s="614" t="s">
        <v>1083</v>
      </c>
      <c r="EL57" s="614" t="s">
        <v>1083</v>
      </c>
      <c r="EM57" s="614" t="s">
        <v>1083</v>
      </c>
      <c r="EN57" s="614" t="s">
        <v>1083</v>
      </c>
      <c r="EO57" s="614" t="s">
        <v>1083</v>
      </c>
      <c r="EP57" s="614" t="s">
        <v>1083</v>
      </c>
      <c r="EQ57" s="614" t="s">
        <v>1083</v>
      </c>
      <c r="ER57" s="614" t="s">
        <v>1083</v>
      </c>
      <c r="ES57" s="614" t="s">
        <v>1083</v>
      </c>
      <c r="ET57" s="614" t="s">
        <v>529</v>
      </c>
      <c r="EU57" s="614" t="s">
        <v>1083</v>
      </c>
      <c r="EV57" s="614" t="s">
        <v>529</v>
      </c>
      <c r="EW57" s="614" t="s">
        <v>529</v>
      </c>
      <c r="EX57" s="614" t="s">
        <v>1083</v>
      </c>
      <c r="EY57" s="614" t="s">
        <v>529</v>
      </c>
      <c r="EZ57" s="614" t="s">
        <v>529</v>
      </c>
      <c r="FA57" s="614" t="s">
        <v>1083</v>
      </c>
      <c r="FB57" s="614" t="s">
        <v>1083</v>
      </c>
      <c r="FC57" s="614" t="s">
        <v>1083</v>
      </c>
      <c r="FD57" s="614" t="s">
        <v>1083</v>
      </c>
      <c r="FE57" s="614" t="s">
        <v>1083</v>
      </c>
      <c r="FF57" s="614" t="s">
        <v>1083</v>
      </c>
      <c r="FG57" s="614" t="s">
        <v>1083</v>
      </c>
      <c r="FH57" s="614" t="s">
        <v>1083</v>
      </c>
      <c r="FI57" s="614" t="s">
        <v>1083</v>
      </c>
      <c r="FJ57" s="614" t="s">
        <v>529</v>
      </c>
      <c r="FK57" s="614" t="s">
        <v>529</v>
      </c>
      <c r="FL57" s="614" t="s">
        <v>1083</v>
      </c>
      <c r="FM57" s="614" t="s">
        <v>1083</v>
      </c>
      <c r="FN57" s="614" t="s">
        <v>1083</v>
      </c>
      <c r="FO57" s="614" t="s">
        <v>1083</v>
      </c>
      <c r="FP57" s="614" t="s">
        <v>1083</v>
      </c>
      <c r="FQ57" s="614" t="s">
        <v>1083</v>
      </c>
      <c r="FR57" s="614" t="s">
        <v>1083</v>
      </c>
      <c r="FS57" s="614" t="s">
        <v>1083</v>
      </c>
      <c r="FT57" s="614" t="s">
        <v>529</v>
      </c>
      <c r="FU57" s="614" t="s">
        <v>1083</v>
      </c>
      <c r="FV57" s="614" t="s">
        <v>1083</v>
      </c>
      <c r="FW57" s="614" t="s">
        <v>1083</v>
      </c>
      <c r="FX57" s="614" t="s">
        <v>529</v>
      </c>
      <c r="FY57" s="614" t="s">
        <v>1083</v>
      </c>
      <c r="FZ57" s="614" t="s">
        <v>529</v>
      </c>
      <c r="GA57" s="614" t="s">
        <v>529</v>
      </c>
      <c r="GB57" s="614" t="s">
        <v>529</v>
      </c>
      <c r="GC57" s="614" t="s">
        <v>529</v>
      </c>
      <c r="GD57" s="614" t="s">
        <v>529</v>
      </c>
      <c r="GE57" s="614" t="s">
        <v>1083</v>
      </c>
      <c r="GF57" s="614" t="s">
        <v>529</v>
      </c>
      <c r="GG57" s="614" t="s">
        <v>529</v>
      </c>
      <c r="GH57" s="614" t="s">
        <v>1083</v>
      </c>
      <c r="GI57" s="614" t="s">
        <v>1083</v>
      </c>
      <c r="GJ57" s="614" t="s">
        <v>529</v>
      </c>
      <c r="GK57" s="614" t="s">
        <v>1083</v>
      </c>
      <c r="GL57" s="614" t="s">
        <v>529</v>
      </c>
      <c r="GM57" s="614" t="s">
        <v>529</v>
      </c>
    </row>
    <row r="58" spans="1:195" x14ac:dyDescent="0.2">
      <c r="A58" s="613">
        <v>44883</v>
      </c>
      <c r="B58" s="614" t="s">
        <v>1083</v>
      </c>
      <c r="C58" s="614" t="s">
        <v>1083</v>
      </c>
      <c r="D58" s="614" t="s">
        <v>1083</v>
      </c>
      <c r="E58" s="614" t="s">
        <v>529</v>
      </c>
      <c r="F58" s="614" t="s">
        <v>1083</v>
      </c>
      <c r="G58" s="614" t="s">
        <v>1083</v>
      </c>
      <c r="H58" s="614" t="s">
        <v>1083</v>
      </c>
      <c r="I58" s="614" t="s">
        <v>1083</v>
      </c>
      <c r="J58" s="614" t="s">
        <v>1083</v>
      </c>
      <c r="K58" s="614" t="s">
        <v>1083</v>
      </c>
      <c r="L58" s="614" t="s">
        <v>1083</v>
      </c>
      <c r="M58" s="614" t="s">
        <v>1083</v>
      </c>
      <c r="N58" s="614" t="s">
        <v>1083</v>
      </c>
      <c r="O58" s="614" t="s">
        <v>1083</v>
      </c>
      <c r="P58" s="614" t="s">
        <v>1083</v>
      </c>
      <c r="Q58" s="614" t="s">
        <v>1083</v>
      </c>
      <c r="R58" s="614" t="s">
        <v>529</v>
      </c>
      <c r="S58" s="614" t="s">
        <v>1083</v>
      </c>
      <c r="T58" s="614" t="s">
        <v>1083</v>
      </c>
      <c r="U58" s="614" t="s">
        <v>1083</v>
      </c>
      <c r="V58" s="614" t="s">
        <v>1083</v>
      </c>
      <c r="W58" s="614" t="s">
        <v>529</v>
      </c>
      <c r="X58" s="614" t="s">
        <v>529</v>
      </c>
      <c r="Y58" s="614" t="s">
        <v>1083</v>
      </c>
      <c r="Z58" s="614" t="s">
        <v>1083</v>
      </c>
      <c r="AA58" s="614" t="s">
        <v>1083</v>
      </c>
      <c r="AB58" s="614" t="s">
        <v>1083</v>
      </c>
      <c r="AC58" s="614" t="s">
        <v>1083</v>
      </c>
      <c r="AD58" s="614" t="s">
        <v>1083</v>
      </c>
      <c r="AE58" s="614" t="s">
        <v>1083</v>
      </c>
      <c r="AF58" s="614" t="s">
        <v>1083</v>
      </c>
      <c r="AG58" s="614" t="s">
        <v>1083</v>
      </c>
      <c r="AH58" s="614" t="s">
        <v>1083</v>
      </c>
      <c r="AI58" s="614" t="s">
        <v>1083</v>
      </c>
      <c r="AJ58" s="614" t="s">
        <v>1083</v>
      </c>
      <c r="AK58" s="614" t="s">
        <v>1083</v>
      </c>
      <c r="AL58" s="614" t="s">
        <v>1083</v>
      </c>
      <c r="AM58" s="614" t="s">
        <v>1083</v>
      </c>
      <c r="AN58" s="614" t="s">
        <v>1083</v>
      </c>
      <c r="AO58" s="614" t="s">
        <v>1083</v>
      </c>
      <c r="AP58" s="614" t="s">
        <v>1083</v>
      </c>
      <c r="AQ58" s="614" t="s">
        <v>1083</v>
      </c>
      <c r="AR58" s="614" t="s">
        <v>1083</v>
      </c>
      <c r="AS58" s="614" t="s">
        <v>1083</v>
      </c>
      <c r="AT58" s="614" t="s">
        <v>1083</v>
      </c>
      <c r="AU58" s="614" t="s">
        <v>1083</v>
      </c>
      <c r="AV58" s="614" t="s">
        <v>1083</v>
      </c>
      <c r="AW58" s="614" t="s">
        <v>1083</v>
      </c>
      <c r="AX58" s="614" t="s">
        <v>1083</v>
      </c>
      <c r="AY58" s="614" t="s">
        <v>1083</v>
      </c>
      <c r="AZ58" s="614" t="s">
        <v>1083</v>
      </c>
      <c r="BA58" s="614" t="s">
        <v>1083</v>
      </c>
      <c r="BB58" s="614" t="s">
        <v>1083</v>
      </c>
      <c r="BC58" s="614" t="s">
        <v>529</v>
      </c>
      <c r="BD58" s="614" t="s">
        <v>529</v>
      </c>
      <c r="BE58" s="614" t="s">
        <v>1083</v>
      </c>
      <c r="BF58" s="614" t="s">
        <v>529</v>
      </c>
      <c r="BG58" s="614" t="s">
        <v>1083</v>
      </c>
      <c r="BH58" s="614" t="s">
        <v>529</v>
      </c>
      <c r="BI58" s="614" t="s">
        <v>1083</v>
      </c>
      <c r="BJ58" s="614" t="s">
        <v>1083</v>
      </c>
      <c r="BK58" s="614" t="s">
        <v>529</v>
      </c>
      <c r="BL58" s="614" t="s">
        <v>529</v>
      </c>
      <c r="BM58" s="614" t="s">
        <v>1083</v>
      </c>
      <c r="BN58" s="614" t="s">
        <v>529</v>
      </c>
      <c r="BO58" s="614" t="s">
        <v>529</v>
      </c>
      <c r="BP58" s="614" t="s">
        <v>529</v>
      </c>
      <c r="BQ58" s="614" t="s">
        <v>1083</v>
      </c>
      <c r="BR58" s="614" t="s">
        <v>1083</v>
      </c>
      <c r="BS58" s="614" t="s">
        <v>529</v>
      </c>
      <c r="BT58" s="614" t="s">
        <v>529</v>
      </c>
      <c r="BU58" s="614" t="s">
        <v>529</v>
      </c>
      <c r="BV58" s="614" t="s">
        <v>529</v>
      </c>
      <c r="BW58" s="614" t="s">
        <v>1083</v>
      </c>
      <c r="BX58" s="614" t="s">
        <v>529</v>
      </c>
      <c r="BY58" s="614" t="s">
        <v>1083</v>
      </c>
      <c r="BZ58" s="614" t="s">
        <v>1083</v>
      </c>
      <c r="CA58" s="614" t="s">
        <v>1083</v>
      </c>
      <c r="CB58" s="614" t="s">
        <v>1083</v>
      </c>
      <c r="CC58" s="614" t="s">
        <v>1083</v>
      </c>
      <c r="CD58" s="614" t="s">
        <v>1083</v>
      </c>
      <c r="CE58" s="614" t="s">
        <v>529</v>
      </c>
      <c r="CF58" s="614" t="s">
        <v>529</v>
      </c>
      <c r="CG58" s="614" t="s">
        <v>1083</v>
      </c>
      <c r="CH58" s="614" t="s">
        <v>1083</v>
      </c>
      <c r="CI58" s="614" t="s">
        <v>1083</v>
      </c>
      <c r="CJ58" s="614" t="s">
        <v>1083</v>
      </c>
      <c r="CK58" s="614" t="s">
        <v>529</v>
      </c>
      <c r="CL58" s="614" t="s">
        <v>1083</v>
      </c>
      <c r="CM58" s="614" t="s">
        <v>1083</v>
      </c>
      <c r="CN58" s="614" t="s">
        <v>1083</v>
      </c>
      <c r="CO58" s="614" t="s">
        <v>1083</v>
      </c>
      <c r="CP58" s="614" t="s">
        <v>1083</v>
      </c>
      <c r="CQ58" s="614" t="s">
        <v>1083</v>
      </c>
      <c r="CR58" s="614" t="s">
        <v>529</v>
      </c>
      <c r="CS58" s="614" t="s">
        <v>1083</v>
      </c>
      <c r="CT58" s="614" t="s">
        <v>1083</v>
      </c>
      <c r="CU58" s="614" t="s">
        <v>1083</v>
      </c>
      <c r="CV58" s="614" t="s">
        <v>1083</v>
      </c>
      <c r="CW58" s="614" t="s">
        <v>1083</v>
      </c>
      <c r="CX58" s="614" t="s">
        <v>1083</v>
      </c>
      <c r="CY58" s="614" t="s">
        <v>1083</v>
      </c>
      <c r="CZ58" s="614" t="s">
        <v>1083</v>
      </c>
      <c r="DA58" s="614" t="s">
        <v>1083</v>
      </c>
      <c r="DB58" s="614" t="s">
        <v>1083</v>
      </c>
      <c r="DC58" s="614" t="s">
        <v>529</v>
      </c>
      <c r="DD58" s="614" t="s">
        <v>1083</v>
      </c>
      <c r="DE58" s="614" t="s">
        <v>1083</v>
      </c>
      <c r="DF58" s="614" t="s">
        <v>1083</v>
      </c>
      <c r="DG58" s="614" t="s">
        <v>1083</v>
      </c>
      <c r="DH58" s="614" t="s">
        <v>1083</v>
      </c>
      <c r="DI58" s="614" t="s">
        <v>1083</v>
      </c>
      <c r="DJ58" s="614" t="s">
        <v>1083</v>
      </c>
      <c r="DK58" s="614" t="s">
        <v>1083</v>
      </c>
      <c r="DL58" s="614" t="s">
        <v>1083</v>
      </c>
      <c r="DM58" s="614" t="s">
        <v>529</v>
      </c>
      <c r="DN58" s="614" t="s">
        <v>1083</v>
      </c>
      <c r="DO58" s="614" t="s">
        <v>1083</v>
      </c>
      <c r="DP58" s="614" t="s">
        <v>529</v>
      </c>
      <c r="DQ58" s="614" t="s">
        <v>1083</v>
      </c>
      <c r="DR58" s="614" t="s">
        <v>1083</v>
      </c>
      <c r="DS58" s="614" t="s">
        <v>1083</v>
      </c>
      <c r="DT58" s="614" t="s">
        <v>1083</v>
      </c>
      <c r="DU58" s="614" t="s">
        <v>529</v>
      </c>
      <c r="DV58" s="614" t="s">
        <v>529</v>
      </c>
      <c r="DW58" s="614" t="s">
        <v>1083</v>
      </c>
      <c r="DX58" s="614" t="s">
        <v>1083</v>
      </c>
      <c r="DY58" s="614" t="s">
        <v>1083</v>
      </c>
      <c r="DZ58" s="614" t="s">
        <v>529</v>
      </c>
      <c r="EA58" s="614" t="s">
        <v>529</v>
      </c>
      <c r="EB58" s="614" t="s">
        <v>529</v>
      </c>
      <c r="EC58" s="614" t="s">
        <v>1083</v>
      </c>
      <c r="ED58" s="614" t="s">
        <v>1083</v>
      </c>
      <c r="EE58" s="614" t="s">
        <v>1083</v>
      </c>
      <c r="EF58" s="614" t="s">
        <v>529</v>
      </c>
      <c r="EG58" s="614" t="s">
        <v>529</v>
      </c>
      <c r="EH58" s="614" t="s">
        <v>1083</v>
      </c>
      <c r="EI58" s="614" t="s">
        <v>1083</v>
      </c>
      <c r="EJ58" s="614" t="s">
        <v>1083</v>
      </c>
      <c r="EK58" s="614" t="s">
        <v>1083</v>
      </c>
      <c r="EL58" s="614" t="s">
        <v>1083</v>
      </c>
      <c r="EM58" s="614" t="s">
        <v>1083</v>
      </c>
      <c r="EN58" s="614" t="s">
        <v>1083</v>
      </c>
      <c r="EO58" s="614" t="s">
        <v>1083</v>
      </c>
      <c r="EP58" s="614" t="s">
        <v>1083</v>
      </c>
      <c r="EQ58" s="614" t="s">
        <v>1083</v>
      </c>
      <c r="ER58" s="614" t="s">
        <v>1083</v>
      </c>
      <c r="ES58" s="614" t="s">
        <v>1083</v>
      </c>
      <c r="ET58" s="614" t="s">
        <v>529</v>
      </c>
      <c r="EU58" s="614" t="s">
        <v>529</v>
      </c>
      <c r="EV58" s="614" t="s">
        <v>529</v>
      </c>
      <c r="EW58" s="614" t="s">
        <v>529</v>
      </c>
      <c r="EX58" s="614" t="s">
        <v>1083</v>
      </c>
      <c r="EY58" s="614" t="s">
        <v>1083</v>
      </c>
      <c r="EZ58" s="614" t="s">
        <v>529</v>
      </c>
      <c r="FA58" s="614" t="s">
        <v>1083</v>
      </c>
      <c r="FB58" s="614" t="s">
        <v>1083</v>
      </c>
      <c r="FC58" s="614" t="s">
        <v>1083</v>
      </c>
      <c r="FD58" s="614" t="s">
        <v>1083</v>
      </c>
      <c r="FE58" s="614" t="s">
        <v>1083</v>
      </c>
      <c r="FF58" s="614" t="s">
        <v>1083</v>
      </c>
      <c r="FG58" s="614" t="s">
        <v>1083</v>
      </c>
      <c r="FH58" s="614" t="s">
        <v>1083</v>
      </c>
      <c r="FI58" s="614" t="s">
        <v>1083</v>
      </c>
      <c r="FJ58" s="614" t="s">
        <v>529</v>
      </c>
      <c r="FK58" s="614" t="s">
        <v>529</v>
      </c>
      <c r="FL58" s="614" t="s">
        <v>1083</v>
      </c>
      <c r="FM58" s="614" t="s">
        <v>1083</v>
      </c>
      <c r="FN58" s="614" t="s">
        <v>1083</v>
      </c>
      <c r="FO58" s="614" t="s">
        <v>1083</v>
      </c>
      <c r="FP58" s="614" t="s">
        <v>1083</v>
      </c>
      <c r="FQ58" s="614" t="s">
        <v>1083</v>
      </c>
      <c r="FR58" s="614" t="s">
        <v>1083</v>
      </c>
      <c r="FS58" s="614" t="s">
        <v>1083</v>
      </c>
      <c r="FT58" s="614" t="s">
        <v>529</v>
      </c>
      <c r="FU58" s="614" t="s">
        <v>1083</v>
      </c>
      <c r="FV58" s="614" t="s">
        <v>1083</v>
      </c>
      <c r="FW58" s="614" t="s">
        <v>1083</v>
      </c>
      <c r="FX58" s="614" t="s">
        <v>529</v>
      </c>
      <c r="FY58" s="614" t="s">
        <v>1083</v>
      </c>
      <c r="FZ58" s="614" t="s">
        <v>529</v>
      </c>
      <c r="GA58" s="614" t="s">
        <v>529</v>
      </c>
      <c r="GB58" s="614" t="s">
        <v>529</v>
      </c>
      <c r="GC58" s="614" t="s">
        <v>529</v>
      </c>
      <c r="GD58" s="614" t="s">
        <v>529</v>
      </c>
      <c r="GE58" s="614" t="s">
        <v>1083</v>
      </c>
      <c r="GF58" s="614" t="s">
        <v>529</v>
      </c>
      <c r="GG58" s="614" t="s">
        <v>529</v>
      </c>
      <c r="GH58" s="614" t="s">
        <v>1083</v>
      </c>
      <c r="GI58" s="614" t="s">
        <v>1083</v>
      </c>
      <c r="GJ58" s="614" t="s">
        <v>529</v>
      </c>
      <c r="GK58" s="614" t="s">
        <v>1083</v>
      </c>
      <c r="GL58" s="614" t="s">
        <v>529</v>
      </c>
      <c r="GM58" s="614" t="s">
        <v>1083</v>
      </c>
    </row>
    <row r="59" spans="1:195" x14ac:dyDescent="0.2">
      <c r="A59" s="613">
        <v>44884</v>
      </c>
      <c r="B59" s="614" t="s">
        <v>1083</v>
      </c>
      <c r="C59" s="614" t="s">
        <v>1083</v>
      </c>
      <c r="D59" s="614" t="s">
        <v>1083</v>
      </c>
      <c r="E59" s="614" t="s">
        <v>529</v>
      </c>
      <c r="F59" s="614" t="s">
        <v>1083</v>
      </c>
      <c r="G59" s="614" t="s">
        <v>1083</v>
      </c>
      <c r="H59" s="614" t="s">
        <v>1083</v>
      </c>
      <c r="I59" s="614" t="s">
        <v>1083</v>
      </c>
      <c r="J59" s="614" t="s">
        <v>1083</v>
      </c>
      <c r="K59" s="614" t="s">
        <v>1083</v>
      </c>
      <c r="L59" s="614" t="s">
        <v>1083</v>
      </c>
      <c r="M59" s="614" t="s">
        <v>1083</v>
      </c>
      <c r="N59" s="614" t="s">
        <v>1083</v>
      </c>
      <c r="O59" s="614" t="s">
        <v>1083</v>
      </c>
      <c r="P59" s="614" t="s">
        <v>1083</v>
      </c>
      <c r="Q59" s="614" t="s">
        <v>1083</v>
      </c>
      <c r="R59" s="614" t="s">
        <v>529</v>
      </c>
      <c r="S59" s="614" t="s">
        <v>1083</v>
      </c>
      <c r="T59" s="614" t="s">
        <v>1083</v>
      </c>
      <c r="U59" s="614" t="s">
        <v>1083</v>
      </c>
      <c r="V59" s="614" t="s">
        <v>1083</v>
      </c>
      <c r="W59" s="614" t="s">
        <v>529</v>
      </c>
      <c r="X59" s="614" t="s">
        <v>529</v>
      </c>
      <c r="Y59" s="614" t="s">
        <v>1083</v>
      </c>
      <c r="Z59" s="614" t="s">
        <v>1083</v>
      </c>
      <c r="AA59" s="614" t="s">
        <v>1083</v>
      </c>
      <c r="AB59" s="614" t="s">
        <v>1083</v>
      </c>
      <c r="AC59" s="614" t="s">
        <v>1083</v>
      </c>
      <c r="AD59" s="614" t="s">
        <v>1083</v>
      </c>
      <c r="AE59" s="614" t="s">
        <v>1083</v>
      </c>
      <c r="AF59" s="614" t="s">
        <v>1083</v>
      </c>
      <c r="AG59" s="614" t="s">
        <v>1083</v>
      </c>
      <c r="AH59" s="614" t="s">
        <v>1083</v>
      </c>
      <c r="AI59" s="614" t="s">
        <v>1083</v>
      </c>
      <c r="AJ59" s="614" t="s">
        <v>1083</v>
      </c>
      <c r="AK59" s="614" t="s">
        <v>1083</v>
      </c>
      <c r="AL59" s="614" t="s">
        <v>1083</v>
      </c>
      <c r="AM59" s="614" t="s">
        <v>1083</v>
      </c>
      <c r="AN59" s="614" t="s">
        <v>1083</v>
      </c>
      <c r="AO59" s="614" t="s">
        <v>1083</v>
      </c>
      <c r="AP59" s="614" t="s">
        <v>1083</v>
      </c>
      <c r="AQ59" s="614" t="s">
        <v>1083</v>
      </c>
      <c r="AR59" s="614" t="s">
        <v>1083</v>
      </c>
      <c r="AS59" s="614" t="s">
        <v>1083</v>
      </c>
      <c r="AT59" s="614" t="s">
        <v>1083</v>
      </c>
      <c r="AU59" s="614" t="s">
        <v>1083</v>
      </c>
      <c r="AV59" s="614" t="s">
        <v>1083</v>
      </c>
      <c r="AW59" s="614" t="s">
        <v>1083</v>
      </c>
      <c r="AX59" s="614" t="s">
        <v>1083</v>
      </c>
      <c r="AY59" s="614" t="s">
        <v>1083</v>
      </c>
      <c r="AZ59" s="614" t="s">
        <v>1083</v>
      </c>
      <c r="BA59" s="614" t="s">
        <v>1083</v>
      </c>
      <c r="BB59" s="614" t="s">
        <v>1083</v>
      </c>
      <c r="BC59" s="614" t="s">
        <v>529</v>
      </c>
      <c r="BD59" s="614" t="s">
        <v>529</v>
      </c>
      <c r="BE59" s="614" t="s">
        <v>1083</v>
      </c>
      <c r="BF59" s="614" t="s">
        <v>529</v>
      </c>
      <c r="BG59" s="614" t="s">
        <v>1083</v>
      </c>
      <c r="BH59" s="614" t="s">
        <v>529</v>
      </c>
      <c r="BI59" s="614" t="s">
        <v>1083</v>
      </c>
      <c r="BJ59" s="614" t="s">
        <v>1083</v>
      </c>
      <c r="BK59" s="614" t="s">
        <v>529</v>
      </c>
      <c r="BL59" s="614" t="s">
        <v>529</v>
      </c>
      <c r="BM59" s="614" t="s">
        <v>1083</v>
      </c>
      <c r="BN59" s="614" t="s">
        <v>529</v>
      </c>
      <c r="BO59" s="614" t="s">
        <v>529</v>
      </c>
      <c r="BP59" s="614" t="s">
        <v>529</v>
      </c>
      <c r="BQ59" s="614" t="s">
        <v>1083</v>
      </c>
      <c r="BR59" s="614" t="s">
        <v>1083</v>
      </c>
      <c r="BS59" s="614" t="s">
        <v>529</v>
      </c>
      <c r="BT59" s="614" t="s">
        <v>529</v>
      </c>
      <c r="BU59" s="614" t="s">
        <v>529</v>
      </c>
      <c r="BV59" s="614" t="s">
        <v>529</v>
      </c>
      <c r="BW59" s="614" t="s">
        <v>1083</v>
      </c>
      <c r="BX59" s="614" t="s">
        <v>529</v>
      </c>
      <c r="BY59" s="614" t="s">
        <v>1083</v>
      </c>
      <c r="BZ59" s="614" t="s">
        <v>1083</v>
      </c>
      <c r="CA59" s="614" t="s">
        <v>1083</v>
      </c>
      <c r="CB59" s="614" t="s">
        <v>1083</v>
      </c>
      <c r="CC59" s="614" t="s">
        <v>1083</v>
      </c>
      <c r="CD59" s="614" t="s">
        <v>529</v>
      </c>
      <c r="CE59" s="614" t="s">
        <v>529</v>
      </c>
      <c r="CF59" s="614" t="s">
        <v>529</v>
      </c>
      <c r="CG59" s="614" t="s">
        <v>1083</v>
      </c>
      <c r="CH59" s="614" t="s">
        <v>1083</v>
      </c>
      <c r="CI59" s="614" t="s">
        <v>1083</v>
      </c>
      <c r="CJ59" s="614" t="s">
        <v>1083</v>
      </c>
      <c r="CK59" s="614" t="s">
        <v>529</v>
      </c>
      <c r="CL59" s="614" t="s">
        <v>1083</v>
      </c>
      <c r="CM59" s="614" t="s">
        <v>1083</v>
      </c>
      <c r="CN59" s="614" t="s">
        <v>1083</v>
      </c>
      <c r="CO59" s="614" t="s">
        <v>1083</v>
      </c>
      <c r="CP59" s="614" t="s">
        <v>1083</v>
      </c>
      <c r="CQ59" s="614" t="s">
        <v>1083</v>
      </c>
      <c r="CR59" s="614" t="s">
        <v>529</v>
      </c>
      <c r="CS59" s="614" t="s">
        <v>1083</v>
      </c>
      <c r="CT59" s="614" t="s">
        <v>1083</v>
      </c>
      <c r="CU59" s="614" t="s">
        <v>1083</v>
      </c>
      <c r="CV59" s="614" t="s">
        <v>1083</v>
      </c>
      <c r="CW59" s="614" t="s">
        <v>1083</v>
      </c>
      <c r="CX59" s="614" t="s">
        <v>1083</v>
      </c>
      <c r="CY59" s="614" t="s">
        <v>1083</v>
      </c>
      <c r="CZ59" s="614" t="s">
        <v>1083</v>
      </c>
      <c r="DA59" s="614" t="s">
        <v>1083</v>
      </c>
      <c r="DB59" s="614" t="s">
        <v>1083</v>
      </c>
      <c r="DC59" s="614" t="s">
        <v>529</v>
      </c>
      <c r="DD59" s="614" t="s">
        <v>1083</v>
      </c>
      <c r="DE59" s="614" t="s">
        <v>1083</v>
      </c>
      <c r="DF59" s="614" t="s">
        <v>1083</v>
      </c>
      <c r="DG59" s="614" t="s">
        <v>1083</v>
      </c>
      <c r="DH59" s="614" t="s">
        <v>1083</v>
      </c>
      <c r="DI59" s="614" t="s">
        <v>1083</v>
      </c>
      <c r="DJ59" s="614" t="s">
        <v>1083</v>
      </c>
      <c r="DK59" s="614" t="s">
        <v>1083</v>
      </c>
      <c r="DL59" s="614" t="s">
        <v>1083</v>
      </c>
      <c r="DM59" s="614" t="s">
        <v>529</v>
      </c>
      <c r="DN59" s="614" t="s">
        <v>1083</v>
      </c>
      <c r="DO59" s="614" t="s">
        <v>1083</v>
      </c>
      <c r="DP59" s="614" t="s">
        <v>529</v>
      </c>
      <c r="DQ59" s="614" t="s">
        <v>1083</v>
      </c>
      <c r="DR59" s="614" t="s">
        <v>1083</v>
      </c>
      <c r="DS59" s="614" t="s">
        <v>1083</v>
      </c>
      <c r="DT59" s="614" t="s">
        <v>1083</v>
      </c>
      <c r="DU59" s="614" t="s">
        <v>529</v>
      </c>
      <c r="DV59" s="614" t="s">
        <v>529</v>
      </c>
      <c r="DW59" s="614" t="s">
        <v>1083</v>
      </c>
      <c r="DX59" s="614" t="s">
        <v>1083</v>
      </c>
      <c r="DY59" s="614" t="s">
        <v>1083</v>
      </c>
      <c r="DZ59" s="614" t="s">
        <v>529</v>
      </c>
      <c r="EA59" s="614" t="s">
        <v>529</v>
      </c>
      <c r="EB59" s="614" t="s">
        <v>529</v>
      </c>
      <c r="EC59" s="614" t="s">
        <v>529</v>
      </c>
      <c r="ED59" s="614" t="s">
        <v>529</v>
      </c>
      <c r="EE59" s="614" t="s">
        <v>1083</v>
      </c>
      <c r="EF59" s="614" t="s">
        <v>529</v>
      </c>
      <c r="EG59" s="614" t="s">
        <v>1083</v>
      </c>
      <c r="EH59" s="614" t="s">
        <v>1083</v>
      </c>
      <c r="EI59" s="614" t="s">
        <v>1083</v>
      </c>
      <c r="EJ59" s="614" t="s">
        <v>1083</v>
      </c>
      <c r="EK59" s="614" t="s">
        <v>1083</v>
      </c>
      <c r="EL59" s="614" t="s">
        <v>1083</v>
      </c>
      <c r="EM59" s="614" t="s">
        <v>1083</v>
      </c>
      <c r="EN59" s="614" t="s">
        <v>1083</v>
      </c>
      <c r="EO59" s="614" t="s">
        <v>1083</v>
      </c>
      <c r="EP59" s="614" t="s">
        <v>1083</v>
      </c>
      <c r="EQ59" s="614" t="s">
        <v>1083</v>
      </c>
      <c r="ER59" s="614" t="s">
        <v>1083</v>
      </c>
      <c r="ES59" s="614" t="s">
        <v>1083</v>
      </c>
      <c r="ET59" s="614" t="s">
        <v>529</v>
      </c>
      <c r="EU59" s="614" t="s">
        <v>529</v>
      </c>
      <c r="EV59" s="614" t="s">
        <v>529</v>
      </c>
      <c r="EW59" s="614" t="s">
        <v>529</v>
      </c>
      <c r="EX59" s="614" t="s">
        <v>1083</v>
      </c>
      <c r="EY59" s="614" t="s">
        <v>529</v>
      </c>
      <c r="EZ59" s="614" t="s">
        <v>529</v>
      </c>
      <c r="FA59" s="614" t="s">
        <v>1083</v>
      </c>
      <c r="FB59" s="614" t="s">
        <v>1083</v>
      </c>
      <c r="FC59" s="614" t="s">
        <v>1083</v>
      </c>
      <c r="FD59" s="614" t="s">
        <v>1083</v>
      </c>
      <c r="FE59" s="614" t="s">
        <v>529</v>
      </c>
      <c r="FF59" s="614" t="s">
        <v>1083</v>
      </c>
      <c r="FG59" s="614" t="s">
        <v>1083</v>
      </c>
      <c r="FH59" s="614" t="s">
        <v>1083</v>
      </c>
      <c r="FI59" s="614" t="s">
        <v>1083</v>
      </c>
      <c r="FJ59" s="614" t="s">
        <v>529</v>
      </c>
      <c r="FK59" s="614" t="s">
        <v>529</v>
      </c>
      <c r="FL59" s="614" t="s">
        <v>1083</v>
      </c>
      <c r="FM59" s="614" t="s">
        <v>1083</v>
      </c>
      <c r="FN59" s="614" t="s">
        <v>1083</v>
      </c>
      <c r="FO59" s="614" t="s">
        <v>1083</v>
      </c>
      <c r="FP59" s="614" t="s">
        <v>1083</v>
      </c>
      <c r="FQ59" s="614" t="s">
        <v>1083</v>
      </c>
      <c r="FR59" s="614" t="s">
        <v>1083</v>
      </c>
      <c r="FS59" s="614" t="s">
        <v>1083</v>
      </c>
      <c r="FT59" s="614" t="s">
        <v>529</v>
      </c>
      <c r="FU59" s="614" t="s">
        <v>529</v>
      </c>
      <c r="FV59" s="614" t="s">
        <v>1083</v>
      </c>
      <c r="FW59" s="614" t="s">
        <v>1083</v>
      </c>
      <c r="FX59" s="614" t="s">
        <v>529</v>
      </c>
      <c r="FY59" s="614" t="s">
        <v>529</v>
      </c>
      <c r="FZ59" s="614" t="s">
        <v>529</v>
      </c>
      <c r="GA59" s="614" t="s">
        <v>529</v>
      </c>
      <c r="GB59" s="614" t="s">
        <v>529</v>
      </c>
      <c r="GC59" s="614" t="s">
        <v>529</v>
      </c>
      <c r="GD59" s="614" t="s">
        <v>1083</v>
      </c>
      <c r="GE59" s="614" t="s">
        <v>1083</v>
      </c>
      <c r="GF59" s="614" t="s">
        <v>529</v>
      </c>
      <c r="GG59" s="614" t="s">
        <v>529</v>
      </c>
      <c r="GH59" s="614" t="s">
        <v>1083</v>
      </c>
      <c r="GI59" s="614" t="s">
        <v>1083</v>
      </c>
      <c r="GJ59" s="614" t="s">
        <v>1083</v>
      </c>
      <c r="GK59" s="614" t="s">
        <v>1083</v>
      </c>
      <c r="GL59" s="614" t="s">
        <v>529</v>
      </c>
      <c r="GM59" s="614" t="s">
        <v>529</v>
      </c>
    </row>
    <row r="60" spans="1:195" x14ac:dyDescent="0.2">
      <c r="A60" s="613">
        <v>44885</v>
      </c>
      <c r="B60" s="614" t="s">
        <v>1083</v>
      </c>
      <c r="C60" s="614" t="s">
        <v>1083</v>
      </c>
      <c r="D60" s="614" t="s">
        <v>1083</v>
      </c>
      <c r="E60" s="614" t="s">
        <v>529</v>
      </c>
      <c r="F60" s="614" t="s">
        <v>1083</v>
      </c>
      <c r="G60" s="614" t="s">
        <v>1083</v>
      </c>
      <c r="H60" s="614" t="s">
        <v>1083</v>
      </c>
      <c r="I60" s="614" t="s">
        <v>1083</v>
      </c>
      <c r="J60" s="614" t="s">
        <v>1083</v>
      </c>
      <c r="K60" s="614" t="s">
        <v>1083</v>
      </c>
      <c r="L60" s="614" t="s">
        <v>1083</v>
      </c>
      <c r="M60" s="614" t="s">
        <v>1083</v>
      </c>
      <c r="N60" s="614" t="s">
        <v>1083</v>
      </c>
      <c r="O60" s="614" t="s">
        <v>1083</v>
      </c>
      <c r="P60" s="614" t="s">
        <v>1083</v>
      </c>
      <c r="Q60" s="614" t="s">
        <v>1083</v>
      </c>
      <c r="R60" s="614" t="s">
        <v>1083</v>
      </c>
      <c r="S60" s="614" t="s">
        <v>1083</v>
      </c>
      <c r="T60" s="614" t="s">
        <v>1083</v>
      </c>
      <c r="U60" s="614" t="s">
        <v>1083</v>
      </c>
      <c r="V60" s="614" t="s">
        <v>1083</v>
      </c>
      <c r="W60" s="614" t="s">
        <v>529</v>
      </c>
      <c r="X60" s="614" t="s">
        <v>529</v>
      </c>
      <c r="Y60" s="614" t="s">
        <v>1083</v>
      </c>
      <c r="Z60" s="614" t="s">
        <v>1083</v>
      </c>
      <c r="AA60" s="614" t="s">
        <v>1083</v>
      </c>
      <c r="AB60" s="614" t="s">
        <v>1083</v>
      </c>
      <c r="AC60" s="614" t="s">
        <v>1083</v>
      </c>
      <c r="AD60" s="614" t="s">
        <v>1083</v>
      </c>
      <c r="AE60" s="614" t="s">
        <v>1083</v>
      </c>
      <c r="AF60" s="614" t="s">
        <v>1083</v>
      </c>
      <c r="AG60" s="614" t="s">
        <v>1083</v>
      </c>
      <c r="AH60" s="614" t="s">
        <v>1083</v>
      </c>
      <c r="AI60" s="614" t="s">
        <v>1083</v>
      </c>
      <c r="AJ60" s="614" t="s">
        <v>1083</v>
      </c>
      <c r="AK60" s="614" t="s">
        <v>1083</v>
      </c>
      <c r="AL60" s="614" t="s">
        <v>1083</v>
      </c>
      <c r="AM60" s="614" t="s">
        <v>1083</v>
      </c>
      <c r="AN60" s="614" t="s">
        <v>1083</v>
      </c>
      <c r="AO60" s="614" t="s">
        <v>1083</v>
      </c>
      <c r="AP60" s="614" t="s">
        <v>1083</v>
      </c>
      <c r="AQ60" s="614" t="s">
        <v>1083</v>
      </c>
      <c r="AR60" s="614" t="s">
        <v>1083</v>
      </c>
      <c r="AS60" s="614" t="s">
        <v>1083</v>
      </c>
      <c r="AT60" s="614" t="s">
        <v>1083</v>
      </c>
      <c r="AU60" s="614" t="s">
        <v>529</v>
      </c>
      <c r="AV60" s="614" t="s">
        <v>1083</v>
      </c>
      <c r="AW60" s="614" t="s">
        <v>1083</v>
      </c>
      <c r="AX60" s="614" t="s">
        <v>1083</v>
      </c>
      <c r="AY60" s="614" t="s">
        <v>1083</v>
      </c>
      <c r="AZ60" s="614" t="s">
        <v>1083</v>
      </c>
      <c r="BA60" s="614" t="s">
        <v>1083</v>
      </c>
      <c r="BB60" s="614" t="s">
        <v>1083</v>
      </c>
      <c r="BC60" s="614" t="s">
        <v>529</v>
      </c>
      <c r="BD60" s="614" t="s">
        <v>529</v>
      </c>
      <c r="BE60" s="614" t="s">
        <v>1083</v>
      </c>
      <c r="BF60" s="614" t="s">
        <v>529</v>
      </c>
      <c r="BG60" s="614" t="s">
        <v>1083</v>
      </c>
      <c r="BH60" s="614" t="s">
        <v>529</v>
      </c>
      <c r="BI60" s="614" t="s">
        <v>1083</v>
      </c>
      <c r="BJ60" s="614" t="s">
        <v>1083</v>
      </c>
      <c r="BK60" s="614" t="s">
        <v>529</v>
      </c>
      <c r="BL60" s="614" t="s">
        <v>529</v>
      </c>
      <c r="BM60" s="614" t="s">
        <v>1083</v>
      </c>
      <c r="BN60" s="614" t="s">
        <v>529</v>
      </c>
      <c r="BO60" s="614" t="s">
        <v>529</v>
      </c>
      <c r="BP60" s="614" t="s">
        <v>529</v>
      </c>
      <c r="BQ60" s="614" t="s">
        <v>1083</v>
      </c>
      <c r="BR60" s="614" t="s">
        <v>1083</v>
      </c>
      <c r="BS60" s="614" t="s">
        <v>529</v>
      </c>
      <c r="BT60" s="614" t="s">
        <v>529</v>
      </c>
      <c r="BU60" s="614" t="s">
        <v>529</v>
      </c>
      <c r="BV60" s="614" t="s">
        <v>529</v>
      </c>
      <c r="BW60" s="614" t="s">
        <v>1083</v>
      </c>
      <c r="BX60" s="614" t="s">
        <v>529</v>
      </c>
      <c r="BY60" s="614" t="s">
        <v>1083</v>
      </c>
      <c r="BZ60" s="614" t="s">
        <v>1083</v>
      </c>
      <c r="CA60" s="614" t="s">
        <v>1083</v>
      </c>
      <c r="CB60" s="614" t="s">
        <v>1083</v>
      </c>
      <c r="CC60" s="614" t="s">
        <v>1083</v>
      </c>
      <c r="CD60" s="614" t="s">
        <v>1083</v>
      </c>
      <c r="CE60" s="614" t="s">
        <v>529</v>
      </c>
      <c r="CF60" s="614" t="s">
        <v>529</v>
      </c>
      <c r="CG60" s="614" t="s">
        <v>1083</v>
      </c>
      <c r="CH60" s="614" t="s">
        <v>1083</v>
      </c>
      <c r="CI60" s="614" t="s">
        <v>1083</v>
      </c>
      <c r="CJ60" s="614" t="s">
        <v>1083</v>
      </c>
      <c r="CK60" s="614" t="s">
        <v>529</v>
      </c>
      <c r="CL60" s="614" t="s">
        <v>1083</v>
      </c>
      <c r="CM60" s="614" t="s">
        <v>1083</v>
      </c>
      <c r="CN60" s="614" t="s">
        <v>1083</v>
      </c>
      <c r="CO60" s="614" t="s">
        <v>1083</v>
      </c>
      <c r="CP60" s="614" t="s">
        <v>1083</v>
      </c>
      <c r="CQ60" s="614" t="s">
        <v>1083</v>
      </c>
      <c r="CR60" s="614" t="s">
        <v>529</v>
      </c>
      <c r="CS60" s="614" t="s">
        <v>1083</v>
      </c>
      <c r="CT60" s="614" t="s">
        <v>1083</v>
      </c>
      <c r="CU60" s="614" t="s">
        <v>1083</v>
      </c>
      <c r="CV60" s="614" t="s">
        <v>1083</v>
      </c>
      <c r="CW60" s="614" t="s">
        <v>1083</v>
      </c>
      <c r="CX60" s="614" t="s">
        <v>1083</v>
      </c>
      <c r="CY60" s="614" t="s">
        <v>1083</v>
      </c>
      <c r="CZ60" s="614" t="s">
        <v>1083</v>
      </c>
      <c r="DA60" s="614" t="s">
        <v>1083</v>
      </c>
      <c r="DB60" s="614" t="s">
        <v>1083</v>
      </c>
      <c r="DC60" s="614" t="s">
        <v>529</v>
      </c>
      <c r="DD60" s="614" t="s">
        <v>1083</v>
      </c>
      <c r="DE60" s="614" t="s">
        <v>1083</v>
      </c>
      <c r="DF60" s="614" t="s">
        <v>1083</v>
      </c>
      <c r="DG60" s="614" t="s">
        <v>1083</v>
      </c>
      <c r="DH60" s="614" t="s">
        <v>1083</v>
      </c>
      <c r="DI60" s="614" t="s">
        <v>1083</v>
      </c>
      <c r="DJ60" s="614" t="s">
        <v>1083</v>
      </c>
      <c r="DK60" s="614" t="s">
        <v>1083</v>
      </c>
      <c r="DL60" s="614" t="s">
        <v>1083</v>
      </c>
      <c r="DM60" s="614" t="s">
        <v>529</v>
      </c>
      <c r="DN60" s="614" t="s">
        <v>1083</v>
      </c>
      <c r="DO60" s="614" t="s">
        <v>1083</v>
      </c>
      <c r="DP60" s="614" t="s">
        <v>529</v>
      </c>
      <c r="DQ60" s="614" t="s">
        <v>1083</v>
      </c>
      <c r="DR60" s="614" t="s">
        <v>1083</v>
      </c>
      <c r="DS60" s="614" t="s">
        <v>1083</v>
      </c>
      <c r="DT60" s="614" t="s">
        <v>1083</v>
      </c>
      <c r="DU60" s="614" t="s">
        <v>529</v>
      </c>
      <c r="DV60" s="614" t="s">
        <v>529</v>
      </c>
      <c r="DW60" s="614" t="s">
        <v>1083</v>
      </c>
      <c r="DX60" s="614" t="s">
        <v>1083</v>
      </c>
      <c r="DY60" s="614" t="s">
        <v>1083</v>
      </c>
      <c r="DZ60" s="614" t="s">
        <v>529</v>
      </c>
      <c r="EA60" s="614" t="s">
        <v>529</v>
      </c>
      <c r="EB60" s="614" t="s">
        <v>529</v>
      </c>
      <c r="EC60" s="614" t="s">
        <v>529</v>
      </c>
      <c r="ED60" s="614" t="s">
        <v>529</v>
      </c>
      <c r="EE60" s="614" t="s">
        <v>529</v>
      </c>
      <c r="EF60" s="614" t="s">
        <v>529</v>
      </c>
      <c r="EG60" s="614" t="s">
        <v>1083</v>
      </c>
      <c r="EH60" s="614" t="s">
        <v>1083</v>
      </c>
      <c r="EI60" s="614" t="s">
        <v>1083</v>
      </c>
      <c r="EJ60" s="614" t="s">
        <v>1083</v>
      </c>
      <c r="EK60" s="614" t="s">
        <v>1083</v>
      </c>
      <c r="EL60" s="614" t="s">
        <v>1083</v>
      </c>
      <c r="EM60" s="614" t="s">
        <v>1083</v>
      </c>
      <c r="EN60" s="614" t="s">
        <v>1083</v>
      </c>
      <c r="EO60" s="614" t="s">
        <v>1083</v>
      </c>
      <c r="EP60" s="614" t="s">
        <v>1083</v>
      </c>
      <c r="EQ60" s="614" t="s">
        <v>1083</v>
      </c>
      <c r="ER60" s="614" t="s">
        <v>1083</v>
      </c>
      <c r="ES60" s="614" t="s">
        <v>1083</v>
      </c>
      <c r="ET60" s="614" t="s">
        <v>1083</v>
      </c>
      <c r="EU60" s="614" t="s">
        <v>529</v>
      </c>
      <c r="EV60" s="614" t="s">
        <v>529</v>
      </c>
      <c r="EW60" s="614" t="s">
        <v>529</v>
      </c>
      <c r="EX60" s="614" t="s">
        <v>1083</v>
      </c>
      <c r="EY60" s="614" t="s">
        <v>529</v>
      </c>
      <c r="EZ60" s="614" t="s">
        <v>529</v>
      </c>
      <c r="FA60" s="614" t="s">
        <v>1083</v>
      </c>
      <c r="FB60" s="614" t="s">
        <v>1083</v>
      </c>
      <c r="FC60" s="614" t="s">
        <v>1083</v>
      </c>
      <c r="FD60" s="614" t="s">
        <v>1083</v>
      </c>
      <c r="FE60" s="614" t="s">
        <v>529</v>
      </c>
      <c r="FF60" s="614" t="s">
        <v>1083</v>
      </c>
      <c r="FG60" s="614" t="s">
        <v>1083</v>
      </c>
      <c r="FH60" s="614" t="s">
        <v>1083</v>
      </c>
      <c r="FI60" s="614" t="s">
        <v>1083</v>
      </c>
      <c r="FJ60" s="614" t="s">
        <v>1083</v>
      </c>
      <c r="FK60" s="614" t="s">
        <v>1083</v>
      </c>
      <c r="FL60" s="614" t="s">
        <v>1083</v>
      </c>
      <c r="FM60" s="614" t="s">
        <v>1083</v>
      </c>
      <c r="FN60" s="614" t="s">
        <v>1083</v>
      </c>
      <c r="FO60" s="614" t="s">
        <v>1083</v>
      </c>
      <c r="FP60" s="614" t="s">
        <v>1083</v>
      </c>
      <c r="FQ60" s="614" t="s">
        <v>1083</v>
      </c>
      <c r="FR60" s="614" t="s">
        <v>1083</v>
      </c>
      <c r="FS60" s="614" t="s">
        <v>1083</v>
      </c>
      <c r="FT60" s="614" t="s">
        <v>529</v>
      </c>
      <c r="FU60" s="614" t="s">
        <v>1083</v>
      </c>
      <c r="FV60" s="614" t="s">
        <v>1083</v>
      </c>
      <c r="FW60" s="614" t="s">
        <v>1083</v>
      </c>
      <c r="FX60" s="614" t="s">
        <v>529</v>
      </c>
      <c r="FY60" s="614" t="s">
        <v>529</v>
      </c>
      <c r="FZ60" s="614" t="s">
        <v>529</v>
      </c>
      <c r="GA60" s="614" t="s">
        <v>529</v>
      </c>
      <c r="GB60" s="614" t="s">
        <v>529</v>
      </c>
      <c r="GC60" s="614" t="s">
        <v>529</v>
      </c>
      <c r="GD60" s="614" t="s">
        <v>529</v>
      </c>
      <c r="GE60" s="614" t="s">
        <v>1083</v>
      </c>
      <c r="GF60" s="614" t="s">
        <v>529</v>
      </c>
      <c r="GG60" s="614" t="s">
        <v>529</v>
      </c>
      <c r="GH60" s="614" t="s">
        <v>1083</v>
      </c>
      <c r="GI60" s="614" t="s">
        <v>1083</v>
      </c>
      <c r="GJ60" s="614" t="s">
        <v>529</v>
      </c>
      <c r="GK60" s="614" t="s">
        <v>1083</v>
      </c>
      <c r="GL60" s="614" t="s">
        <v>529</v>
      </c>
      <c r="GM60" s="614" t="s">
        <v>529</v>
      </c>
    </row>
    <row r="61" spans="1:195" x14ac:dyDescent="0.2">
      <c r="A61" s="613">
        <v>44886</v>
      </c>
      <c r="B61" s="614" t="s">
        <v>1083</v>
      </c>
      <c r="C61" s="614" t="s">
        <v>1083</v>
      </c>
      <c r="D61" s="614" t="s">
        <v>1083</v>
      </c>
      <c r="E61" s="614" t="s">
        <v>529</v>
      </c>
      <c r="F61" s="614" t="s">
        <v>1083</v>
      </c>
      <c r="G61" s="614" t="s">
        <v>1083</v>
      </c>
      <c r="H61" s="614" t="s">
        <v>1083</v>
      </c>
      <c r="I61" s="614" t="s">
        <v>1083</v>
      </c>
      <c r="J61" s="614" t="s">
        <v>1083</v>
      </c>
      <c r="K61" s="614" t="s">
        <v>1083</v>
      </c>
      <c r="L61" s="614" t="s">
        <v>1083</v>
      </c>
      <c r="M61" s="614" t="s">
        <v>1083</v>
      </c>
      <c r="N61" s="614" t="s">
        <v>1083</v>
      </c>
      <c r="O61" s="614" t="s">
        <v>1083</v>
      </c>
      <c r="P61" s="614" t="s">
        <v>1083</v>
      </c>
      <c r="Q61" s="614" t="s">
        <v>1083</v>
      </c>
      <c r="R61" s="614" t="s">
        <v>1083</v>
      </c>
      <c r="S61" s="614" t="s">
        <v>1083</v>
      </c>
      <c r="T61" s="614" t="s">
        <v>1083</v>
      </c>
      <c r="U61" s="614" t="s">
        <v>1083</v>
      </c>
      <c r="V61" s="614" t="s">
        <v>1083</v>
      </c>
      <c r="W61" s="614" t="s">
        <v>529</v>
      </c>
      <c r="X61" s="614" t="s">
        <v>529</v>
      </c>
      <c r="Y61" s="614" t="s">
        <v>1083</v>
      </c>
      <c r="Z61" s="614" t="s">
        <v>1083</v>
      </c>
      <c r="AA61" s="614" t="s">
        <v>1083</v>
      </c>
      <c r="AB61" s="614" t="s">
        <v>1083</v>
      </c>
      <c r="AC61" s="614" t="s">
        <v>1083</v>
      </c>
      <c r="AD61" s="614" t="s">
        <v>1083</v>
      </c>
      <c r="AE61" s="614" t="s">
        <v>1083</v>
      </c>
      <c r="AF61" s="614" t="s">
        <v>1083</v>
      </c>
      <c r="AG61" s="614" t="s">
        <v>1083</v>
      </c>
      <c r="AH61" s="614" t="s">
        <v>1083</v>
      </c>
      <c r="AI61" s="614" t="s">
        <v>1083</v>
      </c>
      <c r="AJ61" s="614" t="s">
        <v>1083</v>
      </c>
      <c r="AK61" s="614" t="s">
        <v>1083</v>
      </c>
      <c r="AL61" s="614" t="s">
        <v>1083</v>
      </c>
      <c r="AM61" s="614" t="s">
        <v>1083</v>
      </c>
      <c r="AN61" s="614" t="s">
        <v>1083</v>
      </c>
      <c r="AO61" s="614" t="s">
        <v>1083</v>
      </c>
      <c r="AP61" s="614" t="s">
        <v>1083</v>
      </c>
      <c r="AQ61" s="614" t="s">
        <v>1083</v>
      </c>
      <c r="AR61" s="614" t="s">
        <v>1083</v>
      </c>
      <c r="AS61" s="614" t="s">
        <v>1083</v>
      </c>
      <c r="AT61" s="614" t="s">
        <v>1083</v>
      </c>
      <c r="AU61" s="614" t="s">
        <v>1083</v>
      </c>
      <c r="AV61" s="614" t="s">
        <v>1083</v>
      </c>
      <c r="AW61" s="614" t="s">
        <v>1083</v>
      </c>
      <c r="AX61" s="614" t="s">
        <v>1083</v>
      </c>
      <c r="AY61" s="614" t="s">
        <v>1083</v>
      </c>
      <c r="AZ61" s="614" t="s">
        <v>1083</v>
      </c>
      <c r="BA61" s="614" t="s">
        <v>1083</v>
      </c>
      <c r="BB61" s="614" t="s">
        <v>1083</v>
      </c>
      <c r="BC61" s="614" t="s">
        <v>529</v>
      </c>
      <c r="BD61" s="614" t="s">
        <v>529</v>
      </c>
      <c r="BE61" s="614" t="s">
        <v>1083</v>
      </c>
      <c r="BF61" s="614" t="s">
        <v>529</v>
      </c>
      <c r="BG61" s="614" t="s">
        <v>1083</v>
      </c>
      <c r="BH61" s="614" t="s">
        <v>529</v>
      </c>
      <c r="BI61" s="614" t="s">
        <v>1083</v>
      </c>
      <c r="BJ61" s="614" t="s">
        <v>1083</v>
      </c>
      <c r="BK61" s="614" t="s">
        <v>529</v>
      </c>
      <c r="BL61" s="614" t="s">
        <v>529</v>
      </c>
      <c r="BM61" s="614" t="s">
        <v>1083</v>
      </c>
      <c r="BN61" s="614" t="s">
        <v>529</v>
      </c>
      <c r="BO61" s="614" t="s">
        <v>529</v>
      </c>
      <c r="BP61" s="614" t="s">
        <v>529</v>
      </c>
      <c r="BQ61" s="614" t="s">
        <v>1083</v>
      </c>
      <c r="BR61" s="614" t="s">
        <v>1083</v>
      </c>
      <c r="BS61" s="614" t="s">
        <v>529</v>
      </c>
      <c r="BT61" s="614" t="s">
        <v>529</v>
      </c>
      <c r="BU61" s="614" t="s">
        <v>529</v>
      </c>
      <c r="BV61" s="614" t="s">
        <v>529</v>
      </c>
      <c r="BW61" s="614" t="s">
        <v>1083</v>
      </c>
      <c r="BX61" s="614" t="s">
        <v>529</v>
      </c>
      <c r="BY61" s="614" t="s">
        <v>1083</v>
      </c>
      <c r="BZ61" s="614" t="s">
        <v>1083</v>
      </c>
      <c r="CA61" s="614" t="s">
        <v>1083</v>
      </c>
      <c r="CB61" s="614" t="s">
        <v>1083</v>
      </c>
      <c r="CC61" s="614" t="s">
        <v>1083</v>
      </c>
      <c r="CD61" s="614" t="s">
        <v>1083</v>
      </c>
      <c r="CE61" s="614" t="s">
        <v>529</v>
      </c>
      <c r="CF61" s="614" t="s">
        <v>529</v>
      </c>
      <c r="CG61" s="614" t="s">
        <v>1083</v>
      </c>
      <c r="CH61" s="614" t="s">
        <v>1083</v>
      </c>
      <c r="CI61" s="614" t="s">
        <v>1083</v>
      </c>
      <c r="CJ61" s="614" t="s">
        <v>1083</v>
      </c>
      <c r="CK61" s="614" t="s">
        <v>529</v>
      </c>
      <c r="CL61" s="614" t="s">
        <v>1083</v>
      </c>
      <c r="CM61" s="614" t="s">
        <v>1083</v>
      </c>
      <c r="CN61" s="614" t="s">
        <v>1083</v>
      </c>
      <c r="CO61" s="614" t="s">
        <v>1083</v>
      </c>
      <c r="CP61" s="614" t="s">
        <v>1083</v>
      </c>
      <c r="CQ61" s="614" t="s">
        <v>1083</v>
      </c>
      <c r="CR61" s="614" t="s">
        <v>529</v>
      </c>
      <c r="CS61" s="614" t="s">
        <v>1083</v>
      </c>
      <c r="CT61" s="614" t="s">
        <v>1083</v>
      </c>
      <c r="CU61" s="614" t="s">
        <v>1083</v>
      </c>
      <c r="CV61" s="614" t="s">
        <v>1083</v>
      </c>
      <c r="CW61" s="614" t="s">
        <v>1083</v>
      </c>
      <c r="CX61" s="614" t="s">
        <v>1083</v>
      </c>
      <c r="CY61" s="614" t="s">
        <v>1083</v>
      </c>
      <c r="CZ61" s="614" t="s">
        <v>1083</v>
      </c>
      <c r="DA61" s="614" t="s">
        <v>1083</v>
      </c>
      <c r="DB61" s="614" t="s">
        <v>1083</v>
      </c>
      <c r="DC61" s="614" t="s">
        <v>529</v>
      </c>
      <c r="DD61" s="614" t="s">
        <v>1083</v>
      </c>
      <c r="DE61" s="614" t="s">
        <v>1083</v>
      </c>
      <c r="DF61" s="614" t="s">
        <v>1083</v>
      </c>
      <c r="DG61" s="614" t="s">
        <v>1083</v>
      </c>
      <c r="DH61" s="614" t="s">
        <v>1083</v>
      </c>
      <c r="DI61" s="614" t="s">
        <v>1083</v>
      </c>
      <c r="DJ61" s="614" t="s">
        <v>1083</v>
      </c>
      <c r="DK61" s="614" t="s">
        <v>1083</v>
      </c>
      <c r="DL61" s="614" t="s">
        <v>1083</v>
      </c>
      <c r="DM61" s="614" t="s">
        <v>529</v>
      </c>
      <c r="DN61" s="614" t="s">
        <v>1083</v>
      </c>
      <c r="DO61" s="614" t="s">
        <v>1083</v>
      </c>
      <c r="DP61" s="614" t="s">
        <v>529</v>
      </c>
      <c r="DQ61" s="614" t="s">
        <v>1083</v>
      </c>
      <c r="DR61" s="614" t="s">
        <v>1083</v>
      </c>
      <c r="DS61" s="614" t="s">
        <v>1083</v>
      </c>
      <c r="DT61" s="614" t="s">
        <v>1083</v>
      </c>
      <c r="DU61" s="614" t="s">
        <v>529</v>
      </c>
      <c r="DV61" s="614" t="s">
        <v>529</v>
      </c>
      <c r="DW61" s="614" t="s">
        <v>1083</v>
      </c>
      <c r="DX61" s="614" t="s">
        <v>1083</v>
      </c>
      <c r="DY61" s="614" t="s">
        <v>1083</v>
      </c>
      <c r="DZ61" s="614" t="s">
        <v>529</v>
      </c>
      <c r="EA61" s="614" t="s">
        <v>529</v>
      </c>
      <c r="EB61" s="614" t="s">
        <v>529</v>
      </c>
      <c r="EC61" s="614" t="s">
        <v>1083</v>
      </c>
      <c r="ED61" s="614" t="s">
        <v>529</v>
      </c>
      <c r="EE61" s="614" t="s">
        <v>529</v>
      </c>
      <c r="EF61" s="614" t="s">
        <v>529</v>
      </c>
      <c r="EG61" s="614" t="s">
        <v>1083</v>
      </c>
      <c r="EH61" s="614" t="s">
        <v>1083</v>
      </c>
      <c r="EI61" s="614" t="s">
        <v>1083</v>
      </c>
      <c r="EJ61" s="614" t="s">
        <v>1083</v>
      </c>
      <c r="EK61" s="614" t="s">
        <v>1083</v>
      </c>
      <c r="EL61" s="614" t="s">
        <v>1083</v>
      </c>
      <c r="EM61" s="614" t="s">
        <v>1083</v>
      </c>
      <c r="EN61" s="614" t="s">
        <v>1083</v>
      </c>
      <c r="EO61" s="614" t="s">
        <v>1083</v>
      </c>
      <c r="EP61" s="614" t="s">
        <v>1083</v>
      </c>
      <c r="EQ61" s="614" t="s">
        <v>1083</v>
      </c>
      <c r="ER61" s="614" t="s">
        <v>1083</v>
      </c>
      <c r="ES61" s="614" t="s">
        <v>1083</v>
      </c>
      <c r="ET61" s="614" t="s">
        <v>529</v>
      </c>
      <c r="EU61" s="614" t="s">
        <v>1083</v>
      </c>
      <c r="EV61" s="614" t="s">
        <v>529</v>
      </c>
      <c r="EW61" s="614" t="s">
        <v>529</v>
      </c>
      <c r="EX61" s="614" t="s">
        <v>1083</v>
      </c>
      <c r="EY61" s="614" t="s">
        <v>1083</v>
      </c>
      <c r="EZ61" s="614" t="s">
        <v>529</v>
      </c>
      <c r="FA61" s="614" t="s">
        <v>1083</v>
      </c>
      <c r="FB61" s="614" t="s">
        <v>1083</v>
      </c>
      <c r="FC61" s="614" t="s">
        <v>1083</v>
      </c>
      <c r="FD61" s="614" t="s">
        <v>1083</v>
      </c>
      <c r="FE61" s="614" t="s">
        <v>1083</v>
      </c>
      <c r="FF61" s="614" t="s">
        <v>1083</v>
      </c>
      <c r="FG61" s="614" t="s">
        <v>1083</v>
      </c>
      <c r="FH61" s="614" t="s">
        <v>1083</v>
      </c>
      <c r="FI61" s="614" t="s">
        <v>1083</v>
      </c>
      <c r="FJ61" s="614" t="s">
        <v>529</v>
      </c>
      <c r="FK61" s="614" t="s">
        <v>529</v>
      </c>
      <c r="FL61" s="614" t="s">
        <v>1083</v>
      </c>
      <c r="FM61" s="614" t="s">
        <v>1083</v>
      </c>
      <c r="FN61" s="614" t="s">
        <v>1083</v>
      </c>
      <c r="FO61" s="614" t="s">
        <v>1083</v>
      </c>
      <c r="FP61" s="614" t="s">
        <v>1083</v>
      </c>
      <c r="FQ61" s="614" t="s">
        <v>1083</v>
      </c>
      <c r="FR61" s="614" t="s">
        <v>1083</v>
      </c>
      <c r="FS61" s="614" t="s">
        <v>1083</v>
      </c>
      <c r="FT61" s="614" t="s">
        <v>529</v>
      </c>
      <c r="FU61" s="614" t="s">
        <v>1083</v>
      </c>
      <c r="FV61" s="614" t="s">
        <v>1083</v>
      </c>
      <c r="FW61" s="614" t="s">
        <v>1083</v>
      </c>
      <c r="FX61" s="614" t="s">
        <v>529</v>
      </c>
      <c r="FY61" s="614" t="s">
        <v>529</v>
      </c>
      <c r="FZ61" s="614" t="s">
        <v>1083</v>
      </c>
      <c r="GA61" s="614" t="s">
        <v>1083</v>
      </c>
      <c r="GB61" s="614" t="s">
        <v>529</v>
      </c>
      <c r="GC61" s="614" t="s">
        <v>529</v>
      </c>
      <c r="GD61" s="614" t="s">
        <v>529</v>
      </c>
      <c r="GE61" s="614" t="s">
        <v>1083</v>
      </c>
      <c r="GF61" s="614" t="s">
        <v>529</v>
      </c>
      <c r="GG61" s="614" t="s">
        <v>529</v>
      </c>
      <c r="GH61" s="614" t="s">
        <v>1083</v>
      </c>
      <c r="GI61" s="614" t="s">
        <v>1083</v>
      </c>
      <c r="GJ61" s="614" t="s">
        <v>1083</v>
      </c>
      <c r="GK61" s="614" t="s">
        <v>1083</v>
      </c>
      <c r="GL61" s="614" t="s">
        <v>529</v>
      </c>
      <c r="GM61" s="614" t="s">
        <v>1083</v>
      </c>
    </row>
    <row r="62" spans="1:195" x14ac:dyDescent="0.2">
      <c r="A62" s="613">
        <v>44887</v>
      </c>
      <c r="B62" s="614" t="s">
        <v>1083</v>
      </c>
      <c r="C62" s="614" t="s">
        <v>1083</v>
      </c>
      <c r="D62" s="614" t="s">
        <v>1083</v>
      </c>
      <c r="E62" s="614" t="s">
        <v>529</v>
      </c>
      <c r="F62" s="614" t="s">
        <v>1083</v>
      </c>
      <c r="G62" s="614" t="s">
        <v>1083</v>
      </c>
      <c r="H62" s="614" t="s">
        <v>1083</v>
      </c>
      <c r="I62" s="614" t="s">
        <v>1083</v>
      </c>
      <c r="J62" s="614" t="s">
        <v>1083</v>
      </c>
      <c r="K62" s="614" t="s">
        <v>1083</v>
      </c>
      <c r="L62" s="614" t="s">
        <v>1083</v>
      </c>
      <c r="M62" s="614" t="s">
        <v>1083</v>
      </c>
      <c r="N62" s="614" t="s">
        <v>1083</v>
      </c>
      <c r="O62" s="614" t="s">
        <v>1083</v>
      </c>
      <c r="P62" s="614" t="s">
        <v>1083</v>
      </c>
      <c r="Q62" s="614" t="s">
        <v>1083</v>
      </c>
      <c r="R62" s="614" t="s">
        <v>1083</v>
      </c>
      <c r="S62" s="614" t="s">
        <v>1083</v>
      </c>
      <c r="T62" s="614" t="s">
        <v>1083</v>
      </c>
      <c r="U62" s="614" t="s">
        <v>1083</v>
      </c>
      <c r="V62" s="614" t="s">
        <v>1083</v>
      </c>
      <c r="W62" s="614" t="s">
        <v>529</v>
      </c>
      <c r="X62" s="614" t="s">
        <v>529</v>
      </c>
      <c r="Y62" s="614" t="s">
        <v>1083</v>
      </c>
      <c r="Z62" s="614" t="s">
        <v>1083</v>
      </c>
      <c r="AA62" s="614" t="s">
        <v>1083</v>
      </c>
      <c r="AB62" s="614" t="s">
        <v>1083</v>
      </c>
      <c r="AC62" s="614" t="s">
        <v>1083</v>
      </c>
      <c r="AD62" s="614" t="s">
        <v>1083</v>
      </c>
      <c r="AE62" s="614" t="s">
        <v>1083</v>
      </c>
      <c r="AF62" s="614" t="s">
        <v>1083</v>
      </c>
      <c r="AG62" s="614" t="s">
        <v>1083</v>
      </c>
      <c r="AH62" s="614" t="s">
        <v>1083</v>
      </c>
      <c r="AI62" s="614" t="s">
        <v>1083</v>
      </c>
      <c r="AJ62" s="614" t="s">
        <v>1083</v>
      </c>
      <c r="AK62" s="614" t="s">
        <v>1083</v>
      </c>
      <c r="AL62" s="614" t="s">
        <v>1083</v>
      </c>
      <c r="AM62" s="614" t="s">
        <v>1083</v>
      </c>
      <c r="AN62" s="614" t="s">
        <v>1083</v>
      </c>
      <c r="AO62" s="614" t="s">
        <v>1083</v>
      </c>
      <c r="AP62" s="614" t="s">
        <v>1083</v>
      </c>
      <c r="AQ62" s="614" t="s">
        <v>1083</v>
      </c>
      <c r="AR62" s="614" t="s">
        <v>1083</v>
      </c>
      <c r="AS62" s="614" t="s">
        <v>1083</v>
      </c>
      <c r="AT62" s="614" t="s">
        <v>1083</v>
      </c>
      <c r="AU62" s="614" t="s">
        <v>1083</v>
      </c>
      <c r="AV62" s="614" t="s">
        <v>1083</v>
      </c>
      <c r="AW62" s="614" t="s">
        <v>1083</v>
      </c>
      <c r="AX62" s="614" t="s">
        <v>1083</v>
      </c>
      <c r="AY62" s="614" t="s">
        <v>1083</v>
      </c>
      <c r="AZ62" s="614" t="s">
        <v>1083</v>
      </c>
      <c r="BA62" s="614" t="s">
        <v>1083</v>
      </c>
      <c r="BB62" s="614" t="s">
        <v>1083</v>
      </c>
      <c r="BC62" s="614" t="s">
        <v>529</v>
      </c>
      <c r="BD62" s="614" t="s">
        <v>529</v>
      </c>
      <c r="BE62" s="614" t="s">
        <v>1083</v>
      </c>
      <c r="BF62" s="614" t="s">
        <v>529</v>
      </c>
      <c r="BG62" s="614" t="s">
        <v>1083</v>
      </c>
      <c r="BH62" s="614" t="s">
        <v>529</v>
      </c>
      <c r="BI62" s="614" t="s">
        <v>1083</v>
      </c>
      <c r="BJ62" s="614" t="s">
        <v>1083</v>
      </c>
      <c r="BK62" s="614" t="s">
        <v>529</v>
      </c>
      <c r="BL62" s="614" t="s">
        <v>529</v>
      </c>
      <c r="BM62" s="614" t="s">
        <v>1083</v>
      </c>
      <c r="BN62" s="614" t="s">
        <v>529</v>
      </c>
      <c r="BO62" s="614" t="s">
        <v>529</v>
      </c>
      <c r="BP62" s="614" t="s">
        <v>529</v>
      </c>
      <c r="BQ62" s="614" t="s">
        <v>1083</v>
      </c>
      <c r="BR62" s="614" t="s">
        <v>1083</v>
      </c>
      <c r="BS62" s="614" t="s">
        <v>529</v>
      </c>
      <c r="BT62" s="614" t="s">
        <v>529</v>
      </c>
      <c r="BU62" s="614" t="s">
        <v>529</v>
      </c>
      <c r="BV62" s="614" t="s">
        <v>529</v>
      </c>
      <c r="BW62" s="614" t="s">
        <v>1083</v>
      </c>
      <c r="BX62" s="614" t="s">
        <v>529</v>
      </c>
      <c r="BY62" s="614" t="s">
        <v>1083</v>
      </c>
      <c r="BZ62" s="614" t="s">
        <v>1083</v>
      </c>
      <c r="CA62" s="614" t="s">
        <v>1083</v>
      </c>
      <c r="CB62" s="614" t="s">
        <v>1083</v>
      </c>
      <c r="CC62" s="614" t="s">
        <v>1083</v>
      </c>
      <c r="CD62" s="614" t="s">
        <v>1083</v>
      </c>
      <c r="CE62" s="614" t="s">
        <v>529</v>
      </c>
      <c r="CF62" s="614" t="s">
        <v>529</v>
      </c>
      <c r="CG62" s="614" t="s">
        <v>1083</v>
      </c>
      <c r="CH62" s="614" t="s">
        <v>1083</v>
      </c>
      <c r="CI62" s="614" t="s">
        <v>1083</v>
      </c>
      <c r="CJ62" s="614" t="s">
        <v>1083</v>
      </c>
      <c r="CK62" s="614" t="s">
        <v>529</v>
      </c>
      <c r="CL62" s="614" t="s">
        <v>1083</v>
      </c>
      <c r="CM62" s="614" t="s">
        <v>1083</v>
      </c>
      <c r="CN62" s="614" t="s">
        <v>1083</v>
      </c>
      <c r="CO62" s="614" t="s">
        <v>1083</v>
      </c>
      <c r="CP62" s="614" t="s">
        <v>1083</v>
      </c>
      <c r="CQ62" s="614" t="s">
        <v>1083</v>
      </c>
      <c r="CR62" s="614" t="s">
        <v>529</v>
      </c>
      <c r="CS62" s="614" t="s">
        <v>1083</v>
      </c>
      <c r="CT62" s="614" t="s">
        <v>1083</v>
      </c>
      <c r="CU62" s="614" t="s">
        <v>1083</v>
      </c>
      <c r="CV62" s="614" t="s">
        <v>1083</v>
      </c>
      <c r="CW62" s="614" t="s">
        <v>1083</v>
      </c>
      <c r="CX62" s="614" t="s">
        <v>1083</v>
      </c>
      <c r="CY62" s="614" t="s">
        <v>1083</v>
      </c>
      <c r="CZ62" s="614" t="s">
        <v>1083</v>
      </c>
      <c r="DA62" s="614" t="s">
        <v>1083</v>
      </c>
      <c r="DB62" s="614" t="s">
        <v>1083</v>
      </c>
      <c r="DC62" s="614" t="s">
        <v>529</v>
      </c>
      <c r="DD62" s="614" t="s">
        <v>1083</v>
      </c>
      <c r="DE62" s="614" t="s">
        <v>1083</v>
      </c>
      <c r="DF62" s="614" t="s">
        <v>1083</v>
      </c>
      <c r="DG62" s="614" t="s">
        <v>1083</v>
      </c>
      <c r="DH62" s="614" t="s">
        <v>1083</v>
      </c>
      <c r="DI62" s="614" t="s">
        <v>1083</v>
      </c>
      <c r="DJ62" s="614" t="s">
        <v>1083</v>
      </c>
      <c r="DK62" s="614" t="s">
        <v>1083</v>
      </c>
      <c r="DL62" s="614" t="s">
        <v>1083</v>
      </c>
      <c r="DM62" s="614" t="s">
        <v>529</v>
      </c>
      <c r="DN62" s="614" t="s">
        <v>1083</v>
      </c>
      <c r="DO62" s="614" t="s">
        <v>1083</v>
      </c>
      <c r="DP62" s="614" t="s">
        <v>529</v>
      </c>
      <c r="DQ62" s="614" t="s">
        <v>1083</v>
      </c>
      <c r="DR62" s="614" t="s">
        <v>1083</v>
      </c>
      <c r="DS62" s="614" t="s">
        <v>1083</v>
      </c>
      <c r="DT62" s="614" t="s">
        <v>1083</v>
      </c>
      <c r="DU62" s="614" t="s">
        <v>529</v>
      </c>
      <c r="DV62" s="614" t="s">
        <v>529</v>
      </c>
      <c r="DW62" s="614" t="s">
        <v>1083</v>
      </c>
      <c r="DX62" s="614" t="s">
        <v>1083</v>
      </c>
      <c r="DY62" s="614" t="s">
        <v>1083</v>
      </c>
      <c r="DZ62" s="614" t="s">
        <v>529</v>
      </c>
      <c r="EA62" s="614" t="s">
        <v>529</v>
      </c>
      <c r="EB62" s="614" t="s">
        <v>529</v>
      </c>
      <c r="EC62" s="614" t="s">
        <v>1083</v>
      </c>
      <c r="ED62" s="614" t="s">
        <v>529</v>
      </c>
      <c r="EE62" s="614" t="s">
        <v>1083</v>
      </c>
      <c r="EF62" s="614" t="s">
        <v>529</v>
      </c>
      <c r="EG62" s="614" t="s">
        <v>1083</v>
      </c>
      <c r="EH62" s="614" t="s">
        <v>1083</v>
      </c>
      <c r="EI62" s="614" t="s">
        <v>1083</v>
      </c>
      <c r="EJ62" s="614" t="s">
        <v>1083</v>
      </c>
      <c r="EK62" s="614" t="s">
        <v>1083</v>
      </c>
      <c r="EL62" s="614" t="s">
        <v>1083</v>
      </c>
      <c r="EM62" s="614" t="s">
        <v>1083</v>
      </c>
      <c r="EN62" s="614" t="s">
        <v>1083</v>
      </c>
      <c r="EO62" s="614" t="s">
        <v>1083</v>
      </c>
      <c r="EP62" s="614" t="s">
        <v>1083</v>
      </c>
      <c r="EQ62" s="614" t="s">
        <v>1083</v>
      </c>
      <c r="ER62" s="614" t="s">
        <v>1083</v>
      </c>
      <c r="ES62" s="614" t="s">
        <v>1083</v>
      </c>
      <c r="ET62" s="614" t="s">
        <v>1083</v>
      </c>
      <c r="EU62" s="614" t="s">
        <v>529</v>
      </c>
      <c r="EV62" s="614" t="s">
        <v>529</v>
      </c>
      <c r="EW62" s="614" t="s">
        <v>529</v>
      </c>
      <c r="EX62" s="614" t="s">
        <v>1083</v>
      </c>
      <c r="EY62" s="614" t="s">
        <v>1083</v>
      </c>
      <c r="EZ62" s="614" t="s">
        <v>529</v>
      </c>
      <c r="FA62" s="614" t="s">
        <v>1083</v>
      </c>
      <c r="FB62" s="614" t="s">
        <v>1083</v>
      </c>
      <c r="FC62" s="614" t="s">
        <v>1083</v>
      </c>
      <c r="FD62" s="614" t="s">
        <v>1083</v>
      </c>
      <c r="FE62" s="614" t="s">
        <v>1083</v>
      </c>
      <c r="FF62" s="614" t="s">
        <v>1083</v>
      </c>
      <c r="FG62" s="614" t="s">
        <v>1083</v>
      </c>
      <c r="FH62" s="614" t="s">
        <v>1083</v>
      </c>
      <c r="FI62" s="614" t="s">
        <v>1083</v>
      </c>
      <c r="FJ62" s="614" t="s">
        <v>1083</v>
      </c>
      <c r="FK62" s="614" t="s">
        <v>1083</v>
      </c>
      <c r="FL62" s="614" t="s">
        <v>1083</v>
      </c>
      <c r="FM62" s="614" t="s">
        <v>1083</v>
      </c>
      <c r="FN62" s="614" t="s">
        <v>1083</v>
      </c>
      <c r="FO62" s="614" t="s">
        <v>1083</v>
      </c>
      <c r="FP62" s="614" t="s">
        <v>1083</v>
      </c>
      <c r="FQ62" s="614" t="s">
        <v>1083</v>
      </c>
      <c r="FR62" s="614" t="s">
        <v>1083</v>
      </c>
      <c r="FS62" s="614" t="s">
        <v>1083</v>
      </c>
      <c r="FT62" s="614" t="s">
        <v>529</v>
      </c>
      <c r="FU62" s="614" t="s">
        <v>1083</v>
      </c>
      <c r="FV62" s="614" t="s">
        <v>1083</v>
      </c>
      <c r="FW62" s="614" t="s">
        <v>1083</v>
      </c>
      <c r="FX62" s="614" t="s">
        <v>529</v>
      </c>
      <c r="FY62" s="614" t="s">
        <v>529</v>
      </c>
      <c r="FZ62" s="614" t="s">
        <v>529</v>
      </c>
      <c r="GA62" s="614" t="s">
        <v>529</v>
      </c>
      <c r="GB62" s="614" t="s">
        <v>529</v>
      </c>
      <c r="GC62" s="614" t="s">
        <v>529</v>
      </c>
      <c r="GD62" s="614" t="s">
        <v>1083</v>
      </c>
      <c r="GE62" s="614" t="s">
        <v>1083</v>
      </c>
      <c r="GF62" s="614" t="s">
        <v>529</v>
      </c>
      <c r="GG62" s="614" t="s">
        <v>529</v>
      </c>
      <c r="GH62" s="614" t="s">
        <v>1083</v>
      </c>
      <c r="GI62" s="614" t="s">
        <v>1083</v>
      </c>
      <c r="GJ62" s="614" t="s">
        <v>529</v>
      </c>
      <c r="GK62" s="614" t="s">
        <v>1083</v>
      </c>
      <c r="GL62" s="614" t="s">
        <v>529</v>
      </c>
      <c r="GM62" s="614" t="s">
        <v>1083</v>
      </c>
    </row>
    <row r="63" spans="1:195" x14ac:dyDescent="0.2">
      <c r="A63" s="613">
        <v>44888</v>
      </c>
      <c r="B63" s="614" t="s">
        <v>1083</v>
      </c>
      <c r="C63" s="614" t="s">
        <v>1083</v>
      </c>
      <c r="D63" s="614" t="s">
        <v>1083</v>
      </c>
      <c r="E63" s="614" t="s">
        <v>529</v>
      </c>
      <c r="F63" s="614" t="s">
        <v>1083</v>
      </c>
      <c r="G63" s="614" t="s">
        <v>1083</v>
      </c>
      <c r="H63" s="614" t="s">
        <v>1083</v>
      </c>
      <c r="I63" s="614" t="s">
        <v>1083</v>
      </c>
      <c r="J63" s="614" t="s">
        <v>1083</v>
      </c>
      <c r="K63" s="614" t="s">
        <v>1083</v>
      </c>
      <c r="L63" s="614" t="s">
        <v>1083</v>
      </c>
      <c r="M63" s="614" t="s">
        <v>1083</v>
      </c>
      <c r="N63" s="614" t="s">
        <v>1083</v>
      </c>
      <c r="O63" s="614" t="s">
        <v>1083</v>
      </c>
      <c r="P63" s="614" t="s">
        <v>1083</v>
      </c>
      <c r="Q63" s="614" t="s">
        <v>1083</v>
      </c>
      <c r="R63" s="614" t="s">
        <v>1083</v>
      </c>
      <c r="S63" s="614" t="s">
        <v>1083</v>
      </c>
      <c r="T63" s="614" t="s">
        <v>1083</v>
      </c>
      <c r="U63" s="614" t="s">
        <v>1083</v>
      </c>
      <c r="V63" s="614" t="s">
        <v>1083</v>
      </c>
      <c r="W63" s="614" t="s">
        <v>529</v>
      </c>
      <c r="X63" s="614" t="s">
        <v>529</v>
      </c>
      <c r="Y63" s="614" t="s">
        <v>1083</v>
      </c>
      <c r="Z63" s="614" t="s">
        <v>1083</v>
      </c>
      <c r="AA63" s="614" t="s">
        <v>1083</v>
      </c>
      <c r="AB63" s="614" t="s">
        <v>1083</v>
      </c>
      <c r="AC63" s="614" t="s">
        <v>1083</v>
      </c>
      <c r="AD63" s="614" t="s">
        <v>1083</v>
      </c>
      <c r="AE63" s="614" t="s">
        <v>1083</v>
      </c>
      <c r="AF63" s="614" t="s">
        <v>1083</v>
      </c>
      <c r="AG63" s="614" t="s">
        <v>1083</v>
      </c>
      <c r="AH63" s="614" t="s">
        <v>1083</v>
      </c>
      <c r="AI63" s="614" t="s">
        <v>1083</v>
      </c>
      <c r="AJ63" s="614" t="s">
        <v>1083</v>
      </c>
      <c r="AK63" s="614" t="s">
        <v>1083</v>
      </c>
      <c r="AL63" s="614" t="s">
        <v>1083</v>
      </c>
      <c r="AM63" s="614" t="s">
        <v>1083</v>
      </c>
      <c r="AN63" s="614" t="s">
        <v>1083</v>
      </c>
      <c r="AO63" s="614" t="s">
        <v>1083</v>
      </c>
      <c r="AP63" s="614" t="s">
        <v>1083</v>
      </c>
      <c r="AQ63" s="614" t="s">
        <v>1083</v>
      </c>
      <c r="AR63" s="614" t="s">
        <v>1083</v>
      </c>
      <c r="AS63" s="614" t="s">
        <v>1083</v>
      </c>
      <c r="AT63" s="614" t="s">
        <v>1083</v>
      </c>
      <c r="AU63" s="614" t="s">
        <v>1083</v>
      </c>
      <c r="AV63" s="614" t="s">
        <v>1083</v>
      </c>
      <c r="AW63" s="614" t="s">
        <v>1083</v>
      </c>
      <c r="AX63" s="614" t="s">
        <v>1083</v>
      </c>
      <c r="AY63" s="614" t="s">
        <v>1083</v>
      </c>
      <c r="AZ63" s="614" t="s">
        <v>1083</v>
      </c>
      <c r="BA63" s="614" t="s">
        <v>1083</v>
      </c>
      <c r="BB63" s="614" t="s">
        <v>1083</v>
      </c>
      <c r="BC63" s="614" t="s">
        <v>529</v>
      </c>
      <c r="BD63" s="614" t="s">
        <v>529</v>
      </c>
      <c r="BE63" s="614" t="s">
        <v>1083</v>
      </c>
      <c r="BF63" s="614" t="s">
        <v>529</v>
      </c>
      <c r="BG63" s="614" t="s">
        <v>1083</v>
      </c>
      <c r="BH63" s="614" t="s">
        <v>529</v>
      </c>
      <c r="BI63" s="614" t="s">
        <v>1083</v>
      </c>
      <c r="BJ63" s="614" t="s">
        <v>1083</v>
      </c>
      <c r="BK63" s="614" t="s">
        <v>529</v>
      </c>
      <c r="BL63" s="614" t="s">
        <v>529</v>
      </c>
      <c r="BM63" s="614" t="s">
        <v>1083</v>
      </c>
      <c r="BN63" s="614" t="s">
        <v>529</v>
      </c>
      <c r="BO63" s="614" t="s">
        <v>529</v>
      </c>
      <c r="BP63" s="614" t="s">
        <v>529</v>
      </c>
      <c r="BQ63" s="614" t="s">
        <v>1083</v>
      </c>
      <c r="BR63" s="614" t="s">
        <v>1083</v>
      </c>
      <c r="BS63" s="614" t="s">
        <v>529</v>
      </c>
      <c r="BT63" s="614" t="s">
        <v>529</v>
      </c>
      <c r="BU63" s="614" t="s">
        <v>529</v>
      </c>
      <c r="BV63" s="614" t="s">
        <v>529</v>
      </c>
      <c r="BW63" s="614" t="s">
        <v>1083</v>
      </c>
      <c r="BX63" s="614" t="s">
        <v>529</v>
      </c>
      <c r="BY63" s="614" t="s">
        <v>1083</v>
      </c>
      <c r="BZ63" s="614" t="s">
        <v>1083</v>
      </c>
      <c r="CA63" s="614" t="s">
        <v>1083</v>
      </c>
      <c r="CB63" s="614" t="s">
        <v>1083</v>
      </c>
      <c r="CC63" s="614" t="s">
        <v>1083</v>
      </c>
      <c r="CD63" s="614" t="s">
        <v>1083</v>
      </c>
      <c r="CE63" s="614" t="s">
        <v>529</v>
      </c>
      <c r="CF63" s="614" t="s">
        <v>529</v>
      </c>
      <c r="CG63" s="614" t="s">
        <v>1083</v>
      </c>
      <c r="CH63" s="614" t="s">
        <v>1083</v>
      </c>
      <c r="CI63" s="614" t="s">
        <v>1083</v>
      </c>
      <c r="CJ63" s="614" t="s">
        <v>1083</v>
      </c>
      <c r="CK63" s="614" t="s">
        <v>529</v>
      </c>
      <c r="CL63" s="614" t="s">
        <v>1083</v>
      </c>
      <c r="CM63" s="614" t="s">
        <v>1083</v>
      </c>
      <c r="CN63" s="614" t="s">
        <v>1083</v>
      </c>
      <c r="CO63" s="614" t="s">
        <v>1083</v>
      </c>
      <c r="CP63" s="614" t="s">
        <v>1083</v>
      </c>
      <c r="CQ63" s="614" t="s">
        <v>1083</v>
      </c>
      <c r="CR63" s="614" t="s">
        <v>529</v>
      </c>
      <c r="CS63" s="614" t="s">
        <v>1083</v>
      </c>
      <c r="CT63" s="614" t="s">
        <v>1083</v>
      </c>
      <c r="CU63" s="614" t="s">
        <v>1083</v>
      </c>
      <c r="CV63" s="614" t="s">
        <v>1083</v>
      </c>
      <c r="CW63" s="614" t="s">
        <v>1083</v>
      </c>
      <c r="CX63" s="614" t="s">
        <v>1083</v>
      </c>
      <c r="CY63" s="614" t="s">
        <v>1083</v>
      </c>
      <c r="CZ63" s="614" t="s">
        <v>1083</v>
      </c>
      <c r="DA63" s="614" t="s">
        <v>1083</v>
      </c>
      <c r="DB63" s="614" t="s">
        <v>1083</v>
      </c>
      <c r="DC63" s="614" t="s">
        <v>529</v>
      </c>
      <c r="DD63" s="614" t="s">
        <v>1083</v>
      </c>
      <c r="DE63" s="614" t="s">
        <v>1083</v>
      </c>
      <c r="DF63" s="614" t="s">
        <v>1083</v>
      </c>
      <c r="DG63" s="614" t="s">
        <v>1083</v>
      </c>
      <c r="DH63" s="614" t="s">
        <v>1083</v>
      </c>
      <c r="DI63" s="614" t="s">
        <v>1083</v>
      </c>
      <c r="DJ63" s="614" t="s">
        <v>1083</v>
      </c>
      <c r="DK63" s="614" t="s">
        <v>1083</v>
      </c>
      <c r="DL63" s="614" t="s">
        <v>1083</v>
      </c>
      <c r="DM63" s="614" t="s">
        <v>529</v>
      </c>
      <c r="DN63" s="614" t="s">
        <v>1083</v>
      </c>
      <c r="DO63" s="614" t="s">
        <v>1083</v>
      </c>
      <c r="DP63" s="614" t="s">
        <v>529</v>
      </c>
      <c r="DQ63" s="614" t="s">
        <v>1083</v>
      </c>
      <c r="DR63" s="614" t="s">
        <v>1083</v>
      </c>
      <c r="DS63" s="614" t="s">
        <v>1083</v>
      </c>
      <c r="DT63" s="614" t="s">
        <v>1083</v>
      </c>
      <c r="DU63" s="614" t="s">
        <v>529</v>
      </c>
      <c r="DV63" s="614" t="s">
        <v>529</v>
      </c>
      <c r="DW63" s="614" t="s">
        <v>1083</v>
      </c>
      <c r="DX63" s="614" t="s">
        <v>1083</v>
      </c>
      <c r="DY63" s="614" t="s">
        <v>1083</v>
      </c>
      <c r="DZ63" s="614" t="s">
        <v>529</v>
      </c>
      <c r="EA63" s="614" t="s">
        <v>529</v>
      </c>
      <c r="EB63" s="614" t="s">
        <v>529</v>
      </c>
      <c r="EC63" s="614" t="s">
        <v>1083</v>
      </c>
      <c r="ED63" s="614" t="s">
        <v>1083</v>
      </c>
      <c r="EE63" s="614" t="s">
        <v>1083</v>
      </c>
      <c r="EF63" s="614" t="s">
        <v>529</v>
      </c>
      <c r="EG63" s="614" t="s">
        <v>1083</v>
      </c>
      <c r="EH63" s="614" t="s">
        <v>1083</v>
      </c>
      <c r="EI63" s="614" t="s">
        <v>1083</v>
      </c>
      <c r="EJ63" s="614" t="s">
        <v>1083</v>
      </c>
      <c r="EK63" s="614" t="s">
        <v>1083</v>
      </c>
      <c r="EL63" s="614" t="s">
        <v>1083</v>
      </c>
      <c r="EM63" s="614" t="s">
        <v>1083</v>
      </c>
      <c r="EN63" s="614" t="s">
        <v>1083</v>
      </c>
      <c r="EO63" s="614" t="s">
        <v>1083</v>
      </c>
      <c r="EP63" s="614" t="s">
        <v>1083</v>
      </c>
      <c r="EQ63" s="614" t="s">
        <v>1083</v>
      </c>
      <c r="ER63" s="614" t="s">
        <v>1083</v>
      </c>
      <c r="ES63" s="614" t="s">
        <v>1083</v>
      </c>
      <c r="ET63" s="614" t="s">
        <v>1083</v>
      </c>
      <c r="EU63" s="614" t="s">
        <v>529</v>
      </c>
      <c r="EV63" s="614" t="s">
        <v>529</v>
      </c>
      <c r="EW63" s="614" t="s">
        <v>529</v>
      </c>
      <c r="EX63" s="614" t="s">
        <v>1083</v>
      </c>
      <c r="EY63" s="614" t="s">
        <v>1083</v>
      </c>
      <c r="EZ63" s="614" t="s">
        <v>529</v>
      </c>
      <c r="FA63" s="614" t="s">
        <v>1083</v>
      </c>
      <c r="FB63" s="614" t="s">
        <v>1083</v>
      </c>
      <c r="FC63" s="614" t="s">
        <v>1083</v>
      </c>
      <c r="FD63" s="614" t="s">
        <v>1083</v>
      </c>
      <c r="FE63" s="614" t="s">
        <v>1083</v>
      </c>
      <c r="FF63" s="614" t="s">
        <v>1083</v>
      </c>
      <c r="FG63" s="614" t="s">
        <v>1083</v>
      </c>
      <c r="FH63" s="614" t="s">
        <v>1083</v>
      </c>
      <c r="FI63" s="614" t="s">
        <v>1083</v>
      </c>
      <c r="FJ63" s="614" t="s">
        <v>1083</v>
      </c>
      <c r="FK63" s="614" t="s">
        <v>1083</v>
      </c>
      <c r="FL63" s="614" t="s">
        <v>1083</v>
      </c>
      <c r="FM63" s="614" t="s">
        <v>1083</v>
      </c>
      <c r="FN63" s="614" t="s">
        <v>1083</v>
      </c>
      <c r="FO63" s="614" t="s">
        <v>1083</v>
      </c>
      <c r="FP63" s="614" t="s">
        <v>1083</v>
      </c>
      <c r="FQ63" s="614" t="s">
        <v>1083</v>
      </c>
      <c r="FR63" s="614" t="s">
        <v>1083</v>
      </c>
      <c r="FS63" s="614" t="s">
        <v>1083</v>
      </c>
      <c r="FT63" s="614" t="s">
        <v>529</v>
      </c>
      <c r="FU63" s="614" t="s">
        <v>1083</v>
      </c>
      <c r="FV63" s="614" t="s">
        <v>1083</v>
      </c>
      <c r="FW63" s="614" t="s">
        <v>1083</v>
      </c>
      <c r="FX63" s="614" t="s">
        <v>529</v>
      </c>
      <c r="FY63" s="614" t="s">
        <v>529</v>
      </c>
      <c r="FZ63" s="614" t="s">
        <v>529</v>
      </c>
      <c r="GA63" s="614" t="s">
        <v>529</v>
      </c>
      <c r="GB63" s="614" t="s">
        <v>529</v>
      </c>
      <c r="GC63" s="614" t="s">
        <v>529</v>
      </c>
      <c r="GD63" s="614" t="s">
        <v>529</v>
      </c>
      <c r="GE63" s="614" t="s">
        <v>1083</v>
      </c>
      <c r="GF63" s="614" t="s">
        <v>529</v>
      </c>
      <c r="GG63" s="614" t="s">
        <v>529</v>
      </c>
      <c r="GH63" s="614" t="s">
        <v>1083</v>
      </c>
      <c r="GI63" s="614" t="s">
        <v>1083</v>
      </c>
      <c r="GJ63" s="614" t="s">
        <v>529</v>
      </c>
      <c r="GK63" s="614" t="s">
        <v>1083</v>
      </c>
      <c r="GL63" s="614" t="s">
        <v>529</v>
      </c>
      <c r="GM63" s="614" t="s">
        <v>529</v>
      </c>
    </row>
    <row r="64" spans="1:195" x14ac:dyDescent="0.2">
      <c r="A64" s="613">
        <v>44889</v>
      </c>
      <c r="B64" s="614" t="s">
        <v>1083</v>
      </c>
      <c r="C64" s="614" t="s">
        <v>1083</v>
      </c>
      <c r="D64" s="614" t="s">
        <v>1083</v>
      </c>
      <c r="E64" s="614" t="s">
        <v>529</v>
      </c>
      <c r="F64" s="614" t="s">
        <v>1083</v>
      </c>
      <c r="G64" s="614" t="s">
        <v>1083</v>
      </c>
      <c r="H64" s="614" t="s">
        <v>1083</v>
      </c>
      <c r="I64" s="614" t="s">
        <v>1083</v>
      </c>
      <c r="J64" s="614" t="s">
        <v>1083</v>
      </c>
      <c r="K64" s="614" t="s">
        <v>1083</v>
      </c>
      <c r="L64" s="614" t="s">
        <v>1083</v>
      </c>
      <c r="M64" s="614" t="s">
        <v>1083</v>
      </c>
      <c r="N64" s="614" t="s">
        <v>1083</v>
      </c>
      <c r="O64" s="614" t="s">
        <v>1083</v>
      </c>
      <c r="P64" s="614" t="s">
        <v>1083</v>
      </c>
      <c r="Q64" s="614" t="s">
        <v>1083</v>
      </c>
      <c r="R64" s="614" t="s">
        <v>1083</v>
      </c>
      <c r="S64" s="614" t="s">
        <v>1083</v>
      </c>
      <c r="T64" s="614" t="s">
        <v>1083</v>
      </c>
      <c r="U64" s="614" t="s">
        <v>1083</v>
      </c>
      <c r="V64" s="614" t="s">
        <v>1083</v>
      </c>
      <c r="W64" s="614" t="s">
        <v>529</v>
      </c>
      <c r="X64" s="614" t="s">
        <v>529</v>
      </c>
      <c r="Y64" s="614" t="s">
        <v>1083</v>
      </c>
      <c r="Z64" s="614" t="s">
        <v>1083</v>
      </c>
      <c r="AA64" s="614" t="s">
        <v>1083</v>
      </c>
      <c r="AB64" s="614" t="s">
        <v>1083</v>
      </c>
      <c r="AC64" s="614" t="s">
        <v>1083</v>
      </c>
      <c r="AD64" s="614" t="s">
        <v>1083</v>
      </c>
      <c r="AE64" s="614" t="s">
        <v>1083</v>
      </c>
      <c r="AF64" s="614" t="s">
        <v>1083</v>
      </c>
      <c r="AG64" s="614" t="s">
        <v>1083</v>
      </c>
      <c r="AH64" s="614" t="s">
        <v>1083</v>
      </c>
      <c r="AI64" s="614" t="s">
        <v>1083</v>
      </c>
      <c r="AJ64" s="614" t="s">
        <v>1083</v>
      </c>
      <c r="AK64" s="614" t="s">
        <v>1083</v>
      </c>
      <c r="AL64" s="614" t="s">
        <v>1083</v>
      </c>
      <c r="AM64" s="614" t="s">
        <v>1083</v>
      </c>
      <c r="AN64" s="614" t="s">
        <v>1083</v>
      </c>
      <c r="AO64" s="614" t="s">
        <v>1083</v>
      </c>
      <c r="AP64" s="614" t="s">
        <v>1083</v>
      </c>
      <c r="AQ64" s="614" t="s">
        <v>1083</v>
      </c>
      <c r="AR64" s="614" t="s">
        <v>1083</v>
      </c>
      <c r="AS64" s="614" t="s">
        <v>1083</v>
      </c>
      <c r="AT64" s="614" t="s">
        <v>1083</v>
      </c>
      <c r="AU64" s="614" t="s">
        <v>1083</v>
      </c>
      <c r="AV64" s="614" t="s">
        <v>1083</v>
      </c>
      <c r="AW64" s="614" t="s">
        <v>1083</v>
      </c>
      <c r="AX64" s="614" t="s">
        <v>1083</v>
      </c>
      <c r="AY64" s="614" t="s">
        <v>1083</v>
      </c>
      <c r="AZ64" s="614" t="s">
        <v>1083</v>
      </c>
      <c r="BA64" s="614" t="s">
        <v>1083</v>
      </c>
      <c r="BB64" s="614" t="s">
        <v>1083</v>
      </c>
      <c r="BC64" s="614" t="s">
        <v>529</v>
      </c>
      <c r="BD64" s="614" t="s">
        <v>529</v>
      </c>
      <c r="BE64" s="614" t="s">
        <v>1083</v>
      </c>
      <c r="BF64" s="614" t="s">
        <v>529</v>
      </c>
      <c r="BG64" s="614" t="s">
        <v>1083</v>
      </c>
      <c r="BH64" s="614" t="s">
        <v>529</v>
      </c>
      <c r="BI64" s="614" t="s">
        <v>1083</v>
      </c>
      <c r="BJ64" s="614" t="s">
        <v>1083</v>
      </c>
      <c r="BK64" s="614" t="s">
        <v>529</v>
      </c>
      <c r="BL64" s="614" t="s">
        <v>529</v>
      </c>
      <c r="BM64" s="614" t="s">
        <v>1083</v>
      </c>
      <c r="BN64" s="614" t="s">
        <v>529</v>
      </c>
      <c r="BO64" s="614" t="s">
        <v>529</v>
      </c>
      <c r="BP64" s="614" t="s">
        <v>529</v>
      </c>
      <c r="BQ64" s="614" t="s">
        <v>1083</v>
      </c>
      <c r="BR64" s="614" t="s">
        <v>1083</v>
      </c>
      <c r="BS64" s="614" t="s">
        <v>529</v>
      </c>
      <c r="BT64" s="614" t="s">
        <v>529</v>
      </c>
      <c r="BU64" s="614" t="s">
        <v>529</v>
      </c>
      <c r="BV64" s="614" t="s">
        <v>529</v>
      </c>
      <c r="BW64" s="614" t="s">
        <v>1083</v>
      </c>
      <c r="BX64" s="614" t="s">
        <v>529</v>
      </c>
      <c r="BY64" s="614" t="s">
        <v>1083</v>
      </c>
      <c r="BZ64" s="614" t="s">
        <v>1083</v>
      </c>
      <c r="CA64" s="614" t="s">
        <v>1083</v>
      </c>
      <c r="CB64" s="614" t="s">
        <v>1083</v>
      </c>
      <c r="CC64" s="614" t="s">
        <v>1083</v>
      </c>
      <c r="CD64" s="614" t="s">
        <v>1083</v>
      </c>
      <c r="CE64" s="614" t="s">
        <v>529</v>
      </c>
      <c r="CF64" s="614" t="s">
        <v>529</v>
      </c>
      <c r="CG64" s="614" t="s">
        <v>1083</v>
      </c>
      <c r="CH64" s="614" t="s">
        <v>1083</v>
      </c>
      <c r="CI64" s="614" t="s">
        <v>1083</v>
      </c>
      <c r="CJ64" s="614" t="s">
        <v>1083</v>
      </c>
      <c r="CK64" s="614" t="s">
        <v>529</v>
      </c>
      <c r="CL64" s="614" t="s">
        <v>1083</v>
      </c>
      <c r="CM64" s="614" t="s">
        <v>1083</v>
      </c>
      <c r="CN64" s="614" t="s">
        <v>1083</v>
      </c>
      <c r="CO64" s="614" t="s">
        <v>1083</v>
      </c>
      <c r="CP64" s="614" t="s">
        <v>1083</v>
      </c>
      <c r="CQ64" s="614" t="s">
        <v>1083</v>
      </c>
      <c r="CR64" s="614" t="s">
        <v>529</v>
      </c>
      <c r="CS64" s="614" t="s">
        <v>1083</v>
      </c>
      <c r="CT64" s="614" t="s">
        <v>1083</v>
      </c>
      <c r="CU64" s="614" t="s">
        <v>1083</v>
      </c>
      <c r="CV64" s="614" t="s">
        <v>1083</v>
      </c>
      <c r="CW64" s="614" t="s">
        <v>1083</v>
      </c>
      <c r="CX64" s="614" t="s">
        <v>1083</v>
      </c>
      <c r="CY64" s="614" t="s">
        <v>1083</v>
      </c>
      <c r="CZ64" s="614" t="s">
        <v>1083</v>
      </c>
      <c r="DA64" s="614" t="s">
        <v>1083</v>
      </c>
      <c r="DB64" s="614" t="s">
        <v>1083</v>
      </c>
      <c r="DC64" s="614" t="s">
        <v>529</v>
      </c>
      <c r="DD64" s="614" t="s">
        <v>1083</v>
      </c>
      <c r="DE64" s="614" t="s">
        <v>1083</v>
      </c>
      <c r="DF64" s="614" t="s">
        <v>1083</v>
      </c>
      <c r="DG64" s="614" t="s">
        <v>1083</v>
      </c>
      <c r="DH64" s="614" t="s">
        <v>1083</v>
      </c>
      <c r="DI64" s="614" t="s">
        <v>1083</v>
      </c>
      <c r="DJ64" s="614" t="s">
        <v>1083</v>
      </c>
      <c r="DK64" s="614" t="s">
        <v>1083</v>
      </c>
      <c r="DL64" s="614" t="s">
        <v>1083</v>
      </c>
      <c r="DM64" s="614" t="s">
        <v>529</v>
      </c>
      <c r="DN64" s="614" t="s">
        <v>1083</v>
      </c>
      <c r="DO64" s="614" t="s">
        <v>1083</v>
      </c>
      <c r="DP64" s="614" t="s">
        <v>529</v>
      </c>
      <c r="DQ64" s="614" t="s">
        <v>1083</v>
      </c>
      <c r="DR64" s="614" t="s">
        <v>1083</v>
      </c>
      <c r="DS64" s="614" t="s">
        <v>1083</v>
      </c>
      <c r="DT64" s="614" t="s">
        <v>1083</v>
      </c>
      <c r="DU64" s="614" t="s">
        <v>529</v>
      </c>
      <c r="DV64" s="614" t="s">
        <v>529</v>
      </c>
      <c r="DW64" s="614" t="s">
        <v>1083</v>
      </c>
      <c r="DX64" s="614" t="s">
        <v>1083</v>
      </c>
      <c r="DY64" s="614" t="s">
        <v>1083</v>
      </c>
      <c r="DZ64" s="614" t="s">
        <v>529</v>
      </c>
      <c r="EA64" s="614" t="s">
        <v>529</v>
      </c>
      <c r="EB64" s="614" t="s">
        <v>529</v>
      </c>
      <c r="EC64" s="614" t="s">
        <v>1083</v>
      </c>
      <c r="ED64" s="614" t="s">
        <v>529</v>
      </c>
      <c r="EE64" s="614" t="s">
        <v>1083</v>
      </c>
      <c r="EF64" s="614" t="s">
        <v>529</v>
      </c>
      <c r="EG64" s="614" t="s">
        <v>529</v>
      </c>
      <c r="EH64" s="614" t="s">
        <v>1083</v>
      </c>
      <c r="EI64" s="614" t="s">
        <v>1083</v>
      </c>
      <c r="EJ64" s="614" t="s">
        <v>1083</v>
      </c>
      <c r="EK64" s="614" t="s">
        <v>1083</v>
      </c>
      <c r="EL64" s="614" t="s">
        <v>1083</v>
      </c>
      <c r="EM64" s="614" t="s">
        <v>1083</v>
      </c>
      <c r="EN64" s="614" t="s">
        <v>1083</v>
      </c>
      <c r="EO64" s="614" t="s">
        <v>1083</v>
      </c>
      <c r="EP64" s="614" t="s">
        <v>1083</v>
      </c>
      <c r="EQ64" s="614" t="s">
        <v>1083</v>
      </c>
      <c r="ER64" s="614" t="s">
        <v>1083</v>
      </c>
      <c r="ES64" s="614" t="s">
        <v>1083</v>
      </c>
      <c r="ET64" s="614" t="s">
        <v>529</v>
      </c>
      <c r="EU64" s="614" t="s">
        <v>529</v>
      </c>
      <c r="EV64" s="614" t="s">
        <v>529</v>
      </c>
      <c r="EW64" s="614" t="s">
        <v>529</v>
      </c>
      <c r="EX64" s="614" t="s">
        <v>1083</v>
      </c>
      <c r="EY64" s="614" t="s">
        <v>1083</v>
      </c>
      <c r="EZ64" s="614" t="s">
        <v>529</v>
      </c>
      <c r="FA64" s="614" t="s">
        <v>1083</v>
      </c>
      <c r="FB64" s="614" t="s">
        <v>1083</v>
      </c>
      <c r="FC64" s="614" t="s">
        <v>1083</v>
      </c>
      <c r="FD64" s="614" t="s">
        <v>1083</v>
      </c>
      <c r="FE64" s="614" t="s">
        <v>1083</v>
      </c>
      <c r="FF64" s="614" t="s">
        <v>1083</v>
      </c>
      <c r="FG64" s="614" t="s">
        <v>1083</v>
      </c>
      <c r="FH64" s="614" t="s">
        <v>1083</v>
      </c>
      <c r="FI64" s="614" t="s">
        <v>1083</v>
      </c>
      <c r="FJ64" s="614" t="s">
        <v>529</v>
      </c>
      <c r="FK64" s="614" t="s">
        <v>529</v>
      </c>
      <c r="FL64" s="614" t="s">
        <v>1083</v>
      </c>
      <c r="FM64" s="614" t="s">
        <v>1083</v>
      </c>
      <c r="FN64" s="614" t="s">
        <v>1083</v>
      </c>
      <c r="FO64" s="614" t="s">
        <v>1083</v>
      </c>
      <c r="FP64" s="614" t="s">
        <v>1083</v>
      </c>
      <c r="FQ64" s="614" t="s">
        <v>1083</v>
      </c>
      <c r="FR64" s="614" t="s">
        <v>1083</v>
      </c>
      <c r="FS64" s="614" t="s">
        <v>1083</v>
      </c>
      <c r="FT64" s="614" t="s">
        <v>529</v>
      </c>
      <c r="FU64" s="614" t="s">
        <v>1083</v>
      </c>
      <c r="FV64" s="614" t="s">
        <v>1083</v>
      </c>
      <c r="FW64" s="614" t="s">
        <v>1083</v>
      </c>
      <c r="FX64" s="614" t="s">
        <v>529</v>
      </c>
      <c r="FY64" s="614" t="s">
        <v>529</v>
      </c>
      <c r="FZ64" s="614" t="s">
        <v>529</v>
      </c>
      <c r="GA64" s="614" t="s">
        <v>529</v>
      </c>
      <c r="GB64" s="614" t="s">
        <v>529</v>
      </c>
      <c r="GC64" s="614" t="s">
        <v>529</v>
      </c>
      <c r="GD64" s="614" t="s">
        <v>529</v>
      </c>
      <c r="GE64" s="614" t="s">
        <v>1083</v>
      </c>
      <c r="GF64" s="614" t="s">
        <v>529</v>
      </c>
      <c r="GG64" s="614" t="s">
        <v>529</v>
      </c>
      <c r="GH64" s="614" t="s">
        <v>1083</v>
      </c>
      <c r="GI64" s="614" t="s">
        <v>1083</v>
      </c>
      <c r="GJ64" s="614" t="s">
        <v>529</v>
      </c>
      <c r="GK64" s="614" t="s">
        <v>1083</v>
      </c>
      <c r="GL64" s="614" t="s">
        <v>529</v>
      </c>
      <c r="GM64" s="614" t="s">
        <v>529</v>
      </c>
    </row>
    <row r="65" spans="1:195" x14ac:dyDescent="0.2">
      <c r="A65" s="613">
        <v>44890</v>
      </c>
      <c r="B65" s="614" t="s">
        <v>1083</v>
      </c>
      <c r="C65" s="614" t="s">
        <v>1083</v>
      </c>
      <c r="D65" s="614" t="s">
        <v>1083</v>
      </c>
      <c r="E65" s="614" t="s">
        <v>529</v>
      </c>
      <c r="F65" s="614" t="s">
        <v>1083</v>
      </c>
      <c r="G65" s="614" t="s">
        <v>1083</v>
      </c>
      <c r="H65" s="614" t="s">
        <v>1083</v>
      </c>
      <c r="I65" s="614" t="s">
        <v>1083</v>
      </c>
      <c r="J65" s="614" t="s">
        <v>1083</v>
      </c>
      <c r="K65" s="614" t="s">
        <v>1083</v>
      </c>
      <c r="L65" s="614" t="s">
        <v>1083</v>
      </c>
      <c r="M65" s="614" t="s">
        <v>1083</v>
      </c>
      <c r="N65" s="614" t="s">
        <v>1083</v>
      </c>
      <c r="O65" s="614" t="s">
        <v>1083</v>
      </c>
      <c r="P65" s="614" t="s">
        <v>1083</v>
      </c>
      <c r="Q65" s="614" t="s">
        <v>1083</v>
      </c>
      <c r="R65" s="614" t="s">
        <v>1083</v>
      </c>
      <c r="S65" s="614" t="s">
        <v>1083</v>
      </c>
      <c r="T65" s="614" t="s">
        <v>1083</v>
      </c>
      <c r="U65" s="614" t="s">
        <v>1083</v>
      </c>
      <c r="V65" s="614" t="s">
        <v>1083</v>
      </c>
      <c r="W65" s="614" t="s">
        <v>529</v>
      </c>
      <c r="X65" s="614" t="s">
        <v>529</v>
      </c>
      <c r="Y65" s="614" t="s">
        <v>1083</v>
      </c>
      <c r="Z65" s="614" t="s">
        <v>1083</v>
      </c>
      <c r="AA65" s="614" t="s">
        <v>1083</v>
      </c>
      <c r="AB65" s="614" t="s">
        <v>1083</v>
      </c>
      <c r="AC65" s="614" t="s">
        <v>1083</v>
      </c>
      <c r="AD65" s="614" t="s">
        <v>1083</v>
      </c>
      <c r="AE65" s="614" t="s">
        <v>1083</v>
      </c>
      <c r="AF65" s="614" t="s">
        <v>1083</v>
      </c>
      <c r="AG65" s="614" t="s">
        <v>1083</v>
      </c>
      <c r="AH65" s="614" t="s">
        <v>1083</v>
      </c>
      <c r="AI65" s="614" t="s">
        <v>1083</v>
      </c>
      <c r="AJ65" s="614" t="s">
        <v>1083</v>
      </c>
      <c r="AK65" s="614" t="s">
        <v>1083</v>
      </c>
      <c r="AL65" s="614" t="s">
        <v>1083</v>
      </c>
      <c r="AM65" s="614" t="s">
        <v>1083</v>
      </c>
      <c r="AN65" s="614" t="s">
        <v>1083</v>
      </c>
      <c r="AO65" s="614" t="s">
        <v>1083</v>
      </c>
      <c r="AP65" s="614" t="s">
        <v>1083</v>
      </c>
      <c r="AQ65" s="614" t="s">
        <v>1083</v>
      </c>
      <c r="AR65" s="614" t="s">
        <v>1083</v>
      </c>
      <c r="AS65" s="614" t="s">
        <v>1083</v>
      </c>
      <c r="AT65" s="614" t="s">
        <v>1083</v>
      </c>
      <c r="AU65" s="614" t="s">
        <v>1083</v>
      </c>
      <c r="AV65" s="614" t="s">
        <v>1083</v>
      </c>
      <c r="AW65" s="614" t="s">
        <v>1083</v>
      </c>
      <c r="AX65" s="614" t="s">
        <v>1083</v>
      </c>
      <c r="AY65" s="614" t="s">
        <v>1083</v>
      </c>
      <c r="AZ65" s="614" t="s">
        <v>1083</v>
      </c>
      <c r="BA65" s="614" t="s">
        <v>1083</v>
      </c>
      <c r="BB65" s="614" t="s">
        <v>1083</v>
      </c>
      <c r="BC65" s="614" t="s">
        <v>529</v>
      </c>
      <c r="BD65" s="614" t="s">
        <v>529</v>
      </c>
      <c r="BE65" s="614" t="s">
        <v>1083</v>
      </c>
      <c r="BF65" s="614" t="s">
        <v>529</v>
      </c>
      <c r="BG65" s="614" t="s">
        <v>1083</v>
      </c>
      <c r="BH65" s="614" t="s">
        <v>529</v>
      </c>
      <c r="BI65" s="614" t="s">
        <v>1083</v>
      </c>
      <c r="BJ65" s="614" t="s">
        <v>1083</v>
      </c>
      <c r="BK65" s="614" t="s">
        <v>529</v>
      </c>
      <c r="BL65" s="614" t="s">
        <v>529</v>
      </c>
      <c r="BM65" s="614" t="s">
        <v>1083</v>
      </c>
      <c r="BN65" s="614" t="s">
        <v>529</v>
      </c>
      <c r="BO65" s="614" t="s">
        <v>529</v>
      </c>
      <c r="BP65" s="614" t="s">
        <v>529</v>
      </c>
      <c r="BQ65" s="614" t="s">
        <v>1083</v>
      </c>
      <c r="BR65" s="614" t="s">
        <v>1083</v>
      </c>
      <c r="BS65" s="614" t="s">
        <v>529</v>
      </c>
      <c r="BT65" s="614" t="s">
        <v>529</v>
      </c>
      <c r="BU65" s="614" t="s">
        <v>529</v>
      </c>
      <c r="BV65" s="614" t="s">
        <v>529</v>
      </c>
      <c r="BW65" s="614" t="s">
        <v>1083</v>
      </c>
      <c r="BX65" s="614" t="s">
        <v>529</v>
      </c>
      <c r="BY65" s="614" t="s">
        <v>1083</v>
      </c>
      <c r="BZ65" s="614" t="s">
        <v>1083</v>
      </c>
      <c r="CA65" s="614" t="s">
        <v>1083</v>
      </c>
      <c r="CB65" s="614" t="s">
        <v>1083</v>
      </c>
      <c r="CC65" s="614" t="s">
        <v>1083</v>
      </c>
      <c r="CD65" s="614" t="s">
        <v>1083</v>
      </c>
      <c r="CE65" s="614" t="s">
        <v>529</v>
      </c>
      <c r="CF65" s="614" t="s">
        <v>529</v>
      </c>
      <c r="CG65" s="614" t="s">
        <v>1083</v>
      </c>
      <c r="CH65" s="614" t="s">
        <v>529</v>
      </c>
      <c r="CI65" s="614" t="s">
        <v>1083</v>
      </c>
      <c r="CJ65" s="614" t="s">
        <v>1083</v>
      </c>
      <c r="CK65" s="614" t="s">
        <v>529</v>
      </c>
      <c r="CL65" s="614" t="s">
        <v>1083</v>
      </c>
      <c r="CM65" s="614" t="s">
        <v>1083</v>
      </c>
      <c r="CN65" s="614" t="s">
        <v>1083</v>
      </c>
      <c r="CO65" s="614" t="s">
        <v>1083</v>
      </c>
      <c r="CP65" s="614" t="s">
        <v>1083</v>
      </c>
      <c r="CQ65" s="614" t="s">
        <v>1083</v>
      </c>
      <c r="CR65" s="614" t="s">
        <v>529</v>
      </c>
      <c r="CS65" s="614" t="s">
        <v>1083</v>
      </c>
      <c r="CT65" s="614" t="s">
        <v>1083</v>
      </c>
      <c r="CU65" s="614" t="s">
        <v>1083</v>
      </c>
      <c r="CV65" s="614" t="s">
        <v>1083</v>
      </c>
      <c r="CW65" s="614" t="s">
        <v>1083</v>
      </c>
      <c r="CX65" s="614" t="s">
        <v>1083</v>
      </c>
      <c r="CY65" s="614" t="s">
        <v>1083</v>
      </c>
      <c r="CZ65" s="614" t="s">
        <v>1083</v>
      </c>
      <c r="DA65" s="614" t="s">
        <v>1083</v>
      </c>
      <c r="DB65" s="614" t="s">
        <v>1083</v>
      </c>
      <c r="DC65" s="614" t="s">
        <v>529</v>
      </c>
      <c r="DD65" s="614" t="s">
        <v>1083</v>
      </c>
      <c r="DE65" s="614" t="s">
        <v>1083</v>
      </c>
      <c r="DF65" s="614" t="s">
        <v>1083</v>
      </c>
      <c r="DG65" s="614" t="s">
        <v>1083</v>
      </c>
      <c r="DH65" s="614" t="s">
        <v>1083</v>
      </c>
      <c r="DI65" s="614" t="s">
        <v>1083</v>
      </c>
      <c r="DJ65" s="614" t="s">
        <v>1083</v>
      </c>
      <c r="DK65" s="614" t="s">
        <v>1083</v>
      </c>
      <c r="DL65" s="614" t="s">
        <v>1083</v>
      </c>
      <c r="DM65" s="614" t="s">
        <v>529</v>
      </c>
      <c r="DN65" s="614" t="s">
        <v>1083</v>
      </c>
      <c r="DO65" s="614" t="s">
        <v>1083</v>
      </c>
      <c r="DP65" s="614" t="s">
        <v>529</v>
      </c>
      <c r="DQ65" s="614" t="s">
        <v>1083</v>
      </c>
      <c r="DR65" s="614" t="s">
        <v>1083</v>
      </c>
      <c r="DS65" s="614" t="s">
        <v>1083</v>
      </c>
      <c r="DT65" s="614" t="s">
        <v>1083</v>
      </c>
      <c r="DU65" s="614" t="s">
        <v>529</v>
      </c>
      <c r="DV65" s="614" t="s">
        <v>529</v>
      </c>
      <c r="DW65" s="614" t="s">
        <v>1083</v>
      </c>
      <c r="DX65" s="614" t="s">
        <v>1083</v>
      </c>
      <c r="DY65" s="614" t="s">
        <v>1083</v>
      </c>
      <c r="DZ65" s="614" t="s">
        <v>529</v>
      </c>
      <c r="EA65" s="614" t="s">
        <v>529</v>
      </c>
      <c r="EB65" s="614" t="s">
        <v>529</v>
      </c>
      <c r="EC65" s="614" t="s">
        <v>1083</v>
      </c>
      <c r="ED65" s="614" t="s">
        <v>529</v>
      </c>
      <c r="EE65" s="614" t="s">
        <v>529</v>
      </c>
      <c r="EF65" s="614" t="s">
        <v>529</v>
      </c>
      <c r="EG65" s="614" t="s">
        <v>1083</v>
      </c>
      <c r="EH65" s="614" t="s">
        <v>1083</v>
      </c>
      <c r="EI65" s="614" t="s">
        <v>1083</v>
      </c>
      <c r="EJ65" s="614" t="s">
        <v>1083</v>
      </c>
      <c r="EK65" s="614" t="s">
        <v>1083</v>
      </c>
      <c r="EL65" s="614" t="s">
        <v>1083</v>
      </c>
      <c r="EM65" s="614" t="s">
        <v>1083</v>
      </c>
      <c r="EN65" s="614" t="s">
        <v>1083</v>
      </c>
      <c r="EO65" s="614" t="s">
        <v>1083</v>
      </c>
      <c r="EP65" s="614" t="s">
        <v>1083</v>
      </c>
      <c r="EQ65" s="614" t="s">
        <v>1083</v>
      </c>
      <c r="ER65" s="614" t="s">
        <v>1083</v>
      </c>
      <c r="ES65" s="614" t="s">
        <v>1083</v>
      </c>
      <c r="ET65" s="614" t="s">
        <v>529</v>
      </c>
      <c r="EU65" s="614" t="s">
        <v>529</v>
      </c>
      <c r="EV65" s="614" t="s">
        <v>529</v>
      </c>
      <c r="EW65" s="614" t="s">
        <v>529</v>
      </c>
      <c r="EX65" s="614" t="s">
        <v>1083</v>
      </c>
      <c r="EY65" s="614" t="s">
        <v>1083</v>
      </c>
      <c r="EZ65" s="614" t="s">
        <v>529</v>
      </c>
      <c r="FA65" s="614" t="s">
        <v>1083</v>
      </c>
      <c r="FB65" s="614" t="s">
        <v>1083</v>
      </c>
      <c r="FC65" s="614" t="s">
        <v>1083</v>
      </c>
      <c r="FD65" s="614" t="s">
        <v>1083</v>
      </c>
      <c r="FE65" s="614" t="s">
        <v>1083</v>
      </c>
      <c r="FF65" s="614" t="s">
        <v>1083</v>
      </c>
      <c r="FG65" s="614" t="s">
        <v>1083</v>
      </c>
      <c r="FH65" s="614" t="s">
        <v>1083</v>
      </c>
      <c r="FI65" s="614" t="s">
        <v>1083</v>
      </c>
      <c r="FJ65" s="614" t="s">
        <v>529</v>
      </c>
      <c r="FK65" s="614" t="s">
        <v>529</v>
      </c>
      <c r="FL65" s="614" t="s">
        <v>1083</v>
      </c>
      <c r="FM65" s="614" t="s">
        <v>1083</v>
      </c>
      <c r="FN65" s="614" t="s">
        <v>1083</v>
      </c>
      <c r="FO65" s="614" t="s">
        <v>1083</v>
      </c>
      <c r="FP65" s="614" t="s">
        <v>1083</v>
      </c>
      <c r="FQ65" s="614" t="s">
        <v>1083</v>
      </c>
      <c r="FR65" s="614" t="s">
        <v>1083</v>
      </c>
      <c r="FS65" s="614" t="s">
        <v>1083</v>
      </c>
      <c r="FT65" s="614" t="s">
        <v>529</v>
      </c>
      <c r="FU65" s="614" t="s">
        <v>1083</v>
      </c>
      <c r="FV65" s="614" t="s">
        <v>1083</v>
      </c>
      <c r="FW65" s="614" t="s">
        <v>1083</v>
      </c>
      <c r="FX65" s="614" t="s">
        <v>529</v>
      </c>
      <c r="FY65" s="614" t="s">
        <v>529</v>
      </c>
      <c r="FZ65" s="614" t="s">
        <v>529</v>
      </c>
      <c r="GA65" s="614" t="s">
        <v>529</v>
      </c>
      <c r="GB65" s="614" t="s">
        <v>529</v>
      </c>
      <c r="GC65" s="614" t="s">
        <v>529</v>
      </c>
      <c r="GD65" s="614" t="s">
        <v>1083</v>
      </c>
      <c r="GE65" s="614" t="s">
        <v>1083</v>
      </c>
      <c r="GF65" s="614" t="s">
        <v>529</v>
      </c>
      <c r="GG65" s="614" t="s">
        <v>529</v>
      </c>
      <c r="GH65" s="614" t="s">
        <v>1083</v>
      </c>
      <c r="GI65" s="614" t="s">
        <v>1083</v>
      </c>
      <c r="GJ65" s="614" t="s">
        <v>529</v>
      </c>
      <c r="GK65" s="614" t="s">
        <v>1083</v>
      </c>
      <c r="GL65" s="614" t="s">
        <v>529</v>
      </c>
      <c r="GM65" s="614" t="s">
        <v>1083</v>
      </c>
    </row>
    <row r="66" spans="1:195" x14ac:dyDescent="0.2">
      <c r="A66" s="613">
        <v>44891</v>
      </c>
      <c r="B66" s="614" t="s">
        <v>1083</v>
      </c>
      <c r="C66" s="614" t="s">
        <v>1083</v>
      </c>
      <c r="D66" s="614" t="s">
        <v>1083</v>
      </c>
      <c r="E66" s="614" t="s">
        <v>529</v>
      </c>
      <c r="F66" s="614" t="s">
        <v>1083</v>
      </c>
      <c r="G66" s="614" t="s">
        <v>1083</v>
      </c>
      <c r="H66" s="614" t="s">
        <v>1083</v>
      </c>
      <c r="I66" s="614" t="s">
        <v>1083</v>
      </c>
      <c r="J66" s="614" t="s">
        <v>1083</v>
      </c>
      <c r="K66" s="614" t="s">
        <v>1083</v>
      </c>
      <c r="L66" s="614" t="s">
        <v>1083</v>
      </c>
      <c r="M66" s="614" t="s">
        <v>1083</v>
      </c>
      <c r="N66" s="614" t="s">
        <v>1083</v>
      </c>
      <c r="O66" s="614" t="s">
        <v>1083</v>
      </c>
      <c r="P66" s="614" t="s">
        <v>1083</v>
      </c>
      <c r="Q66" s="614" t="s">
        <v>1083</v>
      </c>
      <c r="R66" s="614" t="s">
        <v>1083</v>
      </c>
      <c r="S66" s="614" t="s">
        <v>1083</v>
      </c>
      <c r="T66" s="614" t="s">
        <v>1083</v>
      </c>
      <c r="U66" s="614" t="s">
        <v>1083</v>
      </c>
      <c r="V66" s="614" t="s">
        <v>1083</v>
      </c>
      <c r="W66" s="614" t="s">
        <v>529</v>
      </c>
      <c r="X66" s="614" t="s">
        <v>529</v>
      </c>
      <c r="Y66" s="614" t="s">
        <v>1083</v>
      </c>
      <c r="Z66" s="614" t="s">
        <v>1083</v>
      </c>
      <c r="AA66" s="614" t="s">
        <v>1083</v>
      </c>
      <c r="AB66" s="614" t="s">
        <v>1083</v>
      </c>
      <c r="AC66" s="614" t="s">
        <v>1083</v>
      </c>
      <c r="AD66" s="614" t="s">
        <v>1083</v>
      </c>
      <c r="AE66" s="614" t="s">
        <v>1083</v>
      </c>
      <c r="AF66" s="614" t="s">
        <v>1083</v>
      </c>
      <c r="AG66" s="614" t="s">
        <v>1083</v>
      </c>
      <c r="AH66" s="614" t="s">
        <v>1083</v>
      </c>
      <c r="AI66" s="614" t="s">
        <v>1083</v>
      </c>
      <c r="AJ66" s="614" t="s">
        <v>1083</v>
      </c>
      <c r="AK66" s="614" t="s">
        <v>1083</v>
      </c>
      <c r="AL66" s="614" t="s">
        <v>1083</v>
      </c>
      <c r="AM66" s="614" t="s">
        <v>1083</v>
      </c>
      <c r="AN66" s="614" t="s">
        <v>1083</v>
      </c>
      <c r="AO66" s="614" t="s">
        <v>1083</v>
      </c>
      <c r="AP66" s="614" t="s">
        <v>1083</v>
      </c>
      <c r="AQ66" s="614" t="s">
        <v>1083</v>
      </c>
      <c r="AR66" s="614" t="s">
        <v>1083</v>
      </c>
      <c r="AS66" s="614" t="s">
        <v>1083</v>
      </c>
      <c r="AT66" s="614" t="s">
        <v>1083</v>
      </c>
      <c r="AU66" s="614" t="s">
        <v>1083</v>
      </c>
      <c r="AV66" s="614" t="s">
        <v>1083</v>
      </c>
      <c r="AW66" s="614" t="s">
        <v>1083</v>
      </c>
      <c r="AX66" s="614" t="s">
        <v>1083</v>
      </c>
      <c r="AY66" s="614" t="s">
        <v>1083</v>
      </c>
      <c r="AZ66" s="614" t="s">
        <v>1083</v>
      </c>
      <c r="BA66" s="614" t="s">
        <v>1083</v>
      </c>
      <c r="BB66" s="614" t="s">
        <v>1083</v>
      </c>
      <c r="BC66" s="614" t="s">
        <v>529</v>
      </c>
      <c r="BD66" s="614" t="s">
        <v>529</v>
      </c>
      <c r="BE66" s="614" t="s">
        <v>1083</v>
      </c>
      <c r="BF66" s="614" t="s">
        <v>529</v>
      </c>
      <c r="BG66" s="614" t="s">
        <v>1083</v>
      </c>
      <c r="BH66" s="614" t="s">
        <v>529</v>
      </c>
      <c r="BI66" s="614" t="s">
        <v>1083</v>
      </c>
      <c r="BJ66" s="614" t="s">
        <v>1083</v>
      </c>
      <c r="BK66" s="614" t="s">
        <v>529</v>
      </c>
      <c r="BL66" s="614" t="s">
        <v>529</v>
      </c>
      <c r="BM66" s="614" t="s">
        <v>1083</v>
      </c>
      <c r="BN66" s="614" t="s">
        <v>529</v>
      </c>
      <c r="BO66" s="614" t="s">
        <v>529</v>
      </c>
      <c r="BP66" s="614" t="s">
        <v>529</v>
      </c>
      <c r="BQ66" s="614" t="s">
        <v>1083</v>
      </c>
      <c r="BR66" s="614" t="s">
        <v>1083</v>
      </c>
      <c r="BS66" s="614" t="s">
        <v>529</v>
      </c>
      <c r="BT66" s="614" t="s">
        <v>529</v>
      </c>
      <c r="BU66" s="614" t="s">
        <v>529</v>
      </c>
      <c r="BV66" s="614" t="s">
        <v>529</v>
      </c>
      <c r="BW66" s="614" t="s">
        <v>1083</v>
      </c>
      <c r="BX66" s="614" t="s">
        <v>529</v>
      </c>
      <c r="BY66" s="614" t="s">
        <v>1083</v>
      </c>
      <c r="BZ66" s="614" t="s">
        <v>1083</v>
      </c>
      <c r="CA66" s="614" t="s">
        <v>1083</v>
      </c>
      <c r="CB66" s="614" t="s">
        <v>1083</v>
      </c>
      <c r="CC66" s="614" t="s">
        <v>1083</v>
      </c>
      <c r="CD66" s="614" t="s">
        <v>1083</v>
      </c>
      <c r="CE66" s="614" t="s">
        <v>529</v>
      </c>
      <c r="CF66" s="614" t="s">
        <v>529</v>
      </c>
      <c r="CG66" s="614" t="s">
        <v>1083</v>
      </c>
      <c r="CH66" s="614" t="s">
        <v>1083</v>
      </c>
      <c r="CI66" s="614" t="s">
        <v>1083</v>
      </c>
      <c r="CJ66" s="614" t="s">
        <v>1083</v>
      </c>
      <c r="CK66" s="614" t="s">
        <v>529</v>
      </c>
      <c r="CL66" s="614" t="s">
        <v>1083</v>
      </c>
      <c r="CM66" s="614" t="s">
        <v>1083</v>
      </c>
      <c r="CN66" s="614" t="s">
        <v>1083</v>
      </c>
      <c r="CO66" s="614" t="s">
        <v>1083</v>
      </c>
      <c r="CP66" s="614" t="s">
        <v>1083</v>
      </c>
      <c r="CQ66" s="614" t="s">
        <v>1083</v>
      </c>
      <c r="CR66" s="614" t="s">
        <v>529</v>
      </c>
      <c r="CS66" s="614" t="s">
        <v>1083</v>
      </c>
      <c r="CT66" s="614" t="s">
        <v>1083</v>
      </c>
      <c r="CU66" s="614" t="s">
        <v>1083</v>
      </c>
      <c r="CV66" s="614" t="s">
        <v>1083</v>
      </c>
      <c r="CW66" s="614" t="s">
        <v>1083</v>
      </c>
      <c r="CX66" s="614" t="s">
        <v>1083</v>
      </c>
      <c r="CY66" s="614" t="s">
        <v>1083</v>
      </c>
      <c r="CZ66" s="614" t="s">
        <v>1083</v>
      </c>
      <c r="DA66" s="614" t="s">
        <v>1083</v>
      </c>
      <c r="DB66" s="614" t="s">
        <v>1083</v>
      </c>
      <c r="DC66" s="614" t="s">
        <v>529</v>
      </c>
      <c r="DD66" s="614" t="s">
        <v>1083</v>
      </c>
      <c r="DE66" s="614" t="s">
        <v>1083</v>
      </c>
      <c r="DF66" s="614" t="s">
        <v>1083</v>
      </c>
      <c r="DG66" s="614" t="s">
        <v>1083</v>
      </c>
      <c r="DH66" s="614" t="s">
        <v>1083</v>
      </c>
      <c r="DI66" s="614" t="s">
        <v>1083</v>
      </c>
      <c r="DJ66" s="614" t="s">
        <v>1083</v>
      </c>
      <c r="DK66" s="614" t="s">
        <v>1083</v>
      </c>
      <c r="DL66" s="614" t="s">
        <v>1083</v>
      </c>
      <c r="DM66" s="614" t="s">
        <v>529</v>
      </c>
      <c r="DN66" s="614" t="s">
        <v>1083</v>
      </c>
      <c r="DO66" s="614" t="s">
        <v>1083</v>
      </c>
      <c r="DP66" s="614" t="s">
        <v>529</v>
      </c>
      <c r="DQ66" s="614" t="s">
        <v>1083</v>
      </c>
      <c r="DR66" s="614" t="s">
        <v>1083</v>
      </c>
      <c r="DS66" s="614" t="s">
        <v>1083</v>
      </c>
      <c r="DT66" s="614" t="s">
        <v>1083</v>
      </c>
      <c r="DU66" s="614" t="s">
        <v>529</v>
      </c>
      <c r="DV66" s="614" t="s">
        <v>529</v>
      </c>
      <c r="DW66" s="614" t="s">
        <v>1083</v>
      </c>
      <c r="DX66" s="614" t="s">
        <v>1083</v>
      </c>
      <c r="DY66" s="614" t="s">
        <v>1083</v>
      </c>
      <c r="DZ66" s="614" t="s">
        <v>529</v>
      </c>
      <c r="EA66" s="614" t="s">
        <v>529</v>
      </c>
      <c r="EB66" s="614" t="s">
        <v>529</v>
      </c>
      <c r="EC66" s="614" t="s">
        <v>529</v>
      </c>
      <c r="ED66" s="614" t="s">
        <v>529</v>
      </c>
      <c r="EE66" s="614" t="s">
        <v>529</v>
      </c>
      <c r="EF66" s="614" t="s">
        <v>529</v>
      </c>
      <c r="EG66" s="614" t="s">
        <v>1083</v>
      </c>
      <c r="EH66" s="614" t="s">
        <v>1083</v>
      </c>
      <c r="EI66" s="614" t="s">
        <v>1083</v>
      </c>
      <c r="EJ66" s="614" t="s">
        <v>1083</v>
      </c>
      <c r="EK66" s="614" t="s">
        <v>1083</v>
      </c>
      <c r="EL66" s="614" t="s">
        <v>1083</v>
      </c>
      <c r="EM66" s="614" t="s">
        <v>1083</v>
      </c>
      <c r="EN66" s="614" t="s">
        <v>1083</v>
      </c>
      <c r="EO66" s="614" t="s">
        <v>1083</v>
      </c>
      <c r="EP66" s="614" t="s">
        <v>1083</v>
      </c>
      <c r="EQ66" s="614" t="s">
        <v>1083</v>
      </c>
      <c r="ER66" s="614" t="s">
        <v>529</v>
      </c>
      <c r="ES66" s="614" t="s">
        <v>529</v>
      </c>
      <c r="ET66" s="614" t="s">
        <v>529</v>
      </c>
      <c r="EU66" s="614" t="s">
        <v>529</v>
      </c>
      <c r="EV66" s="614" t="s">
        <v>529</v>
      </c>
      <c r="EW66" s="614" t="s">
        <v>529</v>
      </c>
      <c r="EX66" s="614" t="s">
        <v>1083</v>
      </c>
      <c r="EY66" s="614" t="s">
        <v>529</v>
      </c>
      <c r="EZ66" s="614" t="s">
        <v>529</v>
      </c>
      <c r="FA66" s="614" t="s">
        <v>1083</v>
      </c>
      <c r="FB66" s="614" t="s">
        <v>1083</v>
      </c>
      <c r="FC66" s="614" t="s">
        <v>1083</v>
      </c>
      <c r="FD66" s="614" t="s">
        <v>1083</v>
      </c>
      <c r="FE66" s="614" t="s">
        <v>529</v>
      </c>
      <c r="FF66" s="614" t="s">
        <v>1083</v>
      </c>
      <c r="FG66" s="614" t="s">
        <v>1083</v>
      </c>
      <c r="FH66" s="614" t="s">
        <v>1083</v>
      </c>
      <c r="FI66" s="614" t="s">
        <v>1083</v>
      </c>
      <c r="FJ66" s="614" t="s">
        <v>529</v>
      </c>
      <c r="FK66" s="614" t="s">
        <v>529</v>
      </c>
      <c r="FL66" s="614" t="s">
        <v>1083</v>
      </c>
      <c r="FM66" s="614" t="s">
        <v>1083</v>
      </c>
      <c r="FN66" s="614" t="s">
        <v>1083</v>
      </c>
      <c r="FO66" s="614" t="s">
        <v>1083</v>
      </c>
      <c r="FP66" s="614" t="s">
        <v>1083</v>
      </c>
      <c r="FQ66" s="614" t="s">
        <v>1083</v>
      </c>
      <c r="FR66" s="614" t="s">
        <v>1083</v>
      </c>
      <c r="FS66" s="614" t="s">
        <v>1083</v>
      </c>
      <c r="FT66" s="614" t="s">
        <v>529</v>
      </c>
      <c r="FU66" s="614" t="s">
        <v>1083</v>
      </c>
      <c r="FV66" s="614" t="s">
        <v>1083</v>
      </c>
      <c r="FW66" s="614" t="s">
        <v>1083</v>
      </c>
      <c r="FX66" s="614" t="s">
        <v>529</v>
      </c>
      <c r="FY66" s="614" t="s">
        <v>1083</v>
      </c>
      <c r="FZ66" s="614" t="s">
        <v>529</v>
      </c>
      <c r="GA66" s="614" t="s">
        <v>529</v>
      </c>
      <c r="GB66" s="614" t="s">
        <v>529</v>
      </c>
      <c r="GC66" s="614" t="s">
        <v>529</v>
      </c>
      <c r="GD66" s="614" t="s">
        <v>529</v>
      </c>
      <c r="GE66" s="614" t="s">
        <v>1083</v>
      </c>
      <c r="GF66" s="614" t="s">
        <v>529</v>
      </c>
      <c r="GG66" s="614" t="s">
        <v>529</v>
      </c>
      <c r="GH66" s="614" t="s">
        <v>1083</v>
      </c>
      <c r="GI66" s="614" t="s">
        <v>1083</v>
      </c>
      <c r="GJ66" s="614" t="s">
        <v>529</v>
      </c>
      <c r="GK66" s="614" t="s">
        <v>1083</v>
      </c>
      <c r="GL66" s="614" t="s">
        <v>529</v>
      </c>
      <c r="GM66" s="614" t="s">
        <v>529</v>
      </c>
    </row>
    <row r="67" spans="1:195" x14ac:dyDescent="0.2">
      <c r="A67" s="613">
        <v>44892</v>
      </c>
      <c r="B67" s="614" t="s">
        <v>1083</v>
      </c>
      <c r="C67" s="614" t="s">
        <v>1083</v>
      </c>
      <c r="D67" s="614" t="s">
        <v>1083</v>
      </c>
      <c r="E67" s="614" t="s">
        <v>529</v>
      </c>
      <c r="F67" s="614" t="s">
        <v>1083</v>
      </c>
      <c r="G67" s="614" t="s">
        <v>1083</v>
      </c>
      <c r="H67" s="614" t="s">
        <v>1083</v>
      </c>
      <c r="I67" s="614" t="s">
        <v>1083</v>
      </c>
      <c r="J67" s="614" t="s">
        <v>1083</v>
      </c>
      <c r="K67" s="614" t="s">
        <v>1083</v>
      </c>
      <c r="L67" s="614" t="s">
        <v>1083</v>
      </c>
      <c r="M67" s="614" t="s">
        <v>1083</v>
      </c>
      <c r="N67" s="614" t="s">
        <v>1083</v>
      </c>
      <c r="O67" s="614" t="s">
        <v>1083</v>
      </c>
      <c r="P67" s="614" t="s">
        <v>1083</v>
      </c>
      <c r="Q67" s="614" t="s">
        <v>1083</v>
      </c>
      <c r="R67" s="614" t="s">
        <v>1083</v>
      </c>
      <c r="S67" s="614" t="s">
        <v>1083</v>
      </c>
      <c r="T67" s="614" t="s">
        <v>1083</v>
      </c>
      <c r="U67" s="614" t="s">
        <v>1083</v>
      </c>
      <c r="V67" s="614" t="s">
        <v>1083</v>
      </c>
      <c r="W67" s="614" t="s">
        <v>529</v>
      </c>
      <c r="X67" s="614" t="s">
        <v>529</v>
      </c>
      <c r="Y67" s="614" t="s">
        <v>1083</v>
      </c>
      <c r="Z67" s="614" t="s">
        <v>1083</v>
      </c>
      <c r="AA67" s="614" t="s">
        <v>1083</v>
      </c>
      <c r="AB67" s="614" t="s">
        <v>1083</v>
      </c>
      <c r="AC67" s="614" t="s">
        <v>1083</v>
      </c>
      <c r="AD67" s="614" t="s">
        <v>1083</v>
      </c>
      <c r="AE67" s="614" t="s">
        <v>1083</v>
      </c>
      <c r="AF67" s="614" t="s">
        <v>1083</v>
      </c>
      <c r="AG67" s="614" t="s">
        <v>1083</v>
      </c>
      <c r="AH67" s="614" t="s">
        <v>1083</v>
      </c>
      <c r="AI67" s="614" t="s">
        <v>1083</v>
      </c>
      <c r="AJ67" s="614" t="s">
        <v>1083</v>
      </c>
      <c r="AK67" s="614" t="s">
        <v>1083</v>
      </c>
      <c r="AL67" s="614" t="s">
        <v>1083</v>
      </c>
      <c r="AM67" s="614" t="s">
        <v>1083</v>
      </c>
      <c r="AN67" s="614" t="s">
        <v>1083</v>
      </c>
      <c r="AO67" s="614" t="s">
        <v>1083</v>
      </c>
      <c r="AP67" s="614" t="s">
        <v>1083</v>
      </c>
      <c r="AQ67" s="614" t="s">
        <v>1083</v>
      </c>
      <c r="AR67" s="614" t="s">
        <v>1083</v>
      </c>
      <c r="AS67" s="614" t="s">
        <v>1083</v>
      </c>
      <c r="AT67" s="614" t="s">
        <v>1083</v>
      </c>
      <c r="AU67" s="614" t="s">
        <v>1083</v>
      </c>
      <c r="AV67" s="614" t="s">
        <v>1083</v>
      </c>
      <c r="AW67" s="614" t="s">
        <v>1083</v>
      </c>
      <c r="AX67" s="614" t="s">
        <v>1083</v>
      </c>
      <c r="AY67" s="614" t="s">
        <v>1083</v>
      </c>
      <c r="AZ67" s="614" t="s">
        <v>1083</v>
      </c>
      <c r="BA67" s="614" t="s">
        <v>1083</v>
      </c>
      <c r="BB67" s="614" t="s">
        <v>1083</v>
      </c>
      <c r="BC67" s="614" t="s">
        <v>529</v>
      </c>
      <c r="BD67" s="614" t="s">
        <v>529</v>
      </c>
      <c r="BE67" s="614" t="s">
        <v>1083</v>
      </c>
      <c r="BF67" s="614" t="s">
        <v>529</v>
      </c>
      <c r="BG67" s="614" t="s">
        <v>1083</v>
      </c>
      <c r="BH67" s="614" t="s">
        <v>529</v>
      </c>
      <c r="BI67" s="614" t="s">
        <v>1083</v>
      </c>
      <c r="BJ67" s="614" t="s">
        <v>1083</v>
      </c>
      <c r="BK67" s="614" t="s">
        <v>529</v>
      </c>
      <c r="BL67" s="614" t="s">
        <v>529</v>
      </c>
      <c r="BM67" s="614" t="s">
        <v>1083</v>
      </c>
      <c r="BN67" s="614" t="s">
        <v>529</v>
      </c>
      <c r="BO67" s="614" t="s">
        <v>529</v>
      </c>
      <c r="BP67" s="614" t="s">
        <v>529</v>
      </c>
      <c r="BQ67" s="614" t="s">
        <v>1083</v>
      </c>
      <c r="BR67" s="614" t="s">
        <v>1083</v>
      </c>
      <c r="BS67" s="614" t="s">
        <v>529</v>
      </c>
      <c r="BT67" s="614" t="s">
        <v>529</v>
      </c>
      <c r="BU67" s="614" t="s">
        <v>529</v>
      </c>
      <c r="BV67" s="614" t="s">
        <v>529</v>
      </c>
      <c r="BW67" s="614" t="s">
        <v>1083</v>
      </c>
      <c r="BX67" s="614" t="s">
        <v>529</v>
      </c>
      <c r="BY67" s="614" t="s">
        <v>1083</v>
      </c>
      <c r="BZ67" s="614" t="s">
        <v>1083</v>
      </c>
      <c r="CA67" s="614" t="s">
        <v>1083</v>
      </c>
      <c r="CB67" s="614" t="s">
        <v>1083</v>
      </c>
      <c r="CC67" s="614" t="s">
        <v>1083</v>
      </c>
      <c r="CD67" s="614" t="s">
        <v>1083</v>
      </c>
      <c r="CE67" s="614" t="s">
        <v>529</v>
      </c>
      <c r="CF67" s="614" t="s">
        <v>529</v>
      </c>
      <c r="CG67" s="614" t="s">
        <v>1083</v>
      </c>
      <c r="CH67" s="614" t="s">
        <v>1083</v>
      </c>
      <c r="CI67" s="614" t="s">
        <v>1083</v>
      </c>
      <c r="CJ67" s="614" t="s">
        <v>1083</v>
      </c>
      <c r="CK67" s="614" t="s">
        <v>529</v>
      </c>
      <c r="CL67" s="614" t="s">
        <v>1083</v>
      </c>
      <c r="CM67" s="614" t="s">
        <v>1083</v>
      </c>
      <c r="CN67" s="614" t="s">
        <v>1083</v>
      </c>
      <c r="CO67" s="614" t="s">
        <v>1083</v>
      </c>
      <c r="CP67" s="614" t="s">
        <v>1083</v>
      </c>
      <c r="CQ67" s="614" t="s">
        <v>1083</v>
      </c>
      <c r="CR67" s="614" t="s">
        <v>529</v>
      </c>
      <c r="CS67" s="614" t="s">
        <v>1083</v>
      </c>
      <c r="CT67" s="614" t="s">
        <v>1083</v>
      </c>
      <c r="CU67" s="614" t="s">
        <v>1083</v>
      </c>
      <c r="CV67" s="614" t="s">
        <v>1083</v>
      </c>
      <c r="CW67" s="614" t="s">
        <v>1083</v>
      </c>
      <c r="CX67" s="614" t="s">
        <v>1083</v>
      </c>
      <c r="CY67" s="614" t="s">
        <v>1083</v>
      </c>
      <c r="CZ67" s="614" t="s">
        <v>1083</v>
      </c>
      <c r="DA67" s="614" t="s">
        <v>1083</v>
      </c>
      <c r="DB67" s="614" t="s">
        <v>1083</v>
      </c>
      <c r="DC67" s="614" t="s">
        <v>529</v>
      </c>
      <c r="DD67" s="614" t="s">
        <v>1083</v>
      </c>
      <c r="DE67" s="614" t="s">
        <v>1083</v>
      </c>
      <c r="DF67" s="614" t="s">
        <v>1083</v>
      </c>
      <c r="DG67" s="614" t="s">
        <v>1083</v>
      </c>
      <c r="DH67" s="614" t="s">
        <v>1083</v>
      </c>
      <c r="DI67" s="614" t="s">
        <v>1083</v>
      </c>
      <c r="DJ67" s="614" t="s">
        <v>1083</v>
      </c>
      <c r="DK67" s="614" t="s">
        <v>1083</v>
      </c>
      <c r="DL67" s="614" t="s">
        <v>1083</v>
      </c>
      <c r="DM67" s="614" t="s">
        <v>529</v>
      </c>
      <c r="DN67" s="614" t="s">
        <v>1083</v>
      </c>
      <c r="DO67" s="614" t="s">
        <v>1083</v>
      </c>
      <c r="DP67" s="614" t="s">
        <v>529</v>
      </c>
      <c r="DQ67" s="614" t="s">
        <v>1083</v>
      </c>
      <c r="DR67" s="614" t="s">
        <v>1083</v>
      </c>
      <c r="DS67" s="614" t="s">
        <v>1083</v>
      </c>
      <c r="DT67" s="614" t="s">
        <v>1083</v>
      </c>
      <c r="DU67" s="614" t="s">
        <v>529</v>
      </c>
      <c r="DV67" s="614" t="s">
        <v>529</v>
      </c>
      <c r="DW67" s="614" t="s">
        <v>1083</v>
      </c>
      <c r="DX67" s="614" t="s">
        <v>1083</v>
      </c>
      <c r="DY67" s="614" t="s">
        <v>1083</v>
      </c>
      <c r="DZ67" s="614" t="s">
        <v>529</v>
      </c>
      <c r="EA67" s="614" t="s">
        <v>529</v>
      </c>
      <c r="EB67" s="614" t="s">
        <v>529</v>
      </c>
      <c r="EC67" s="614" t="s">
        <v>529</v>
      </c>
      <c r="ED67" s="614" t="s">
        <v>529</v>
      </c>
      <c r="EE67" s="614" t="s">
        <v>1083</v>
      </c>
      <c r="EF67" s="614" t="s">
        <v>529</v>
      </c>
      <c r="EG67" s="614" t="s">
        <v>1083</v>
      </c>
      <c r="EH67" s="614" t="s">
        <v>1083</v>
      </c>
      <c r="EI67" s="614" t="s">
        <v>1083</v>
      </c>
      <c r="EJ67" s="614" t="s">
        <v>1083</v>
      </c>
      <c r="EK67" s="614" t="s">
        <v>1083</v>
      </c>
      <c r="EL67" s="614" t="s">
        <v>1083</v>
      </c>
      <c r="EM67" s="614" t="s">
        <v>1083</v>
      </c>
      <c r="EN67" s="614" t="s">
        <v>1083</v>
      </c>
      <c r="EO67" s="614" t="s">
        <v>1083</v>
      </c>
      <c r="EP67" s="614" t="s">
        <v>1083</v>
      </c>
      <c r="EQ67" s="614" t="s">
        <v>1083</v>
      </c>
      <c r="ER67" s="614" t="s">
        <v>529</v>
      </c>
      <c r="ES67" s="614" t="s">
        <v>529</v>
      </c>
      <c r="ET67" s="614" t="s">
        <v>529</v>
      </c>
      <c r="EU67" s="614" t="s">
        <v>529</v>
      </c>
      <c r="EV67" s="614" t="s">
        <v>529</v>
      </c>
      <c r="EW67" s="614" t="s">
        <v>529</v>
      </c>
      <c r="EX67" s="614" t="s">
        <v>1083</v>
      </c>
      <c r="EY67" s="614" t="s">
        <v>529</v>
      </c>
      <c r="EZ67" s="614" t="s">
        <v>529</v>
      </c>
      <c r="FA67" s="614" t="s">
        <v>1083</v>
      </c>
      <c r="FB67" s="614" t="s">
        <v>1083</v>
      </c>
      <c r="FC67" s="614" t="s">
        <v>1083</v>
      </c>
      <c r="FD67" s="614" t="s">
        <v>1083</v>
      </c>
      <c r="FE67" s="614" t="s">
        <v>529</v>
      </c>
      <c r="FF67" s="614" t="s">
        <v>1083</v>
      </c>
      <c r="FG67" s="614" t="s">
        <v>1083</v>
      </c>
      <c r="FH67" s="614" t="s">
        <v>1083</v>
      </c>
      <c r="FI67" s="614" t="s">
        <v>1083</v>
      </c>
      <c r="FJ67" s="614" t="s">
        <v>529</v>
      </c>
      <c r="FK67" s="614" t="s">
        <v>529</v>
      </c>
      <c r="FL67" s="614" t="s">
        <v>1083</v>
      </c>
      <c r="FM67" s="614" t="s">
        <v>1083</v>
      </c>
      <c r="FN67" s="614" t="s">
        <v>1083</v>
      </c>
      <c r="FO67" s="614" t="s">
        <v>1083</v>
      </c>
      <c r="FP67" s="614" t="s">
        <v>1083</v>
      </c>
      <c r="FQ67" s="614" t="s">
        <v>1083</v>
      </c>
      <c r="FR67" s="614" t="s">
        <v>1083</v>
      </c>
      <c r="FS67" s="614" t="s">
        <v>1083</v>
      </c>
      <c r="FT67" s="614" t="s">
        <v>529</v>
      </c>
      <c r="FU67" s="614" t="s">
        <v>1083</v>
      </c>
      <c r="FV67" s="614" t="s">
        <v>1083</v>
      </c>
      <c r="FW67" s="614" t="s">
        <v>1083</v>
      </c>
      <c r="FX67" s="614" t="s">
        <v>529</v>
      </c>
      <c r="FY67" s="614" t="s">
        <v>1083</v>
      </c>
      <c r="FZ67" s="614" t="s">
        <v>529</v>
      </c>
      <c r="GA67" s="614" t="s">
        <v>529</v>
      </c>
      <c r="GB67" s="614" t="s">
        <v>529</v>
      </c>
      <c r="GC67" s="614" t="s">
        <v>529</v>
      </c>
      <c r="GD67" s="614" t="s">
        <v>529</v>
      </c>
      <c r="GE67" s="614" t="s">
        <v>1083</v>
      </c>
      <c r="GF67" s="614" t="s">
        <v>529</v>
      </c>
      <c r="GG67" s="614" t="s">
        <v>529</v>
      </c>
      <c r="GH67" s="614" t="s">
        <v>1083</v>
      </c>
      <c r="GI67" s="614" t="s">
        <v>1083</v>
      </c>
      <c r="GJ67" s="614" t="s">
        <v>529</v>
      </c>
      <c r="GK67" s="614" t="s">
        <v>1083</v>
      </c>
      <c r="GL67" s="614" t="s">
        <v>529</v>
      </c>
      <c r="GM67" s="614" t="s">
        <v>529</v>
      </c>
    </row>
    <row r="68" spans="1:195" x14ac:dyDescent="0.2">
      <c r="A68" s="613">
        <v>44893</v>
      </c>
      <c r="B68" s="614" t="s">
        <v>1083</v>
      </c>
      <c r="C68" s="614" t="s">
        <v>1083</v>
      </c>
      <c r="D68" s="614" t="s">
        <v>1083</v>
      </c>
      <c r="E68" s="614" t="s">
        <v>529</v>
      </c>
      <c r="F68" s="614" t="s">
        <v>1083</v>
      </c>
      <c r="G68" s="614" t="s">
        <v>1083</v>
      </c>
      <c r="H68" s="614" t="s">
        <v>1083</v>
      </c>
      <c r="I68" s="614" t="s">
        <v>1083</v>
      </c>
      <c r="J68" s="614" t="s">
        <v>1083</v>
      </c>
      <c r="K68" s="614" t="s">
        <v>1083</v>
      </c>
      <c r="L68" s="614" t="s">
        <v>1083</v>
      </c>
      <c r="M68" s="614" t="s">
        <v>1083</v>
      </c>
      <c r="N68" s="614" t="s">
        <v>1083</v>
      </c>
      <c r="O68" s="614" t="s">
        <v>1083</v>
      </c>
      <c r="P68" s="614" t="s">
        <v>1083</v>
      </c>
      <c r="Q68" s="614" t="s">
        <v>1083</v>
      </c>
      <c r="R68" s="614" t="s">
        <v>1083</v>
      </c>
      <c r="S68" s="614" t="s">
        <v>1083</v>
      </c>
      <c r="T68" s="614" t="s">
        <v>1083</v>
      </c>
      <c r="U68" s="614" t="s">
        <v>1083</v>
      </c>
      <c r="V68" s="614" t="s">
        <v>1083</v>
      </c>
      <c r="W68" s="614" t="s">
        <v>529</v>
      </c>
      <c r="X68" s="614" t="s">
        <v>529</v>
      </c>
      <c r="Y68" s="614" t="s">
        <v>1083</v>
      </c>
      <c r="Z68" s="614" t="s">
        <v>1083</v>
      </c>
      <c r="AA68" s="614" t="s">
        <v>1083</v>
      </c>
      <c r="AB68" s="614" t="s">
        <v>1083</v>
      </c>
      <c r="AC68" s="614" t="s">
        <v>1083</v>
      </c>
      <c r="AD68" s="614" t="s">
        <v>1083</v>
      </c>
      <c r="AE68" s="614" t="s">
        <v>1083</v>
      </c>
      <c r="AF68" s="614" t="s">
        <v>1083</v>
      </c>
      <c r="AG68" s="614" t="s">
        <v>1083</v>
      </c>
      <c r="AH68" s="614" t="s">
        <v>1083</v>
      </c>
      <c r="AI68" s="614" t="s">
        <v>1083</v>
      </c>
      <c r="AJ68" s="614" t="s">
        <v>1083</v>
      </c>
      <c r="AK68" s="614" t="s">
        <v>1083</v>
      </c>
      <c r="AL68" s="614" t="s">
        <v>1083</v>
      </c>
      <c r="AM68" s="614" t="s">
        <v>1083</v>
      </c>
      <c r="AN68" s="614" t="s">
        <v>1083</v>
      </c>
      <c r="AO68" s="614" t="s">
        <v>1083</v>
      </c>
      <c r="AP68" s="614" t="s">
        <v>1083</v>
      </c>
      <c r="AQ68" s="614" t="s">
        <v>1083</v>
      </c>
      <c r="AR68" s="614" t="s">
        <v>1083</v>
      </c>
      <c r="AS68" s="614" t="s">
        <v>1083</v>
      </c>
      <c r="AT68" s="614" t="s">
        <v>1083</v>
      </c>
      <c r="AU68" s="614" t="s">
        <v>1083</v>
      </c>
      <c r="AV68" s="614" t="s">
        <v>1083</v>
      </c>
      <c r="AW68" s="614" t="s">
        <v>1083</v>
      </c>
      <c r="AX68" s="614" t="s">
        <v>1083</v>
      </c>
      <c r="AY68" s="614" t="s">
        <v>1083</v>
      </c>
      <c r="AZ68" s="614" t="s">
        <v>1083</v>
      </c>
      <c r="BA68" s="614" t="s">
        <v>1083</v>
      </c>
      <c r="BB68" s="614" t="s">
        <v>1083</v>
      </c>
      <c r="BC68" s="614" t="s">
        <v>529</v>
      </c>
      <c r="BD68" s="614" t="s">
        <v>529</v>
      </c>
      <c r="BE68" s="614" t="s">
        <v>1083</v>
      </c>
      <c r="BF68" s="614" t="s">
        <v>529</v>
      </c>
      <c r="BG68" s="614" t="s">
        <v>1083</v>
      </c>
      <c r="BH68" s="614" t="s">
        <v>529</v>
      </c>
      <c r="BI68" s="614" t="s">
        <v>1083</v>
      </c>
      <c r="BJ68" s="614" t="s">
        <v>1083</v>
      </c>
      <c r="BK68" s="614" t="s">
        <v>529</v>
      </c>
      <c r="BL68" s="614" t="s">
        <v>529</v>
      </c>
      <c r="BM68" s="614" t="s">
        <v>1083</v>
      </c>
      <c r="BN68" s="614" t="s">
        <v>529</v>
      </c>
      <c r="BO68" s="614" t="s">
        <v>529</v>
      </c>
      <c r="BP68" s="614" t="s">
        <v>529</v>
      </c>
      <c r="BQ68" s="614" t="s">
        <v>1083</v>
      </c>
      <c r="BR68" s="614" t="s">
        <v>1083</v>
      </c>
      <c r="BS68" s="614" t="s">
        <v>529</v>
      </c>
      <c r="BT68" s="614" t="s">
        <v>529</v>
      </c>
      <c r="BU68" s="614" t="s">
        <v>529</v>
      </c>
      <c r="BV68" s="614" t="s">
        <v>529</v>
      </c>
      <c r="BW68" s="614" t="s">
        <v>1083</v>
      </c>
      <c r="BX68" s="614" t="s">
        <v>529</v>
      </c>
      <c r="BY68" s="614" t="s">
        <v>1083</v>
      </c>
      <c r="BZ68" s="614" t="s">
        <v>1083</v>
      </c>
      <c r="CA68" s="614" t="s">
        <v>1083</v>
      </c>
      <c r="CB68" s="614" t="s">
        <v>1083</v>
      </c>
      <c r="CC68" s="614" t="s">
        <v>1083</v>
      </c>
      <c r="CD68" s="614" t="s">
        <v>1083</v>
      </c>
      <c r="CE68" s="614" t="s">
        <v>529</v>
      </c>
      <c r="CF68" s="614" t="s">
        <v>529</v>
      </c>
      <c r="CG68" s="614" t="s">
        <v>1083</v>
      </c>
      <c r="CH68" s="614" t="s">
        <v>1083</v>
      </c>
      <c r="CI68" s="614" t="s">
        <v>1083</v>
      </c>
      <c r="CJ68" s="614" t="s">
        <v>1083</v>
      </c>
      <c r="CK68" s="614" t="s">
        <v>529</v>
      </c>
      <c r="CL68" s="614" t="s">
        <v>1083</v>
      </c>
      <c r="CM68" s="614" t="s">
        <v>1083</v>
      </c>
      <c r="CN68" s="614" t="s">
        <v>1083</v>
      </c>
      <c r="CO68" s="614" t="s">
        <v>1083</v>
      </c>
      <c r="CP68" s="614" t="s">
        <v>1083</v>
      </c>
      <c r="CQ68" s="614" t="s">
        <v>1083</v>
      </c>
      <c r="CR68" s="614" t="s">
        <v>529</v>
      </c>
      <c r="CS68" s="614" t="s">
        <v>1083</v>
      </c>
      <c r="CT68" s="614" t="s">
        <v>1083</v>
      </c>
      <c r="CU68" s="614" t="s">
        <v>1083</v>
      </c>
      <c r="CV68" s="614" t="s">
        <v>1083</v>
      </c>
      <c r="CW68" s="614" t="s">
        <v>1083</v>
      </c>
      <c r="CX68" s="614" t="s">
        <v>1083</v>
      </c>
      <c r="CY68" s="614" t="s">
        <v>1083</v>
      </c>
      <c r="CZ68" s="614" t="s">
        <v>1083</v>
      </c>
      <c r="DA68" s="614" t="s">
        <v>1083</v>
      </c>
      <c r="DB68" s="614" t="s">
        <v>1083</v>
      </c>
      <c r="DC68" s="614" t="s">
        <v>529</v>
      </c>
      <c r="DD68" s="614" t="s">
        <v>1083</v>
      </c>
      <c r="DE68" s="614" t="s">
        <v>1083</v>
      </c>
      <c r="DF68" s="614" t="s">
        <v>1083</v>
      </c>
      <c r="DG68" s="614" t="s">
        <v>1083</v>
      </c>
      <c r="DH68" s="614" t="s">
        <v>1083</v>
      </c>
      <c r="DI68" s="614" t="s">
        <v>1083</v>
      </c>
      <c r="DJ68" s="614" t="s">
        <v>1083</v>
      </c>
      <c r="DK68" s="614" t="s">
        <v>1083</v>
      </c>
      <c r="DL68" s="614" t="s">
        <v>1083</v>
      </c>
      <c r="DM68" s="614" t="s">
        <v>529</v>
      </c>
      <c r="DN68" s="614" t="s">
        <v>1083</v>
      </c>
      <c r="DO68" s="614" t="s">
        <v>1083</v>
      </c>
      <c r="DP68" s="614" t="s">
        <v>529</v>
      </c>
      <c r="DQ68" s="614" t="s">
        <v>1083</v>
      </c>
      <c r="DR68" s="614" t="s">
        <v>1083</v>
      </c>
      <c r="DS68" s="614" t="s">
        <v>1083</v>
      </c>
      <c r="DT68" s="614" t="s">
        <v>1083</v>
      </c>
      <c r="DU68" s="614" t="s">
        <v>529</v>
      </c>
      <c r="DV68" s="614" t="s">
        <v>529</v>
      </c>
      <c r="DW68" s="614" t="s">
        <v>1083</v>
      </c>
      <c r="DX68" s="614" t="s">
        <v>1083</v>
      </c>
      <c r="DY68" s="614" t="s">
        <v>1083</v>
      </c>
      <c r="DZ68" s="614" t="s">
        <v>529</v>
      </c>
      <c r="EA68" s="614" t="s">
        <v>529</v>
      </c>
      <c r="EB68" s="614" t="s">
        <v>529</v>
      </c>
      <c r="EC68" s="614" t="s">
        <v>529</v>
      </c>
      <c r="ED68" s="614" t="s">
        <v>529</v>
      </c>
      <c r="EE68" s="614" t="s">
        <v>1083</v>
      </c>
      <c r="EF68" s="614" t="s">
        <v>529</v>
      </c>
      <c r="EG68" s="614" t="s">
        <v>529</v>
      </c>
      <c r="EH68" s="614" t="s">
        <v>1083</v>
      </c>
      <c r="EI68" s="614" t="s">
        <v>1083</v>
      </c>
      <c r="EJ68" s="614" t="s">
        <v>1083</v>
      </c>
      <c r="EK68" s="614" t="s">
        <v>1083</v>
      </c>
      <c r="EL68" s="614" t="s">
        <v>1083</v>
      </c>
      <c r="EM68" s="614" t="s">
        <v>1083</v>
      </c>
      <c r="EN68" s="614" t="s">
        <v>1083</v>
      </c>
      <c r="EO68" s="614" t="s">
        <v>1083</v>
      </c>
      <c r="EP68" s="614" t="s">
        <v>1083</v>
      </c>
      <c r="EQ68" s="614" t="s">
        <v>1083</v>
      </c>
      <c r="ER68" s="614" t="s">
        <v>529</v>
      </c>
      <c r="ES68" s="614" t="s">
        <v>529</v>
      </c>
      <c r="ET68" s="614" t="s">
        <v>529</v>
      </c>
      <c r="EU68" s="614" t="s">
        <v>1083</v>
      </c>
      <c r="EV68" s="614" t="s">
        <v>529</v>
      </c>
      <c r="EW68" s="614" t="s">
        <v>529</v>
      </c>
      <c r="EX68" s="614" t="s">
        <v>1083</v>
      </c>
      <c r="EY68" s="614" t="s">
        <v>1083</v>
      </c>
      <c r="EZ68" s="614" t="s">
        <v>529</v>
      </c>
      <c r="FA68" s="614" t="s">
        <v>1083</v>
      </c>
      <c r="FB68" s="614" t="s">
        <v>1083</v>
      </c>
      <c r="FC68" s="614" t="s">
        <v>1083</v>
      </c>
      <c r="FD68" s="614" t="s">
        <v>1083</v>
      </c>
      <c r="FE68" s="614" t="s">
        <v>1083</v>
      </c>
      <c r="FF68" s="614" t="s">
        <v>1083</v>
      </c>
      <c r="FG68" s="614" t="s">
        <v>1083</v>
      </c>
      <c r="FH68" s="614" t="s">
        <v>1083</v>
      </c>
      <c r="FI68" s="614" t="s">
        <v>1083</v>
      </c>
      <c r="FJ68" s="614" t="s">
        <v>1083</v>
      </c>
      <c r="FK68" s="614" t="s">
        <v>1083</v>
      </c>
      <c r="FL68" s="614" t="s">
        <v>1083</v>
      </c>
      <c r="FM68" s="614" t="s">
        <v>1083</v>
      </c>
      <c r="FN68" s="614" t="s">
        <v>1083</v>
      </c>
      <c r="FO68" s="614" t="s">
        <v>1083</v>
      </c>
      <c r="FP68" s="614" t="s">
        <v>1083</v>
      </c>
      <c r="FQ68" s="614" t="s">
        <v>1083</v>
      </c>
      <c r="FR68" s="614" t="s">
        <v>1083</v>
      </c>
      <c r="FS68" s="614" t="s">
        <v>1083</v>
      </c>
      <c r="FT68" s="614" t="s">
        <v>529</v>
      </c>
      <c r="FU68" s="614" t="s">
        <v>1083</v>
      </c>
      <c r="FV68" s="614" t="s">
        <v>1083</v>
      </c>
      <c r="FW68" s="614" t="s">
        <v>1083</v>
      </c>
      <c r="FX68" s="614" t="s">
        <v>529</v>
      </c>
      <c r="FY68" s="614" t="s">
        <v>1083</v>
      </c>
      <c r="FZ68" s="614" t="s">
        <v>529</v>
      </c>
      <c r="GA68" s="614" t="s">
        <v>529</v>
      </c>
      <c r="GB68" s="614" t="s">
        <v>529</v>
      </c>
      <c r="GC68" s="614" t="s">
        <v>529</v>
      </c>
      <c r="GD68" s="614" t="s">
        <v>1083</v>
      </c>
      <c r="GE68" s="614" t="s">
        <v>1083</v>
      </c>
      <c r="GF68" s="614" t="s">
        <v>529</v>
      </c>
      <c r="GG68" s="614" t="s">
        <v>529</v>
      </c>
      <c r="GH68" s="614" t="s">
        <v>1083</v>
      </c>
      <c r="GI68" s="614" t="s">
        <v>1083</v>
      </c>
      <c r="GJ68" s="614" t="s">
        <v>529</v>
      </c>
      <c r="GK68" s="614" t="s">
        <v>1083</v>
      </c>
      <c r="GL68" s="614" t="s">
        <v>529</v>
      </c>
      <c r="GM68" s="614" t="s">
        <v>1083</v>
      </c>
    </row>
    <row r="69" spans="1:195" x14ac:dyDescent="0.2">
      <c r="A69" s="613">
        <v>44894</v>
      </c>
      <c r="B69" s="614" t="s">
        <v>1083</v>
      </c>
      <c r="C69" s="614" t="s">
        <v>1083</v>
      </c>
      <c r="D69" s="614" t="s">
        <v>1083</v>
      </c>
      <c r="E69" s="614" t="s">
        <v>529</v>
      </c>
      <c r="F69" s="614" t="s">
        <v>1083</v>
      </c>
      <c r="G69" s="614" t="s">
        <v>1083</v>
      </c>
      <c r="H69" s="614" t="s">
        <v>1083</v>
      </c>
      <c r="I69" s="614" t="s">
        <v>1083</v>
      </c>
      <c r="J69" s="614" t="s">
        <v>1083</v>
      </c>
      <c r="K69" s="614" t="s">
        <v>1083</v>
      </c>
      <c r="L69" s="614" t="s">
        <v>1083</v>
      </c>
      <c r="M69" s="614" t="s">
        <v>1083</v>
      </c>
      <c r="N69" s="614" t="s">
        <v>1083</v>
      </c>
      <c r="O69" s="614" t="s">
        <v>1083</v>
      </c>
      <c r="P69" s="614" t="s">
        <v>1083</v>
      </c>
      <c r="Q69" s="614" t="s">
        <v>1083</v>
      </c>
      <c r="R69" s="614" t="s">
        <v>1083</v>
      </c>
      <c r="S69" s="614" t="s">
        <v>1083</v>
      </c>
      <c r="T69" s="614" t="s">
        <v>1083</v>
      </c>
      <c r="U69" s="614" t="s">
        <v>1083</v>
      </c>
      <c r="V69" s="614" t="s">
        <v>1083</v>
      </c>
      <c r="W69" s="614" t="s">
        <v>529</v>
      </c>
      <c r="X69" s="614" t="s">
        <v>529</v>
      </c>
      <c r="Y69" s="614" t="s">
        <v>1083</v>
      </c>
      <c r="Z69" s="614" t="s">
        <v>1083</v>
      </c>
      <c r="AA69" s="614" t="s">
        <v>1083</v>
      </c>
      <c r="AB69" s="614" t="s">
        <v>1083</v>
      </c>
      <c r="AC69" s="614" t="s">
        <v>1083</v>
      </c>
      <c r="AD69" s="614" t="s">
        <v>1083</v>
      </c>
      <c r="AE69" s="614" t="s">
        <v>1083</v>
      </c>
      <c r="AF69" s="614" t="s">
        <v>1083</v>
      </c>
      <c r="AG69" s="614" t="s">
        <v>1083</v>
      </c>
      <c r="AH69" s="614" t="s">
        <v>1083</v>
      </c>
      <c r="AI69" s="614" t="s">
        <v>1083</v>
      </c>
      <c r="AJ69" s="614" t="s">
        <v>1083</v>
      </c>
      <c r="AK69" s="614" t="s">
        <v>1083</v>
      </c>
      <c r="AL69" s="614" t="s">
        <v>1083</v>
      </c>
      <c r="AM69" s="614" t="s">
        <v>1083</v>
      </c>
      <c r="AN69" s="614" t="s">
        <v>1083</v>
      </c>
      <c r="AO69" s="614" t="s">
        <v>1083</v>
      </c>
      <c r="AP69" s="614" t="s">
        <v>1083</v>
      </c>
      <c r="AQ69" s="614" t="s">
        <v>1083</v>
      </c>
      <c r="AR69" s="614" t="s">
        <v>1083</v>
      </c>
      <c r="AS69" s="614" t="s">
        <v>1083</v>
      </c>
      <c r="AT69" s="614" t="s">
        <v>1083</v>
      </c>
      <c r="AU69" s="614" t="s">
        <v>1083</v>
      </c>
      <c r="AV69" s="614" t="s">
        <v>1083</v>
      </c>
      <c r="AW69" s="614" t="s">
        <v>1083</v>
      </c>
      <c r="AX69" s="614" t="s">
        <v>1083</v>
      </c>
      <c r="AY69" s="614" t="s">
        <v>1083</v>
      </c>
      <c r="AZ69" s="614" t="s">
        <v>1083</v>
      </c>
      <c r="BA69" s="614" t="s">
        <v>1083</v>
      </c>
      <c r="BB69" s="614" t="s">
        <v>1083</v>
      </c>
      <c r="BC69" s="614" t="s">
        <v>529</v>
      </c>
      <c r="BD69" s="614" t="s">
        <v>529</v>
      </c>
      <c r="BE69" s="614" t="s">
        <v>1083</v>
      </c>
      <c r="BF69" s="614" t="s">
        <v>529</v>
      </c>
      <c r="BG69" s="614" t="s">
        <v>1083</v>
      </c>
      <c r="BH69" s="614" t="s">
        <v>529</v>
      </c>
      <c r="BI69" s="614" t="s">
        <v>1083</v>
      </c>
      <c r="BJ69" s="614" t="s">
        <v>1083</v>
      </c>
      <c r="BK69" s="614" t="s">
        <v>529</v>
      </c>
      <c r="BL69" s="614" t="s">
        <v>529</v>
      </c>
      <c r="BM69" s="614" t="s">
        <v>1083</v>
      </c>
      <c r="BN69" s="614" t="s">
        <v>529</v>
      </c>
      <c r="BO69" s="614" t="s">
        <v>529</v>
      </c>
      <c r="BP69" s="614" t="s">
        <v>529</v>
      </c>
      <c r="BQ69" s="614" t="s">
        <v>1083</v>
      </c>
      <c r="BR69" s="614" t="s">
        <v>1083</v>
      </c>
      <c r="BS69" s="614" t="s">
        <v>529</v>
      </c>
      <c r="BT69" s="614" t="s">
        <v>529</v>
      </c>
      <c r="BU69" s="614" t="s">
        <v>529</v>
      </c>
      <c r="BV69" s="614" t="s">
        <v>529</v>
      </c>
      <c r="BW69" s="614" t="s">
        <v>1083</v>
      </c>
      <c r="BX69" s="614" t="s">
        <v>529</v>
      </c>
      <c r="BY69" s="614" t="s">
        <v>1083</v>
      </c>
      <c r="BZ69" s="614" t="s">
        <v>1083</v>
      </c>
      <c r="CA69" s="614" t="s">
        <v>1083</v>
      </c>
      <c r="CB69" s="614" t="s">
        <v>1083</v>
      </c>
      <c r="CC69" s="614" t="s">
        <v>1083</v>
      </c>
      <c r="CD69" s="614" t="s">
        <v>1083</v>
      </c>
      <c r="CE69" s="614" t="s">
        <v>529</v>
      </c>
      <c r="CF69" s="614" t="s">
        <v>529</v>
      </c>
      <c r="CG69" s="614" t="s">
        <v>1083</v>
      </c>
      <c r="CH69" s="614" t="s">
        <v>1083</v>
      </c>
      <c r="CI69" s="614" t="s">
        <v>1083</v>
      </c>
      <c r="CJ69" s="614" t="s">
        <v>1083</v>
      </c>
      <c r="CK69" s="614" t="s">
        <v>529</v>
      </c>
      <c r="CL69" s="614" t="s">
        <v>1083</v>
      </c>
      <c r="CM69" s="614" t="s">
        <v>1083</v>
      </c>
      <c r="CN69" s="614" t="s">
        <v>1083</v>
      </c>
      <c r="CO69" s="614" t="s">
        <v>1083</v>
      </c>
      <c r="CP69" s="614" t="s">
        <v>1083</v>
      </c>
      <c r="CQ69" s="614" t="s">
        <v>1083</v>
      </c>
      <c r="CR69" s="614" t="s">
        <v>529</v>
      </c>
      <c r="CS69" s="614" t="s">
        <v>1083</v>
      </c>
      <c r="CT69" s="614" t="s">
        <v>1083</v>
      </c>
      <c r="CU69" s="614" t="s">
        <v>1083</v>
      </c>
      <c r="CV69" s="614" t="s">
        <v>1083</v>
      </c>
      <c r="CW69" s="614" t="s">
        <v>1083</v>
      </c>
      <c r="CX69" s="614" t="s">
        <v>1083</v>
      </c>
      <c r="CY69" s="614" t="s">
        <v>1083</v>
      </c>
      <c r="CZ69" s="614" t="s">
        <v>1083</v>
      </c>
      <c r="DA69" s="614" t="s">
        <v>1083</v>
      </c>
      <c r="DB69" s="614" t="s">
        <v>1083</v>
      </c>
      <c r="DC69" s="614" t="s">
        <v>529</v>
      </c>
      <c r="DD69" s="614" t="s">
        <v>1083</v>
      </c>
      <c r="DE69" s="614" t="s">
        <v>1083</v>
      </c>
      <c r="DF69" s="614" t="s">
        <v>1083</v>
      </c>
      <c r="DG69" s="614" t="s">
        <v>1083</v>
      </c>
      <c r="DH69" s="614" t="s">
        <v>1083</v>
      </c>
      <c r="DI69" s="614" t="s">
        <v>1083</v>
      </c>
      <c r="DJ69" s="614" t="s">
        <v>1083</v>
      </c>
      <c r="DK69" s="614" t="s">
        <v>1083</v>
      </c>
      <c r="DL69" s="614" t="s">
        <v>1083</v>
      </c>
      <c r="DM69" s="614" t="s">
        <v>529</v>
      </c>
      <c r="DN69" s="614" t="s">
        <v>1083</v>
      </c>
      <c r="DO69" s="614" t="s">
        <v>1083</v>
      </c>
      <c r="DP69" s="614" t="s">
        <v>529</v>
      </c>
      <c r="DQ69" s="614" t="s">
        <v>1083</v>
      </c>
      <c r="DR69" s="614" t="s">
        <v>1083</v>
      </c>
      <c r="DS69" s="614" t="s">
        <v>1083</v>
      </c>
      <c r="DT69" s="614" t="s">
        <v>1083</v>
      </c>
      <c r="DU69" s="614" t="s">
        <v>529</v>
      </c>
      <c r="DV69" s="614" t="s">
        <v>529</v>
      </c>
      <c r="DW69" s="614" t="s">
        <v>1083</v>
      </c>
      <c r="DX69" s="614" t="s">
        <v>1083</v>
      </c>
      <c r="DY69" s="614" t="s">
        <v>1083</v>
      </c>
      <c r="DZ69" s="614" t="s">
        <v>529</v>
      </c>
      <c r="EA69" s="614" t="s">
        <v>529</v>
      </c>
      <c r="EB69" s="614" t="s">
        <v>529</v>
      </c>
      <c r="EC69" s="614" t="s">
        <v>529</v>
      </c>
      <c r="ED69" s="614" t="s">
        <v>529</v>
      </c>
      <c r="EE69" s="614" t="s">
        <v>1083</v>
      </c>
      <c r="EF69" s="614" t="s">
        <v>529</v>
      </c>
      <c r="EG69" s="614" t="s">
        <v>1083</v>
      </c>
      <c r="EH69" s="614" t="s">
        <v>1083</v>
      </c>
      <c r="EI69" s="614" t="s">
        <v>1083</v>
      </c>
      <c r="EJ69" s="614" t="s">
        <v>1083</v>
      </c>
      <c r="EK69" s="614" t="s">
        <v>1083</v>
      </c>
      <c r="EL69" s="614" t="s">
        <v>1083</v>
      </c>
      <c r="EM69" s="614" t="s">
        <v>1083</v>
      </c>
      <c r="EN69" s="614" t="s">
        <v>1083</v>
      </c>
      <c r="EO69" s="614" t="s">
        <v>1083</v>
      </c>
      <c r="EP69" s="614" t="s">
        <v>1083</v>
      </c>
      <c r="EQ69" s="614" t="s">
        <v>1083</v>
      </c>
      <c r="ER69" s="614" t="s">
        <v>529</v>
      </c>
      <c r="ES69" s="614" t="s">
        <v>529</v>
      </c>
      <c r="ET69" s="614" t="s">
        <v>529</v>
      </c>
      <c r="EU69" s="614" t="s">
        <v>1083</v>
      </c>
      <c r="EV69" s="614" t="s">
        <v>529</v>
      </c>
      <c r="EW69" s="614" t="s">
        <v>529</v>
      </c>
      <c r="EX69" s="614" t="s">
        <v>1083</v>
      </c>
      <c r="EY69" s="614" t="s">
        <v>1083</v>
      </c>
      <c r="EZ69" s="614" t="s">
        <v>529</v>
      </c>
      <c r="FA69" s="614" t="s">
        <v>1083</v>
      </c>
      <c r="FB69" s="614" t="s">
        <v>1083</v>
      </c>
      <c r="FC69" s="614" t="s">
        <v>1083</v>
      </c>
      <c r="FD69" s="614" t="s">
        <v>1083</v>
      </c>
      <c r="FE69" s="614" t="s">
        <v>1083</v>
      </c>
      <c r="FF69" s="614" t="s">
        <v>1083</v>
      </c>
      <c r="FG69" s="614" t="s">
        <v>1083</v>
      </c>
      <c r="FH69" s="614" t="s">
        <v>1083</v>
      </c>
      <c r="FI69" s="614" t="s">
        <v>1083</v>
      </c>
      <c r="FJ69" s="614" t="s">
        <v>1083</v>
      </c>
      <c r="FK69" s="614" t="s">
        <v>1083</v>
      </c>
      <c r="FL69" s="614" t="s">
        <v>1083</v>
      </c>
      <c r="FM69" s="614" t="s">
        <v>1083</v>
      </c>
      <c r="FN69" s="614" t="s">
        <v>1083</v>
      </c>
      <c r="FO69" s="614" t="s">
        <v>1083</v>
      </c>
      <c r="FP69" s="614" t="s">
        <v>1083</v>
      </c>
      <c r="FQ69" s="614" t="s">
        <v>1083</v>
      </c>
      <c r="FR69" s="614" t="s">
        <v>1083</v>
      </c>
      <c r="FS69" s="614" t="s">
        <v>1083</v>
      </c>
      <c r="FT69" s="614" t="s">
        <v>529</v>
      </c>
      <c r="FU69" s="614" t="s">
        <v>1083</v>
      </c>
      <c r="FV69" s="614" t="s">
        <v>1083</v>
      </c>
      <c r="FW69" s="614" t="s">
        <v>1083</v>
      </c>
      <c r="FX69" s="614" t="s">
        <v>529</v>
      </c>
      <c r="FY69" s="614" t="s">
        <v>1083</v>
      </c>
      <c r="FZ69" s="614" t="s">
        <v>529</v>
      </c>
      <c r="GA69" s="614" t="s">
        <v>529</v>
      </c>
      <c r="GB69" s="614" t="s">
        <v>529</v>
      </c>
      <c r="GC69" s="614" t="s">
        <v>529</v>
      </c>
      <c r="GD69" s="614" t="s">
        <v>529</v>
      </c>
      <c r="GE69" s="614" t="s">
        <v>1083</v>
      </c>
      <c r="GF69" s="614" t="s">
        <v>529</v>
      </c>
      <c r="GG69" s="614" t="s">
        <v>529</v>
      </c>
      <c r="GH69" s="614" t="s">
        <v>1083</v>
      </c>
      <c r="GI69" s="614" t="s">
        <v>1083</v>
      </c>
      <c r="GJ69" s="614" t="s">
        <v>529</v>
      </c>
      <c r="GK69" s="614" t="s">
        <v>1083</v>
      </c>
      <c r="GL69" s="614" t="s">
        <v>529</v>
      </c>
      <c r="GM69" s="614" t="s">
        <v>1083</v>
      </c>
    </row>
    <row r="70" spans="1:195" x14ac:dyDescent="0.2">
      <c r="A70" s="613">
        <v>44895</v>
      </c>
      <c r="B70" s="614" t="s">
        <v>1083</v>
      </c>
      <c r="C70" s="614" t="s">
        <v>1083</v>
      </c>
      <c r="D70" s="614" t="s">
        <v>1083</v>
      </c>
      <c r="E70" s="614" t="s">
        <v>529</v>
      </c>
      <c r="F70" s="614" t="s">
        <v>1083</v>
      </c>
      <c r="G70" s="614" t="s">
        <v>1083</v>
      </c>
      <c r="H70" s="614" t="s">
        <v>1083</v>
      </c>
      <c r="I70" s="614" t="s">
        <v>1083</v>
      </c>
      <c r="J70" s="614" t="s">
        <v>1083</v>
      </c>
      <c r="K70" s="614" t="s">
        <v>1083</v>
      </c>
      <c r="L70" s="614" t="s">
        <v>1083</v>
      </c>
      <c r="M70" s="614" t="s">
        <v>1083</v>
      </c>
      <c r="N70" s="614" t="s">
        <v>1083</v>
      </c>
      <c r="O70" s="614" t="s">
        <v>1083</v>
      </c>
      <c r="P70" s="614" t="s">
        <v>1083</v>
      </c>
      <c r="Q70" s="614" t="s">
        <v>1083</v>
      </c>
      <c r="R70" s="614" t="s">
        <v>1083</v>
      </c>
      <c r="S70" s="614" t="s">
        <v>1083</v>
      </c>
      <c r="T70" s="614" t="s">
        <v>1083</v>
      </c>
      <c r="U70" s="614" t="s">
        <v>1083</v>
      </c>
      <c r="V70" s="614" t="s">
        <v>1083</v>
      </c>
      <c r="W70" s="614" t="s">
        <v>529</v>
      </c>
      <c r="X70" s="614" t="s">
        <v>529</v>
      </c>
      <c r="Y70" s="614" t="s">
        <v>1083</v>
      </c>
      <c r="Z70" s="614" t="s">
        <v>1083</v>
      </c>
      <c r="AA70" s="614" t="s">
        <v>1083</v>
      </c>
      <c r="AB70" s="614" t="s">
        <v>1083</v>
      </c>
      <c r="AC70" s="614" t="s">
        <v>1083</v>
      </c>
      <c r="AD70" s="614" t="s">
        <v>1083</v>
      </c>
      <c r="AE70" s="614" t="s">
        <v>1083</v>
      </c>
      <c r="AF70" s="614" t="s">
        <v>1083</v>
      </c>
      <c r="AG70" s="614" t="s">
        <v>1083</v>
      </c>
      <c r="AH70" s="614" t="s">
        <v>1083</v>
      </c>
      <c r="AI70" s="614" t="s">
        <v>1083</v>
      </c>
      <c r="AJ70" s="614" t="s">
        <v>1083</v>
      </c>
      <c r="AK70" s="614" t="s">
        <v>1083</v>
      </c>
      <c r="AL70" s="614" t="s">
        <v>1083</v>
      </c>
      <c r="AM70" s="614" t="s">
        <v>1083</v>
      </c>
      <c r="AN70" s="614" t="s">
        <v>1083</v>
      </c>
      <c r="AO70" s="614" t="s">
        <v>1083</v>
      </c>
      <c r="AP70" s="614" t="s">
        <v>1083</v>
      </c>
      <c r="AQ70" s="614" t="s">
        <v>1083</v>
      </c>
      <c r="AR70" s="614" t="s">
        <v>1083</v>
      </c>
      <c r="AS70" s="614" t="s">
        <v>1083</v>
      </c>
      <c r="AT70" s="614" t="s">
        <v>1083</v>
      </c>
      <c r="AU70" s="614" t="s">
        <v>1083</v>
      </c>
      <c r="AV70" s="614" t="s">
        <v>1083</v>
      </c>
      <c r="AW70" s="614" t="s">
        <v>1083</v>
      </c>
      <c r="AX70" s="614" t="s">
        <v>1083</v>
      </c>
      <c r="AY70" s="614" t="s">
        <v>1083</v>
      </c>
      <c r="AZ70" s="614" t="s">
        <v>1083</v>
      </c>
      <c r="BA70" s="614" t="s">
        <v>1083</v>
      </c>
      <c r="BB70" s="614" t="s">
        <v>1083</v>
      </c>
      <c r="BC70" s="614" t="s">
        <v>529</v>
      </c>
      <c r="BD70" s="614" t="s">
        <v>529</v>
      </c>
      <c r="BE70" s="614" t="s">
        <v>1083</v>
      </c>
      <c r="BF70" s="614" t="s">
        <v>529</v>
      </c>
      <c r="BG70" s="614" t="s">
        <v>1083</v>
      </c>
      <c r="BH70" s="614" t="s">
        <v>529</v>
      </c>
      <c r="BI70" s="614" t="s">
        <v>1083</v>
      </c>
      <c r="BJ70" s="614" t="s">
        <v>1083</v>
      </c>
      <c r="BK70" s="614" t="s">
        <v>529</v>
      </c>
      <c r="BL70" s="614" t="s">
        <v>529</v>
      </c>
      <c r="BM70" s="614" t="s">
        <v>1083</v>
      </c>
      <c r="BN70" s="614" t="s">
        <v>529</v>
      </c>
      <c r="BO70" s="614" t="s">
        <v>529</v>
      </c>
      <c r="BP70" s="614" t="s">
        <v>529</v>
      </c>
      <c r="BQ70" s="614" t="s">
        <v>1083</v>
      </c>
      <c r="BR70" s="614" t="s">
        <v>1083</v>
      </c>
      <c r="BS70" s="614" t="s">
        <v>529</v>
      </c>
      <c r="BT70" s="614" t="s">
        <v>529</v>
      </c>
      <c r="BU70" s="614" t="s">
        <v>529</v>
      </c>
      <c r="BV70" s="614" t="s">
        <v>529</v>
      </c>
      <c r="BW70" s="614" t="s">
        <v>1083</v>
      </c>
      <c r="BX70" s="614" t="s">
        <v>529</v>
      </c>
      <c r="BY70" s="614" t="s">
        <v>1083</v>
      </c>
      <c r="BZ70" s="614" t="s">
        <v>1083</v>
      </c>
      <c r="CA70" s="614" t="s">
        <v>1083</v>
      </c>
      <c r="CB70" s="614" t="s">
        <v>1083</v>
      </c>
      <c r="CC70" s="614" t="s">
        <v>1083</v>
      </c>
      <c r="CD70" s="614" t="s">
        <v>1083</v>
      </c>
      <c r="CE70" s="614" t="s">
        <v>529</v>
      </c>
      <c r="CF70" s="614" t="s">
        <v>529</v>
      </c>
      <c r="CG70" s="614" t="s">
        <v>1083</v>
      </c>
      <c r="CH70" s="614" t="s">
        <v>1083</v>
      </c>
      <c r="CI70" s="614" t="s">
        <v>1083</v>
      </c>
      <c r="CJ70" s="614" t="s">
        <v>1083</v>
      </c>
      <c r="CK70" s="614" t="s">
        <v>529</v>
      </c>
      <c r="CL70" s="614" t="s">
        <v>1083</v>
      </c>
      <c r="CM70" s="614" t="s">
        <v>1083</v>
      </c>
      <c r="CN70" s="614" t="s">
        <v>1083</v>
      </c>
      <c r="CO70" s="614" t="s">
        <v>1083</v>
      </c>
      <c r="CP70" s="614" t="s">
        <v>1083</v>
      </c>
      <c r="CQ70" s="614" t="s">
        <v>1083</v>
      </c>
      <c r="CR70" s="614" t="s">
        <v>529</v>
      </c>
      <c r="CS70" s="614" t="s">
        <v>1083</v>
      </c>
      <c r="CT70" s="614" t="s">
        <v>1083</v>
      </c>
      <c r="CU70" s="614" t="s">
        <v>1083</v>
      </c>
      <c r="CV70" s="614" t="s">
        <v>1083</v>
      </c>
      <c r="CW70" s="614" t="s">
        <v>1083</v>
      </c>
      <c r="CX70" s="614" t="s">
        <v>1083</v>
      </c>
      <c r="CY70" s="614" t="s">
        <v>1083</v>
      </c>
      <c r="CZ70" s="614" t="s">
        <v>1083</v>
      </c>
      <c r="DA70" s="614" t="s">
        <v>1083</v>
      </c>
      <c r="DB70" s="614" t="s">
        <v>1083</v>
      </c>
      <c r="DC70" s="614" t="s">
        <v>529</v>
      </c>
      <c r="DD70" s="614" t="s">
        <v>1083</v>
      </c>
      <c r="DE70" s="614" t="s">
        <v>1083</v>
      </c>
      <c r="DF70" s="614" t="s">
        <v>1083</v>
      </c>
      <c r="DG70" s="614" t="s">
        <v>1083</v>
      </c>
      <c r="DH70" s="614" t="s">
        <v>1083</v>
      </c>
      <c r="DI70" s="614" t="s">
        <v>1083</v>
      </c>
      <c r="DJ70" s="614" t="s">
        <v>1083</v>
      </c>
      <c r="DK70" s="614" t="s">
        <v>1083</v>
      </c>
      <c r="DL70" s="614" t="s">
        <v>1083</v>
      </c>
      <c r="DM70" s="614" t="s">
        <v>529</v>
      </c>
      <c r="DN70" s="614" t="s">
        <v>1083</v>
      </c>
      <c r="DO70" s="614" t="s">
        <v>1083</v>
      </c>
      <c r="DP70" s="614" t="s">
        <v>529</v>
      </c>
      <c r="DQ70" s="614" t="s">
        <v>1083</v>
      </c>
      <c r="DR70" s="614" t="s">
        <v>1083</v>
      </c>
      <c r="DS70" s="614" t="s">
        <v>1083</v>
      </c>
      <c r="DT70" s="614" t="s">
        <v>1083</v>
      </c>
      <c r="DU70" s="614" t="s">
        <v>529</v>
      </c>
      <c r="DV70" s="614" t="s">
        <v>529</v>
      </c>
      <c r="DW70" s="614" t="s">
        <v>1083</v>
      </c>
      <c r="DX70" s="614" t="s">
        <v>1083</v>
      </c>
      <c r="DY70" s="614" t="s">
        <v>1083</v>
      </c>
      <c r="DZ70" s="614" t="s">
        <v>529</v>
      </c>
      <c r="EA70" s="614" t="s">
        <v>529</v>
      </c>
      <c r="EB70" s="614" t="s">
        <v>529</v>
      </c>
      <c r="EC70" s="614" t="s">
        <v>529</v>
      </c>
      <c r="ED70" s="614" t="s">
        <v>529</v>
      </c>
      <c r="EE70" s="614" t="s">
        <v>1083</v>
      </c>
      <c r="EF70" s="614" t="s">
        <v>529</v>
      </c>
      <c r="EG70" s="614" t="s">
        <v>1083</v>
      </c>
      <c r="EH70" s="614" t="s">
        <v>1083</v>
      </c>
      <c r="EI70" s="614" t="s">
        <v>1083</v>
      </c>
      <c r="EJ70" s="614" t="s">
        <v>1083</v>
      </c>
      <c r="EK70" s="614" t="s">
        <v>1083</v>
      </c>
      <c r="EL70" s="614" t="s">
        <v>1083</v>
      </c>
      <c r="EM70" s="614" t="s">
        <v>1083</v>
      </c>
      <c r="EN70" s="614" t="s">
        <v>1083</v>
      </c>
      <c r="EO70" s="614" t="s">
        <v>1083</v>
      </c>
      <c r="EP70" s="614" t="s">
        <v>1083</v>
      </c>
      <c r="EQ70" s="614" t="s">
        <v>1083</v>
      </c>
      <c r="ER70" s="614" t="s">
        <v>1083</v>
      </c>
      <c r="ES70" s="614" t="s">
        <v>1083</v>
      </c>
      <c r="ET70" s="614" t="s">
        <v>1083</v>
      </c>
      <c r="EU70" s="614" t="s">
        <v>529</v>
      </c>
      <c r="EV70" s="614" t="s">
        <v>529</v>
      </c>
      <c r="EW70" s="614" t="s">
        <v>529</v>
      </c>
      <c r="EX70" s="614" t="s">
        <v>1083</v>
      </c>
      <c r="EY70" s="614" t="s">
        <v>529</v>
      </c>
      <c r="EZ70" s="614" t="s">
        <v>529</v>
      </c>
      <c r="FA70" s="614" t="s">
        <v>1083</v>
      </c>
      <c r="FB70" s="614" t="s">
        <v>1083</v>
      </c>
      <c r="FC70" s="614" t="s">
        <v>1083</v>
      </c>
      <c r="FD70" s="614" t="s">
        <v>1083</v>
      </c>
      <c r="FE70" s="614" t="s">
        <v>1083</v>
      </c>
      <c r="FF70" s="614" t="s">
        <v>1083</v>
      </c>
      <c r="FG70" s="614" t="s">
        <v>1083</v>
      </c>
      <c r="FH70" s="614" t="s">
        <v>1083</v>
      </c>
      <c r="FI70" s="614" t="s">
        <v>1083</v>
      </c>
      <c r="FJ70" s="614" t="s">
        <v>1083</v>
      </c>
      <c r="FK70" s="614" t="s">
        <v>1083</v>
      </c>
      <c r="FL70" s="614" t="s">
        <v>1083</v>
      </c>
      <c r="FM70" s="614" t="s">
        <v>1083</v>
      </c>
      <c r="FN70" s="614" t="s">
        <v>1083</v>
      </c>
      <c r="FO70" s="614" t="s">
        <v>1083</v>
      </c>
      <c r="FP70" s="614" t="s">
        <v>1083</v>
      </c>
      <c r="FQ70" s="614" t="s">
        <v>1083</v>
      </c>
      <c r="FR70" s="614" t="s">
        <v>1083</v>
      </c>
      <c r="FS70" s="614" t="s">
        <v>1083</v>
      </c>
      <c r="FT70" s="614" t="s">
        <v>529</v>
      </c>
      <c r="FU70" s="614" t="s">
        <v>1083</v>
      </c>
      <c r="FV70" s="614" t="s">
        <v>1083</v>
      </c>
      <c r="FW70" s="614" t="s">
        <v>1083</v>
      </c>
      <c r="FX70" s="614" t="s">
        <v>529</v>
      </c>
      <c r="FY70" s="614" t="s">
        <v>1083</v>
      </c>
      <c r="FZ70" s="614" t="s">
        <v>529</v>
      </c>
      <c r="GA70" s="614" t="s">
        <v>529</v>
      </c>
      <c r="GB70" s="614" t="s">
        <v>529</v>
      </c>
      <c r="GC70" s="614" t="s">
        <v>529</v>
      </c>
      <c r="GD70" s="614" t="s">
        <v>529</v>
      </c>
      <c r="GE70" s="614" t="s">
        <v>1083</v>
      </c>
      <c r="GF70" s="614" t="s">
        <v>529</v>
      </c>
      <c r="GG70" s="614" t="s">
        <v>529</v>
      </c>
      <c r="GH70" s="614" t="s">
        <v>1083</v>
      </c>
      <c r="GI70" s="614" t="s">
        <v>1083</v>
      </c>
      <c r="GJ70" s="614" t="s">
        <v>529</v>
      </c>
      <c r="GK70" s="614" t="s">
        <v>1083</v>
      </c>
      <c r="GL70" s="614" t="s">
        <v>529</v>
      </c>
      <c r="GM70" s="614" t="s">
        <v>1083</v>
      </c>
    </row>
    <row r="71" spans="1:195" x14ac:dyDescent="0.2">
      <c r="A71" s="613">
        <v>44896</v>
      </c>
      <c r="B71" s="614" t="s">
        <v>1083</v>
      </c>
      <c r="C71" s="614" t="s">
        <v>1083</v>
      </c>
      <c r="D71" s="614" t="s">
        <v>1083</v>
      </c>
      <c r="E71" s="614" t="s">
        <v>529</v>
      </c>
      <c r="F71" s="614" t="s">
        <v>1083</v>
      </c>
      <c r="G71" s="614" t="s">
        <v>1083</v>
      </c>
      <c r="H71" s="614" t="s">
        <v>1083</v>
      </c>
      <c r="I71" s="614" t="s">
        <v>1083</v>
      </c>
      <c r="J71" s="614" t="s">
        <v>1083</v>
      </c>
      <c r="K71" s="614" t="s">
        <v>1083</v>
      </c>
      <c r="L71" s="614" t="s">
        <v>1083</v>
      </c>
      <c r="M71" s="614" t="s">
        <v>1083</v>
      </c>
      <c r="N71" s="614" t="s">
        <v>1083</v>
      </c>
      <c r="O71" s="614" t="s">
        <v>1083</v>
      </c>
      <c r="P71" s="614" t="s">
        <v>1083</v>
      </c>
      <c r="Q71" s="614" t="s">
        <v>1083</v>
      </c>
      <c r="R71" s="614" t="s">
        <v>1083</v>
      </c>
      <c r="S71" s="614" t="s">
        <v>1083</v>
      </c>
      <c r="T71" s="614" t="s">
        <v>1083</v>
      </c>
      <c r="U71" s="614" t="s">
        <v>1083</v>
      </c>
      <c r="V71" s="614" t="s">
        <v>1083</v>
      </c>
      <c r="W71" s="614" t="s">
        <v>529</v>
      </c>
      <c r="X71" s="614" t="s">
        <v>529</v>
      </c>
      <c r="Y71" s="614" t="s">
        <v>1083</v>
      </c>
      <c r="Z71" s="614" t="s">
        <v>1083</v>
      </c>
      <c r="AA71" s="614" t="s">
        <v>1083</v>
      </c>
      <c r="AB71" s="614" t="s">
        <v>1083</v>
      </c>
      <c r="AC71" s="614" t="s">
        <v>1083</v>
      </c>
      <c r="AD71" s="614" t="s">
        <v>1083</v>
      </c>
      <c r="AE71" s="614" t="s">
        <v>1083</v>
      </c>
      <c r="AF71" s="614" t="s">
        <v>1083</v>
      </c>
      <c r="AG71" s="614" t="s">
        <v>1083</v>
      </c>
      <c r="AH71" s="614" t="s">
        <v>1083</v>
      </c>
      <c r="AI71" s="614" t="s">
        <v>1083</v>
      </c>
      <c r="AJ71" s="614" t="s">
        <v>1083</v>
      </c>
      <c r="AK71" s="614" t="s">
        <v>1083</v>
      </c>
      <c r="AL71" s="614" t="s">
        <v>1083</v>
      </c>
      <c r="AM71" s="614" t="s">
        <v>1083</v>
      </c>
      <c r="AN71" s="614" t="s">
        <v>1083</v>
      </c>
      <c r="AO71" s="614" t="s">
        <v>1083</v>
      </c>
      <c r="AP71" s="614" t="s">
        <v>1083</v>
      </c>
      <c r="AQ71" s="614" t="s">
        <v>1083</v>
      </c>
      <c r="AR71" s="614" t="s">
        <v>1083</v>
      </c>
      <c r="AS71" s="614" t="s">
        <v>1083</v>
      </c>
      <c r="AT71" s="614" t="s">
        <v>1083</v>
      </c>
      <c r="AU71" s="614" t="s">
        <v>1083</v>
      </c>
      <c r="AV71" s="614" t="s">
        <v>1083</v>
      </c>
      <c r="AW71" s="614" t="s">
        <v>1083</v>
      </c>
      <c r="AX71" s="614" t="s">
        <v>1083</v>
      </c>
      <c r="AY71" s="614" t="s">
        <v>1083</v>
      </c>
      <c r="AZ71" s="614" t="s">
        <v>1083</v>
      </c>
      <c r="BA71" s="614" t="s">
        <v>529</v>
      </c>
      <c r="BB71" s="614" t="s">
        <v>1083</v>
      </c>
      <c r="BC71" s="614" t="s">
        <v>529</v>
      </c>
      <c r="BD71" s="614" t="s">
        <v>529</v>
      </c>
      <c r="BE71" s="614" t="s">
        <v>1083</v>
      </c>
      <c r="BF71" s="614" t="s">
        <v>529</v>
      </c>
      <c r="BG71" s="614" t="s">
        <v>1083</v>
      </c>
      <c r="BH71" s="614" t="s">
        <v>529</v>
      </c>
      <c r="BI71" s="614" t="s">
        <v>529</v>
      </c>
      <c r="BJ71" s="614" t="s">
        <v>1083</v>
      </c>
      <c r="BK71" s="614" t="s">
        <v>529</v>
      </c>
      <c r="BL71" s="614" t="s">
        <v>529</v>
      </c>
      <c r="BM71" s="614" t="s">
        <v>1083</v>
      </c>
      <c r="BN71" s="614" t="s">
        <v>529</v>
      </c>
      <c r="BO71" s="614" t="s">
        <v>529</v>
      </c>
      <c r="BP71" s="614" t="s">
        <v>529</v>
      </c>
      <c r="BQ71" s="614" t="s">
        <v>529</v>
      </c>
      <c r="BR71" s="614" t="s">
        <v>1083</v>
      </c>
      <c r="BS71" s="614" t="s">
        <v>529</v>
      </c>
      <c r="BT71" s="614" t="s">
        <v>529</v>
      </c>
      <c r="BU71" s="614" t="s">
        <v>529</v>
      </c>
      <c r="BV71" s="614" t="s">
        <v>529</v>
      </c>
      <c r="BW71" s="614" t="s">
        <v>1083</v>
      </c>
      <c r="BX71" s="614" t="s">
        <v>529</v>
      </c>
      <c r="BY71" s="614" t="s">
        <v>1083</v>
      </c>
      <c r="BZ71" s="614" t="s">
        <v>1083</v>
      </c>
      <c r="CA71" s="614" t="s">
        <v>1083</v>
      </c>
      <c r="CB71" s="614" t="s">
        <v>1083</v>
      </c>
      <c r="CC71" s="614" t="s">
        <v>1083</v>
      </c>
      <c r="CD71" s="614" t="s">
        <v>1083</v>
      </c>
      <c r="CE71" s="614" t="s">
        <v>529</v>
      </c>
      <c r="CF71" s="614" t="s">
        <v>529</v>
      </c>
      <c r="CG71" s="614" t="s">
        <v>1083</v>
      </c>
      <c r="CH71" s="614" t="s">
        <v>1083</v>
      </c>
      <c r="CI71" s="614" t="s">
        <v>1083</v>
      </c>
      <c r="CJ71" s="614" t="s">
        <v>1083</v>
      </c>
      <c r="CK71" s="614" t="s">
        <v>529</v>
      </c>
      <c r="CL71" s="614" t="s">
        <v>1083</v>
      </c>
      <c r="CM71" s="614" t="s">
        <v>1083</v>
      </c>
      <c r="CN71" s="614" t="s">
        <v>1083</v>
      </c>
      <c r="CO71" s="614" t="s">
        <v>1083</v>
      </c>
      <c r="CP71" s="614" t="s">
        <v>1083</v>
      </c>
      <c r="CQ71" s="614" t="s">
        <v>1083</v>
      </c>
      <c r="CR71" s="614" t="s">
        <v>529</v>
      </c>
      <c r="CS71" s="614" t="s">
        <v>1083</v>
      </c>
      <c r="CT71" s="614" t="s">
        <v>1083</v>
      </c>
      <c r="CU71" s="614" t="s">
        <v>1083</v>
      </c>
      <c r="CV71" s="614" t="s">
        <v>1083</v>
      </c>
      <c r="CW71" s="614" t="s">
        <v>1083</v>
      </c>
      <c r="CX71" s="614" t="s">
        <v>1083</v>
      </c>
      <c r="CY71" s="614" t="s">
        <v>1083</v>
      </c>
      <c r="CZ71" s="614" t="s">
        <v>1083</v>
      </c>
      <c r="DA71" s="614" t="s">
        <v>1083</v>
      </c>
      <c r="DB71" s="614" t="s">
        <v>1083</v>
      </c>
      <c r="DC71" s="614" t="s">
        <v>529</v>
      </c>
      <c r="DD71" s="614" t="s">
        <v>1083</v>
      </c>
      <c r="DE71" s="614" t="s">
        <v>1083</v>
      </c>
      <c r="DF71" s="614" t="s">
        <v>1083</v>
      </c>
      <c r="DG71" s="614" t="s">
        <v>1083</v>
      </c>
      <c r="DH71" s="614" t="s">
        <v>1083</v>
      </c>
      <c r="DI71" s="614" t="s">
        <v>1083</v>
      </c>
      <c r="DJ71" s="614" t="s">
        <v>1083</v>
      </c>
      <c r="DK71" s="614" t="s">
        <v>1083</v>
      </c>
      <c r="DL71" s="614" t="s">
        <v>1083</v>
      </c>
      <c r="DM71" s="614" t="s">
        <v>529</v>
      </c>
      <c r="DN71" s="614" t="s">
        <v>1083</v>
      </c>
      <c r="DO71" s="614" t="s">
        <v>1083</v>
      </c>
      <c r="DP71" s="614" t="s">
        <v>529</v>
      </c>
      <c r="DQ71" s="614" t="s">
        <v>1083</v>
      </c>
      <c r="DR71" s="614" t="s">
        <v>1083</v>
      </c>
      <c r="DS71" s="614" t="s">
        <v>1083</v>
      </c>
      <c r="DT71" s="614" t="s">
        <v>1083</v>
      </c>
      <c r="DU71" s="614" t="s">
        <v>529</v>
      </c>
      <c r="DV71" s="614" t="s">
        <v>529</v>
      </c>
      <c r="DW71" s="614" t="s">
        <v>1083</v>
      </c>
      <c r="DX71" s="614" t="s">
        <v>1083</v>
      </c>
      <c r="DY71" s="614" t="s">
        <v>1083</v>
      </c>
      <c r="DZ71" s="614" t="s">
        <v>529</v>
      </c>
      <c r="EA71" s="614" t="s">
        <v>529</v>
      </c>
      <c r="EB71" s="614" t="s">
        <v>529</v>
      </c>
      <c r="EC71" s="614" t="s">
        <v>529</v>
      </c>
      <c r="ED71" s="614" t="s">
        <v>1083</v>
      </c>
      <c r="EE71" s="614" t="s">
        <v>529</v>
      </c>
      <c r="EF71" s="614" t="s">
        <v>529</v>
      </c>
      <c r="EG71" s="614" t="s">
        <v>1083</v>
      </c>
      <c r="EH71" s="614" t="s">
        <v>1083</v>
      </c>
      <c r="EI71" s="614" t="s">
        <v>1083</v>
      </c>
      <c r="EJ71" s="614" t="s">
        <v>1083</v>
      </c>
      <c r="EK71" s="614" t="s">
        <v>1083</v>
      </c>
      <c r="EL71" s="614" t="s">
        <v>1083</v>
      </c>
      <c r="EM71" s="614" t="s">
        <v>1083</v>
      </c>
      <c r="EN71" s="614" t="s">
        <v>1083</v>
      </c>
      <c r="EO71" s="614" t="s">
        <v>1083</v>
      </c>
      <c r="EP71" s="614" t="s">
        <v>1083</v>
      </c>
      <c r="EQ71" s="614" t="s">
        <v>1083</v>
      </c>
      <c r="ER71" s="614" t="s">
        <v>1083</v>
      </c>
      <c r="ES71" s="614" t="s">
        <v>1083</v>
      </c>
      <c r="ET71" s="614" t="s">
        <v>529</v>
      </c>
      <c r="EU71" s="614" t="s">
        <v>529</v>
      </c>
      <c r="EV71" s="614" t="s">
        <v>529</v>
      </c>
      <c r="EW71" s="614" t="s">
        <v>529</v>
      </c>
      <c r="EX71" s="614" t="s">
        <v>1083</v>
      </c>
      <c r="EY71" s="614" t="s">
        <v>529</v>
      </c>
      <c r="EZ71" s="614" t="s">
        <v>529</v>
      </c>
      <c r="FA71" s="614" t="s">
        <v>1083</v>
      </c>
      <c r="FB71" s="614" t="s">
        <v>1083</v>
      </c>
      <c r="FC71" s="614" t="s">
        <v>1083</v>
      </c>
      <c r="FD71" s="614" t="s">
        <v>1083</v>
      </c>
      <c r="FE71" s="614" t="s">
        <v>1083</v>
      </c>
      <c r="FF71" s="614" t="s">
        <v>1083</v>
      </c>
      <c r="FG71" s="614" t="s">
        <v>1083</v>
      </c>
      <c r="FH71" s="614" t="s">
        <v>1083</v>
      </c>
      <c r="FI71" s="614" t="s">
        <v>1083</v>
      </c>
      <c r="FJ71" s="614" t="s">
        <v>529</v>
      </c>
      <c r="FK71" s="614" t="s">
        <v>529</v>
      </c>
      <c r="FL71" s="614" t="s">
        <v>1083</v>
      </c>
      <c r="FM71" s="614" t="s">
        <v>1083</v>
      </c>
      <c r="FN71" s="614" t="s">
        <v>1083</v>
      </c>
      <c r="FO71" s="614" t="s">
        <v>1083</v>
      </c>
      <c r="FP71" s="614" t="s">
        <v>1083</v>
      </c>
      <c r="FQ71" s="614" t="s">
        <v>1083</v>
      </c>
      <c r="FR71" s="614" t="s">
        <v>1083</v>
      </c>
      <c r="FS71" s="614" t="s">
        <v>1083</v>
      </c>
      <c r="FT71" s="614" t="s">
        <v>529</v>
      </c>
      <c r="FU71" s="614" t="s">
        <v>1083</v>
      </c>
      <c r="FV71" s="614" t="s">
        <v>1083</v>
      </c>
      <c r="FW71" s="614" t="s">
        <v>1083</v>
      </c>
      <c r="FX71" s="614" t="s">
        <v>529</v>
      </c>
      <c r="FY71" s="614" t="s">
        <v>1083</v>
      </c>
      <c r="FZ71" s="614" t="s">
        <v>1083</v>
      </c>
      <c r="GA71" s="614" t="s">
        <v>1083</v>
      </c>
      <c r="GB71" s="614" t="s">
        <v>529</v>
      </c>
      <c r="GC71" s="614" t="s">
        <v>529</v>
      </c>
      <c r="GD71" s="614" t="s">
        <v>1083</v>
      </c>
      <c r="GE71" s="614" t="s">
        <v>1083</v>
      </c>
      <c r="GF71" s="614" t="s">
        <v>529</v>
      </c>
      <c r="GG71" s="614" t="s">
        <v>529</v>
      </c>
      <c r="GH71" s="614" t="s">
        <v>1083</v>
      </c>
      <c r="GI71" s="614" t="s">
        <v>1083</v>
      </c>
      <c r="GJ71" s="614" t="s">
        <v>529</v>
      </c>
      <c r="GK71" s="614" t="s">
        <v>1083</v>
      </c>
      <c r="GL71" s="614" t="s">
        <v>529</v>
      </c>
      <c r="GM71" s="614" t="s">
        <v>529</v>
      </c>
    </row>
    <row r="72" spans="1:195" x14ac:dyDescent="0.2">
      <c r="A72" s="613">
        <v>44897</v>
      </c>
      <c r="B72" s="614" t="s">
        <v>1083</v>
      </c>
      <c r="C72" s="614" t="s">
        <v>1083</v>
      </c>
      <c r="D72" s="614" t="s">
        <v>1083</v>
      </c>
      <c r="E72" s="614" t="s">
        <v>529</v>
      </c>
      <c r="F72" s="614" t="s">
        <v>529</v>
      </c>
      <c r="G72" s="614" t="s">
        <v>1083</v>
      </c>
      <c r="H72" s="614" t="s">
        <v>1083</v>
      </c>
      <c r="I72" s="614" t="s">
        <v>1083</v>
      </c>
      <c r="J72" s="614" t="s">
        <v>1083</v>
      </c>
      <c r="K72" s="614" t="s">
        <v>1083</v>
      </c>
      <c r="L72" s="614" t="s">
        <v>1083</v>
      </c>
      <c r="M72" s="614" t="s">
        <v>1083</v>
      </c>
      <c r="N72" s="614" t="s">
        <v>529</v>
      </c>
      <c r="O72" s="614" t="s">
        <v>1083</v>
      </c>
      <c r="P72" s="614" t="s">
        <v>1083</v>
      </c>
      <c r="Q72" s="614" t="s">
        <v>1083</v>
      </c>
      <c r="R72" s="614" t="s">
        <v>1083</v>
      </c>
      <c r="S72" s="614" t="s">
        <v>1083</v>
      </c>
      <c r="T72" s="614" t="s">
        <v>1083</v>
      </c>
      <c r="U72" s="614" t="s">
        <v>1083</v>
      </c>
      <c r="V72" s="614" t="s">
        <v>1083</v>
      </c>
      <c r="W72" s="614" t="s">
        <v>529</v>
      </c>
      <c r="X72" s="614" t="s">
        <v>529</v>
      </c>
      <c r="Y72" s="614" t="s">
        <v>1083</v>
      </c>
      <c r="Z72" s="614" t="s">
        <v>1083</v>
      </c>
      <c r="AA72" s="614" t="s">
        <v>1083</v>
      </c>
      <c r="AB72" s="614" t="s">
        <v>1083</v>
      </c>
      <c r="AC72" s="614" t="s">
        <v>1083</v>
      </c>
      <c r="AD72" s="614" t="s">
        <v>1083</v>
      </c>
      <c r="AE72" s="614" t="s">
        <v>1083</v>
      </c>
      <c r="AF72" s="614" t="s">
        <v>1083</v>
      </c>
      <c r="AG72" s="614" t="s">
        <v>529</v>
      </c>
      <c r="AH72" s="614" t="s">
        <v>1083</v>
      </c>
      <c r="AI72" s="614" t="s">
        <v>1083</v>
      </c>
      <c r="AJ72" s="614" t="s">
        <v>1083</v>
      </c>
      <c r="AK72" s="614" t="s">
        <v>529</v>
      </c>
      <c r="AL72" s="614" t="s">
        <v>1083</v>
      </c>
      <c r="AM72" s="614" t="s">
        <v>1083</v>
      </c>
      <c r="AN72" s="614" t="s">
        <v>1083</v>
      </c>
      <c r="AO72" s="614" t="s">
        <v>1083</v>
      </c>
      <c r="AP72" s="614" t="s">
        <v>1083</v>
      </c>
      <c r="AQ72" s="614" t="s">
        <v>529</v>
      </c>
      <c r="AR72" s="614" t="s">
        <v>1083</v>
      </c>
      <c r="AS72" s="614" t="s">
        <v>529</v>
      </c>
      <c r="AT72" s="614" t="s">
        <v>1083</v>
      </c>
      <c r="AU72" s="614" t="s">
        <v>1083</v>
      </c>
      <c r="AV72" s="614" t="s">
        <v>1083</v>
      </c>
      <c r="AW72" s="614" t="s">
        <v>1083</v>
      </c>
      <c r="AX72" s="614" t="s">
        <v>1083</v>
      </c>
      <c r="AY72" s="614" t="s">
        <v>1083</v>
      </c>
      <c r="AZ72" s="614" t="s">
        <v>1083</v>
      </c>
      <c r="BA72" s="614" t="s">
        <v>1083</v>
      </c>
      <c r="BB72" s="614" t="s">
        <v>1083</v>
      </c>
      <c r="BC72" s="614" t="s">
        <v>529</v>
      </c>
      <c r="BD72" s="614" t="s">
        <v>1083</v>
      </c>
      <c r="BE72" s="614" t="s">
        <v>1083</v>
      </c>
      <c r="BF72" s="614" t="s">
        <v>529</v>
      </c>
      <c r="BG72" s="614" t="s">
        <v>1083</v>
      </c>
      <c r="BH72" s="614" t="s">
        <v>529</v>
      </c>
      <c r="BI72" s="614" t="s">
        <v>529</v>
      </c>
      <c r="BJ72" s="614" t="s">
        <v>1083</v>
      </c>
      <c r="BK72" s="614" t="s">
        <v>529</v>
      </c>
      <c r="BL72" s="614" t="s">
        <v>529</v>
      </c>
      <c r="BM72" s="614" t="s">
        <v>1083</v>
      </c>
      <c r="BN72" s="614" t="s">
        <v>529</v>
      </c>
      <c r="BO72" s="614" t="s">
        <v>529</v>
      </c>
      <c r="BP72" s="614" t="s">
        <v>529</v>
      </c>
      <c r="BQ72" s="614" t="s">
        <v>529</v>
      </c>
      <c r="BR72" s="614" t="s">
        <v>1083</v>
      </c>
      <c r="BS72" s="614" t="s">
        <v>529</v>
      </c>
      <c r="BT72" s="614" t="s">
        <v>529</v>
      </c>
      <c r="BU72" s="614" t="s">
        <v>529</v>
      </c>
      <c r="BV72" s="614" t="s">
        <v>529</v>
      </c>
      <c r="BW72" s="614" t="s">
        <v>1083</v>
      </c>
      <c r="BX72" s="614" t="s">
        <v>529</v>
      </c>
      <c r="BY72" s="614" t="s">
        <v>1083</v>
      </c>
      <c r="BZ72" s="614" t="s">
        <v>1083</v>
      </c>
      <c r="CA72" s="614" t="s">
        <v>1083</v>
      </c>
      <c r="CB72" s="614" t="s">
        <v>1083</v>
      </c>
      <c r="CC72" s="614" t="s">
        <v>1083</v>
      </c>
      <c r="CD72" s="614" t="s">
        <v>1083</v>
      </c>
      <c r="CE72" s="614" t="s">
        <v>529</v>
      </c>
      <c r="CF72" s="614" t="s">
        <v>529</v>
      </c>
      <c r="CG72" s="614" t="s">
        <v>1083</v>
      </c>
      <c r="CH72" s="614" t="s">
        <v>1083</v>
      </c>
      <c r="CI72" s="614" t="s">
        <v>1083</v>
      </c>
      <c r="CJ72" s="614" t="s">
        <v>1083</v>
      </c>
      <c r="CK72" s="614" t="s">
        <v>529</v>
      </c>
      <c r="CL72" s="614" t="s">
        <v>1083</v>
      </c>
      <c r="CM72" s="614" t="s">
        <v>1083</v>
      </c>
      <c r="CN72" s="614" t="s">
        <v>1083</v>
      </c>
      <c r="CO72" s="614" t="s">
        <v>1083</v>
      </c>
      <c r="CP72" s="614" t="s">
        <v>1083</v>
      </c>
      <c r="CQ72" s="614" t="s">
        <v>1083</v>
      </c>
      <c r="CR72" s="614" t="s">
        <v>529</v>
      </c>
      <c r="CS72" s="614" t="s">
        <v>1083</v>
      </c>
      <c r="CT72" s="614" t="s">
        <v>1083</v>
      </c>
      <c r="CU72" s="614" t="s">
        <v>1083</v>
      </c>
      <c r="CV72" s="614" t="s">
        <v>1083</v>
      </c>
      <c r="CW72" s="614" t="s">
        <v>1083</v>
      </c>
      <c r="CX72" s="614" t="s">
        <v>1083</v>
      </c>
      <c r="CY72" s="614" t="s">
        <v>1083</v>
      </c>
      <c r="CZ72" s="614" t="s">
        <v>1083</v>
      </c>
      <c r="DA72" s="614" t="s">
        <v>1083</v>
      </c>
      <c r="DB72" s="614" t="s">
        <v>1083</v>
      </c>
      <c r="DC72" s="614" t="s">
        <v>529</v>
      </c>
      <c r="DD72" s="614" t="s">
        <v>1083</v>
      </c>
      <c r="DE72" s="614" t="s">
        <v>1083</v>
      </c>
      <c r="DF72" s="614" t="s">
        <v>1083</v>
      </c>
      <c r="DG72" s="614" t="s">
        <v>1083</v>
      </c>
      <c r="DH72" s="614" t="s">
        <v>529</v>
      </c>
      <c r="DI72" s="614" t="s">
        <v>1083</v>
      </c>
      <c r="DJ72" s="614" t="s">
        <v>1083</v>
      </c>
      <c r="DK72" s="614" t="s">
        <v>529</v>
      </c>
      <c r="DL72" s="614" t="s">
        <v>1083</v>
      </c>
      <c r="DM72" s="614" t="s">
        <v>529</v>
      </c>
      <c r="DN72" s="614" t="s">
        <v>1083</v>
      </c>
      <c r="DO72" s="614" t="s">
        <v>1083</v>
      </c>
      <c r="DP72" s="614" t="s">
        <v>529</v>
      </c>
      <c r="DQ72" s="614" t="s">
        <v>1083</v>
      </c>
      <c r="DR72" s="614" t="s">
        <v>1083</v>
      </c>
      <c r="DS72" s="614" t="s">
        <v>1083</v>
      </c>
      <c r="DT72" s="614" t="s">
        <v>1083</v>
      </c>
      <c r="DU72" s="614" t="s">
        <v>529</v>
      </c>
      <c r="DV72" s="614" t="s">
        <v>1083</v>
      </c>
      <c r="DW72" s="614" t="s">
        <v>1083</v>
      </c>
      <c r="DX72" s="614" t="s">
        <v>1083</v>
      </c>
      <c r="DY72" s="614" t="s">
        <v>1083</v>
      </c>
      <c r="DZ72" s="614" t="s">
        <v>529</v>
      </c>
      <c r="EA72" s="614" t="s">
        <v>529</v>
      </c>
      <c r="EB72" s="614" t="s">
        <v>529</v>
      </c>
      <c r="EC72" s="614" t="s">
        <v>1083</v>
      </c>
      <c r="ED72" s="614" t="s">
        <v>529</v>
      </c>
      <c r="EE72" s="614" t="s">
        <v>529</v>
      </c>
      <c r="EF72" s="614" t="s">
        <v>529</v>
      </c>
      <c r="EG72" s="614" t="s">
        <v>529</v>
      </c>
      <c r="EH72" s="614" t="s">
        <v>1083</v>
      </c>
      <c r="EI72" s="614" t="s">
        <v>1083</v>
      </c>
      <c r="EJ72" s="614" t="s">
        <v>1083</v>
      </c>
      <c r="EK72" s="614" t="s">
        <v>1083</v>
      </c>
      <c r="EL72" s="614" t="s">
        <v>1083</v>
      </c>
      <c r="EM72" s="614" t="s">
        <v>1083</v>
      </c>
      <c r="EN72" s="614" t="s">
        <v>529</v>
      </c>
      <c r="EO72" s="614" t="s">
        <v>1083</v>
      </c>
      <c r="EP72" s="614" t="s">
        <v>1083</v>
      </c>
      <c r="EQ72" s="614" t="s">
        <v>1083</v>
      </c>
      <c r="ER72" s="614" t="s">
        <v>529</v>
      </c>
      <c r="ES72" s="614" t="s">
        <v>1083</v>
      </c>
      <c r="ET72" s="614" t="s">
        <v>529</v>
      </c>
      <c r="EU72" s="614" t="s">
        <v>1083</v>
      </c>
      <c r="EV72" s="614" t="s">
        <v>529</v>
      </c>
      <c r="EW72" s="614" t="s">
        <v>529</v>
      </c>
      <c r="EX72" s="614" t="s">
        <v>1083</v>
      </c>
      <c r="EY72" s="614" t="s">
        <v>529</v>
      </c>
      <c r="EZ72" s="614" t="s">
        <v>529</v>
      </c>
      <c r="FA72" s="614" t="s">
        <v>1083</v>
      </c>
      <c r="FB72" s="614" t="s">
        <v>1083</v>
      </c>
      <c r="FC72" s="614" t="s">
        <v>1083</v>
      </c>
      <c r="FD72" s="614" t="s">
        <v>1083</v>
      </c>
      <c r="FE72" s="614" t="s">
        <v>1083</v>
      </c>
      <c r="FF72" s="614" t="s">
        <v>1083</v>
      </c>
      <c r="FG72" s="614" t="s">
        <v>1083</v>
      </c>
      <c r="FH72" s="614" t="s">
        <v>1083</v>
      </c>
      <c r="FI72" s="614" t="s">
        <v>1083</v>
      </c>
      <c r="FJ72" s="614" t="s">
        <v>529</v>
      </c>
      <c r="FK72" s="614" t="s">
        <v>529</v>
      </c>
      <c r="FL72" s="614" t="s">
        <v>1083</v>
      </c>
      <c r="FM72" s="614" t="s">
        <v>1083</v>
      </c>
      <c r="FN72" s="614" t="s">
        <v>1083</v>
      </c>
      <c r="FO72" s="614" t="s">
        <v>1083</v>
      </c>
      <c r="FP72" s="614" t="s">
        <v>1083</v>
      </c>
      <c r="FQ72" s="614" t="s">
        <v>1083</v>
      </c>
      <c r="FR72" s="614" t="s">
        <v>1083</v>
      </c>
      <c r="FS72" s="614" t="s">
        <v>1083</v>
      </c>
      <c r="FT72" s="614" t="s">
        <v>529</v>
      </c>
      <c r="FU72" s="614" t="s">
        <v>1083</v>
      </c>
      <c r="FV72" s="614" t="s">
        <v>1083</v>
      </c>
      <c r="FW72" s="614" t="s">
        <v>1083</v>
      </c>
      <c r="FX72" s="614" t="s">
        <v>529</v>
      </c>
      <c r="FY72" s="614" t="s">
        <v>1083</v>
      </c>
      <c r="FZ72" s="614" t="s">
        <v>529</v>
      </c>
      <c r="GA72" s="614" t="s">
        <v>529</v>
      </c>
      <c r="GB72" s="614" t="s">
        <v>529</v>
      </c>
      <c r="GC72" s="614" t="s">
        <v>529</v>
      </c>
      <c r="GD72" s="614" t="s">
        <v>529</v>
      </c>
      <c r="GE72" s="614" t="s">
        <v>1083</v>
      </c>
      <c r="GF72" s="614" t="s">
        <v>529</v>
      </c>
      <c r="GG72" s="614" t="s">
        <v>529</v>
      </c>
      <c r="GH72" s="614" t="s">
        <v>1083</v>
      </c>
      <c r="GI72" s="614" t="s">
        <v>1083</v>
      </c>
      <c r="GJ72" s="614" t="s">
        <v>529</v>
      </c>
      <c r="GK72" s="614" t="s">
        <v>1083</v>
      </c>
      <c r="GL72" s="614" t="s">
        <v>529</v>
      </c>
      <c r="GM72" s="614" t="s">
        <v>529</v>
      </c>
    </row>
    <row r="73" spans="1:195" x14ac:dyDescent="0.2">
      <c r="A73" s="613">
        <v>44898</v>
      </c>
      <c r="B73" s="614" t="s">
        <v>529</v>
      </c>
      <c r="C73" s="614" t="s">
        <v>1083</v>
      </c>
      <c r="D73" s="614" t="s">
        <v>1083</v>
      </c>
      <c r="E73" s="614" t="s">
        <v>529</v>
      </c>
      <c r="F73" s="614" t="s">
        <v>529</v>
      </c>
      <c r="G73" s="614" t="s">
        <v>1083</v>
      </c>
      <c r="H73" s="614" t="s">
        <v>1083</v>
      </c>
      <c r="I73" s="614" t="s">
        <v>1083</v>
      </c>
      <c r="J73" s="614" t="s">
        <v>1083</v>
      </c>
      <c r="K73" s="614" t="s">
        <v>1083</v>
      </c>
      <c r="L73" s="614" t="s">
        <v>1083</v>
      </c>
      <c r="M73" s="614" t="s">
        <v>1083</v>
      </c>
      <c r="N73" s="614" t="s">
        <v>1083</v>
      </c>
      <c r="O73" s="614" t="s">
        <v>1083</v>
      </c>
      <c r="P73" s="614" t="s">
        <v>1083</v>
      </c>
      <c r="Q73" s="614" t="s">
        <v>1083</v>
      </c>
      <c r="R73" s="614" t="s">
        <v>1083</v>
      </c>
      <c r="S73" s="614" t="s">
        <v>1083</v>
      </c>
      <c r="T73" s="614" t="s">
        <v>1083</v>
      </c>
      <c r="U73" s="614" t="s">
        <v>1083</v>
      </c>
      <c r="V73" s="614" t="s">
        <v>1083</v>
      </c>
      <c r="W73" s="614" t="s">
        <v>529</v>
      </c>
      <c r="X73" s="614" t="s">
        <v>529</v>
      </c>
      <c r="Y73" s="614" t="s">
        <v>1083</v>
      </c>
      <c r="Z73" s="614" t="s">
        <v>1083</v>
      </c>
      <c r="AA73" s="614" t="s">
        <v>1083</v>
      </c>
      <c r="AB73" s="614" t="s">
        <v>1083</v>
      </c>
      <c r="AC73" s="614" t="s">
        <v>1083</v>
      </c>
      <c r="AD73" s="614" t="s">
        <v>1083</v>
      </c>
      <c r="AE73" s="614" t="s">
        <v>1083</v>
      </c>
      <c r="AF73" s="614" t="s">
        <v>1083</v>
      </c>
      <c r="AG73" s="614" t="s">
        <v>529</v>
      </c>
      <c r="AH73" s="614" t="s">
        <v>1083</v>
      </c>
      <c r="AI73" s="614" t="s">
        <v>1083</v>
      </c>
      <c r="AJ73" s="614" t="s">
        <v>1083</v>
      </c>
      <c r="AK73" s="614" t="s">
        <v>1083</v>
      </c>
      <c r="AL73" s="614" t="s">
        <v>1083</v>
      </c>
      <c r="AM73" s="614" t="s">
        <v>1083</v>
      </c>
      <c r="AN73" s="614" t="s">
        <v>1083</v>
      </c>
      <c r="AO73" s="614" t="s">
        <v>1083</v>
      </c>
      <c r="AP73" s="614" t="s">
        <v>1083</v>
      </c>
      <c r="AQ73" s="614" t="s">
        <v>1083</v>
      </c>
      <c r="AR73" s="614" t="s">
        <v>1083</v>
      </c>
      <c r="AS73" s="614" t="s">
        <v>529</v>
      </c>
      <c r="AT73" s="614" t="s">
        <v>1083</v>
      </c>
      <c r="AU73" s="614" t="s">
        <v>1083</v>
      </c>
      <c r="AV73" s="614" t="s">
        <v>1083</v>
      </c>
      <c r="AW73" s="614" t="s">
        <v>1083</v>
      </c>
      <c r="AX73" s="614" t="s">
        <v>1083</v>
      </c>
      <c r="AY73" s="614" t="s">
        <v>1083</v>
      </c>
      <c r="AZ73" s="614" t="s">
        <v>1083</v>
      </c>
      <c r="BA73" s="614" t="s">
        <v>1083</v>
      </c>
      <c r="BB73" s="614" t="s">
        <v>1083</v>
      </c>
      <c r="BC73" s="614" t="s">
        <v>529</v>
      </c>
      <c r="BD73" s="614" t="s">
        <v>529</v>
      </c>
      <c r="BE73" s="614" t="s">
        <v>1083</v>
      </c>
      <c r="BF73" s="614" t="s">
        <v>529</v>
      </c>
      <c r="BG73" s="614" t="s">
        <v>1083</v>
      </c>
      <c r="BH73" s="614" t="s">
        <v>529</v>
      </c>
      <c r="BI73" s="614" t="s">
        <v>529</v>
      </c>
      <c r="BJ73" s="614" t="s">
        <v>1083</v>
      </c>
      <c r="BK73" s="614" t="s">
        <v>529</v>
      </c>
      <c r="BL73" s="614" t="s">
        <v>529</v>
      </c>
      <c r="BM73" s="614" t="s">
        <v>1083</v>
      </c>
      <c r="BN73" s="614" t="s">
        <v>529</v>
      </c>
      <c r="BO73" s="614" t="s">
        <v>529</v>
      </c>
      <c r="BP73" s="614" t="s">
        <v>529</v>
      </c>
      <c r="BQ73" s="614" t="s">
        <v>529</v>
      </c>
      <c r="BR73" s="614" t="s">
        <v>1083</v>
      </c>
      <c r="BS73" s="614" t="s">
        <v>529</v>
      </c>
      <c r="BT73" s="614" t="s">
        <v>529</v>
      </c>
      <c r="BU73" s="614" t="s">
        <v>529</v>
      </c>
      <c r="BV73" s="614" t="s">
        <v>529</v>
      </c>
      <c r="BW73" s="614" t="s">
        <v>1083</v>
      </c>
      <c r="BX73" s="614" t="s">
        <v>529</v>
      </c>
      <c r="BY73" s="614" t="s">
        <v>1083</v>
      </c>
      <c r="BZ73" s="614" t="s">
        <v>1083</v>
      </c>
      <c r="CA73" s="614" t="s">
        <v>1083</v>
      </c>
      <c r="CB73" s="614" t="s">
        <v>1083</v>
      </c>
      <c r="CC73" s="614" t="s">
        <v>1083</v>
      </c>
      <c r="CD73" s="614" t="s">
        <v>1083</v>
      </c>
      <c r="CE73" s="614" t="s">
        <v>529</v>
      </c>
      <c r="CF73" s="614" t="s">
        <v>529</v>
      </c>
      <c r="CG73" s="614" t="s">
        <v>1083</v>
      </c>
      <c r="CH73" s="614" t="s">
        <v>1083</v>
      </c>
      <c r="CI73" s="614" t="s">
        <v>1083</v>
      </c>
      <c r="CJ73" s="614" t="s">
        <v>1083</v>
      </c>
      <c r="CK73" s="614" t="s">
        <v>529</v>
      </c>
      <c r="CL73" s="614" t="s">
        <v>1083</v>
      </c>
      <c r="CM73" s="614" t="s">
        <v>1083</v>
      </c>
      <c r="CN73" s="614" t="s">
        <v>1083</v>
      </c>
      <c r="CO73" s="614" t="s">
        <v>1083</v>
      </c>
      <c r="CP73" s="614" t="s">
        <v>1083</v>
      </c>
      <c r="CQ73" s="614" t="s">
        <v>1083</v>
      </c>
      <c r="CR73" s="614" t="s">
        <v>529</v>
      </c>
      <c r="CS73" s="614" t="s">
        <v>1083</v>
      </c>
      <c r="CT73" s="614" t="s">
        <v>1083</v>
      </c>
      <c r="CU73" s="614" t="s">
        <v>1083</v>
      </c>
      <c r="CV73" s="614" t="s">
        <v>1083</v>
      </c>
      <c r="CW73" s="614" t="s">
        <v>1083</v>
      </c>
      <c r="CX73" s="614" t="s">
        <v>1083</v>
      </c>
      <c r="CY73" s="614" t="s">
        <v>1083</v>
      </c>
      <c r="CZ73" s="614" t="s">
        <v>1083</v>
      </c>
      <c r="DA73" s="614" t="s">
        <v>1083</v>
      </c>
      <c r="DB73" s="614" t="s">
        <v>1083</v>
      </c>
      <c r="DC73" s="614" t="s">
        <v>529</v>
      </c>
      <c r="DD73" s="614" t="s">
        <v>1083</v>
      </c>
      <c r="DE73" s="614" t="s">
        <v>1083</v>
      </c>
      <c r="DF73" s="614" t="s">
        <v>1083</v>
      </c>
      <c r="DG73" s="614" t="s">
        <v>1083</v>
      </c>
      <c r="DH73" s="614" t="s">
        <v>529</v>
      </c>
      <c r="DI73" s="614" t="s">
        <v>1083</v>
      </c>
      <c r="DJ73" s="614" t="s">
        <v>1083</v>
      </c>
      <c r="DK73" s="614" t="s">
        <v>529</v>
      </c>
      <c r="DL73" s="614" t="s">
        <v>1083</v>
      </c>
      <c r="DM73" s="614" t="s">
        <v>529</v>
      </c>
      <c r="DN73" s="614" t="s">
        <v>1083</v>
      </c>
      <c r="DO73" s="614" t="s">
        <v>1083</v>
      </c>
      <c r="DP73" s="614" t="s">
        <v>529</v>
      </c>
      <c r="DQ73" s="614" t="s">
        <v>1083</v>
      </c>
      <c r="DR73" s="614" t="s">
        <v>1083</v>
      </c>
      <c r="DS73" s="614" t="s">
        <v>1083</v>
      </c>
      <c r="DT73" s="614" t="s">
        <v>1083</v>
      </c>
      <c r="DU73" s="614" t="s">
        <v>529</v>
      </c>
      <c r="DV73" s="614" t="s">
        <v>1083</v>
      </c>
      <c r="DW73" s="614" t="s">
        <v>1083</v>
      </c>
      <c r="DX73" s="614" t="s">
        <v>1083</v>
      </c>
      <c r="DY73" s="614" t="s">
        <v>1083</v>
      </c>
      <c r="DZ73" s="614" t="s">
        <v>529</v>
      </c>
      <c r="EA73" s="614" t="s">
        <v>529</v>
      </c>
      <c r="EB73" s="614" t="s">
        <v>529</v>
      </c>
      <c r="EC73" s="614" t="s">
        <v>529</v>
      </c>
      <c r="ED73" s="614" t="s">
        <v>529</v>
      </c>
      <c r="EE73" s="614" t="s">
        <v>529</v>
      </c>
      <c r="EF73" s="614" t="s">
        <v>529</v>
      </c>
      <c r="EG73" s="614" t="s">
        <v>1083</v>
      </c>
      <c r="EH73" s="614" t="s">
        <v>1083</v>
      </c>
      <c r="EI73" s="614" t="s">
        <v>1083</v>
      </c>
      <c r="EJ73" s="614" t="s">
        <v>1083</v>
      </c>
      <c r="EK73" s="614" t="s">
        <v>1083</v>
      </c>
      <c r="EL73" s="614" t="s">
        <v>1083</v>
      </c>
      <c r="EM73" s="614" t="s">
        <v>1083</v>
      </c>
      <c r="EN73" s="614" t="s">
        <v>529</v>
      </c>
      <c r="EO73" s="614" t="s">
        <v>1083</v>
      </c>
      <c r="EP73" s="614" t="s">
        <v>1083</v>
      </c>
      <c r="EQ73" s="614" t="s">
        <v>1083</v>
      </c>
      <c r="ER73" s="614" t="s">
        <v>529</v>
      </c>
      <c r="ES73" s="614" t="s">
        <v>1083</v>
      </c>
      <c r="ET73" s="614" t="s">
        <v>529</v>
      </c>
      <c r="EU73" s="614" t="s">
        <v>529</v>
      </c>
      <c r="EV73" s="614" t="s">
        <v>529</v>
      </c>
      <c r="EW73" s="614" t="s">
        <v>529</v>
      </c>
      <c r="EX73" s="614" t="s">
        <v>1083</v>
      </c>
      <c r="EY73" s="614" t="s">
        <v>529</v>
      </c>
      <c r="EZ73" s="614" t="s">
        <v>529</v>
      </c>
      <c r="FA73" s="614" t="s">
        <v>1083</v>
      </c>
      <c r="FB73" s="614" t="s">
        <v>1083</v>
      </c>
      <c r="FC73" s="614" t="s">
        <v>1083</v>
      </c>
      <c r="FD73" s="614" t="s">
        <v>1083</v>
      </c>
      <c r="FE73" s="614" t="s">
        <v>529</v>
      </c>
      <c r="FF73" s="614" t="s">
        <v>1083</v>
      </c>
      <c r="FG73" s="614" t="s">
        <v>1083</v>
      </c>
      <c r="FH73" s="614" t="s">
        <v>1083</v>
      </c>
      <c r="FI73" s="614" t="s">
        <v>1083</v>
      </c>
      <c r="FJ73" s="614" t="s">
        <v>529</v>
      </c>
      <c r="FK73" s="614" t="s">
        <v>529</v>
      </c>
      <c r="FL73" s="614" t="s">
        <v>1083</v>
      </c>
      <c r="FM73" s="614" t="s">
        <v>529</v>
      </c>
      <c r="FN73" s="614" t="s">
        <v>1083</v>
      </c>
      <c r="FO73" s="614" t="s">
        <v>1083</v>
      </c>
      <c r="FP73" s="614" t="s">
        <v>529</v>
      </c>
      <c r="FQ73" s="614" t="s">
        <v>1083</v>
      </c>
      <c r="FR73" s="614" t="s">
        <v>1083</v>
      </c>
      <c r="FS73" s="614" t="s">
        <v>1083</v>
      </c>
      <c r="FT73" s="614" t="s">
        <v>529</v>
      </c>
      <c r="FU73" s="614" t="s">
        <v>1083</v>
      </c>
      <c r="FV73" s="614" t="s">
        <v>1083</v>
      </c>
      <c r="FW73" s="614" t="s">
        <v>1083</v>
      </c>
      <c r="FX73" s="614" t="s">
        <v>529</v>
      </c>
      <c r="FY73" s="614" t="s">
        <v>1083</v>
      </c>
      <c r="FZ73" s="614" t="s">
        <v>529</v>
      </c>
      <c r="GA73" s="614" t="s">
        <v>529</v>
      </c>
      <c r="GB73" s="614" t="s">
        <v>529</v>
      </c>
      <c r="GC73" s="614" t="s">
        <v>529</v>
      </c>
      <c r="GD73" s="614" t="s">
        <v>529</v>
      </c>
      <c r="GE73" s="614" t="s">
        <v>1083</v>
      </c>
      <c r="GF73" s="614" t="s">
        <v>529</v>
      </c>
      <c r="GG73" s="614" t="s">
        <v>529</v>
      </c>
      <c r="GH73" s="614" t="s">
        <v>1083</v>
      </c>
      <c r="GI73" s="614" t="s">
        <v>1083</v>
      </c>
      <c r="GJ73" s="614" t="s">
        <v>529</v>
      </c>
      <c r="GK73" s="614" t="s">
        <v>1083</v>
      </c>
      <c r="GL73" s="614" t="s">
        <v>529</v>
      </c>
      <c r="GM73" s="614" t="s">
        <v>529</v>
      </c>
    </row>
    <row r="74" spans="1:195" x14ac:dyDescent="0.2">
      <c r="A74" s="613">
        <v>44899</v>
      </c>
      <c r="B74" s="614" t="s">
        <v>529</v>
      </c>
      <c r="C74" s="614" t="s">
        <v>1083</v>
      </c>
      <c r="D74" s="614" t="s">
        <v>1083</v>
      </c>
      <c r="E74" s="614" t="s">
        <v>529</v>
      </c>
      <c r="F74" s="614" t="s">
        <v>529</v>
      </c>
      <c r="G74" s="614" t="s">
        <v>1083</v>
      </c>
      <c r="H74" s="614" t="s">
        <v>1083</v>
      </c>
      <c r="I74" s="614" t="s">
        <v>1083</v>
      </c>
      <c r="J74" s="614" t="s">
        <v>529</v>
      </c>
      <c r="K74" s="614" t="s">
        <v>1083</v>
      </c>
      <c r="L74" s="614" t="s">
        <v>1083</v>
      </c>
      <c r="M74" s="614" t="s">
        <v>1083</v>
      </c>
      <c r="N74" s="614" t="s">
        <v>529</v>
      </c>
      <c r="O74" s="614" t="s">
        <v>1083</v>
      </c>
      <c r="P74" s="614" t="s">
        <v>1083</v>
      </c>
      <c r="Q74" s="614" t="s">
        <v>529</v>
      </c>
      <c r="R74" s="614" t="s">
        <v>1083</v>
      </c>
      <c r="S74" s="614" t="s">
        <v>1083</v>
      </c>
      <c r="T74" s="614" t="s">
        <v>1083</v>
      </c>
      <c r="U74" s="614" t="s">
        <v>1083</v>
      </c>
      <c r="V74" s="614" t="s">
        <v>1083</v>
      </c>
      <c r="W74" s="614" t="s">
        <v>529</v>
      </c>
      <c r="X74" s="614" t="s">
        <v>529</v>
      </c>
      <c r="Y74" s="614" t="s">
        <v>1083</v>
      </c>
      <c r="Z74" s="614" t="s">
        <v>1083</v>
      </c>
      <c r="AA74" s="614" t="s">
        <v>1083</v>
      </c>
      <c r="AB74" s="614" t="s">
        <v>1083</v>
      </c>
      <c r="AC74" s="614" t="s">
        <v>1083</v>
      </c>
      <c r="AD74" s="614" t="s">
        <v>1083</v>
      </c>
      <c r="AE74" s="614" t="s">
        <v>1083</v>
      </c>
      <c r="AF74" s="614" t="s">
        <v>1083</v>
      </c>
      <c r="AG74" s="614" t="s">
        <v>529</v>
      </c>
      <c r="AH74" s="614" t="s">
        <v>1083</v>
      </c>
      <c r="AI74" s="614" t="s">
        <v>1083</v>
      </c>
      <c r="AJ74" s="614" t="s">
        <v>1083</v>
      </c>
      <c r="AK74" s="614" t="s">
        <v>529</v>
      </c>
      <c r="AL74" s="614" t="s">
        <v>1083</v>
      </c>
      <c r="AM74" s="614" t="s">
        <v>1083</v>
      </c>
      <c r="AN74" s="614" t="s">
        <v>1083</v>
      </c>
      <c r="AO74" s="614" t="s">
        <v>1083</v>
      </c>
      <c r="AP74" s="614" t="s">
        <v>1083</v>
      </c>
      <c r="AQ74" s="614" t="s">
        <v>529</v>
      </c>
      <c r="AR74" s="614" t="s">
        <v>1083</v>
      </c>
      <c r="AS74" s="614" t="s">
        <v>529</v>
      </c>
      <c r="AT74" s="614" t="s">
        <v>1083</v>
      </c>
      <c r="AU74" s="614" t="s">
        <v>1083</v>
      </c>
      <c r="AV74" s="614" t="s">
        <v>1083</v>
      </c>
      <c r="AW74" s="614" t="s">
        <v>1083</v>
      </c>
      <c r="AX74" s="614" t="s">
        <v>1083</v>
      </c>
      <c r="AY74" s="614" t="s">
        <v>1083</v>
      </c>
      <c r="AZ74" s="614" t="s">
        <v>1083</v>
      </c>
      <c r="BA74" s="614" t="s">
        <v>529</v>
      </c>
      <c r="BB74" s="614" t="s">
        <v>1083</v>
      </c>
      <c r="BC74" s="614" t="s">
        <v>529</v>
      </c>
      <c r="BD74" s="614" t="s">
        <v>529</v>
      </c>
      <c r="BE74" s="614" t="s">
        <v>1083</v>
      </c>
      <c r="BF74" s="614" t="s">
        <v>529</v>
      </c>
      <c r="BG74" s="614" t="s">
        <v>1083</v>
      </c>
      <c r="BH74" s="614" t="s">
        <v>529</v>
      </c>
      <c r="BI74" s="614" t="s">
        <v>529</v>
      </c>
      <c r="BJ74" s="614" t="s">
        <v>1083</v>
      </c>
      <c r="BK74" s="614" t="s">
        <v>529</v>
      </c>
      <c r="BL74" s="614" t="s">
        <v>529</v>
      </c>
      <c r="BM74" s="614" t="s">
        <v>1083</v>
      </c>
      <c r="BN74" s="614" t="s">
        <v>529</v>
      </c>
      <c r="BO74" s="614" t="s">
        <v>529</v>
      </c>
      <c r="BP74" s="614" t="s">
        <v>529</v>
      </c>
      <c r="BQ74" s="614" t="s">
        <v>529</v>
      </c>
      <c r="BR74" s="614" t="s">
        <v>1083</v>
      </c>
      <c r="BS74" s="614" t="s">
        <v>529</v>
      </c>
      <c r="BT74" s="614" t="s">
        <v>529</v>
      </c>
      <c r="BU74" s="614" t="s">
        <v>529</v>
      </c>
      <c r="BV74" s="614" t="s">
        <v>529</v>
      </c>
      <c r="BW74" s="614" t="s">
        <v>1083</v>
      </c>
      <c r="BX74" s="614" t="s">
        <v>529</v>
      </c>
      <c r="BY74" s="614" t="s">
        <v>1083</v>
      </c>
      <c r="BZ74" s="614" t="s">
        <v>1083</v>
      </c>
      <c r="CA74" s="614" t="s">
        <v>1083</v>
      </c>
      <c r="CB74" s="614" t="s">
        <v>1083</v>
      </c>
      <c r="CC74" s="614" t="s">
        <v>1083</v>
      </c>
      <c r="CD74" s="614" t="s">
        <v>1083</v>
      </c>
      <c r="CE74" s="614" t="s">
        <v>529</v>
      </c>
      <c r="CF74" s="614" t="s">
        <v>529</v>
      </c>
      <c r="CG74" s="614" t="s">
        <v>1083</v>
      </c>
      <c r="CH74" s="614" t="s">
        <v>1083</v>
      </c>
      <c r="CI74" s="614" t="s">
        <v>1083</v>
      </c>
      <c r="CJ74" s="614" t="s">
        <v>1083</v>
      </c>
      <c r="CK74" s="614" t="s">
        <v>529</v>
      </c>
      <c r="CL74" s="614" t="s">
        <v>529</v>
      </c>
      <c r="CM74" s="614" t="s">
        <v>1083</v>
      </c>
      <c r="CN74" s="614" t="s">
        <v>1083</v>
      </c>
      <c r="CO74" s="614" t="s">
        <v>1083</v>
      </c>
      <c r="CP74" s="614" t="s">
        <v>1083</v>
      </c>
      <c r="CQ74" s="614" t="s">
        <v>1083</v>
      </c>
      <c r="CR74" s="614" t="s">
        <v>529</v>
      </c>
      <c r="CS74" s="614" t="s">
        <v>1083</v>
      </c>
      <c r="CT74" s="614" t="s">
        <v>1083</v>
      </c>
      <c r="CU74" s="614" t="s">
        <v>1083</v>
      </c>
      <c r="CV74" s="614" t="s">
        <v>1083</v>
      </c>
      <c r="CW74" s="614" t="s">
        <v>1083</v>
      </c>
      <c r="CX74" s="614" t="s">
        <v>1083</v>
      </c>
      <c r="CY74" s="614" t="s">
        <v>1083</v>
      </c>
      <c r="CZ74" s="614" t="s">
        <v>1083</v>
      </c>
      <c r="DA74" s="614" t="s">
        <v>1083</v>
      </c>
      <c r="DB74" s="614" t="s">
        <v>1083</v>
      </c>
      <c r="DC74" s="614" t="s">
        <v>529</v>
      </c>
      <c r="DD74" s="614" t="s">
        <v>1083</v>
      </c>
      <c r="DE74" s="614" t="s">
        <v>1083</v>
      </c>
      <c r="DF74" s="614" t="s">
        <v>1083</v>
      </c>
      <c r="DG74" s="614" t="s">
        <v>1083</v>
      </c>
      <c r="DH74" s="614" t="s">
        <v>529</v>
      </c>
      <c r="DI74" s="614" t="s">
        <v>1083</v>
      </c>
      <c r="DJ74" s="614" t="s">
        <v>1083</v>
      </c>
      <c r="DK74" s="614" t="s">
        <v>529</v>
      </c>
      <c r="DL74" s="614" t="s">
        <v>1083</v>
      </c>
      <c r="DM74" s="614" t="s">
        <v>529</v>
      </c>
      <c r="DN74" s="614" t="s">
        <v>1083</v>
      </c>
      <c r="DO74" s="614" t="s">
        <v>1083</v>
      </c>
      <c r="DP74" s="614" t="s">
        <v>529</v>
      </c>
      <c r="DQ74" s="614" t="s">
        <v>1083</v>
      </c>
      <c r="DR74" s="614" t="s">
        <v>1083</v>
      </c>
      <c r="DS74" s="614" t="s">
        <v>1083</v>
      </c>
      <c r="DT74" s="614" t="s">
        <v>1083</v>
      </c>
      <c r="DU74" s="614" t="s">
        <v>529</v>
      </c>
      <c r="DV74" s="614" t="s">
        <v>1083</v>
      </c>
      <c r="DW74" s="614" t="s">
        <v>1083</v>
      </c>
      <c r="DX74" s="614" t="s">
        <v>1083</v>
      </c>
      <c r="DY74" s="614" t="s">
        <v>1083</v>
      </c>
      <c r="DZ74" s="614" t="s">
        <v>529</v>
      </c>
      <c r="EA74" s="614" t="s">
        <v>529</v>
      </c>
      <c r="EB74" s="614" t="s">
        <v>529</v>
      </c>
      <c r="EC74" s="614" t="s">
        <v>529</v>
      </c>
      <c r="ED74" s="614" t="s">
        <v>529</v>
      </c>
      <c r="EE74" s="614" t="s">
        <v>529</v>
      </c>
      <c r="EF74" s="614" t="s">
        <v>529</v>
      </c>
      <c r="EG74" s="614" t="s">
        <v>1083</v>
      </c>
      <c r="EH74" s="614" t="s">
        <v>1083</v>
      </c>
      <c r="EI74" s="614" t="s">
        <v>1083</v>
      </c>
      <c r="EJ74" s="614" t="s">
        <v>1083</v>
      </c>
      <c r="EK74" s="614" t="s">
        <v>1083</v>
      </c>
      <c r="EL74" s="614" t="s">
        <v>1083</v>
      </c>
      <c r="EM74" s="614" t="s">
        <v>1083</v>
      </c>
      <c r="EN74" s="614" t="s">
        <v>529</v>
      </c>
      <c r="EO74" s="614" t="s">
        <v>1083</v>
      </c>
      <c r="EP74" s="614" t="s">
        <v>1083</v>
      </c>
      <c r="EQ74" s="614" t="s">
        <v>1083</v>
      </c>
      <c r="ER74" s="614" t="s">
        <v>529</v>
      </c>
      <c r="ES74" s="614" t="s">
        <v>1083</v>
      </c>
      <c r="ET74" s="614" t="s">
        <v>1083</v>
      </c>
      <c r="EU74" s="614" t="s">
        <v>529</v>
      </c>
      <c r="EV74" s="614" t="s">
        <v>529</v>
      </c>
      <c r="EW74" s="614" t="s">
        <v>529</v>
      </c>
      <c r="EX74" s="614" t="s">
        <v>1083</v>
      </c>
      <c r="EY74" s="614" t="s">
        <v>1083</v>
      </c>
      <c r="EZ74" s="614" t="s">
        <v>529</v>
      </c>
      <c r="FA74" s="614" t="s">
        <v>1083</v>
      </c>
      <c r="FB74" s="614" t="s">
        <v>1083</v>
      </c>
      <c r="FC74" s="614" t="s">
        <v>1083</v>
      </c>
      <c r="FD74" s="614" t="s">
        <v>1083</v>
      </c>
      <c r="FE74" s="614" t="s">
        <v>1083</v>
      </c>
      <c r="FF74" s="614" t="s">
        <v>1083</v>
      </c>
      <c r="FG74" s="614" t="s">
        <v>1083</v>
      </c>
      <c r="FH74" s="614" t="s">
        <v>1083</v>
      </c>
      <c r="FI74" s="614" t="s">
        <v>1083</v>
      </c>
      <c r="FJ74" s="614" t="s">
        <v>529</v>
      </c>
      <c r="FK74" s="614" t="s">
        <v>529</v>
      </c>
      <c r="FL74" s="614" t="s">
        <v>1083</v>
      </c>
      <c r="FM74" s="614" t="s">
        <v>529</v>
      </c>
      <c r="FN74" s="614" t="s">
        <v>1083</v>
      </c>
      <c r="FO74" s="614" t="s">
        <v>1083</v>
      </c>
      <c r="FP74" s="614" t="s">
        <v>1083</v>
      </c>
      <c r="FQ74" s="614" t="s">
        <v>1083</v>
      </c>
      <c r="FR74" s="614" t="s">
        <v>1083</v>
      </c>
      <c r="FS74" s="614" t="s">
        <v>1083</v>
      </c>
      <c r="FT74" s="614" t="s">
        <v>529</v>
      </c>
      <c r="FU74" s="614" t="s">
        <v>1083</v>
      </c>
      <c r="FV74" s="614" t="s">
        <v>1083</v>
      </c>
      <c r="FW74" s="614" t="s">
        <v>1083</v>
      </c>
      <c r="FX74" s="614" t="s">
        <v>529</v>
      </c>
      <c r="FY74" s="614" t="s">
        <v>1083</v>
      </c>
      <c r="FZ74" s="614" t="s">
        <v>529</v>
      </c>
      <c r="GA74" s="614" t="s">
        <v>529</v>
      </c>
      <c r="GB74" s="614" t="s">
        <v>529</v>
      </c>
      <c r="GC74" s="614" t="s">
        <v>529</v>
      </c>
      <c r="GD74" s="614" t="s">
        <v>1083</v>
      </c>
      <c r="GE74" s="614" t="s">
        <v>1083</v>
      </c>
      <c r="GF74" s="614" t="s">
        <v>529</v>
      </c>
      <c r="GG74" s="614" t="s">
        <v>529</v>
      </c>
      <c r="GH74" s="614" t="s">
        <v>1083</v>
      </c>
      <c r="GI74" s="614" t="s">
        <v>1083</v>
      </c>
      <c r="GJ74" s="614" t="s">
        <v>529</v>
      </c>
      <c r="GK74" s="614" t="s">
        <v>1083</v>
      </c>
      <c r="GL74" s="614" t="s">
        <v>529</v>
      </c>
      <c r="GM74" s="614" t="s">
        <v>1083</v>
      </c>
    </row>
    <row r="75" spans="1:195" x14ac:dyDescent="0.2">
      <c r="A75" s="613">
        <v>44900</v>
      </c>
      <c r="B75" s="614" t="s">
        <v>529</v>
      </c>
      <c r="C75" s="614" t="s">
        <v>1083</v>
      </c>
      <c r="D75" s="614" t="s">
        <v>1083</v>
      </c>
      <c r="E75" s="614" t="s">
        <v>529</v>
      </c>
      <c r="F75" s="614" t="s">
        <v>529</v>
      </c>
      <c r="G75" s="614" t="s">
        <v>1083</v>
      </c>
      <c r="H75" s="614" t="s">
        <v>1083</v>
      </c>
      <c r="I75" s="614" t="s">
        <v>1083</v>
      </c>
      <c r="J75" s="614" t="s">
        <v>1083</v>
      </c>
      <c r="K75" s="614" t="s">
        <v>1083</v>
      </c>
      <c r="L75" s="614" t="s">
        <v>1083</v>
      </c>
      <c r="M75" s="614" t="s">
        <v>1083</v>
      </c>
      <c r="N75" s="614" t="s">
        <v>529</v>
      </c>
      <c r="O75" s="614" t="s">
        <v>1083</v>
      </c>
      <c r="P75" s="614" t="s">
        <v>1083</v>
      </c>
      <c r="Q75" s="614" t="s">
        <v>529</v>
      </c>
      <c r="R75" s="614" t="s">
        <v>1083</v>
      </c>
      <c r="S75" s="614" t="s">
        <v>1083</v>
      </c>
      <c r="T75" s="614" t="s">
        <v>1083</v>
      </c>
      <c r="U75" s="614" t="s">
        <v>1083</v>
      </c>
      <c r="V75" s="614" t="s">
        <v>1083</v>
      </c>
      <c r="W75" s="614" t="s">
        <v>529</v>
      </c>
      <c r="X75" s="614" t="s">
        <v>529</v>
      </c>
      <c r="Y75" s="614" t="s">
        <v>1083</v>
      </c>
      <c r="Z75" s="614" t="s">
        <v>1083</v>
      </c>
      <c r="AA75" s="614" t="s">
        <v>1083</v>
      </c>
      <c r="AB75" s="614" t="s">
        <v>1083</v>
      </c>
      <c r="AC75" s="614" t="s">
        <v>1083</v>
      </c>
      <c r="AD75" s="614" t="s">
        <v>1083</v>
      </c>
      <c r="AE75" s="614" t="s">
        <v>1083</v>
      </c>
      <c r="AF75" s="614" t="s">
        <v>1083</v>
      </c>
      <c r="AG75" s="614" t="s">
        <v>529</v>
      </c>
      <c r="AH75" s="614" t="s">
        <v>1083</v>
      </c>
      <c r="AI75" s="614" t="s">
        <v>1083</v>
      </c>
      <c r="AJ75" s="614" t="s">
        <v>1083</v>
      </c>
      <c r="AK75" s="614" t="s">
        <v>529</v>
      </c>
      <c r="AL75" s="614" t="s">
        <v>1083</v>
      </c>
      <c r="AM75" s="614" t="s">
        <v>1083</v>
      </c>
      <c r="AN75" s="614" t="s">
        <v>1083</v>
      </c>
      <c r="AO75" s="614" t="s">
        <v>1083</v>
      </c>
      <c r="AP75" s="614" t="s">
        <v>1083</v>
      </c>
      <c r="AQ75" s="614" t="s">
        <v>529</v>
      </c>
      <c r="AR75" s="614" t="s">
        <v>1083</v>
      </c>
      <c r="AS75" s="614" t="s">
        <v>529</v>
      </c>
      <c r="AT75" s="614" t="s">
        <v>1083</v>
      </c>
      <c r="AU75" s="614" t="s">
        <v>1083</v>
      </c>
      <c r="AV75" s="614" t="s">
        <v>1083</v>
      </c>
      <c r="AW75" s="614" t="s">
        <v>1083</v>
      </c>
      <c r="AX75" s="614" t="s">
        <v>1083</v>
      </c>
      <c r="AY75" s="614" t="s">
        <v>1083</v>
      </c>
      <c r="AZ75" s="614" t="s">
        <v>1083</v>
      </c>
      <c r="BA75" s="614" t="s">
        <v>529</v>
      </c>
      <c r="BB75" s="614" t="s">
        <v>1083</v>
      </c>
      <c r="BC75" s="614" t="s">
        <v>529</v>
      </c>
      <c r="BD75" s="614" t="s">
        <v>529</v>
      </c>
      <c r="BE75" s="614" t="s">
        <v>1083</v>
      </c>
      <c r="BF75" s="614" t="s">
        <v>529</v>
      </c>
      <c r="BG75" s="614" t="s">
        <v>1083</v>
      </c>
      <c r="BH75" s="614" t="s">
        <v>529</v>
      </c>
      <c r="BI75" s="614" t="s">
        <v>529</v>
      </c>
      <c r="BJ75" s="614" t="s">
        <v>1083</v>
      </c>
      <c r="BK75" s="614" t="s">
        <v>529</v>
      </c>
      <c r="BL75" s="614" t="s">
        <v>529</v>
      </c>
      <c r="BM75" s="614" t="s">
        <v>1083</v>
      </c>
      <c r="BN75" s="614" t="s">
        <v>529</v>
      </c>
      <c r="BO75" s="614" t="s">
        <v>529</v>
      </c>
      <c r="BP75" s="614" t="s">
        <v>529</v>
      </c>
      <c r="BQ75" s="614" t="s">
        <v>529</v>
      </c>
      <c r="BR75" s="614" t="s">
        <v>1083</v>
      </c>
      <c r="BS75" s="614" t="s">
        <v>529</v>
      </c>
      <c r="BT75" s="614" t="s">
        <v>529</v>
      </c>
      <c r="BU75" s="614" t="s">
        <v>529</v>
      </c>
      <c r="BV75" s="614" t="s">
        <v>529</v>
      </c>
      <c r="BW75" s="614" t="s">
        <v>1083</v>
      </c>
      <c r="BX75" s="614" t="s">
        <v>529</v>
      </c>
      <c r="BY75" s="614" t="s">
        <v>1083</v>
      </c>
      <c r="BZ75" s="614" t="s">
        <v>1083</v>
      </c>
      <c r="CA75" s="614" t="s">
        <v>1083</v>
      </c>
      <c r="CB75" s="614" t="s">
        <v>1083</v>
      </c>
      <c r="CC75" s="614" t="s">
        <v>1083</v>
      </c>
      <c r="CD75" s="614" t="s">
        <v>1083</v>
      </c>
      <c r="CE75" s="614" t="s">
        <v>529</v>
      </c>
      <c r="CF75" s="614" t="s">
        <v>529</v>
      </c>
      <c r="CG75" s="614" t="s">
        <v>1083</v>
      </c>
      <c r="CH75" s="614" t="s">
        <v>1083</v>
      </c>
      <c r="CI75" s="614" t="s">
        <v>1083</v>
      </c>
      <c r="CJ75" s="614" t="s">
        <v>1083</v>
      </c>
      <c r="CK75" s="614" t="s">
        <v>529</v>
      </c>
      <c r="CL75" s="614" t="s">
        <v>1083</v>
      </c>
      <c r="CM75" s="614" t="s">
        <v>1083</v>
      </c>
      <c r="CN75" s="614" t="s">
        <v>1083</v>
      </c>
      <c r="CO75" s="614" t="s">
        <v>1083</v>
      </c>
      <c r="CP75" s="614" t="s">
        <v>1083</v>
      </c>
      <c r="CQ75" s="614" t="s">
        <v>1083</v>
      </c>
      <c r="CR75" s="614" t="s">
        <v>529</v>
      </c>
      <c r="CS75" s="614" t="s">
        <v>1083</v>
      </c>
      <c r="CT75" s="614" t="s">
        <v>1083</v>
      </c>
      <c r="CU75" s="614" t="s">
        <v>1083</v>
      </c>
      <c r="CV75" s="614" t="s">
        <v>1083</v>
      </c>
      <c r="CW75" s="614" t="s">
        <v>1083</v>
      </c>
      <c r="CX75" s="614" t="s">
        <v>1083</v>
      </c>
      <c r="CY75" s="614" t="s">
        <v>1083</v>
      </c>
      <c r="CZ75" s="614" t="s">
        <v>1083</v>
      </c>
      <c r="DA75" s="614" t="s">
        <v>1083</v>
      </c>
      <c r="DB75" s="614" t="s">
        <v>1083</v>
      </c>
      <c r="DC75" s="614" t="s">
        <v>529</v>
      </c>
      <c r="DD75" s="614" t="s">
        <v>1083</v>
      </c>
      <c r="DE75" s="614" t="s">
        <v>1083</v>
      </c>
      <c r="DF75" s="614" t="s">
        <v>1083</v>
      </c>
      <c r="DG75" s="614" t="s">
        <v>1083</v>
      </c>
      <c r="DH75" s="614" t="s">
        <v>529</v>
      </c>
      <c r="DI75" s="614" t="s">
        <v>1083</v>
      </c>
      <c r="DJ75" s="614" t="s">
        <v>1083</v>
      </c>
      <c r="DK75" s="614" t="s">
        <v>529</v>
      </c>
      <c r="DL75" s="614" t="s">
        <v>1083</v>
      </c>
      <c r="DM75" s="614" t="s">
        <v>529</v>
      </c>
      <c r="DN75" s="614" t="s">
        <v>1083</v>
      </c>
      <c r="DO75" s="614" t="s">
        <v>1083</v>
      </c>
      <c r="DP75" s="614" t="s">
        <v>529</v>
      </c>
      <c r="DQ75" s="614" t="s">
        <v>529</v>
      </c>
      <c r="DR75" s="614" t="s">
        <v>1083</v>
      </c>
      <c r="DS75" s="614" t="s">
        <v>1083</v>
      </c>
      <c r="DT75" s="614" t="s">
        <v>1083</v>
      </c>
      <c r="DU75" s="614" t="s">
        <v>529</v>
      </c>
      <c r="DV75" s="614" t="s">
        <v>1083</v>
      </c>
      <c r="DW75" s="614" t="s">
        <v>1083</v>
      </c>
      <c r="DX75" s="614" t="s">
        <v>1083</v>
      </c>
      <c r="DY75" s="614" t="s">
        <v>1083</v>
      </c>
      <c r="DZ75" s="614" t="s">
        <v>529</v>
      </c>
      <c r="EA75" s="614" t="s">
        <v>529</v>
      </c>
      <c r="EB75" s="614" t="s">
        <v>529</v>
      </c>
      <c r="EC75" s="614" t="s">
        <v>1083</v>
      </c>
      <c r="ED75" s="614" t="s">
        <v>529</v>
      </c>
      <c r="EE75" s="614" t="s">
        <v>529</v>
      </c>
      <c r="EF75" s="614" t="s">
        <v>529</v>
      </c>
      <c r="EG75" s="614" t="s">
        <v>1083</v>
      </c>
      <c r="EH75" s="614" t="s">
        <v>1083</v>
      </c>
      <c r="EI75" s="614" t="s">
        <v>1083</v>
      </c>
      <c r="EJ75" s="614" t="s">
        <v>1083</v>
      </c>
      <c r="EK75" s="614" t="s">
        <v>1083</v>
      </c>
      <c r="EL75" s="614" t="s">
        <v>1083</v>
      </c>
      <c r="EM75" s="614" t="s">
        <v>1083</v>
      </c>
      <c r="EN75" s="614" t="s">
        <v>529</v>
      </c>
      <c r="EO75" s="614" t="s">
        <v>1083</v>
      </c>
      <c r="EP75" s="614" t="s">
        <v>529</v>
      </c>
      <c r="EQ75" s="614" t="s">
        <v>1083</v>
      </c>
      <c r="ER75" s="614" t="s">
        <v>529</v>
      </c>
      <c r="ES75" s="614" t="s">
        <v>1083</v>
      </c>
      <c r="ET75" s="614" t="s">
        <v>529</v>
      </c>
      <c r="EU75" s="614" t="s">
        <v>529</v>
      </c>
      <c r="EV75" s="614" t="s">
        <v>529</v>
      </c>
      <c r="EW75" s="614" t="s">
        <v>529</v>
      </c>
      <c r="EX75" s="614" t="s">
        <v>1083</v>
      </c>
      <c r="EY75" s="614" t="s">
        <v>529</v>
      </c>
      <c r="EZ75" s="614" t="s">
        <v>529</v>
      </c>
      <c r="FA75" s="614" t="s">
        <v>1083</v>
      </c>
      <c r="FB75" s="614" t="s">
        <v>1083</v>
      </c>
      <c r="FC75" s="614" t="s">
        <v>1083</v>
      </c>
      <c r="FD75" s="614" t="s">
        <v>1083</v>
      </c>
      <c r="FE75" s="614" t="s">
        <v>1083</v>
      </c>
      <c r="FF75" s="614" t="s">
        <v>1083</v>
      </c>
      <c r="FG75" s="614" t="s">
        <v>1083</v>
      </c>
      <c r="FH75" s="614" t="s">
        <v>1083</v>
      </c>
      <c r="FI75" s="614" t="s">
        <v>1083</v>
      </c>
      <c r="FJ75" s="614" t="s">
        <v>529</v>
      </c>
      <c r="FK75" s="614" t="s">
        <v>529</v>
      </c>
      <c r="FL75" s="614" t="s">
        <v>1083</v>
      </c>
      <c r="FM75" s="614" t="s">
        <v>529</v>
      </c>
      <c r="FN75" s="614" t="s">
        <v>1083</v>
      </c>
      <c r="FO75" s="614" t="s">
        <v>1083</v>
      </c>
      <c r="FP75" s="614" t="s">
        <v>529</v>
      </c>
      <c r="FQ75" s="614" t="s">
        <v>1083</v>
      </c>
      <c r="FR75" s="614" t="s">
        <v>1083</v>
      </c>
      <c r="FS75" s="614" t="s">
        <v>1083</v>
      </c>
      <c r="FT75" s="614" t="s">
        <v>529</v>
      </c>
      <c r="FU75" s="614" t="s">
        <v>1083</v>
      </c>
      <c r="FV75" s="614" t="s">
        <v>1083</v>
      </c>
      <c r="FW75" s="614" t="s">
        <v>1083</v>
      </c>
      <c r="FX75" s="614" t="s">
        <v>529</v>
      </c>
      <c r="FY75" s="614" t="s">
        <v>1083</v>
      </c>
      <c r="FZ75" s="614" t="s">
        <v>529</v>
      </c>
      <c r="GA75" s="614" t="s">
        <v>529</v>
      </c>
      <c r="GB75" s="614" t="s">
        <v>529</v>
      </c>
      <c r="GC75" s="614" t="s">
        <v>529</v>
      </c>
      <c r="GD75" s="614" t="s">
        <v>529</v>
      </c>
      <c r="GE75" s="614" t="s">
        <v>1083</v>
      </c>
      <c r="GF75" s="614" t="s">
        <v>529</v>
      </c>
      <c r="GG75" s="614" t="s">
        <v>529</v>
      </c>
      <c r="GH75" s="614" t="s">
        <v>1083</v>
      </c>
      <c r="GI75" s="614" t="s">
        <v>1083</v>
      </c>
      <c r="GJ75" s="614" t="s">
        <v>529</v>
      </c>
      <c r="GK75" s="614" t="s">
        <v>1083</v>
      </c>
      <c r="GL75" s="614" t="s">
        <v>529</v>
      </c>
      <c r="GM75" s="614" t="s">
        <v>1083</v>
      </c>
    </row>
    <row r="76" spans="1:195" x14ac:dyDescent="0.2">
      <c r="A76" s="613">
        <v>44901</v>
      </c>
      <c r="B76" s="614" t="s">
        <v>529</v>
      </c>
      <c r="C76" s="614" t="s">
        <v>1083</v>
      </c>
      <c r="D76" s="614" t="s">
        <v>1083</v>
      </c>
      <c r="E76" s="614" t="s">
        <v>529</v>
      </c>
      <c r="F76" s="614" t="s">
        <v>529</v>
      </c>
      <c r="G76" s="614" t="s">
        <v>1083</v>
      </c>
      <c r="H76" s="614" t="s">
        <v>1083</v>
      </c>
      <c r="I76" s="614" t="s">
        <v>529</v>
      </c>
      <c r="J76" s="614" t="s">
        <v>529</v>
      </c>
      <c r="K76" s="614" t="s">
        <v>1083</v>
      </c>
      <c r="L76" s="614" t="s">
        <v>1083</v>
      </c>
      <c r="M76" s="614" t="s">
        <v>1083</v>
      </c>
      <c r="N76" s="614" t="s">
        <v>529</v>
      </c>
      <c r="O76" s="614" t="s">
        <v>1083</v>
      </c>
      <c r="P76" s="614" t="s">
        <v>529</v>
      </c>
      <c r="Q76" s="614" t="s">
        <v>529</v>
      </c>
      <c r="R76" s="614" t="s">
        <v>1083</v>
      </c>
      <c r="S76" s="614" t="s">
        <v>1083</v>
      </c>
      <c r="T76" s="614" t="s">
        <v>1083</v>
      </c>
      <c r="U76" s="614" t="s">
        <v>1083</v>
      </c>
      <c r="V76" s="614" t="s">
        <v>1083</v>
      </c>
      <c r="W76" s="614" t="s">
        <v>529</v>
      </c>
      <c r="X76" s="614" t="s">
        <v>529</v>
      </c>
      <c r="Y76" s="614" t="s">
        <v>1083</v>
      </c>
      <c r="Z76" s="614" t="s">
        <v>1083</v>
      </c>
      <c r="AA76" s="614" t="s">
        <v>1083</v>
      </c>
      <c r="AB76" s="614" t="s">
        <v>1083</v>
      </c>
      <c r="AC76" s="614" t="s">
        <v>1083</v>
      </c>
      <c r="AD76" s="614" t="s">
        <v>1083</v>
      </c>
      <c r="AE76" s="614" t="s">
        <v>1083</v>
      </c>
      <c r="AF76" s="614" t="s">
        <v>1083</v>
      </c>
      <c r="AG76" s="614" t="s">
        <v>529</v>
      </c>
      <c r="AH76" s="614" t="s">
        <v>1083</v>
      </c>
      <c r="AI76" s="614" t="s">
        <v>1083</v>
      </c>
      <c r="AJ76" s="614" t="s">
        <v>1083</v>
      </c>
      <c r="AK76" s="614" t="s">
        <v>529</v>
      </c>
      <c r="AL76" s="614" t="s">
        <v>1083</v>
      </c>
      <c r="AM76" s="614" t="s">
        <v>1083</v>
      </c>
      <c r="AN76" s="614" t="s">
        <v>1083</v>
      </c>
      <c r="AO76" s="614" t="s">
        <v>1083</v>
      </c>
      <c r="AP76" s="614" t="s">
        <v>1083</v>
      </c>
      <c r="AQ76" s="614" t="s">
        <v>529</v>
      </c>
      <c r="AR76" s="614" t="s">
        <v>1083</v>
      </c>
      <c r="AS76" s="614" t="s">
        <v>529</v>
      </c>
      <c r="AT76" s="614" t="s">
        <v>1083</v>
      </c>
      <c r="AU76" s="614" t="s">
        <v>1083</v>
      </c>
      <c r="AV76" s="614" t="s">
        <v>1083</v>
      </c>
      <c r="AW76" s="614" t="s">
        <v>1083</v>
      </c>
      <c r="AX76" s="614" t="s">
        <v>1083</v>
      </c>
      <c r="AY76" s="614" t="s">
        <v>1083</v>
      </c>
      <c r="AZ76" s="614" t="s">
        <v>1083</v>
      </c>
      <c r="BA76" s="614" t="s">
        <v>1083</v>
      </c>
      <c r="BB76" s="614" t="s">
        <v>1083</v>
      </c>
      <c r="BC76" s="614" t="s">
        <v>529</v>
      </c>
      <c r="BD76" s="614" t="s">
        <v>529</v>
      </c>
      <c r="BE76" s="614" t="s">
        <v>1083</v>
      </c>
      <c r="BF76" s="614" t="s">
        <v>529</v>
      </c>
      <c r="BG76" s="614" t="s">
        <v>1083</v>
      </c>
      <c r="BH76" s="614" t="s">
        <v>529</v>
      </c>
      <c r="BI76" s="614" t="s">
        <v>529</v>
      </c>
      <c r="BJ76" s="614" t="s">
        <v>1083</v>
      </c>
      <c r="BK76" s="614" t="s">
        <v>529</v>
      </c>
      <c r="BL76" s="614" t="s">
        <v>529</v>
      </c>
      <c r="BM76" s="614" t="s">
        <v>1083</v>
      </c>
      <c r="BN76" s="614" t="s">
        <v>529</v>
      </c>
      <c r="BO76" s="614" t="s">
        <v>529</v>
      </c>
      <c r="BP76" s="614" t="s">
        <v>529</v>
      </c>
      <c r="BQ76" s="614" t="s">
        <v>529</v>
      </c>
      <c r="BR76" s="614" t="s">
        <v>1083</v>
      </c>
      <c r="BS76" s="614" t="s">
        <v>529</v>
      </c>
      <c r="BT76" s="614" t="s">
        <v>529</v>
      </c>
      <c r="BU76" s="614" t="s">
        <v>529</v>
      </c>
      <c r="BV76" s="614" t="s">
        <v>529</v>
      </c>
      <c r="BW76" s="614" t="s">
        <v>1083</v>
      </c>
      <c r="BX76" s="614" t="s">
        <v>529</v>
      </c>
      <c r="BY76" s="614" t="s">
        <v>1083</v>
      </c>
      <c r="BZ76" s="614" t="s">
        <v>1083</v>
      </c>
      <c r="CA76" s="614" t="s">
        <v>1083</v>
      </c>
      <c r="CB76" s="614" t="s">
        <v>1083</v>
      </c>
      <c r="CC76" s="614" t="s">
        <v>1083</v>
      </c>
      <c r="CD76" s="614" t="s">
        <v>1083</v>
      </c>
      <c r="CE76" s="614" t="s">
        <v>529</v>
      </c>
      <c r="CF76" s="614" t="s">
        <v>529</v>
      </c>
      <c r="CG76" s="614" t="s">
        <v>1083</v>
      </c>
      <c r="CH76" s="614" t="s">
        <v>1083</v>
      </c>
      <c r="CI76" s="614" t="s">
        <v>1083</v>
      </c>
      <c r="CJ76" s="614" t="s">
        <v>1083</v>
      </c>
      <c r="CK76" s="614" t="s">
        <v>529</v>
      </c>
      <c r="CL76" s="614" t="s">
        <v>1083</v>
      </c>
      <c r="CM76" s="614" t="s">
        <v>1083</v>
      </c>
      <c r="CN76" s="614" t="s">
        <v>1083</v>
      </c>
      <c r="CO76" s="614" t="s">
        <v>1083</v>
      </c>
      <c r="CP76" s="614" t="s">
        <v>1083</v>
      </c>
      <c r="CQ76" s="614" t="s">
        <v>1083</v>
      </c>
      <c r="CR76" s="614" t="s">
        <v>529</v>
      </c>
      <c r="CS76" s="614" t="s">
        <v>1083</v>
      </c>
      <c r="CT76" s="614" t="s">
        <v>1083</v>
      </c>
      <c r="CU76" s="614" t="s">
        <v>1083</v>
      </c>
      <c r="CV76" s="614" t="s">
        <v>1083</v>
      </c>
      <c r="CW76" s="614" t="s">
        <v>1083</v>
      </c>
      <c r="CX76" s="614" t="s">
        <v>1083</v>
      </c>
      <c r="CY76" s="614" t="s">
        <v>1083</v>
      </c>
      <c r="CZ76" s="614" t="s">
        <v>1083</v>
      </c>
      <c r="DA76" s="614" t="s">
        <v>1083</v>
      </c>
      <c r="DB76" s="614" t="s">
        <v>1083</v>
      </c>
      <c r="DC76" s="614" t="s">
        <v>529</v>
      </c>
      <c r="DD76" s="614" t="s">
        <v>1083</v>
      </c>
      <c r="DE76" s="614" t="s">
        <v>1083</v>
      </c>
      <c r="DF76" s="614" t="s">
        <v>1083</v>
      </c>
      <c r="DG76" s="614" t="s">
        <v>1083</v>
      </c>
      <c r="DH76" s="614" t="s">
        <v>529</v>
      </c>
      <c r="DI76" s="614" t="s">
        <v>1083</v>
      </c>
      <c r="DJ76" s="614" t="s">
        <v>1083</v>
      </c>
      <c r="DK76" s="614" t="s">
        <v>529</v>
      </c>
      <c r="DL76" s="614" t="s">
        <v>1083</v>
      </c>
      <c r="DM76" s="614" t="s">
        <v>529</v>
      </c>
      <c r="DN76" s="614" t="s">
        <v>1083</v>
      </c>
      <c r="DO76" s="614" t="s">
        <v>1083</v>
      </c>
      <c r="DP76" s="614" t="s">
        <v>529</v>
      </c>
      <c r="DQ76" s="614" t="s">
        <v>529</v>
      </c>
      <c r="DR76" s="614" t="s">
        <v>1083</v>
      </c>
      <c r="DS76" s="614" t="s">
        <v>1083</v>
      </c>
      <c r="DT76" s="614" t="s">
        <v>1083</v>
      </c>
      <c r="DU76" s="614" t="s">
        <v>529</v>
      </c>
      <c r="DV76" s="614" t="s">
        <v>1083</v>
      </c>
      <c r="DW76" s="614" t="s">
        <v>1083</v>
      </c>
      <c r="DX76" s="614" t="s">
        <v>1083</v>
      </c>
      <c r="DY76" s="614" t="s">
        <v>1083</v>
      </c>
      <c r="DZ76" s="614" t="s">
        <v>529</v>
      </c>
      <c r="EA76" s="614" t="s">
        <v>529</v>
      </c>
      <c r="EB76" s="614" t="s">
        <v>529</v>
      </c>
      <c r="EC76" s="614" t="s">
        <v>1083</v>
      </c>
      <c r="ED76" s="614" t="s">
        <v>529</v>
      </c>
      <c r="EE76" s="614" t="s">
        <v>1083</v>
      </c>
      <c r="EF76" s="614" t="s">
        <v>529</v>
      </c>
      <c r="EG76" s="614" t="s">
        <v>1083</v>
      </c>
      <c r="EH76" s="614" t="s">
        <v>1083</v>
      </c>
      <c r="EI76" s="614" t="s">
        <v>1083</v>
      </c>
      <c r="EJ76" s="614" t="s">
        <v>1083</v>
      </c>
      <c r="EK76" s="614" t="s">
        <v>1083</v>
      </c>
      <c r="EL76" s="614" t="s">
        <v>1083</v>
      </c>
      <c r="EM76" s="614" t="s">
        <v>1083</v>
      </c>
      <c r="EN76" s="614" t="s">
        <v>529</v>
      </c>
      <c r="EO76" s="614" t="s">
        <v>1083</v>
      </c>
      <c r="EP76" s="614" t="s">
        <v>1083</v>
      </c>
      <c r="EQ76" s="614" t="s">
        <v>1083</v>
      </c>
      <c r="ER76" s="614" t="s">
        <v>529</v>
      </c>
      <c r="ES76" s="614" t="s">
        <v>1083</v>
      </c>
      <c r="ET76" s="614" t="s">
        <v>529</v>
      </c>
      <c r="EU76" s="614" t="s">
        <v>1083</v>
      </c>
      <c r="EV76" s="614" t="s">
        <v>529</v>
      </c>
      <c r="EW76" s="614" t="s">
        <v>529</v>
      </c>
      <c r="EX76" s="614" t="s">
        <v>1083</v>
      </c>
      <c r="EY76" s="614" t="s">
        <v>529</v>
      </c>
      <c r="EZ76" s="614" t="s">
        <v>529</v>
      </c>
      <c r="FA76" s="614" t="s">
        <v>1083</v>
      </c>
      <c r="FB76" s="614" t="s">
        <v>1083</v>
      </c>
      <c r="FC76" s="614" t="s">
        <v>1083</v>
      </c>
      <c r="FD76" s="614" t="s">
        <v>1083</v>
      </c>
      <c r="FE76" s="614" t="s">
        <v>1083</v>
      </c>
      <c r="FF76" s="614" t="s">
        <v>1083</v>
      </c>
      <c r="FG76" s="614" t="s">
        <v>1083</v>
      </c>
      <c r="FH76" s="614" t="s">
        <v>1083</v>
      </c>
      <c r="FI76" s="614" t="s">
        <v>1083</v>
      </c>
      <c r="FJ76" s="614" t="s">
        <v>529</v>
      </c>
      <c r="FK76" s="614" t="s">
        <v>529</v>
      </c>
      <c r="FL76" s="614" t="s">
        <v>1083</v>
      </c>
      <c r="FM76" s="614" t="s">
        <v>1083</v>
      </c>
      <c r="FN76" s="614" t="s">
        <v>1083</v>
      </c>
      <c r="FO76" s="614" t="s">
        <v>1083</v>
      </c>
      <c r="FP76" s="614" t="s">
        <v>1083</v>
      </c>
      <c r="FQ76" s="614" t="s">
        <v>1083</v>
      </c>
      <c r="FR76" s="614" t="s">
        <v>1083</v>
      </c>
      <c r="FS76" s="614" t="s">
        <v>1083</v>
      </c>
      <c r="FT76" s="614" t="s">
        <v>529</v>
      </c>
      <c r="FU76" s="614" t="s">
        <v>1083</v>
      </c>
      <c r="FV76" s="614" t="s">
        <v>1083</v>
      </c>
      <c r="FW76" s="614" t="s">
        <v>1083</v>
      </c>
      <c r="FX76" s="614" t="s">
        <v>529</v>
      </c>
      <c r="FY76" s="614" t="s">
        <v>1083</v>
      </c>
      <c r="FZ76" s="614" t="s">
        <v>529</v>
      </c>
      <c r="GA76" s="614" t="s">
        <v>529</v>
      </c>
      <c r="GB76" s="614" t="s">
        <v>529</v>
      </c>
      <c r="GC76" s="614" t="s">
        <v>529</v>
      </c>
      <c r="GD76" s="614" t="s">
        <v>529</v>
      </c>
      <c r="GE76" s="614" t="s">
        <v>1083</v>
      </c>
      <c r="GF76" s="614" t="s">
        <v>529</v>
      </c>
      <c r="GG76" s="614" t="s">
        <v>529</v>
      </c>
      <c r="GH76" s="614" t="s">
        <v>1083</v>
      </c>
      <c r="GI76" s="614" t="s">
        <v>1083</v>
      </c>
      <c r="GJ76" s="614" t="s">
        <v>529</v>
      </c>
      <c r="GK76" s="614" t="s">
        <v>1083</v>
      </c>
      <c r="GL76" s="614" t="s">
        <v>529</v>
      </c>
      <c r="GM76" s="614" t="s">
        <v>529</v>
      </c>
    </row>
    <row r="77" spans="1:195" x14ac:dyDescent="0.2">
      <c r="A77" s="613">
        <v>44902</v>
      </c>
      <c r="B77" s="614" t="s">
        <v>529</v>
      </c>
      <c r="C77" s="614" t="s">
        <v>1083</v>
      </c>
      <c r="D77" s="614" t="s">
        <v>1083</v>
      </c>
      <c r="E77" s="614" t="s">
        <v>529</v>
      </c>
      <c r="F77" s="614" t="s">
        <v>529</v>
      </c>
      <c r="G77" s="614" t="s">
        <v>1083</v>
      </c>
      <c r="H77" s="614" t="s">
        <v>1083</v>
      </c>
      <c r="I77" s="614" t="s">
        <v>1083</v>
      </c>
      <c r="J77" s="614" t="s">
        <v>1083</v>
      </c>
      <c r="K77" s="614" t="s">
        <v>1083</v>
      </c>
      <c r="L77" s="614" t="s">
        <v>1083</v>
      </c>
      <c r="M77" s="614" t="s">
        <v>1083</v>
      </c>
      <c r="N77" s="614" t="s">
        <v>1083</v>
      </c>
      <c r="O77" s="614" t="s">
        <v>1083</v>
      </c>
      <c r="P77" s="614" t="s">
        <v>1083</v>
      </c>
      <c r="Q77" s="614" t="s">
        <v>529</v>
      </c>
      <c r="R77" s="614" t="s">
        <v>1083</v>
      </c>
      <c r="S77" s="614" t="s">
        <v>1083</v>
      </c>
      <c r="T77" s="614" t="s">
        <v>1083</v>
      </c>
      <c r="U77" s="614" t="s">
        <v>1083</v>
      </c>
      <c r="V77" s="614" t="s">
        <v>1083</v>
      </c>
      <c r="W77" s="614" t="s">
        <v>529</v>
      </c>
      <c r="X77" s="614" t="s">
        <v>529</v>
      </c>
      <c r="Y77" s="614" t="s">
        <v>1083</v>
      </c>
      <c r="Z77" s="614" t="s">
        <v>1083</v>
      </c>
      <c r="AA77" s="614" t="s">
        <v>1083</v>
      </c>
      <c r="AB77" s="614" t="s">
        <v>1083</v>
      </c>
      <c r="AC77" s="614" t="s">
        <v>1083</v>
      </c>
      <c r="AD77" s="614" t="s">
        <v>1083</v>
      </c>
      <c r="AE77" s="614" t="s">
        <v>1083</v>
      </c>
      <c r="AF77" s="614" t="s">
        <v>1083</v>
      </c>
      <c r="AG77" s="614" t="s">
        <v>529</v>
      </c>
      <c r="AH77" s="614" t="s">
        <v>1083</v>
      </c>
      <c r="AI77" s="614" t="s">
        <v>1083</v>
      </c>
      <c r="AJ77" s="614" t="s">
        <v>1083</v>
      </c>
      <c r="AK77" s="614" t="s">
        <v>529</v>
      </c>
      <c r="AL77" s="614" t="s">
        <v>1083</v>
      </c>
      <c r="AM77" s="614" t="s">
        <v>1083</v>
      </c>
      <c r="AN77" s="614" t="s">
        <v>1083</v>
      </c>
      <c r="AO77" s="614" t="s">
        <v>1083</v>
      </c>
      <c r="AP77" s="614" t="s">
        <v>1083</v>
      </c>
      <c r="AQ77" s="614" t="s">
        <v>529</v>
      </c>
      <c r="AR77" s="614" t="s">
        <v>1083</v>
      </c>
      <c r="AS77" s="614" t="s">
        <v>529</v>
      </c>
      <c r="AT77" s="614" t="s">
        <v>1083</v>
      </c>
      <c r="AU77" s="614" t="s">
        <v>1083</v>
      </c>
      <c r="AV77" s="614" t="s">
        <v>1083</v>
      </c>
      <c r="AW77" s="614" t="s">
        <v>1083</v>
      </c>
      <c r="AX77" s="614" t="s">
        <v>1083</v>
      </c>
      <c r="AY77" s="614" t="s">
        <v>1083</v>
      </c>
      <c r="AZ77" s="614" t="s">
        <v>1083</v>
      </c>
      <c r="BA77" s="614" t="s">
        <v>529</v>
      </c>
      <c r="BB77" s="614" t="s">
        <v>1083</v>
      </c>
      <c r="BC77" s="614" t="s">
        <v>529</v>
      </c>
      <c r="BD77" s="614" t="s">
        <v>529</v>
      </c>
      <c r="BE77" s="614" t="s">
        <v>1083</v>
      </c>
      <c r="BF77" s="614" t="s">
        <v>529</v>
      </c>
      <c r="BG77" s="614" t="s">
        <v>1083</v>
      </c>
      <c r="BH77" s="614" t="s">
        <v>529</v>
      </c>
      <c r="BI77" s="614" t="s">
        <v>529</v>
      </c>
      <c r="BJ77" s="614" t="s">
        <v>1083</v>
      </c>
      <c r="BK77" s="614" t="s">
        <v>529</v>
      </c>
      <c r="BL77" s="614" t="s">
        <v>529</v>
      </c>
      <c r="BM77" s="614" t="s">
        <v>1083</v>
      </c>
      <c r="BN77" s="614" t="s">
        <v>529</v>
      </c>
      <c r="BO77" s="614" t="s">
        <v>529</v>
      </c>
      <c r="BP77" s="614" t="s">
        <v>529</v>
      </c>
      <c r="BQ77" s="614" t="s">
        <v>529</v>
      </c>
      <c r="BR77" s="614" t="s">
        <v>1083</v>
      </c>
      <c r="BS77" s="614" t="s">
        <v>529</v>
      </c>
      <c r="BT77" s="614" t="s">
        <v>529</v>
      </c>
      <c r="BU77" s="614" t="s">
        <v>529</v>
      </c>
      <c r="BV77" s="614" t="s">
        <v>529</v>
      </c>
      <c r="BW77" s="614" t="s">
        <v>1083</v>
      </c>
      <c r="BX77" s="614" t="s">
        <v>529</v>
      </c>
      <c r="BY77" s="614" t="s">
        <v>1083</v>
      </c>
      <c r="BZ77" s="614" t="s">
        <v>529</v>
      </c>
      <c r="CA77" s="614" t="s">
        <v>1083</v>
      </c>
      <c r="CB77" s="614" t="s">
        <v>1083</v>
      </c>
      <c r="CC77" s="614" t="s">
        <v>1083</v>
      </c>
      <c r="CD77" s="614" t="s">
        <v>1083</v>
      </c>
      <c r="CE77" s="614" t="s">
        <v>529</v>
      </c>
      <c r="CF77" s="614" t="s">
        <v>529</v>
      </c>
      <c r="CG77" s="614" t="s">
        <v>1083</v>
      </c>
      <c r="CH77" s="614" t="s">
        <v>1083</v>
      </c>
      <c r="CI77" s="614" t="s">
        <v>1083</v>
      </c>
      <c r="CJ77" s="614" t="s">
        <v>1083</v>
      </c>
      <c r="CK77" s="614" t="s">
        <v>529</v>
      </c>
      <c r="CL77" s="614" t="s">
        <v>529</v>
      </c>
      <c r="CM77" s="614" t="s">
        <v>1083</v>
      </c>
      <c r="CN77" s="614" t="s">
        <v>1083</v>
      </c>
      <c r="CO77" s="614" t="s">
        <v>1083</v>
      </c>
      <c r="CP77" s="614" t="s">
        <v>1083</v>
      </c>
      <c r="CQ77" s="614" t="s">
        <v>1083</v>
      </c>
      <c r="CR77" s="614" t="s">
        <v>529</v>
      </c>
      <c r="CS77" s="614" t="s">
        <v>1083</v>
      </c>
      <c r="CT77" s="614" t="s">
        <v>1083</v>
      </c>
      <c r="CU77" s="614" t="s">
        <v>1083</v>
      </c>
      <c r="CV77" s="614" t="s">
        <v>1083</v>
      </c>
      <c r="CW77" s="614" t="s">
        <v>1083</v>
      </c>
      <c r="CX77" s="614" t="s">
        <v>1083</v>
      </c>
      <c r="CY77" s="614" t="s">
        <v>1083</v>
      </c>
      <c r="CZ77" s="614" t="s">
        <v>1083</v>
      </c>
      <c r="DA77" s="614" t="s">
        <v>1083</v>
      </c>
      <c r="DB77" s="614" t="s">
        <v>1083</v>
      </c>
      <c r="DC77" s="614" t="s">
        <v>529</v>
      </c>
      <c r="DD77" s="614" t="s">
        <v>1083</v>
      </c>
      <c r="DE77" s="614" t="s">
        <v>1083</v>
      </c>
      <c r="DF77" s="614" t="s">
        <v>1083</v>
      </c>
      <c r="DG77" s="614" t="s">
        <v>1083</v>
      </c>
      <c r="DH77" s="614" t="s">
        <v>529</v>
      </c>
      <c r="DI77" s="614" t="s">
        <v>1083</v>
      </c>
      <c r="DJ77" s="614" t="s">
        <v>1083</v>
      </c>
      <c r="DK77" s="614" t="s">
        <v>529</v>
      </c>
      <c r="DL77" s="614" t="s">
        <v>1083</v>
      </c>
      <c r="DM77" s="614" t="s">
        <v>529</v>
      </c>
      <c r="DN77" s="614" t="s">
        <v>1083</v>
      </c>
      <c r="DO77" s="614" t="s">
        <v>1083</v>
      </c>
      <c r="DP77" s="614" t="s">
        <v>529</v>
      </c>
      <c r="DQ77" s="614" t="s">
        <v>1083</v>
      </c>
      <c r="DR77" s="614" t="s">
        <v>1083</v>
      </c>
      <c r="DS77" s="614" t="s">
        <v>1083</v>
      </c>
      <c r="DT77" s="614" t="s">
        <v>1083</v>
      </c>
      <c r="DU77" s="614" t="s">
        <v>529</v>
      </c>
      <c r="DV77" s="614" t="s">
        <v>1083</v>
      </c>
      <c r="DW77" s="614" t="s">
        <v>1083</v>
      </c>
      <c r="DX77" s="614" t="s">
        <v>1083</v>
      </c>
      <c r="DY77" s="614" t="s">
        <v>1083</v>
      </c>
      <c r="DZ77" s="614" t="s">
        <v>529</v>
      </c>
      <c r="EA77" s="614" t="s">
        <v>529</v>
      </c>
      <c r="EB77" s="614" t="s">
        <v>529</v>
      </c>
      <c r="EC77" s="614" t="s">
        <v>1083</v>
      </c>
      <c r="ED77" s="614" t="s">
        <v>529</v>
      </c>
      <c r="EE77" s="614" t="s">
        <v>529</v>
      </c>
      <c r="EF77" s="614" t="s">
        <v>529</v>
      </c>
      <c r="EG77" s="614" t="s">
        <v>529</v>
      </c>
      <c r="EH77" s="614" t="s">
        <v>1083</v>
      </c>
      <c r="EI77" s="614" t="s">
        <v>1083</v>
      </c>
      <c r="EJ77" s="614" t="s">
        <v>1083</v>
      </c>
      <c r="EK77" s="614" t="s">
        <v>1083</v>
      </c>
      <c r="EL77" s="614" t="s">
        <v>1083</v>
      </c>
      <c r="EM77" s="614" t="s">
        <v>1083</v>
      </c>
      <c r="EN77" s="614" t="s">
        <v>529</v>
      </c>
      <c r="EO77" s="614" t="s">
        <v>1083</v>
      </c>
      <c r="EP77" s="614" t="s">
        <v>1083</v>
      </c>
      <c r="EQ77" s="614" t="s">
        <v>1083</v>
      </c>
      <c r="ER77" s="614" t="s">
        <v>529</v>
      </c>
      <c r="ES77" s="614" t="s">
        <v>1083</v>
      </c>
      <c r="ET77" s="614" t="s">
        <v>1083</v>
      </c>
      <c r="EU77" s="614" t="s">
        <v>1083</v>
      </c>
      <c r="EV77" s="614" t="s">
        <v>529</v>
      </c>
      <c r="EW77" s="614" t="s">
        <v>529</v>
      </c>
      <c r="EX77" s="614" t="s">
        <v>1083</v>
      </c>
      <c r="EY77" s="614" t="s">
        <v>529</v>
      </c>
      <c r="EZ77" s="614" t="s">
        <v>529</v>
      </c>
      <c r="FA77" s="614" t="s">
        <v>1083</v>
      </c>
      <c r="FB77" s="614" t="s">
        <v>1083</v>
      </c>
      <c r="FC77" s="614" t="s">
        <v>1083</v>
      </c>
      <c r="FD77" s="614" t="s">
        <v>1083</v>
      </c>
      <c r="FE77" s="614" t="s">
        <v>1083</v>
      </c>
      <c r="FF77" s="614" t="s">
        <v>1083</v>
      </c>
      <c r="FG77" s="614" t="s">
        <v>1083</v>
      </c>
      <c r="FH77" s="614" t="s">
        <v>1083</v>
      </c>
      <c r="FI77" s="614" t="s">
        <v>1083</v>
      </c>
      <c r="FJ77" s="614" t="s">
        <v>529</v>
      </c>
      <c r="FK77" s="614" t="s">
        <v>529</v>
      </c>
      <c r="FL77" s="614" t="s">
        <v>1083</v>
      </c>
      <c r="FM77" s="614" t="s">
        <v>529</v>
      </c>
      <c r="FN77" s="614" t="s">
        <v>1083</v>
      </c>
      <c r="FO77" s="614" t="s">
        <v>1083</v>
      </c>
      <c r="FP77" s="614" t="s">
        <v>1083</v>
      </c>
      <c r="FQ77" s="614" t="s">
        <v>1083</v>
      </c>
      <c r="FR77" s="614" t="s">
        <v>1083</v>
      </c>
      <c r="FS77" s="614" t="s">
        <v>1083</v>
      </c>
      <c r="FT77" s="614" t="s">
        <v>529</v>
      </c>
      <c r="FU77" s="614" t="s">
        <v>1083</v>
      </c>
      <c r="FV77" s="614" t="s">
        <v>1083</v>
      </c>
      <c r="FW77" s="614" t="s">
        <v>1083</v>
      </c>
      <c r="FX77" s="614" t="s">
        <v>529</v>
      </c>
      <c r="FY77" s="614" t="s">
        <v>1083</v>
      </c>
      <c r="FZ77" s="614" t="s">
        <v>529</v>
      </c>
      <c r="GA77" s="614" t="s">
        <v>529</v>
      </c>
      <c r="GB77" s="614" t="s">
        <v>529</v>
      </c>
      <c r="GC77" s="614" t="s">
        <v>529</v>
      </c>
      <c r="GD77" s="614" t="s">
        <v>1083</v>
      </c>
      <c r="GE77" s="614" t="s">
        <v>1083</v>
      </c>
      <c r="GF77" s="614" t="s">
        <v>529</v>
      </c>
      <c r="GG77" s="614" t="s">
        <v>529</v>
      </c>
      <c r="GH77" s="614" t="s">
        <v>1083</v>
      </c>
      <c r="GI77" s="614" t="s">
        <v>1083</v>
      </c>
      <c r="GJ77" s="614" t="s">
        <v>1083</v>
      </c>
      <c r="GK77" s="614" t="s">
        <v>1083</v>
      </c>
      <c r="GL77" s="614" t="s">
        <v>529</v>
      </c>
      <c r="GM77" s="614" t="s">
        <v>529</v>
      </c>
    </row>
    <row r="78" spans="1:195" x14ac:dyDescent="0.2">
      <c r="A78" s="613">
        <v>44903</v>
      </c>
      <c r="B78" s="614" t="s">
        <v>529</v>
      </c>
      <c r="C78" s="614" t="s">
        <v>1083</v>
      </c>
      <c r="D78" s="614" t="s">
        <v>1083</v>
      </c>
      <c r="E78" s="614" t="s">
        <v>529</v>
      </c>
      <c r="F78" s="614" t="s">
        <v>529</v>
      </c>
      <c r="G78" s="614" t="s">
        <v>1083</v>
      </c>
      <c r="H78" s="614" t="s">
        <v>1083</v>
      </c>
      <c r="I78" s="614" t="s">
        <v>1083</v>
      </c>
      <c r="J78" s="614" t="s">
        <v>1083</v>
      </c>
      <c r="K78" s="614" t="s">
        <v>1083</v>
      </c>
      <c r="L78" s="614" t="s">
        <v>1083</v>
      </c>
      <c r="M78" s="614" t="s">
        <v>1083</v>
      </c>
      <c r="N78" s="614" t="s">
        <v>529</v>
      </c>
      <c r="O78" s="614" t="s">
        <v>1083</v>
      </c>
      <c r="P78" s="614" t="s">
        <v>1083</v>
      </c>
      <c r="Q78" s="614" t="s">
        <v>529</v>
      </c>
      <c r="R78" s="614" t="s">
        <v>1083</v>
      </c>
      <c r="S78" s="614" t="s">
        <v>1083</v>
      </c>
      <c r="T78" s="614" t="s">
        <v>1083</v>
      </c>
      <c r="U78" s="614" t="s">
        <v>1083</v>
      </c>
      <c r="V78" s="614" t="s">
        <v>1083</v>
      </c>
      <c r="W78" s="614" t="s">
        <v>529</v>
      </c>
      <c r="X78" s="614" t="s">
        <v>529</v>
      </c>
      <c r="Y78" s="614" t="s">
        <v>1083</v>
      </c>
      <c r="Z78" s="614" t="s">
        <v>1083</v>
      </c>
      <c r="AA78" s="614" t="s">
        <v>1083</v>
      </c>
      <c r="AB78" s="614" t="s">
        <v>1083</v>
      </c>
      <c r="AC78" s="614" t="s">
        <v>1083</v>
      </c>
      <c r="AD78" s="614" t="s">
        <v>1083</v>
      </c>
      <c r="AE78" s="614" t="s">
        <v>1083</v>
      </c>
      <c r="AF78" s="614" t="s">
        <v>1083</v>
      </c>
      <c r="AG78" s="614" t="s">
        <v>1083</v>
      </c>
      <c r="AH78" s="614" t="s">
        <v>1083</v>
      </c>
      <c r="AI78" s="614" t="s">
        <v>1083</v>
      </c>
      <c r="AJ78" s="614" t="s">
        <v>1083</v>
      </c>
      <c r="AK78" s="614" t="s">
        <v>1083</v>
      </c>
      <c r="AL78" s="614" t="s">
        <v>1083</v>
      </c>
      <c r="AM78" s="614" t="s">
        <v>1083</v>
      </c>
      <c r="AN78" s="614" t="s">
        <v>1083</v>
      </c>
      <c r="AO78" s="614" t="s">
        <v>1083</v>
      </c>
      <c r="AP78" s="614" t="s">
        <v>1083</v>
      </c>
      <c r="AQ78" s="614" t="s">
        <v>1083</v>
      </c>
      <c r="AR78" s="614" t="s">
        <v>1083</v>
      </c>
      <c r="AS78" s="614" t="s">
        <v>529</v>
      </c>
      <c r="AT78" s="614" t="s">
        <v>1083</v>
      </c>
      <c r="AU78" s="614" t="s">
        <v>1083</v>
      </c>
      <c r="AV78" s="614" t="s">
        <v>1083</v>
      </c>
      <c r="AW78" s="614" t="s">
        <v>1083</v>
      </c>
      <c r="AX78" s="614" t="s">
        <v>1083</v>
      </c>
      <c r="AY78" s="614" t="s">
        <v>1083</v>
      </c>
      <c r="AZ78" s="614" t="s">
        <v>1083</v>
      </c>
      <c r="BA78" s="614" t="s">
        <v>529</v>
      </c>
      <c r="BB78" s="614" t="s">
        <v>1083</v>
      </c>
      <c r="BC78" s="614" t="s">
        <v>529</v>
      </c>
      <c r="BD78" s="614" t="s">
        <v>529</v>
      </c>
      <c r="BE78" s="614" t="s">
        <v>1083</v>
      </c>
      <c r="BF78" s="614" t="s">
        <v>529</v>
      </c>
      <c r="BG78" s="614" t="s">
        <v>1083</v>
      </c>
      <c r="BH78" s="614" t="s">
        <v>529</v>
      </c>
      <c r="BI78" s="614" t="s">
        <v>529</v>
      </c>
      <c r="BJ78" s="614" t="s">
        <v>1083</v>
      </c>
      <c r="BK78" s="614" t="s">
        <v>529</v>
      </c>
      <c r="BL78" s="614" t="s">
        <v>529</v>
      </c>
      <c r="BM78" s="614" t="s">
        <v>1083</v>
      </c>
      <c r="BN78" s="614" t="s">
        <v>529</v>
      </c>
      <c r="BO78" s="614" t="s">
        <v>529</v>
      </c>
      <c r="BP78" s="614" t="s">
        <v>529</v>
      </c>
      <c r="BQ78" s="614" t="s">
        <v>529</v>
      </c>
      <c r="BR78" s="614" t="s">
        <v>1083</v>
      </c>
      <c r="BS78" s="614" t="s">
        <v>529</v>
      </c>
      <c r="BT78" s="614" t="s">
        <v>529</v>
      </c>
      <c r="BU78" s="614" t="s">
        <v>529</v>
      </c>
      <c r="BV78" s="614" t="s">
        <v>529</v>
      </c>
      <c r="BW78" s="614" t="s">
        <v>1083</v>
      </c>
      <c r="BX78" s="614" t="s">
        <v>529</v>
      </c>
      <c r="BY78" s="614" t="s">
        <v>1083</v>
      </c>
      <c r="BZ78" s="614" t="s">
        <v>1083</v>
      </c>
      <c r="CA78" s="614" t="s">
        <v>1083</v>
      </c>
      <c r="CB78" s="614" t="s">
        <v>1083</v>
      </c>
      <c r="CC78" s="614" t="s">
        <v>1083</v>
      </c>
      <c r="CD78" s="614" t="s">
        <v>1083</v>
      </c>
      <c r="CE78" s="614" t="s">
        <v>529</v>
      </c>
      <c r="CF78" s="614" t="s">
        <v>529</v>
      </c>
      <c r="CG78" s="614" t="s">
        <v>1083</v>
      </c>
      <c r="CH78" s="614" t="s">
        <v>1083</v>
      </c>
      <c r="CI78" s="614" t="s">
        <v>1083</v>
      </c>
      <c r="CJ78" s="614" t="s">
        <v>1083</v>
      </c>
      <c r="CK78" s="614" t="s">
        <v>529</v>
      </c>
      <c r="CL78" s="614" t="s">
        <v>529</v>
      </c>
      <c r="CM78" s="614" t="s">
        <v>1083</v>
      </c>
      <c r="CN78" s="614" t="s">
        <v>1083</v>
      </c>
      <c r="CO78" s="614" t="s">
        <v>1083</v>
      </c>
      <c r="CP78" s="614" t="s">
        <v>1083</v>
      </c>
      <c r="CQ78" s="614" t="s">
        <v>1083</v>
      </c>
      <c r="CR78" s="614" t="s">
        <v>529</v>
      </c>
      <c r="CS78" s="614" t="s">
        <v>1083</v>
      </c>
      <c r="CT78" s="614" t="s">
        <v>1083</v>
      </c>
      <c r="CU78" s="614" t="s">
        <v>1083</v>
      </c>
      <c r="CV78" s="614" t="s">
        <v>1083</v>
      </c>
      <c r="CW78" s="614" t="s">
        <v>1083</v>
      </c>
      <c r="CX78" s="614" t="s">
        <v>1083</v>
      </c>
      <c r="CY78" s="614" t="s">
        <v>1083</v>
      </c>
      <c r="CZ78" s="614" t="s">
        <v>1083</v>
      </c>
      <c r="DA78" s="614" t="s">
        <v>1083</v>
      </c>
      <c r="DB78" s="614" t="s">
        <v>1083</v>
      </c>
      <c r="DC78" s="614" t="s">
        <v>529</v>
      </c>
      <c r="DD78" s="614" t="s">
        <v>1083</v>
      </c>
      <c r="DE78" s="614" t="s">
        <v>1083</v>
      </c>
      <c r="DF78" s="614" t="s">
        <v>1083</v>
      </c>
      <c r="DG78" s="614" t="s">
        <v>1083</v>
      </c>
      <c r="DH78" s="614" t="s">
        <v>529</v>
      </c>
      <c r="DI78" s="614" t="s">
        <v>1083</v>
      </c>
      <c r="DJ78" s="614" t="s">
        <v>1083</v>
      </c>
      <c r="DK78" s="614" t="s">
        <v>529</v>
      </c>
      <c r="DL78" s="614" t="s">
        <v>1083</v>
      </c>
      <c r="DM78" s="614" t="s">
        <v>529</v>
      </c>
      <c r="DN78" s="614" t="s">
        <v>1083</v>
      </c>
      <c r="DO78" s="614" t="s">
        <v>1083</v>
      </c>
      <c r="DP78" s="614" t="s">
        <v>529</v>
      </c>
      <c r="DQ78" s="614" t="s">
        <v>1083</v>
      </c>
      <c r="DR78" s="614" t="s">
        <v>1083</v>
      </c>
      <c r="DS78" s="614" t="s">
        <v>1083</v>
      </c>
      <c r="DT78" s="614" t="s">
        <v>1083</v>
      </c>
      <c r="DU78" s="614" t="s">
        <v>529</v>
      </c>
      <c r="DV78" s="614" t="s">
        <v>1083</v>
      </c>
      <c r="DW78" s="614" t="s">
        <v>1083</v>
      </c>
      <c r="DX78" s="614" t="s">
        <v>1083</v>
      </c>
      <c r="DY78" s="614" t="s">
        <v>1083</v>
      </c>
      <c r="DZ78" s="614" t="s">
        <v>529</v>
      </c>
      <c r="EA78" s="614" t="s">
        <v>529</v>
      </c>
      <c r="EB78" s="614" t="s">
        <v>529</v>
      </c>
      <c r="EC78" s="614" t="s">
        <v>1083</v>
      </c>
      <c r="ED78" s="614" t="s">
        <v>529</v>
      </c>
      <c r="EE78" s="614" t="s">
        <v>529</v>
      </c>
      <c r="EF78" s="614" t="s">
        <v>529</v>
      </c>
      <c r="EG78" s="614" t="s">
        <v>529</v>
      </c>
      <c r="EH78" s="614" t="s">
        <v>1083</v>
      </c>
      <c r="EI78" s="614" t="s">
        <v>1083</v>
      </c>
      <c r="EJ78" s="614" t="s">
        <v>1083</v>
      </c>
      <c r="EK78" s="614" t="s">
        <v>1083</v>
      </c>
      <c r="EL78" s="614" t="s">
        <v>1083</v>
      </c>
      <c r="EM78" s="614" t="s">
        <v>1083</v>
      </c>
      <c r="EN78" s="614" t="s">
        <v>1083</v>
      </c>
      <c r="EO78" s="614" t="s">
        <v>1083</v>
      </c>
      <c r="EP78" s="614" t="s">
        <v>1083</v>
      </c>
      <c r="EQ78" s="614" t="s">
        <v>1083</v>
      </c>
      <c r="ER78" s="614" t="s">
        <v>1083</v>
      </c>
      <c r="ES78" s="614" t="s">
        <v>1083</v>
      </c>
      <c r="ET78" s="614" t="s">
        <v>1083</v>
      </c>
      <c r="EU78" s="614" t="s">
        <v>529</v>
      </c>
      <c r="EV78" s="614" t="s">
        <v>529</v>
      </c>
      <c r="EW78" s="614" t="s">
        <v>529</v>
      </c>
      <c r="EX78" s="614" t="s">
        <v>1083</v>
      </c>
      <c r="EY78" s="614" t="s">
        <v>529</v>
      </c>
      <c r="EZ78" s="614" t="s">
        <v>529</v>
      </c>
      <c r="FA78" s="614" t="s">
        <v>1083</v>
      </c>
      <c r="FB78" s="614" t="s">
        <v>1083</v>
      </c>
      <c r="FC78" s="614" t="s">
        <v>1083</v>
      </c>
      <c r="FD78" s="614" t="s">
        <v>1083</v>
      </c>
      <c r="FE78" s="614" t="s">
        <v>1083</v>
      </c>
      <c r="FF78" s="614" t="s">
        <v>1083</v>
      </c>
      <c r="FG78" s="614" t="s">
        <v>1083</v>
      </c>
      <c r="FH78" s="614" t="s">
        <v>1083</v>
      </c>
      <c r="FI78" s="614" t="s">
        <v>1083</v>
      </c>
      <c r="FJ78" s="614" t="s">
        <v>529</v>
      </c>
      <c r="FK78" s="614" t="s">
        <v>529</v>
      </c>
      <c r="FL78" s="614" t="s">
        <v>1083</v>
      </c>
      <c r="FM78" s="614" t="s">
        <v>529</v>
      </c>
      <c r="FN78" s="614" t="s">
        <v>1083</v>
      </c>
      <c r="FO78" s="614" t="s">
        <v>1083</v>
      </c>
      <c r="FP78" s="614" t="s">
        <v>529</v>
      </c>
      <c r="FQ78" s="614" t="s">
        <v>1083</v>
      </c>
      <c r="FR78" s="614" t="s">
        <v>1083</v>
      </c>
      <c r="FS78" s="614" t="s">
        <v>1083</v>
      </c>
      <c r="FT78" s="614" t="s">
        <v>529</v>
      </c>
      <c r="FU78" s="614" t="s">
        <v>1083</v>
      </c>
      <c r="FV78" s="614" t="s">
        <v>1083</v>
      </c>
      <c r="FW78" s="614" t="s">
        <v>1083</v>
      </c>
      <c r="FX78" s="614" t="s">
        <v>529</v>
      </c>
      <c r="FY78" s="614" t="s">
        <v>1083</v>
      </c>
      <c r="FZ78" s="614" t="s">
        <v>529</v>
      </c>
      <c r="GA78" s="614" t="s">
        <v>529</v>
      </c>
      <c r="GB78" s="614" t="s">
        <v>529</v>
      </c>
      <c r="GC78" s="614" t="s">
        <v>529</v>
      </c>
      <c r="GD78" s="614" t="s">
        <v>529</v>
      </c>
      <c r="GE78" s="614" t="s">
        <v>1083</v>
      </c>
      <c r="GF78" s="614" t="s">
        <v>529</v>
      </c>
      <c r="GG78" s="614" t="s">
        <v>529</v>
      </c>
      <c r="GH78" s="614" t="s">
        <v>1083</v>
      </c>
      <c r="GI78" s="614" t="s">
        <v>1083</v>
      </c>
      <c r="GJ78" s="614" t="s">
        <v>529</v>
      </c>
      <c r="GK78" s="614" t="s">
        <v>1083</v>
      </c>
      <c r="GL78" s="614" t="s">
        <v>529</v>
      </c>
      <c r="GM78" s="614" t="s">
        <v>529</v>
      </c>
    </row>
    <row r="79" spans="1:195" x14ac:dyDescent="0.2">
      <c r="A79" s="613">
        <v>44904</v>
      </c>
      <c r="B79" s="614" t="s">
        <v>529</v>
      </c>
      <c r="C79" s="614" t="s">
        <v>1083</v>
      </c>
      <c r="D79" s="614" t="s">
        <v>1083</v>
      </c>
      <c r="E79" s="614" t="s">
        <v>529</v>
      </c>
      <c r="F79" s="614" t="s">
        <v>529</v>
      </c>
      <c r="G79" s="614" t="s">
        <v>1083</v>
      </c>
      <c r="H79" s="614" t="s">
        <v>1083</v>
      </c>
      <c r="I79" s="614" t="s">
        <v>1083</v>
      </c>
      <c r="J79" s="614" t="s">
        <v>1083</v>
      </c>
      <c r="K79" s="614" t="s">
        <v>1083</v>
      </c>
      <c r="L79" s="614" t="s">
        <v>1083</v>
      </c>
      <c r="M79" s="614" t="s">
        <v>1083</v>
      </c>
      <c r="N79" s="614" t="s">
        <v>529</v>
      </c>
      <c r="O79" s="614" t="s">
        <v>1083</v>
      </c>
      <c r="P79" s="614" t="s">
        <v>1083</v>
      </c>
      <c r="Q79" s="614" t="s">
        <v>529</v>
      </c>
      <c r="R79" s="614" t="s">
        <v>1083</v>
      </c>
      <c r="S79" s="614" t="s">
        <v>1083</v>
      </c>
      <c r="T79" s="614" t="s">
        <v>1083</v>
      </c>
      <c r="U79" s="614" t="s">
        <v>1083</v>
      </c>
      <c r="V79" s="614" t="s">
        <v>1083</v>
      </c>
      <c r="W79" s="614" t="s">
        <v>529</v>
      </c>
      <c r="X79" s="614" t="s">
        <v>529</v>
      </c>
      <c r="Y79" s="614" t="s">
        <v>1083</v>
      </c>
      <c r="Z79" s="614" t="s">
        <v>1083</v>
      </c>
      <c r="AA79" s="614" t="s">
        <v>1083</v>
      </c>
      <c r="AB79" s="614" t="s">
        <v>1083</v>
      </c>
      <c r="AC79" s="614" t="s">
        <v>1083</v>
      </c>
      <c r="AD79" s="614" t="s">
        <v>1083</v>
      </c>
      <c r="AE79" s="614" t="s">
        <v>1083</v>
      </c>
      <c r="AF79" s="614" t="s">
        <v>1083</v>
      </c>
      <c r="AG79" s="614" t="s">
        <v>1083</v>
      </c>
      <c r="AH79" s="614" t="s">
        <v>1083</v>
      </c>
      <c r="AI79" s="614" t="s">
        <v>1083</v>
      </c>
      <c r="AJ79" s="614" t="s">
        <v>1083</v>
      </c>
      <c r="AK79" s="614" t="s">
        <v>1083</v>
      </c>
      <c r="AL79" s="614" t="s">
        <v>1083</v>
      </c>
      <c r="AM79" s="614" t="s">
        <v>1083</v>
      </c>
      <c r="AN79" s="614" t="s">
        <v>1083</v>
      </c>
      <c r="AO79" s="614" t="s">
        <v>1083</v>
      </c>
      <c r="AP79" s="614" t="s">
        <v>1083</v>
      </c>
      <c r="AQ79" s="614" t="s">
        <v>529</v>
      </c>
      <c r="AR79" s="614" t="s">
        <v>1083</v>
      </c>
      <c r="AS79" s="614" t="s">
        <v>529</v>
      </c>
      <c r="AT79" s="614" t="s">
        <v>1083</v>
      </c>
      <c r="AU79" s="614" t="s">
        <v>1083</v>
      </c>
      <c r="AV79" s="614" t="s">
        <v>1083</v>
      </c>
      <c r="AW79" s="614" t="s">
        <v>1083</v>
      </c>
      <c r="AX79" s="614" t="s">
        <v>1083</v>
      </c>
      <c r="AY79" s="614" t="s">
        <v>1083</v>
      </c>
      <c r="AZ79" s="614" t="s">
        <v>1083</v>
      </c>
      <c r="BA79" s="614" t="s">
        <v>529</v>
      </c>
      <c r="BB79" s="614" t="s">
        <v>1083</v>
      </c>
      <c r="BC79" s="614" t="s">
        <v>529</v>
      </c>
      <c r="BD79" s="614" t="s">
        <v>529</v>
      </c>
      <c r="BE79" s="614" t="s">
        <v>1083</v>
      </c>
      <c r="BF79" s="614" t="s">
        <v>529</v>
      </c>
      <c r="BG79" s="614" t="s">
        <v>1083</v>
      </c>
      <c r="BH79" s="614" t="s">
        <v>529</v>
      </c>
      <c r="BI79" s="614" t="s">
        <v>529</v>
      </c>
      <c r="BJ79" s="614" t="s">
        <v>1083</v>
      </c>
      <c r="BK79" s="614" t="s">
        <v>529</v>
      </c>
      <c r="BL79" s="614" t="s">
        <v>529</v>
      </c>
      <c r="BM79" s="614" t="s">
        <v>1083</v>
      </c>
      <c r="BN79" s="614" t="s">
        <v>529</v>
      </c>
      <c r="BO79" s="614" t="s">
        <v>529</v>
      </c>
      <c r="BP79" s="614" t="s">
        <v>529</v>
      </c>
      <c r="BQ79" s="614" t="s">
        <v>529</v>
      </c>
      <c r="BR79" s="614" t="s">
        <v>1083</v>
      </c>
      <c r="BS79" s="614" t="s">
        <v>529</v>
      </c>
      <c r="BT79" s="614" t="s">
        <v>529</v>
      </c>
      <c r="BU79" s="614" t="s">
        <v>529</v>
      </c>
      <c r="BV79" s="614" t="s">
        <v>529</v>
      </c>
      <c r="BW79" s="614" t="s">
        <v>1083</v>
      </c>
      <c r="BX79" s="614" t="s">
        <v>529</v>
      </c>
      <c r="BY79" s="614" t="s">
        <v>1083</v>
      </c>
      <c r="BZ79" s="614" t="s">
        <v>1083</v>
      </c>
      <c r="CA79" s="614" t="s">
        <v>1083</v>
      </c>
      <c r="CB79" s="614" t="s">
        <v>1083</v>
      </c>
      <c r="CC79" s="614" t="s">
        <v>1083</v>
      </c>
      <c r="CD79" s="614" t="s">
        <v>1083</v>
      </c>
      <c r="CE79" s="614" t="s">
        <v>529</v>
      </c>
      <c r="CF79" s="614" t="s">
        <v>529</v>
      </c>
      <c r="CG79" s="614" t="s">
        <v>1083</v>
      </c>
      <c r="CH79" s="614" t="s">
        <v>1083</v>
      </c>
      <c r="CI79" s="614" t="s">
        <v>1083</v>
      </c>
      <c r="CJ79" s="614" t="s">
        <v>1083</v>
      </c>
      <c r="CK79" s="614" t="s">
        <v>529</v>
      </c>
      <c r="CL79" s="614" t="s">
        <v>1083</v>
      </c>
      <c r="CM79" s="614" t="s">
        <v>1083</v>
      </c>
      <c r="CN79" s="614" t="s">
        <v>1083</v>
      </c>
      <c r="CO79" s="614" t="s">
        <v>1083</v>
      </c>
      <c r="CP79" s="614" t="s">
        <v>1083</v>
      </c>
      <c r="CQ79" s="614" t="s">
        <v>1083</v>
      </c>
      <c r="CR79" s="614" t="s">
        <v>529</v>
      </c>
      <c r="CS79" s="614" t="s">
        <v>1083</v>
      </c>
      <c r="CT79" s="614" t="s">
        <v>1083</v>
      </c>
      <c r="CU79" s="614" t="s">
        <v>1083</v>
      </c>
      <c r="CV79" s="614" t="s">
        <v>1083</v>
      </c>
      <c r="CW79" s="614" t="s">
        <v>1083</v>
      </c>
      <c r="CX79" s="614" t="s">
        <v>1083</v>
      </c>
      <c r="CY79" s="614" t="s">
        <v>1083</v>
      </c>
      <c r="CZ79" s="614" t="s">
        <v>1083</v>
      </c>
      <c r="DA79" s="614" t="s">
        <v>1083</v>
      </c>
      <c r="DB79" s="614" t="s">
        <v>1083</v>
      </c>
      <c r="DC79" s="614" t="s">
        <v>529</v>
      </c>
      <c r="DD79" s="614" t="s">
        <v>1083</v>
      </c>
      <c r="DE79" s="614" t="s">
        <v>1083</v>
      </c>
      <c r="DF79" s="614" t="s">
        <v>1083</v>
      </c>
      <c r="DG79" s="614" t="s">
        <v>1083</v>
      </c>
      <c r="DH79" s="614" t="s">
        <v>529</v>
      </c>
      <c r="DI79" s="614" t="s">
        <v>1083</v>
      </c>
      <c r="DJ79" s="614" t="s">
        <v>1083</v>
      </c>
      <c r="DK79" s="614" t="s">
        <v>529</v>
      </c>
      <c r="DL79" s="614" t="s">
        <v>1083</v>
      </c>
      <c r="DM79" s="614" t="s">
        <v>529</v>
      </c>
      <c r="DN79" s="614" t="s">
        <v>1083</v>
      </c>
      <c r="DO79" s="614" t="s">
        <v>1083</v>
      </c>
      <c r="DP79" s="614" t="s">
        <v>529</v>
      </c>
      <c r="DQ79" s="614" t="s">
        <v>1083</v>
      </c>
      <c r="DR79" s="614" t="s">
        <v>1083</v>
      </c>
      <c r="DS79" s="614" t="s">
        <v>1083</v>
      </c>
      <c r="DT79" s="614" t="s">
        <v>1083</v>
      </c>
      <c r="DU79" s="614" t="s">
        <v>529</v>
      </c>
      <c r="DV79" s="614" t="s">
        <v>1083</v>
      </c>
      <c r="DW79" s="614" t="s">
        <v>1083</v>
      </c>
      <c r="DX79" s="614" t="s">
        <v>1083</v>
      </c>
      <c r="DY79" s="614" t="s">
        <v>1083</v>
      </c>
      <c r="DZ79" s="614" t="s">
        <v>529</v>
      </c>
      <c r="EA79" s="614" t="s">
        <v>529</v>
      </c>
      <c r="EB79" s="614" t="s">
        <v>529</v>
      </c>
      <c r="EC79" s="614" t="s">
        <v>1083</v>
      </c>
      <c r="ED79" s="614" t="s">
        <v>529</v>
      </c>
      <c r="EE79" s="614" t="s">
        <v>529</v>
      </c>
      <c r="EF79" s="614" t="s">
        <v>529</v>
      </c>
      <c r="EG79" s="614" t="s">
        <v>529</v>
      </c>
      <c r="EH79" s="614" t="s">
        <v>1083</v>
      </c>
      <c r="EI79" s="614" t="s">
        <v>1083</v>
      </c>
      <c r="EJ79" s="614" t="s">
        <v>1083</v>
      </c>
      <c r="EK79" s="614" t="s">
        <v>1083</v>
      </c>
      <c r="EL79" s="614" t="s">
        <v>1083</v>
      </c>
      <c r="EM79" s="614" t="s">
        <v>1083</v>
      </c>
      <c r="EN79" s="614" t="s">
        <v>529</v>
      </c>
      <c r="EO79" s="614" t="s">
        <v>1083</v>
      </c>
      <c r="EP79" s="614" t="s">
        <v>1083</v>
      </c>
      <c r="EQ79" s="614" t="s">
        <v>1083</v>
      </c>
      <c r="ER79" s="614" t="s">
        <v>529</v>
      </c>
      <c r="ES79" s="614" t="s">
        <v>1083</v>
      </c>
      <c r="ET79" s="614" t="s">
        <v>529</v>
      </c>
      <c r="EU79" s="614" t="s">
        <v>529</v>
      </c>
      <c r="EV79" s="614" t="s">
        <v>529</v>
      </c>
      <c r="EW79" s="614" t="s">
        <v>529</v>
      </c>
      <c r="EX79" s="614" t="s">
        <v>1083</v>
      </c>
      <c r="EY79" s="614" t="s">
        <v>1083</v>
      </c>
      <c r="EZ79" s="614" t="s">
        <v>529</v>
      </c>
      <c r="FA79" s="614" t="s">
        <v>1083</v>
      </c>
      <c r="FB79" s="614" t="s">
        <v>1083</v>
      </c>
      <c r="FC79" s="614" t="s">
        <v>1083</v>
      </c>
      <c r="FD79" s="614" t="s">
        <v>1083</v>
      </c>
      <c r="FE79" s="614" t="s">
        <v>1083</v>
      </c>
      <c r="FF79" s="614" t="s">
        <v>1083</v>
      </c>
      <c r="FG79" s="614" t="s">
        <v>1083</v>
      </c>
      <c r="FH79" s="614" t="s">
        <v>1083</v>
      </c>
      <c r="FI79" s="614" t="s">
        <v>1083</v>
      </c>
      <c r="FJ79" s="614" t="s">
        <v>529</v>
      </c>
      <c r="FK79" s="614" t="s">
        <v>529</v>
      </c>
      <c r="FL79" s="614" t="s">
        <v>1083</v>
      </c>
      <c r="FM79" s="614" t="s">
        <v>529</v>
      </c>
      <c r="FN79" s="614" t="s">
        <v>1083</v>
      </c>
      <c r="FO79" s="614" t="s">
        <v>1083</v>
      </c>
      <c r="FP79" s="614" t="s">
        <v>529</v>
      </c>
      <c r="FQ79" s="614" t="s">
        <v>1083</v>
      </c>
      <c r="FR79" s="614" t="s">
        <v>1083</v>
      </c>
      <c r="FS79" s="614" t="s">
        <v>1083</v>
      </c>
      <c r="FT79" s="614" t="s">
        <v>529</v>
      </c>
      <c r="FU79" s="614" t="s">
        <v>1083</v>
      </c>
      <c r="FV79" s="614" t="s">
        <v>1083</v>
      </c>
      <c r="FW79" s="614" t="s">
        <v>1083</v>
      </c>
      <c r="FX79" s="614" t="s">
        <v>529</v>
      </c>
      <c r="FY79" s="614" t="s">
        <v>1083</v>
      </c>
      <c r="FZ79" s="614" t="s">
        <v>529</v>
      </c>
      <c r="GA79" s="614" t="s">
        <v>529</v>
      </c>
      <c r="GB79" s="614" t="s">
        <v>529</v>
      </c>
      <c r="GC79" s="614" t="s">
        <v>529</v>
      </c>
      <c r="GD79" s="614" t="s">
        <v>529</v>
      </c>
      <c r="GE79" s="614" t="s">
        <v>1083</v>
      </c>
      <c r="GF79" s="614" t="s">
        <v>529</v>
      </c>
      <c r="GG79" s="614" t="s">
        <v>529</v>
      </c>
      <c r="GH79" s="614" t="s">
        <v>1083</v>
      </c>
      <c r="GI79" s="614" t="s">
        <v>1083</v>
      </c>
      <c r="GJ79" s="614" t="s">
        <v>1083</v>
      </c>
      <c r="GK79" s="614" t="s">
        <v>1083</v>
      </c>
      <c r="GL79" s="614" t="s">
        <v>529</v>
      </c>
      <c r="GM79" s="614" t="s">
        <v>1083</v>
      </c>
    </row>
    <row r="80" spans="1:195" x14ac:dyDescent="0.2">
      <c r="A80" s="613">
        <v>44905</v>
      </c>
      <c r="B80" s="614" t="s">
        <v>529</v>
      </c>
      <c r="C80" s="614" t="s">
        <v>1083</v>
      </c>
      <c r="D80" s="614" t="s">
        <v>1083</v>
      </c>
      <c r="E80" s="614" t="s">
        <v>529</v>
      </c>
      <c r="F80" s="614" t="s">
        <v>529</v>
      </c>
      <c r="G80" s="614" t="s">
        <v>1083</v>
      </c>
      <c r="H80" s="614" t="s">
        <v>1083</v>
      </c>
      <c r="I80" s="614" t="s">
        <v>1083</v>
      </c>
      <c r="J80" s="614" t="s">
        <v>529</v>
      </c>
      <c r="K80" s="614" t="s">
        <v>1083</v>
      </c>
      <c r="L80" s="614" t="s">
        <v>1083</v>
      </c>
      <c r="M80" s="614" t="s">
        <v>1083</v>
      </c>
      <c r="N80" s="614" t="s">
        <v>529</v>
      </c>
      <c r="O80" s="614" t="s">
        <v>1083</v>
      </c>
      <c r="P80" s="614" t="s">
        <v>1083</v>
      </c>
      <c r="Q80" s="614" t="s">
        <v>529</v>
      </c>
      <c r="R80" s="614" t="s">
        <v>1083</v>
      </c>
      <c r="S80" s="614" t="s">
        <v>1083</v>
      </c>
      <c r="T80" s="614" t="s">
        <v>1083</v>
      </c>
      <c r="U80" s="614" t="s">
        <v>1083</v>
      </c>
      <c r="V80" s="614" t="s">
        <v>1083</v>
      </c>
      <c r="W80" s="614" t="s">
        <v>529</v>
      </c>
      <c r="X80" s="614" t="s">
        <v>529</v>
      </c>
      <c r="Y80" s="614" t="s">
        <v>1083</v>
      </c>
      <c r="Z80" s="614" t="s">
        <v>1083</v>
      </c>
      <c r="AA80" s="614" t="s">
        <v>1083</v>
      </c>
      <c r="AB80" s="614" t="s">
        <v>1083</v>
      </c>
      <c r="AC80" s="614" t="s">
        <v>1083</v>
      </c>
      <c r="AD80" s="614" t="s">
        <v>1083</v>
      </c>
      <c r="AE80" s="614" t="s">
        <v>1083</v>
      </c>
      <c r="AF80" s="614" t="s">
        <v>1083</v>
      </c>
      <c r="AG80" s="614" t="s">
        <v>529</v>
      </c>
      <c r="AH80" s="614" t="s">
        <v>1083</v>
      </c>
      <c r="AI80" s="614" t="s">
        <v>1083</v>
      </c>
      <c r="AJ80" s="614" t="s">
        <v>1083</v>
      </c>
      <c r="AK80" s="614" t="s">
        <v>1083</v>
      </c>
      <c r="AL80" s="614" t="s">
        <v>1083</v>
      </c>
      <c r="AM80" s="614" t="s">
        <v>1083</v>
      </c>
      <c r="AN80" s="614" t="s">
        <v>1083</v>
      </c>
      <c r="AO80" s="614" t="s">
        <v>1083</v>
      </c>
      <c r="AP80" s="614" t="s">
        <v>1083</v>
      </c>
      <c r="AQ80" s="614" t="s">
        <v>1083</v>
      </c>
      <c r="AR80" s="614" t="s">
        <v>1083</v>
      </c>
      <c r="AS80" s="614" t="s">
        <v>529</v>
      </c>
      <c r="AT80" s="614" t="s">
        <v>1083</v>
      </c>
      <c r="AU80" s="614" t="s">
        <v>1083</v>
      </c>
      <c r="AV80" s="614" t="s">
        <v>1083</v>
      </c>
      <c r="AW80" s="614" t="s">
        <v>1083</v>
      </c>
      <c r="AX80" s="614" t="s">
        <v>1083</v>
      </c>
      <c r="AY80" s="614" t="s">
        <v>1083</v>
      </c>
      <c r="AZ80" s="614" t="s">
        <v>1083</v>
      </c>
      <c r="BA80" s="614" t="s">
        <v>529</v>
      </c>
      <c r="BB80" s="614" t="s">
        <v>1083</v>
      </c>
      <c r="BC80" s="614" t="s">
        <v>529</v>
      </c>
      <c r="BD80" s="614" t="s">
        <v>529</v>
      </c>
      <c r="BE80" s="614" t="s">
        <v>1083</v>
      </c>
      <c r="BF80" s="614" t="s">
        <v>529</v>
      </c>
      <c r="BG80" s="614" t="s">
        <v>1083</v>
      </c>
      <c r="BH80" s="614" t="s">
        <v>529</v>
      </c>
      <c r="BI80" s="614" t="s">
        <v>529</v>
      </c>
      <c r="BJ80" s="614" t="s">
        <v>1083</v>
      </c>
      <c r="BK80" s="614" t="s">
        <v>529</v>
      </c>
      <c r="BL80" s="614" t="s">
        <v>529</v>
      </c>
      <c r="BM80" s="614" t="s">
        <v>1083</v>
      </c>
      <c r="BN80" s="614" t="s">
        <v>529</v>
      </c>
      <c r="BO80" s="614" t="s">
        <v>529</v>
      </c>
      <c r="BP80" s="614" t="s">
        <v>529</v>
      </c>
      <c r="BQ80" s="614" t="s">
        <v>529</v>
      </c>
      <c r="BR80" s="614" t="s">
        <v>1083</v>
      </c>
      <c r="BS80" s="614" t="s">
        <v>529</v>
      </c>
      <c r="BT80" s="614" t="s">
        <v>529</v>
      </c>
      <c r="BU80" s="614" t="s">
        <v>529</v>
      </c>
      <c r="BV80" s="614" t="s">
        <v>529</v>
      </c>
      <c r="BW80" s="614" t="s">
        <v>1083</v>
      </c>
      <c r="BX80" s="614" t="s">
        <v>529</v>
      </c>
      <c r="BY80" s="614" t="s">
        <v>1083</v>
      </c>
      <c r="BZ80" s="614" t="s">
        <v>1083</v>
      </c>
      <c r="CA80" s="614" t="s">
        <v>1083</v>
      </c>
      <c r="CB80" s="614" t="s">
        <v>1083</v>
      </c>
      <c r="CC80" s="614" t="s">
        <v>1083</v>
      </c>
      <c r="CD80" s="614" t="s">
        <v>1083</v>
      </c>
      <c r="CE80" s="614" t="s">
        <v>529</v>
      </c>
      <c r="CF80" s="614" t="s">
        <v>529</v>
      </c>
      <c r="CG80" s="614" t="s">
        <v>1083</v>
      </c>
      <c r="CH80" s="614" t="s">
        <v>1083</v>
      </c>
      <c r="CI80" s="614" t="s">
        <v>1083</v>
      </c>
      <c r="CJ80" s="614" t="s">
        <v>1083</v>
      </c>
      <c r="CK80" s="614" t="s">
        <v>529</v>
      </c>
      <c r="CL80" s="614" t="s">
        <v>1083</v>
      </c>
      <c r="CM80" s="614" t="s">
        <v>1083</v>
      </c>
      <c r="CN80" s="614" t="s">
        <v>1083</v>
      </c>
      <c r="CO80" s="614" t="s">
        <v>1083</v>
      </c>
      <c r="CP80" s="614" t="s">
        <v>1083</v>
      </c>
      <c r="CQ80" s="614" t="s">
        <v>1083</v>
      </c>
      <c r="CR80" s="614" t="s">
        <v>529</v>
      </c>
      <c r="CS80" s="614" t="s">
        <v>1083</v>
      </c>
      <c r="CT80" s="614" t="s">
        <v>1083</v>
      </c>
      <c r="CU80" s="614" t="s">
        <v>1083</v>
      </c>
      <c r="CV80" s="614" t="s">
        <v>1083</v>
      </c>
      <c r="CW80" s="614" t="s">
        <v>1083</v>
      </c>
      <c r="CX80" s="614" t="s">
        <v>1083</v>
      </c>
      <c r="CY80" s="614" t="s">
        <v>1083</v>
      </c>
      <c r="CZ80" s="614" t="s">
        <v>1083</v>
      </c>
      <c r="DA80" s="614" t="s">
        <v>1083</v>
      </c>
      <c r="DB80" s="614" t="s">
        <v>1083</v>
      </c>
      <c r="DC80" s="614" t="s">
        <v>529</v>
      </c>
      <c r="DD80" s="614" t="s">
        <v>1083</v>
      </c>
      <c r="DE80" s="614" t="s">
        <v>1083</v>
      </c>
      <c r="DF80" s="614" t="s">
        <v>1083</v>
      </c>
      <c r="DG80" s="614" t="s">
        <v>1083</v>
      </c>
      <c r="DH80" s="614" t="s">
        <v>529</v>
      </c>
      <c r="DI80" s="614" t="s">
        <v>1083</v>
      </c>
      <c r="DJ80" s="614" t="s">
        <v>1083</v>
      </c>
      <c r="DK80" s="614" t="s">
        <v>529</v>
      </c>
      <c r="DL80" s="614" t="s">
        <v>1083</v>
      </c>
      <c r="DM80" s="614" t="s">
        <v>529</v>
      </c>
      <c r="DN80" s="614" t="s">
        <v>1083</v>
      </c>
      <c r="DO80" s="614" t="s">
        <v>1083</v>
      </c>
      <c r="DP80" s="614" t="s">
        <v>529</v>
      </c>
      <c r="DQ80" s="614" t="s">
        <v>1083</v>
      </c>
      <c r="DR80" s="614" t="s">
        <v>1083</v>
      </c>
      <c r="DS80" s="614" t="s">
        <v>1083</v>
      </c>
      <c r="DT80" s="614" t="s">
        <v>1083</v>
      </c>
      <c r="DU80" s="614" t="s">
        <v>529</v>
      </c>
      <c r="DV80" s="614" t="s">
        <v>1083</v>
      </c>
      <c r="DW80" s="614" t="s">
        <v>1083</v>
      </c>
      <c r="DX80" s="614" t="s">
        <v>1083</v>
      </c>
      <c r="DY80" s="614" t="s">
        <v>1083</v>
      </c>
      <c r="DZ80" s="614" t="s">
        <v>529</v>
      </c>
      <c r="EA80" s="614" t="s">
        <v>529</v>
      </c>
      <c r="EB80" s="614" t="s">
        <v>529</v>
      </c>
      <c r="EC80" s="614" t="s">
        <v>529</v>
      </c>
      <c r="ED80" s="614" t="s">
        <v>529</v>
      </c>
      <c r="EE80" s="614" t="s">
        <v>529</v>
      </c>
      <c r="EF80" s="614" t="s">
        <v>529</v>
      </c>
      <c r="EG80" s="614" t="s">
        <v>529</v>
      </c>
      <c r="EH80" s="614" t="s">
        <v>1083</v>
      </c>
      <c r="EI80" s="614" t="s">
        <v>1083</v>
      </c>
      <c r="EJ80" s="614" t="s">
        <v>1083</v>
      </c>
      <c r="EK80" s="614" t="s">
        <v>1083</v>
      </c>
      <c r="EL80" s="614" t="s">
        <v>1083</v>
      </c>
      <c r="EM80" s="614" t="s">
        <v>1083</v>
      </c>
      <c r="EN80" s="614" t="s">
        <v>529</v>
      </c>
      <c r="EO80" s="614" t="s">
        <v>1083</v>
      </c>
      <c r="EP80" s="614" t="s">
        <v>1083</v>
      </c>
      <c r="EQ80" s="614" t="s">
        <v>1083</v>
      </c>
      <c r="ER80" s="614" t="s">
        <v>529</v>
      </c>
      <c r="ES80" s="614" t="s">
        <v>1083</v>
      </c>
      <c r="ET80" s="614" t="s">
        <v>529</v>
      </c>
      <c r="EU80" s="614" t="s">
        <v>529</v>
      </c>
      <c r="EV80" s="614" t="s">
        <v>529</v>
      </c>
      <c r="EW80" s="614" t="s">
        <v>529</v>
      </c>
      <c r="EX80" s="614" t="s">
        <v>1083</v>
      </c>
      <c r="EY80" s="614" t="s">
        <v>529</v>
      </c>
      <c r="EZ80" s="614" t="s">
        <v>529</v>
      </c>
      <c r="FA80" s="614" t="s">
        <v>1083</v>
      </c>
      <c r="FB80" s="614" t="s">
        <v>1083</v>
      </c>
      <c r="FC80" s="614" t="s">
        <v>1083</v>
      </c>
      <c r="FD80" s="614" t="s">
        <v>1083</v>
      </c>
      <c r="FE80" s="614" t="s">
        <v>529</v>
      </c>
      <c r="FF80" s="614" t="s">
        <v>1083</v>
      </c>
      <c r="FG80" s="614" t="s">
        <v>1083</v>
      </c>
      <c r="FH80" s="614" t="s">
        <v>1083</v>
      </c>
      <c r="FI80" s="614" t="s">
        <v>1083</v>
      </c>
      <c r="FJ80" s="614" t="s">
        <v>529</v>
      </c>
      <c r="FK80" s="614" t="s">
        <v>529</v>
      </c>
      <c r="FL80" s="614" t="s">
        <v>1083</v>
      </c>
      <c r="FM80" s="614" t="s">
        <v>529</v>
      </c>
      <c r="FN80" s="614" t="s">
        <v>1083</v>
      </c>
      <c r="FO80" s="614" t="s">
        <v>1083</v>
      </c>
      <c r="FP80" s="614" t="s">
        <v>1083</v>
      </c>
      <c r="FQ80" s="614" t="s">
        <v>1083</v>
      </c>
      <c r="FR80" s="614" t="s">
        <v>1083</v>
      </c>
      <c r="FS80" s="614" t="s">
        <v>1083</v>
      </c>
      <c r="FT80" s="614" t="s">
        <v>529</v>
      </c>
      <c r="FU80" s="614" t="s">
        <v>1083</v>
      </c>
      <c r="FV80" s="614" t="s">
        <v>1083</v>
      </c>
      <c r="FW80" s="614" t="s">
        <v>1083</v>
      </c>
      <c r="FX80" s="614" t="s">
        <v>529</v>
      </c>
      <c r="FY80" s="614" t="s">
        <v>1083</v>
      </c>
      <c r="FZ80" s="614" t="s">
        <v>529</v>
      </c>
      <c r="GA80" s="614" t="s">
        <v>529</v>
      </c>
      <c r="GB80" s="614" t="s">
        <v>529</v>
      </c>
      <c r="GC80" s="614" t="s">
        <v>529</v>
      </c>
      <c r="GD80" s="614" t="s">
        <v>1083</v>
      </c>
      <c r="GE80" s="614" t="s">
        <v>1083</v>
      </c>
      <c r="GF80" s="614" t="s">
        <v>529</v>
      </c>
      <c r="GG80" s="614" t="s">
        <v>529</v>
      </c>
      <c r="GH80" s="614" t="s">
        <v>1083</v>
      </c>
      <c r="GI80" s="614" t="s">
        <v>1083</v>
      </c>
      <c r="GJ80" s="614" t="s">
        <v>529</v>
      </c>
      <c r="GK80" s="614" t="s">
        <v>1083</v>
      </c>
      <c r="GL80" s="614" t="s">
        <v>529</v>
      </c>
      <c r="GM80" s="614" t="s">
        <v>1083</v>
      </c>
    </row>
    <row r="81" spans="1:195" x14ac:dyDescent="0.2">
      <c r="A81" s="613">
        <v>44906</v>
      </c>
      <c r="B81" s="614" t="s">
        <v>529</v>
      </c>
      <c r="C81" s="614" t="s">
        <v>1083</v>
      </c>
      <c r="D81" s="614" t="s">
        <v>1083</v>
      </c>
      <c r="E81" s="614" t="s">
        <v>529</v>
      </c>
      <c r="F81" s="614" t="s">
        <v>529</v>
      </c>
      <c r="G81" s="614" t="s">
        <v>1083</v>
      </c>
      <c r="H81" s="614" t="s">
        <v>1083</v>
      </c>
      <c r="I81" s="614" t="s">
        <v>1083</v>
      </c>
      <c r="J81" s="614" t="s">
        <v>1083</v>
      </c>
      <c r="K81" s="614" t="s">
        <v>1083</v>
      </c>
      <c r="L81" s="614" t="s">
        <v>1083</v>
      </c>
      <c r="M81" s="614" t="s">
        <v>529</v>
      </c>
      <c r="N81" s="614" t="s">
        <v>529</v>
      </c>
      <c r="O81" s="614" t="s">
        <v>1083</v>
      </c>
      <c r="P81" s="614" t="s">
        <v>1083</v>
      </c>
      <c r="Q81" s="614" t="s">
        <v>529</v>
      </c>
      <c r="R81" s="614" t="s">
        <v>1083</v>
      </c>
      <c r="S81" s="614" t="s">
        <v>1083</v>
      </c>
      <c r="T81" s="614" t="s">
        <v>1083</v>
      </c>
      <c r="U81" s="614" t="s">
        <v>1083</v>
      </c>
      <c r="V81" s="614" t="s">
        <v>1083</v>
      </c>
      <c r="W81" s="614" t="s">
        <v>529</v>
      </c>
      <c r="X81" s="614" t="s">
        <v>529</v>
      </c>
      <c r="Y81" s="614" t="s">
        <v>1083</v>
      </c>
      <c r="Z81" s="614" t="s">
        <v>1083</v>
      </c>
      <c r="AA81" s="614" t="s">
        <v>1083</v>
      </c>
      <c r="AB81" s="614" t="s">
        <v>1083</v>
      </c>
      <c r="AC81" s="614" t="s">
        <v>1083</v>
      </c>
      <c r="AD81" s="614" t="s">
        <v>1083</v>
      </c>
      <c r="AE81" s="614" t="s">
        <v>1083</v>
      </c>
      <c r="AF81" s="614" t="s">
        <v>1083</v>
      </c>
      <c r="AG81" s="614" t="s">
        <v>1083</v>
      </c>
      <c r="AH81" s="614" t="s">
        <v>1083</v>
      </c>
      <c r="AI81" s="614" t="s">
        <v>1083</v>
      </c>
      <c r="AJ81" s="614" t="s">
        <v>1083</v>
      </c>
      <c r="AK81" s="614" t="s">
        <v>529</v>
      </c>
      <c r="AL81" s="614" t="s">
        <v>1083</v>
      </c>
      <c r="AM81" s="614" t="s">
        <v>1083</v>
      </c>
      <c r="AN81" s="614" t="s">
        <v>1083</v>
      </c>
      <c r="AO81" s="614" t="s">
        <v>1083</v>
      </c>
      <c r="AP81" s="614" t="s">
        <v>1083</v>
      </c>
      <c r="AQ81" s="614" t="s">
        <v>529</v>
      </c>
      <c r="AR81" s="614" t="s">
        <v>1083</v>
      </c>
      <c r="AS81" s="614" t="s">
        <v>529</v>
      </c>
      <c r="AT81" s="614" t="s">
        <v>1083</v>
      </c>
      <c r="AU81" s="614" t="s">
        <v>1083</v>
      </c>
      <c r="AV81" s="614" t="s">
        <v>1083</v>
      </c>
      <c r="AW81" s="614" t="s">
        <v>1083</v>
      </c>
      <c r="AX81" s="614" t="s">
        <v>1083</v>
      </c>
      <c r="AY81" s="614" t="s">
        <v>529</v>
      </c>
      <c r="AZ81" s="614" t="s">
        <v>1083</v>
      </c>
      <c r="BA81" s="614" t="s">
        <v>529</v>
      </c>
      <c r="BB81" s="614" t="s">
        <v>1083</v>
      </c>
      <c r="BC81" s="614" t="s">
        <v>529</v>
      </c>
      <c r="BD81" s="614" t="s">
        <v>529</v>
      </c>
      <c r="BE81" s="614" t="s">
        <v>1083</v>
      </c>
      <c r="BF81" s="614" t="s">
        <v>529</v>
      </c>
      <c r="BG81" s="614" t="s">
        <v>1083</v>
      </c>
      <c r="BH81" s="614" t="s">
        <v>529</v>
      </c>
      <c r="BI81" s="614" t="s">
        <v>529</v>
      </c>
      <c r="BJ81" s="614" t="s">
        <v>1083</v>
      </c>
      <c r="BK81" s="614" t="s">
        <v>529</v>
      </c>
      <c r="BL81" s="614" t="s">
        <v>529</v>
      </c>
      <c r="BM81" s="614" t="s">
        <v>1083</v>
      </c>
      <c r="BN81" s="614" t="s">
        <v>529</v>
      </c>
      <c r="BO81" s="614" t="s">
        <v>529</v>
      </c>
      <c r="BP81" s="614" t="s">
        <v>529</v>
      </c>
      <c r="BQ81" s="614" t="s">
        <v>529</v>
      </c>
      <c r="BR81" s="614" t="s">
        <v>1083</v>
      </c>
      <c r="BS81" s="614" t="s">
        <v>529</v>
      </c>
      <c r="BT81" s="614" t="s">
        <v>529</v>
      </c>
      <c r="BU81" s="614" t="s">
        <v>529</v>
      </c>
      <c r="BV81" s="614" t="s">
        <v>529</v>
      </c>
      <c r="BW81" s="614" t="s">
        <v>1083</v>
      </c>
      <c r="BX81" s="614" t="s">
        <v>529</v>
      </c>
      <c r="BY81" s="614" t="s">
        <v>1083</v>
      </c>
      <c r="BZ81" s="614" t="s">
        <v>1083</v>
      </c>
      <c r="CA81" s="614" t="s">
        <v>1083</v>
      </c>
      <c r="CB81" s="614" t="s">
        <v>1083</v>
      </c>
      <c r="CC81" s="614" t="s">
        <v>1083</v>
      </c>
      <c r="CD81" s="614" t="s">
        <v>1083</v>
      </c>
      <c r="CE81" s="614" t="s">
        <v>529</v>
      </c>
      <c r="CF81" s="614" t="s">
        <v>529</v>
      </c>
      <c r="CG81" s="614" t="s">
        <v>1083</v>
      </c>
      <c r="CH81" s="614" t="s">
        <v>1083</v>
      </c>
      <c r="CI81" s="614" t="s">
        <v>1083</v>
      </c>
      <c r="CJ81" s="614" t="s">
        <v>1083</v>
      </c>
      <c r="CK81" s="614" t="s">
        <v>529</v>
      </c>
      <c r="CL81" s="614" t="s">
        <v>1083</v>
      </c>
      <c r="CM81" s="614" t="s">
        <v>1083</v>
      </c>
      <c r="CN81" s="614" t="s">
        <v>1083</v>
      </c>
      <c r="CO81" s="614" t="s">
        <v>1083</v>
      </c>
      <c r="CP81" s="614" t="s">
        <v>1083</v>
      </c>
      <c r="CQ81" s="614" t="s">
        <v>1083</v>
      </c>
      <c r="CR81" s="614" t="s">
        <v>529</v>
      </c>
      <c r="CS81" s="614" t="s">
        <v>1083</v>
      </c>
      <c r="CT81" s="614" t="s">
        <v>1083</v>
      </c>
      <c r="CU81" s="614" t="s">
        <v>1083</v>
      </c>
      <c r="CV81" s="614" t="s">
        <v>1083</v>
      </c>
      <c r="CW81" s="614" t="s">
        <v>1083</v>
      </c>
      <c r="CX81" s="614" t="s">
        <v>1083</v>
      </c>
      <c r="CY81" s="614" t="s">
        <v>1083</v>
      </c>
      <c r="CZ81" s="614" t="s">
        <v>1083</v>
      </c>
      <c r="DA81" s="614" t="s">
        <v>1083</v>
      </c>
      <c r="DB81" s="614" t="s">
        <v>1083</v>
      </c>
      <c r="DC81" s="614" t="s">
        <v>529</v>
      </c>
      <c r="DD81" s="614" t="s">
        <v>1083</v>
      </c>
      <c r="DE81" s="614" t="s">
        <v>1083</v>
      </c>
      <c r="DF81" s="614" t="s">
        <v>1083</v>
      </c>
      <c r="DG81" s="614" t="s">
        <v>1083</v>
      </c>
      <c r="DH81" s="614" t="s">
        <v>529</v>
      </c>
      <c r="DI81" s="614" t="s">
        <v>1083</v>
      </c>
      <c r="DJ81" s="614" t="s">
        <v>1083</v>
      </c>
      <c r="DK81" s="614" t="s">
        <v>529</v>
      </c>
      <c r="DL81" s="614" t="s">
        <v>1083</v>
      </c>
      <c r="DM81" s="614" t="s">
        <v>529</v>
      </c>
      <c r="DN81" s="614" t="s">
        <v>1083</v>
      </c>
      <c r="DO81" s="614" t="s">
        <v>1083</v>
      </c>
      <c r="DP81" s="614" t="s">
        <v>529</v>
      </c>
      <c r="DQ81" s="614" t="s">
        <v>1083</v>
      </c>
      <c r="DR81" s="614" t="s">
        <v>1083</v>
      </c>
      <c r="DS81" s="614" t="s">
        <v>1083</v>
      </c>
      <c r="DT81" s="614" t="s">
        <v>1083</v>
      </c>
      <c r="DU81" s="614" t="s">
        <v>529</v>
      </c>
      <c r="DV81" s="614" t="s">
        <v>1083</v>
      </c>
      <c r="DW81" s="614" t="s">
        <v>1083</v>
      </c>
      <c r="DX81" s="614" t="s">
        <v>1083</v>
      </c>
      <c r="DY81" s="614" t="s">
        <v>1083</v>
      </c>
      <c r="DZ81" s="614" t="s">
        <v>529</v>
      </c>
      <c r="EA81" s="614" t="s">
        <v>529</v>
      </c>
      <c r="EB81" s="614" t="s">
        <v>529</v>
      </c>
      <c r="EC81" s="614" t="s">
        <v>529</v>
      </c>
      <c r="ED81" s="614" t="s">
        <v>529</v>
      </c>
      <c r="EE81" s="614" t="s">
        <v>529</v>
      </c>
      <c r="EF81" s="614" t="s">
        <v>529</v>
      </c>
      <c r="EG81" s="614" t="s">
        <v>529</v>
      </c>
      <c r="EH81" s="614" t="s">
        <v>1083</v>
      </c>
      <c r="EI81" s="614" t="s">
        <v>1083</v>
      </c>
      <c r="EJ81" s="614" t="s">
        <v>1083</v>
      </c>
      <c r="EK81" s="614" t="s">
        <v>1083</v>
      </c>
      <c r="EL81" s="614" t="s">
        <v>1083</v>
      </c>
      <c r="EM81" s="614" t="s">
        <v>1083</v>
      </c>
      <c r="EN81" s="614" t="s">
        <v>1083</v>
      </c>
      <c r="EO81" s="614" t="s">
        <v>1083</v>
      </c>
      <c r="EP81" s="614" t="s">
        <v>1083</v>
      </c>
      <c r="EQ81" s="614" t="s">
        <v>1083</v>
      </c>
      <c r="ER81" s="614" t="s">
        <v>529</v>
      </c>
      <c r="ES81" s="614" t="s">
        <v>1083</v>
      </c>
      <c r="ET81" s="614" t="s">
        <v>529</v>
      </c>
      <c r="EU81" s="614" t="s">
        <v>529</v>
      </c>
      <c r="EV81" s="614" t="s">
        <v>529</v>
      </c>
      <c r="EW81" s="614" t="s">
        <v>529</v>
      </c>
      <c r="EX81" s="614" t="s">
        <v>1083</v>
      </c>
      <c r="EY81" s="614" t="s">
        <v>529</v>
      </c>
      <c r="EZ81" s="614" t="s">
        <v>529</v>
      </c>
      <c r="FA81" s="614" t="s">
        <v>1083</v>
      </c>
      <c r="FB81" s="614" t="s">
        <v>1083</v>
      </c>
      <c r="FC81" s="614" t="s">
        <v>1083</v>
      </c>
      <c r="FD81" s="614" t="s">
        <v>1083</v>
      </c>
      <c r="FE81" s="614" t="s">
        <v>1083</v>
      </c>
      <c r="FF81" s="614" t="s">
        <v>1083</v>
      </c>
      <c r="FG81" s="614" t="s">
        <v>1083</v>
      </c>
      <c r="FH81" s="614" t="s">
        <v>1083</v>
      </c>
      <c r="FI81" s="614" t="s">
        <v>1083</v>
      </c>
      <c r="FJ81" s="614" t="s">
        <v>529</v>
      </c>
      <c r="FK81" s="614" t="s">
        <v>529</v>
      </c>
      <c r="FL81" s="614" t="s">
        <v>1083</v>
      </c>
      <c r="FM81" s="614" t="s">
        <v>529</v>
      </c>
      <c r="FN81" s="614" t="s">
        <v>1083</v>
      </c>
      <c r="FO81" s="614" t="s">
        <v>1083</v>
      </c>
      <c r="FP81" s="614" t="s">
        <v>529</v>
      </c>
      <c r="FQ81" s="614" t="s">
        <v>1083</v>
      </c>
      <c r="FR81" s="614" t="s">
        <v>1083</v>
      </c>
      <c r="FS81" s="614" t="s">
        <v>1083</v>
      </c>
      <c r="FT81" s="614" t="s">
        <v>529</v>
      </c>
      <c r="FU81" s="614" t="s">
        <v>1083</v>
      </c>
      <c r="FV81" s="614" t="s">
        <v>1083</v>
      </c>
      <c r="FW81" s="614" t="s">
        <v>1083</v>
      </c>
      <c r="FX81" s="614" t="s">
        <v>529</v>
      </c>
      <c r="FY81" s="614" t="s">
        <v>1083</v>
      </c>
      <c r="FZ81" s="614" t="s">
        <v>529</v>
      </c>
      <c r="GA81" s="614" t="s">
        <v>529</v>
      </c>
      <c r="GB81" s="614" t="s">
        <v>529</v>
      </c>
      <c r="GC81" s="614" t="s">
        <v>529</v>
      </c>
      <c r="GD81" s="614" t="s">
        <v>529</v>
      </c>
      <c r="GE81" s="614" t="s">
        <v>1083</v>
      </c>
      <c r="GF81" s="614" t="s">
        <v>529</v>
      </c>
      <c r="GG81" s="614" t="s">
        <v>529</v>
      </c>
      <c r="GH81" s="614" t="s">
        <v>1083</v>
      </c>
      <c r="GI81" s="614" t="s">
        <v>1083</v>
      </c>
      <c r="GJ81" s="614" t="s">
        <v>529</v>
      </c>
      <c r="GK81" s="614" t="s">
        <v>1083</v>
      </c>
      <c r="GL81" s="614" t="s">
        <v>529</v>
      </c>
      <c r="GM81" s="614" t="s">
        <v>1083</v>
      </c>
    </row>
    <row r="82" spans="1:195" x14ac:dyDescent="0.2">
      <c r="A82" s="613">
        <v>44907</v>
      </c>
      <c r="B82" s="614" t="s">
        <v>529</v>
      </c>
      <c r="C82" s="614" t="s">
        <v>1083</v>
      </c>
      <c r="D82" s="614" t="s">
        <v>1083</v>
      </c>
      <c r="E82" s="614" t="s">
        <v>529</v>
      </c>
      <c r="F82" s="614" t="s">
        <v>529</v>
      </c>
      <c r="G82" s="614" t="s">
        <v>1083</v>
      </c>
      <c r="H82" s="614" t="s">
        <v>1083</v>
      </c>
      <c r="I82" s="614" t="s">
        <v>1083</v>
      </c>
      <c r="J82" s="614" t="s">
        <v>1083</v>
      </c>
      <c r="K82" s="614" t="s">
        <v>1083</v>
      </c>
      <c r="L82" s="614" t="s">
        <v>1083</v>
      </c>
      <c r="M82" s="614" t="s">
        <v>529</v>
      </c>
      <c r="N82" s="614" t="s">
        <v>529</v>
      </c>
      <c r="O82" s="614" t="s">
        <v>1083</v>
      </c>
      <c r="P82" s="614" t="s">
        <v>1083</v>
      </c>
      <c r="Q82" s="614" t="s">
        <v>529</v>
      </c>
      <c r="R82" s="614" t="s">
        <v>1083</v>
      </c>
      <c r="S82" s="614" t="s">
        <v>1083</v>
      </c>
      <c r="T82" s="614" t="s">
        <v>1083</v>
      </c>
      <c r="U82" s="614" t="s">
        <v>1083</v>
      </c>
      <c r="V82" s="614" t="s">
        <v>1083</v>
      </c>
      <c r="W82" s="614" t="s">
        <v>529</v>
      </c>
      <c r="X82" s="614" t="s">
        <v>529</v>
      </c>
      <c r="Y82" s="614" t="s">
        <v>1083</v>
      </c>
      <c r="Z82" s="614" t="s">
        <v>1083</v>
      </c>
      <c r="AA82" s="614" t="s">
        <v>1083</v>
      </c>
      <c r="AB82" s="614" t="s">
        <v>1083</v>
      </c>
      <c r="AC82" s="614" t="s">
        <v>1083</v>
      </c>
      <c r="AD82" s="614" t="s">
        <v>1083</v>
      </c>
      <c r="AE82" s="614" t="s">
        <v>1083</v>
      </c>
      <c r="AF82" s="614" t="s">
        <v>1083</v>
      </c>
      <c r="AG82" s="614" t="s">
        <v>529</v>
      </c>
      <c r="AH82" s="614" t="s">
        <v>1083</v>
      </c>
      <c r="AI82" s="614" t="s">
        <v>1083</v>
      </c>
      <c r="AJ82" s="614" t="s">
        <v>1083</v>
      </c>
      <c r="AK82" s="614" t="s">
        <v>1083</v>
      </c>
      <c r="AL82" s="614" t="s">
        <v>1083</v>
      </c>
      <c r="AM82" s="614" t="s">
        <v>1083</v>
      </c>
      <c r="AN82" s="614" t="s">
        <v>1083</v>
      </c>
      <c r="AO82" s="614" t="s">
        <v>1083</v>
      </c>
      <c r="AP82" s="614" t="s">
        <v>1083</v>
      </c>
      <c r="AQ82" s="614" t="s">
        <v>1083</v>
      </c>
      <c r="AR82" s="614" t="s">
        <v>1083</v>
      </c>
      <c r="AS82" s="614" t="s">
        <v>529</v>
      </c>
      <c r="AT82" s="614" t="s">
        <v>1083</v>
      </c>
      <c r="AU82" s="614" t="s">
        <v>1083</v>
      </c>
      <c r="AV82" s="614" t="s">
        <v>1083</v>
      </c>
      <c r="AW82" s="614" t="s">
        <v>1083</v>
      </c>
      <c r="AX82" s="614" t="s">
        <v>1083</v>
      </c>
      <c r="AY82" s="614" t="s">
        <v>1083</v>
      </c>
      <c r="AZ82" s="614" t="s">
        <v>1083</v>
      </c>
      <c r="BA82" s="614" t="s">
        <v>529</v>
      </c>
      <c r="BB82" s="614" t="s">
        <v>1083</v>
      </c>
      <c r="BC82" s="614" t="s">
        <v>529</v>
      </c>
      <c r="BD82" s="614" t="s">
        <v>529</v>
      </c>
      <c r="BE82" s="614" t="s">
        <v>1083</v>
      </c>
      <c r="BF82" s="614" t="s">
        <v>529</v>
      </c>
      <c r="BG82" s="614" t="s">
        <v>1083</v>
      </c>
      <c r="BH82" s="614" t="s">
        <v>529</v>
      </c>
      <c r="BI82" s="614" t="s">
        <v>529</v>
      </c>
      <c r="BJ82" s="614" t="s">
        <v>1083</v>
      </c>
      <c r="BK82" s="614" t="s">
        <v>529</v>
      </c>
      <c r="BL82" s="614" t="s">
        <v>529</v>
      </c>
      <c r="BM82" s="614" t="s">
        <v>1083</v>
      </c>
      <c r="BN82" s="614" t="s">
        <v>529</v>
      </c>
      <c r="BO82" s="614" t="s">
        <v>529</v>
      </c>
      <c r="BP82" s="614" t="s">
        <v>529</v>
      </c>
      <c r="BQ82" s="614" t="s">
        <v>529</v>
      </c>
      <c r="BR82" s="614" t="s">
        <v>1083</v>
      </c>
      <c r="BS82" s="614" t="s">
        <v>529</v>
      </c>
      <c r="BT82" s="614" t="s">
        <v>529</v>
      </c>
      <c r="BU82" s="614" t="s">
        <v>529</v>
      </c>
      <c r="BV82" s="614" t="s">
        <v>529</v>
      </c>
      <c r="BW82" s="614" t="s">
        <v>1083</v>
      </c>
      <c r="BX82" s="614" t="s">
        <v>529</v>
      </c>
      <c r="BY82" s="614" t="s">
        <v>1083</v>
      </c>
      <c r="BZ82" s="614" t="s">
        <v>1083</v>
      </c>
      <c r="CA82" s="614" t="s">
        <v>1083</v>
      </c>
      <c r="CB82" s="614" t="s">
        <v>1083</v>
      </c>
      <c r="CC82" s="614" t="s">
        <v>1083</v>
      </c>
      <c r="CD82" s="614" t="s">
        <v>1083</v>
      </c>
      <c r="CE82" s="614" t="s">
        <v>529</v>
      </c>
      <c r="CF82" s="614" t="s">
        <v>529</v>
      </c>
      <c r="CG82" s="614" t="s">
        <v>1083</v>
      </c>
      <c r="CH82" s="614" t="s">
        <v>1083</v>
      </c>
      <c r="CI82" s="614" t="s">
        <v>1083</v>
      </c>
      <c r="CJ82" s="614" t="s">
        <v>1083</v>
      </c>
      <c r="CK82" s="614" t="s">
        <v>529</v>
      </c>
      <c r="CL82" s="614" t="s">
        <v>1083</v>
      </c>
      <c r="CM82" s="614" t="s">
        <v>1083</v>
      </c>
      <c r="CN82" s="614" t="s">
        <v>1083</v>
      </c>
      <c r="CO82" s="614" t="s">
        <v>1083</v>
      </c>
      <c r="CP82" s="614" t="s">
        <v>1083</v>
      </c>
      <c r="CQ82" s="614" t="s">
        <v>1083</v>
      </c>
      <c r="CR82" s="614" t="s">
        <v>529</v>
      </c>
      <c r="CS82" s="614" t="s">
        <v>1083</v>
      </c>
      <c r="CT82" s="614" t="s">
        <v>1083</v>
      </c>
      <c r="CU82" s="614" t="s">
        <v>1083</v>
      </c>
      <c r="CV82" s="614" t="s">
        <v>1083</v>
      </c>
      <c r="CW82" s="614" t="s">
        <v>1083</v>
      </c>
      <c r="CX82" s="614" t="s">
        <v>1083</v>
      </c>
      <c r="CY82" s="614" t="s">
        <v>1083</v>
      </c>
      <c r="CZ82" s="614" t="s">
        <v>1083</v>
      </c>
      <c r="DA82" s="614" t="s">
        <v>1083</v>
      </c>
      <c r="DB82" s="614" t="s">
        <v>1083</v>
      </c>
      <c r="DC82" s="614" t="s">
        <v>529</v>
      </c>
      <c r="DD82" s="614" t="s">
        <v>1083</v>
      </c>
      <c r="DE82" s="614" t="s">
        <v>1083</v>
      </c>
      <c r="DF82" s="614" t="s">
        <v>1083</v>
      </c>
      <c r="DG82" s="614" t="s">
        <v>1083</v>
      </c>
      <c r="DH82" s="614" t="s">
        <v>529</v>
      </c>
      <c r="DI82" s="614" t="s">
        <v>1083</v>
      </c>
      <c r="DJ82" s="614" t="s">
        <v>1083</v>
      </c>
      <c r="DK82" s="614" t="s">
        <v>529</v>
      </c>
      <c r="DL82" s="614" t="s">
        <v>1083</v>
      </c>
      <c r="DM82" s="614" t="s">
        <v>529</v>
      </c>
      <c r="DN82" s="614" t="s">
        <v>1083</v>
      </c>
      <c r="DO82" s="614" t="s">
        <v>1083</v>
      </c>
      <c r="DP82" s="614" t="s">
        <v>529</v>
      </c>
      <c r="DQ82" s="614" t="s">
        <v>1083</v>
      </c>
      <c r="DR82" s="614" t="s">
        <v>1083</v>
      </c>
      <c r="DS82" s="614" t="s">
        <v>1083</v>
      </c>
      <c r="DT82" s="614" t="s">
        <v>1083</v>
      </c>
      <c r="DU82" s="614" t="s">
        <v>529</v>
      </c>
      <c r="DV82" s="614" t="s">
        <v>1083</v>
      </c>
      <c r="DW82" s="614" t="s">
        <v>1083</v>
      </c>
      <c r="DX82" s="614" t="s">
        <v>1083</v>
      </c>
      <c r="DY82" s="614" t="s">
        <v>1083</v>
      </c>
      <c r="DZ82" s="614" t="s">
        <v>529</v>
      </c>
      <c r="EA82" s="614" t="s">
        <v>529</v>
      </c>
      <c r="EB82" s="614" t="s">
        <v>529</v>
      </c>
      <c r="EC82" s="614" t="s">
        <v>1083</v>
      </c>
      <c r="ED82" s="614" t="s">
        <v>529</v>
      </c>
      <c r="EE82" s="614" t="s">
        <v>529</v>
      </c>
      <c r="EF82" s="614" t="s">
        <v>529</v>
      </c>
      <c r="EG82" s="614" t="s">
        <v>1083</v>
      </c>
      <c r="EH82" s="614" t="s">
        <v>1083</v>
      </c>
      <c r="EI82" s="614" t="s">
        <v>1083</v>
      </c>
      <c r="EJ82" s="614" t="s">
        <v>1083</v>
      </c>
      <c r="EK82" s="614" t="s">
        <v>1083</v>
      </c>
      <c r="EL82" s="614" t="s">
        <v>1083</v>
      </c>
      <c r="EM82" s="614" t="s">
        <v>1083</v>
      </c>
      <c r="EN82" s="614" t="s">
        <v>529</v>
      </c>
      <c r="EO82" s="614" t="s">
        <v>1083</v>
      </c>
      <c r="EP82" s="614" t="s">
        <v>1083</v>
      </c>
      <c r="EQ82" s="614" t="s">
        <v>1083</v>
      </c>
      <c r="ER82" s="614" t="s">
        <v>529</v>
      </c>
      <c r="ES82" s="614" t="s">
        <v>1083</v>
      </c>
      <c r="ET82" s="614" t="s">
        <v>529</v>
      </c>
      <c r="EU82" s="614" t="s">
        <v>529</v>
      </c>
      <c r="EV82" s="614" t="s">
        <v>529</v>
      </c>
      <c r="EW82" s="614" t="s">
        <v>529</v>
      </c>
      <c r="EX82" s="614" t="s">
        <v>1083</v>
      </c>
      <c r="EY82" s="614" t="s">
        <v>529</v>
      </c>
      <c r="EZ82" s="614" t="s">
        <v>529</v>
      </c>
      <c r="FA82" s="614" t="s">
        <v>1083</v>
      </c>
      <c r="FB82" s="614" t="s">
        <v>1083</v>
      </c>
      <c r="FC82" s="614" t="s">
        <v>1083</v>
      </c>
      <c r="FD82" s="614" t="s">
        <v>1083</v>
      </c>
      <c r="FE82" s="614" t="s">
        <v>1083</v>
      </c>
      <c r="FF82" s="614" t="s">
        <v>1083</v>
      </c>
      <c r="FG82" s="614" t="s">
        <v>1083</v>
      </c>
      <c r="FH82" s="614" t="s">
        <v>1083</v>
      </c>
      <c r="FI82" s="614" t="s">
        <v>1083</v>
      </c>
      <c r="FJ82" s="614" t="s">
        <v>529</v>
      </c>
      <c r="FK82" s="614" t="s">
        <v>529</v>
      </c>
      <c r="FL82" s="614" t="s">
        <v>1083</v>
      </c>
      <c r="FM82" s="614" t="s">
        <v>529</v>
      </c>
      <c r="FN82" s="614" t="s">
        <v>1083</v>
      </c>
      <c r="FO82" s="614" t="s">
        <v>1083</v>
      </c>
      <c r="FP82" s="614" t="s">
        <v>529</v>
      </c>
      <c r="FQ82" s="614" t="s">
        <v>1083</v>
      </c>
      <c r="FR82" s="614" t="s">
        <v>1083</v>
      </c>
      <c r="FS82" s="614" t="s">
        <v>1083</v>
      </c>
      <c r="FT82" s="614" t="s">
        <v>529</v>
      </c>
      <c r="FU82" s="614" t="s">
        <v>1083</v>
      </c>
      <c r="FV82" s="614" t="s">
        <v>1083</v>
      </c>
      <c r="FW82" s="614" t="s">
        <v>1083</v>
      </c>
      <c r="FX82" s="614" t="s">
        <v>529</v>
      </c>
      <c r="FY82" s="614" t="s">
        <v>1083</v>
      </c>
      <c r="FZ82" s="614" t="s">
        <v>529</v>
      </c>
      <c r="GA82" s="614" t="s">
        <v>529</v>
      </c>
      <c r="GB82" s="614" t="s">
        <v>529</v>
      </c>
      <c r="GC82" s="614" t="s">
        <v>529</v>
      </c>
      <c r="GD82" s="614" t="s">
        <v>529</v>
      </c>
      <c r="GE82" s="614" t="s">
        <v>1083</v>
      </c>
      <c r="GF82" s="614" t="s">
        <v>529</v>
      </c>
      <c r="GG82" s="614" t="s">
        <v>529</v>
      </c>
      <c r="GH82" s="614" t="s">
        <v>1083</v>
      </c>
      <c r="GI82" s="614" t="s">
        <v>1083</v>
      </c>
      <c r="GJ82" s="614" t="s">
        <v>1083</v>
      </c>
      <c r="GK82" s="614" t="s">
        <v>1083</v>
      </c>
      <c r="GL82" s="614" t="s">
        <v>529</v>
      </c>
      <c r="GM82" s="614" t="s">
        <v>1083</v>
      </c>
    </row>
    <row r="83" spans="1:195" x14ac:dyDescent="0.2">
      <c r="A83" s="613">
        <v>44908</v>
      </c>
      <c r="B83" s="614" t="s">
        <v>529</v>
      </c>
      <c r="C83" s="614" t="s">
        <v>1083</v>
      </c>
      <c r="D83" s="614" t="s">
        <v>1083</v>
      </c>
      <c r="E83" s="614" t="s">
        <v>529</v>
      </c>
      <c r="F83" s="614" t="s">
        <v>529</v>
      </c>
      <c r="G83" s="614" t="s">
        <v>1083</v>
      </c>
      <c r="H83" s="614" t="s">
        <v>1083</v>
      </c>
      <c r="I83" s="614" t="s">
        <v>1083</v>
      </c>
      <c r="J83" s="614" t="s">
        <v>1083</v>
      </c>
      <c r="K83" s="614" t="s">
        <v>1083</v>
      </c>
      <c r="L83" s="614" t="s">
        <v>1083</v>
      </c>
      <c r="M83" s="614" t="s">
        <v>529</v>
      </c>
      <c r="N83" s="614" t="s">
        <v>529</v>
      </c>
      <c r="O83" s="614" t="s">
        <v>1083</v>
      </c>
      <c r="P83" s="614" t="s">
        <v>1083</v>
      </c>
      <c r="Q83" s="614" t="s">
        <v>529</v>
      </c>
      <c r="R83" s="614" t="s">
        <v>1083</v>
      </c>
      <c r="S83" s="614" t="s">
        <v>1083</v>
      </c>
      <c r="T83" s="614" t="s">
        <v>1083</v>
      </c>
      <c r="U83" s="614" t="s">
        <v>1083</v>
      </c>
      <c r="V83" s="614" t="s">
        <v>1083</v>
      </c>
      <c r="W83" s="614" t="s">
        <v>529</v>
      </c>
      <c r="X83" s="614" t="s">
        <v>529</v>
      </c>
      <c r="Y83" s="614" t="s">
        <v>1083</v>
      </c>
      <c r="Z83" s="614" t="s">
        <v>1083</v>
      </c>
      <c r="AA83" s="614" t="s">
        <v>1083</v>
      </c>
      <c r="AB83" s="614" t="s">
        <v>1083</v>
      </c>
      <c r="AC83" s="614" t="s">
        <v>1083</v>
      </c>
      <c r="AD83" s="614" t="s">
        <v>1083</v>
      </c>
      <c r="AE83" s="614" t="s">
        <v>1083</v>
      </c>
      <c r="AF83" s="614" t="s">
        <v>1083</v>
      </c>
      <c r="AG83" s="614" t="s">
        <v>1083</v>
      </c>
      <c r="AH83" s="614" t="s">
        <v>1083</v>
      </c>
      <c r="AI83" s="614" t="s">
        <v>1083</v>
      </c>
      <c r="AJ83" s="614" t="s">
        <v>1083</v>
      </c>
      <c r="AK83" s="614" t="s">
        <v>1083</v>
      </c>
      <c r="AL83" s="614" t="s">
        <v>1083</v>
      </c>
      <c r="AM83" s="614" t="s">
        <v>1083</v>
      </c>
      <c r="AN83" s="614" t="s">
        <v>1083</v>
      </c>
      <c r="AO83" s="614" t="s">
        <v>1083</v>
      </c>
      <c r="AP83" s="614" t="s">
        <v>1083</v>
      </c>
      <c r="AQ83" s="614" t="s">
        <v>529</v>
      </c>
      <c r="AR83" s="614" t="s">
        <v>1083</v>
      </c>
      <c r="AS83" s="614" t="s">
        <v>529</v>
      </c>
      <c r="AT83" s="614" t="s">
        <v>1083</v>
      </c>
      <c r="AU83" s="614" t="s">
        <v>1083</v>
      </c>
      <c r="AV83" s="614" t="s">
        <v>1083</v>
      </c>
      <c r="AW83" s="614" t="s">
        <v>1083</v>
      </c>
      <c r="AX83" s="614" t="s">
        <v>1083</v>
      </c>
      <c r="AY83" s="614" t="s">
        <v>529</v>
      </c>
      <c r="AZ83" s="614" t="s">
        <v>1083</v>
      </c>
      <c r="BA83" s="614" t="s">
        <v>529</v>
      </c>
      <c r="BB83" s="614" t="s">
        <v>1083</v>
      </c>
      <c r="BC83" s="614" t="s">
        <v>529</v>
      </c>
      <c r="BD83" s="614" t="s">
        <v>529</v>
      </c>
      <c r="BE83" s="614" t="s">
        <v>1083</v>
      </c>
      <c r="BF83" s="614" t="s">
        <v>529</v>
      </c>
      <c r="BG83" s="614" t="s">
        <v>1083</v>
      </c>
      <c r="BH83" s="614" t="s">
        <v>529</v>
      </c>
      <c r="BI83" s="614" t="s">
        <v>529</v>
      </c>
      <c r="BJ83" s="614" t="s">
        <v>1083</v>
      </c>
      <c r="BK83" s="614" t="s">
        <v>529</v>
      </c>
      <c r="BL83" s="614" t="s">
        <v>529</v>
      </c>
      <c r="BM83" s="614" t="s">
        <v>1083</v>
      </c>
      <c r="BN83" s="614" t="s">
        <v>529</v>
      </c>
      <c r="BO83" s="614" t="s">
        <v>529</v>
      </c>
      <c r="BP83" s="614" t="s">
        <v>529</v>
      </c>
      <c r="BQ83" s="614" t="s">
        <v>529</v>
      </c>
      <c r="BR83" s="614" t="s">
        <v>1083</v>
      </c>
      <c r="BS83" s="614" t="s">
        <v>529</v>
      </c>
      <c r="BT83" s="614" t="s">
        <v>529</v>
      </c>
      <c r="BU83" s="614" t="s">
        <v>529</v>
      </c>
      <c r="BV83" s="614" t="s">
        <v>529</v>
      </c>
      <c r="BW83" s="614" t="s">
        <v>1083</v>
      </c>
      <c r="BX83" s="614" t="s">
        <v>529</v>
      </c>
      <c r="BY83" s="614" t="s">
        <v>1083</v>
      </c>
      <c r="BZ83" s="614" t="s">
        <v>1083</v>
      </c>
      <c r="CA83" s="614" t="s">
        <v>1083</v>
      </c>
      <c r="CB83" s="614" t="s">
        <v>1083</v>
      </c>
      <c r="CC83" s="614" t="s">
        <v>1083</v>
      </c>
      <c r="CD83" s="614" t="s">
        <v>1083</v>
      </c>
      <c r="CE83" s="614" t="s">
        <v>529</v>
      </c>
      <c r="CF83" s="614" t="s">
        <v>529</v>
      </c>
      <c r="CG83" s="614" t="s">
        <v>1083</v>
      </c>
      <c r="CH83" s="614" t="s">
        <v>1083</v>
      </c>
      <c r="CI83" s="614" t="s">
        <v>1083</v>
      </c>
      <c r="CJ83" s="614" t="s">
        <v>1083</v>
      </c>
      <c r="CK83" s="614" t="s">
        <v>529</v>
      </c>
      <c r="CL83" s="614" t="s">
        <v>1083</v>
      </c>
      <c r="CM83" s="614" t="s">
        <v>1083</v>
      </c>
      <c r="CN83" s="614" t="s">
        <v>1083</v>
      </c>
      <c r="CO83" s="614" t="s">
        <v>1083</v>
      </c>
      <c r="CP83" s="614" t="s">
        <v>1083</v>
      </c>
      <c r="CQ83" s="614" t="s">
        <v>1083</v>
      </c>
      <c r="CR83" s="614" t="s">
        <v>529</v>
      </c>
      <c r="CS83" s="614" t="s">
        <v>1083</v>
      </c>
      <c r="CT83" s="614" t="s">
        <v>1083</v>
      </c>
      <c r="CU83" s="614" t="s">
        <v>1083</v>
      </c>
      <c r="CV83" s="614" t="s">
        <v>1083</v>
      </c>
      <c r="CW83" s="614" t="s">
        <v>1083</v>
      </c>
      <c r="CX83" s="614" t="s">
        <v>1083</v>
      </c>
      <c r="CY83" s="614" t="s">
        <v>1083</v>
      </c>
      <c r="CZ83" s="614" t="s">
        <v>1083</v>
      </c>
      <c r="DA83" s="614" t="s">
        <v>1083</v>
      </c>
      <c r="DB83" s="614" t="s">
        <v>1083</v>
      </c>
      <c r="DC83" s="614" t="s">
        <v>529</v>
      </c>
      <c r="DD83" s="614" t="s">
        <v>1083</v>
      </c>
      <c r="DE83" s="614" t="s">
        <v>1083</v>
      </c>
      <c r="DF83" s="614" t="s">
        <v>1083</v>
      </c>
      <c r="DG83" s="614" t="s">
        <v>1083</v>
      </c>
      <c r="DH83" s="614" t="s">
        <v>529</v>
      </c>
      <c r="DI83" s="614" t="s">
        <v>1083</v>
      </c>
      <c r="DJ83" s="614" t="s">
        <v>1083</v>
      </c>
      <c r="DK83" s="614" t="s">
        <v>529</v>
      </c>
      <c r="DL83" s="614" t="s">
        <v>1083</v>
      </c>
      <c r="DM83" s="614" t="s">
        <v>529</v>
      </c>
      <c r="DN83" s="614" t="s">
        <v>1083</v>
      </c>
      <c r="DO83" s="614" t="s">
        <v>1083</v>
      </c>
      <c r="DP83" s="614" t="s">
        <v>529</v>
      </c>
      <c r="DQ83" s="614" t="s">
        <v>1083</v>
      </c>
      <c r="DR83" s="614" t="s">
        <v>1083</v>
      </c>
      <c r="DS83" s="614" t="s">
        <v>1083</v>
      </c>
      <c r="DT83" s="614" t="s">
        <v>1083</v>
      </c>
      <c r="DU83" s="614" t="s">
        <v>529</v>
      </c>
      <c r="DV83" s="614" t="s">
        <v>1083</v>
      </c>
      <c r="DW83" s="614" t="s">
        <v>1083</v>
      </c>
      <c r="DX83" s="614" t="s">
        <v>1083</v>
      </c>
      <c r="DY83" s="614" t="s">
        <v>1083</v>
      </c>
      <c r="DZ83" s="614" t="s">
        <v>529</v>
      </c>
      <c r="EA83" s="614" t="s">
        <v>529</v>
      </c>
      <c r="EB83" s="614" t="s">
        <v>529</v>
      </c>
      <c r="EC83" s="614" t="s">
        <v>1083</v>
      </c>
      <c r="ED83" s="614" t="s">
        <v>529</v>
      </c>
      <c r="EE83" s="614" t="s">
        <v>529</v>
      </c>
      <c r="EF83" s="614" t="s">
        <v>529</v>
      </c>
      <c r="EG83" s="614" t="s">
        <v>1083</v>
      </c>
      <c r="EH83" s="614" t="s">
        <v>1083</v>
      </c>
      <c r="EI83" s="614" t="s">
        <v>1083</v>
      </c>
      <c r="EJ83" s="614" t="s">
        <v>1083</v>
      </c>
      <c r="EK83" s="614" t="s">
        <v>1083</v>
      </c>
      <c r="EL83" s="614" t="s">
        <v>1083</v>
      </c>
      <c r="EM83" s="614" t="s">
        <v>1083</v>
      </c>
      <c r="EN83" s="614" t="s">
        <v>1083</v>
      </c>
      <c r="EO83" s="614" t="s">
        <v>1083</v>
      </c>
      <c r="EP83" s="614" t="s">
        <v>1083</v>
      </c>
      <c r="EQ83" s="614" t="s">
        <v>1083</v>
      </c>
      <c r="ER83" s="614" t="s">
        <v>529</v>
      </c>
      <c r="ES83" s="614" t="s">
        <v>1083</v>
      </c>
      <c r="ET83" s="614" t="s">
        <v>529</v>
      </c>
      <c r="EU83" s="614" t="s">
        <v>529</v>
      </c>
      <c r="EV83" s="614" t="s">
        <v>529</v>
      </c>
      <c r="EW83" s="614" t="s">
        <v>529</v>
      </c>
      <c r="EX83" s="614" t="s">
        <v>1083</v>
      </c>
      <c r="EY83" s="614" t="s">
        <v>1083</v>
      </c>
      <c r="EZ83" s="614" t="s">
        <v>529</v>
      </c>
      <c r="FA83" s="614" t="s">
        <v>1083</v>
      </c>
      <c r="FB83" s="614" t="s">
        <v>1083</v>
      </c>
      <c r="FC83" s="614" t="s">
        <v>1083</v>
      </c>
      <c r="FD83" s="614" t="s">
        <v>1083</v>
      </c>
      <c r="FE83" s="614" t="s">
        <v>1083</v>
      </c>
      <c r="FF83" s="614" t="s">
        <v>1083</v>
      </c>
      <c r="FG83" s="614" t="s">
        <v>1083</v>
      </c>
      <c r="FH83" s="614" t="s">
        <v>1083</v>
      </c>
      <c r="FI83" s="614" t="s">
        <v>1083</v>
      </c>
      <c r="FJ83" s="614" t="s">
        <v>529</v>
      </c>
      <c r="FK83" s="614" t="s">
        <v>529</v>
      </c>
      <c r="FL83" s="614" t="s">
        <v>1083</v>
      </c>
      <c r="FM83" s="614" t="s">
        <v>529</v>
      </c>
      <c r="FN83" s="614" t="s">
        <v>1083</v>
      </c>
      <c r="FO83" s="614" t="s">
        <v>1083</v>
      </c>
      <c r="FP83" s="614" t="s">
        <v>1083</v>
      </c>
      <c r="FQ83" s="614" t="s">
        <v>1083</v>
      </c>
      <c r="FR83" s="614" t="s">
        <v>1083</v>
      </c>
      <c r="FS83" s="614" t="s">
        <v>1083</v>
      </c>
      <c r="FT83" s="614" t="s">
        <v>529</v>
      </c>
      <c r="FU83" s="614" t="s">
        <v>1083</v>
      </c>
      <c r="FV83" s="614" t="s">
        <v>1083</v>
      </c>
      <c r="FW83" s="614" t="s">
        <v>1083</v>
      </c>
      <c r="FX83" s="614" t="s">
        <v>529</v>
      </c>
      <c r="FY83" s="614" t="s">
        <v>1083</v>
      </c>
      <c r="FZ83" s="614" t="s">
        <v>529</v>
      </c>
      <c r="GA83" s="614" t="s">
        <v>529</v>
      </c>
      <c r="GB83" s="614" t="s">
        <v>529</v>
      </c>
      <c r="GC83" s="614" t="s">
        <v>529</v>
      </c>
      <c r="GD83" s="614" t="s">
        <v>1083</v>
      </c>
      <c r="GE83" s="614" t="s">
        <v>1083</v>
      </c>
      <c r="GF83" s="614" t="s">
        <v>529</v>
      </c>
      <c r="GG83" s="614" t="s">
        <v>529</v>
      </c>
      <c r="GH83" s="614" t="s">
        <v>1083</v>
      </c>
      <c r="GI83" s="614" t="s">
        <v>1083</v>
      </c>
      <c r="GJ83" s="614" t="s">
        <v>529</v>
      </c>
      <c r="GK83" s="614" t="s">
        <v>1083</v>
      </c>
      <c r="GL83" s="614" t="s">
        <v>529</v>
      </c>
      <c r="GM83" s="614" t="s">
        <v>1083</v>
      </c>
    </row>
    <row r="84" spans="1:195" x14ac:dyDescent="0.2">
      <c r="A84" s="613">
        <v>44909</v>
      </c>
      <c r="B84" s="614" t="s">
        <v>529</v>
      </c>
      <c r="C84" s="614" t="s">
        <v>1083</v>
      </c>
      <c r="D84" s="614" t="s">
        <v>1083</v>
      </c>
      <c r="E84" s="614" t="s">
        <v>529</v>
      </c>
      <c r="F84" s="614" t="s">
        <v>529</v>
      </c>
      <c r="G84" s="614" t="s">
        <v>1083</v>
      </c>
      <c r="H84" s="614" t="s">
        <v>1083</v>
      </c>
      <c r="I84" s="614" t="s">
        <v>1083</v>
      </c>
      <c r="J84" s="614" t="s">
        <v>1083</v>
      </c>
      <c r="K84" s="614" t="s">
        <v>1083</v>
      </c>
      <c r="L84" s="614" t="s">
        <v>1083</v>
      </c>
      <c r="M84" s="614" t="s">
        <v>529</v>
      </c>
      <c r="N84" s="614" t="s">
        <v>529</v>
      </c>
      <c r="O84" s="614" t="s">
        <v>1083</v>
      </c>
      <c r="P84" s="614" t="s">
        <v>1083</v>
      </c>
      <c r="Q84" s="614" t="s">
        <v>529</v>
      </c>
      <c r="R84" s="614" t="s">
        <v>1083</v>
      </c>
      <c r="S84" s="614" t="s">
        <v>1083</v>
      </c>
      <c r="T84" s="614" t="s">
        <v>1083</v>
      </c>
      <c r="U84" s="614" t="s">
        <v>1083</v>
      </c>
      <c r="V84" s="614" t="s">
        <v>1083</v>
      </c>
      <c r="W84" s="614" t="s">
        <v>529</v>
      </c>
      <c r="X84" s="614" t="s">
        <v>529</v>
      </c>
      <c r="Y84" s="614" t="s">
        <v>1083</v>
      </c>
      <c r="Z84" s="614" t="s">
        <v>1083</v>
      </c>
      <c r="AA84" s="614" t="s">
        <v>1083</v>
      </c>
      <c r="AB84" s="614" t="s">
        <v>1083</v>
      </c>
      <c r="AC84" s="614" t="s">
        <v>1083</v>
      </c>
      <c r="AD84" s="614" t="s">
        <v>1083</v>
      </c>
      <c r="AE84" s="614" t="s">
        <v>1083</v>
      </c>
      <c r="AF84" s="614" t="s">
        <v>1083</v>
      </c>
      <c r="AG84" s="614" t="s">
        <v>529</v>
      </c>
      <c r="AH84" s="614" t="s">
        <v>1083</v>
      </c>
      <c r="AI84" s="614" t="s">
        <v>1083</v>
      </c>
      <c r="AJ84" s="614" t="s">
        <v>1083</v>
      </c>
      <c r="AK84" s="614" t="s">
        <v>529</v>
      </c>
      <c r="AL84" s="614" t="s">
        <v>1083</v>
      </c>
      <c r="AM84" s="614" t="s">
        <v>1083</v>
      </c>
      <c r="AN84" s="614" t="s">
        <v>1083</v>
      </c>
      <c r="AO84" s="614" t="s">
        <v>1083</v>
      </c>
      <c r="AP84" s="614" t="s">
        <v>1083</v>
      </c>
      <c r="AQ84" s="614" t="s">
        <v>529</v>
      </c>
      <c r="AR84" s="614" t="s">
        <v>1083</v>
      </c>
      <c r="AS84" s="614" t="s">
        <v>529</v>
      </c>
      <c r="AT84" s="614" t="s">
        <v>1083</v>
      </c>
      <c r="AU84" s="614" t="s">
        <v>1083</v>
      </c>
      <c r="AV84" s="614" t="s">
        <v>1083</v>
      </c>
      <c r="AW84" s="614" t="s">
        <v>1083</v>
      </c>
      <c r="AX84" s="614" t="s">
        <v>1083</v>
      </c>
      <c r="AY84" s="614" t="s">
        <v>1083</v>
      </c>
      <c r="AZ84" s="614" t="s">
        <v>1083</v>
      </c>
      <c r="BA84" s="614" t="s">
        <v>529</v>
      </c>
      <c r="BB84" s="614" t="s">
        <v>1083</v>
      </c>
      <c r="BC84" s="614" t="s">
        <v>529</v>
      </c>
      <c r="BD84" s="614" t="s">
        <v>529</v>
      </c>
      <c r="BE84" s="614" t="s">
        <v>1083</v>
      </c>
      <c r="BF84" s="614" t="s">
        <v>529</v>
      </c>
      <c r="BG84" s="614" t="s">
        <v>529</v>
      </c>
      <c r="BH84" s="614" t="s">
        <v>529</v>
      </c>
      <c r="BI84" s="614" t="s">
        <v>529</v>
      </c>
      <c r="BJ84" s="614" t="s">
        <v>1083</v>
      </c>
      <c r="BK84" s="614" t="s">
        <v>529</v>
      </c>
      <c r="BL84" s="614" t="s">
        <v>529</v>
      </c>
      <c r="BM84" s="614" t="s">
        <v>1083</v>
      </c>
      <c r="BN84" s="614" t="s">
        <v>529</v>
      </c>
      <c r="BO84" s="614" t="s">
        <v>529</v>
      </c>
      <c r="BP84" s="614" t="s">
        <v>529</v>
      </c>
      <c r="BQ84" s="614" t="s">
        <v>529</v>
      </c>
      <c r="BR84" s="614" t="s">
        <v>1083</v>
      </c>
      <c r="BS84" s="614" t="s">
        <v>529</v>
      </c>
      <c r="BT84" s="614" t="s">
        <v>529</v>
      </c>
      <c r="BU84" s="614" t="s">
        <v>529</v>
      </c>
      <c r="BV84" s="614" t="s">
        <v>529</v>
      </c>
      <c r="BW84" s="614" t="s">
        <v>1083</v>
      </c>
      <c r="BX84" s="614" t="s">
        <v>529</v>
      </c>
      <c r="BY84" s="614" t="s">
        <v>1083</v>
      </c>
      <c r="BZ84" s="614" t="s">
        <v>1083</v>
      </c>
      <c r="CA84" s="614" t="s">
        <v>1083</v>
      </c>
      <c r="CB84" s="614" t="s">
        <v>1083</v>
      </c>
      <c r="CC84" s="614" t="s">
        <v>1083</v>
      </c>
      <c r="CD84" s="614" t="s">
        <v>1083</v>
      </c>
      <c r="CE84" s="614" t="s">
        <v>529</v>
      </c>
      <c r="CF84" s="614" t="s">
        <v>529</v>
      </c>
      <c r="CG84" s="614" t="s">
        <v>1083</v>
      </c>
      <c r="CH84" s="614" t="s">
        <v>1083</v>
      </c>
      <c r="CI84" s="614" t="s">
        <v>1083</v>
      </c>
      <c r="CJ84" s="614" t="s">
        <v>1083</v>
      </c>
      <c r="CK84" s="614" t="s">
        <v>529</v>
      </c>
      <c r="CL84" s="614" t="s">
        <v>529</v>
      </c>
      <c r="CM84" s="614" t="s">
        <v>1083</v>
      </c>
      <c r="CN84" s="614" t="s">
        <v>1083</v>
      </c>
      <c r="CO84" s="614" t="s">
        <v>1083</v>
      </c>
      <c r="CP84" s="614" t="s">
        <v>1083</v>
      </c>
      <c r="CQ84" s="614" t="s">
        <v>1083</v>
      </c>
      <c r="CR84" s="614" t="s">
        <v>529</v>
      </c>
      <c r="CS84" s="614" t="s">
        <v>1083</v>
      </c>
      <c r="CT84" s="614" t="s">
        <v>1083</v>
      </c>
      <c r="CU84" s="614" t="s">
        <v>1083</v>
      </c>
      <c r="CV84" s="614" t="s">
        <v>1083</v>
      </c>
      <c r="CW84" s="614" t="s">
        <v>1083</v>
      </c>
      <c r="CX84" s="614" t="s">
        <v>1083</v>
      </c>
      <c r="CY84" s="614" t="s">
        <v>1083</v>
      </c>
      <c r="CZ84" s="614" t="s">
        <v>1083</v>
      </c>
      <c r="DA84" s="614" t="s">
        <v>1083</v>
      </c>
      <c r="DB84" s="614" t="s">
        <v>1083</v>
      </c>
      <c r="DC84" s="614" t="s">
        <v>529</v>
      </c>
      <c r="DD84" s="614" t="s">
        <v>1083</v>
      </c>
      <c r="DE84" s="614" t="s">
        <v>1083</v>
      </c>
      <c r="DF84" s="614" t="s">
        <v>1083</v>
      </c>
      <c r="DG84" s="614" t="s">
        <v>1083</v>
      </c>
      <c r="DH84" s="614" t="s">
        <v>529</v>
      </c>
      <c r="DI84" s="614" t="s">
        <v>1083</v>
      </c>
      <c r="DJ84" s="614" t="s">
        <v>1083</v>
      </c>
      <c r="DK84" s="614" t="s">
        <v>529</v>
      </c>
      <c r="DL84" s="614" t="s">
        <v>1083</v>
      </c>
      <c r="DM84" s="614" t="s">
        <v>529</v>
      </c>
      <c r="DN84" s="614" t="s">
        <v>1083</v>
      </c>
      <c r="DO84" s="614" t="s">
        <v>1083</v>
      </c>
      <c r="DP84" s="614" t="s">
        <v>529</v>
      </c>
      <c r="DQ84" s="614" t="s">
        <v>1083</v>
      </c>
      <c r="DR84" s="614" t="s">
        <v>1083</v>
      </c>
      <c r="DS84" s="614" t="s">
        <v>1083</v>
      </c>
      <c r="DT84" s="614" t="s">
        <v>1083</v>
      </c>
      <c r="DU84" s="614" t="s">
        <v>529</v>
      </c>
      <c r="DV84" s="614" t="s">
        <v>1083</v>
      </c>
      <c r="DW84" s="614" t="s">
        <v>1083</v>
      </c>
      <c r="DX84" s="614" t="s">
        <v>1083</v>
      </c>
      <c r="DY84" s="614" t="s">
        <v>1083</v>
      </c>
      <c r="DZ84" s="614" t="s">
        <v>529</v>
      </c>
      <c r="EA84" s="614" t="s">
        <v>529</v>
      </c>
      <c r="EB84" s="614" t="s">
        <v>529</v>
      </c>
      <c r="EC84" s="614" t="s">
        <v>1083</v>
      </c>
      <c r="ED84" s="614" t="s">
        <v>529</v>
      </c>
      <c r="EE84" s="614" t="s">
        <v>529</v>
      </c>
      <c r="EF84" s="614" t="s">
        <v>529</v>
      </c>
      <c r="EG84" s="614" t="s">
        <v>529</v>
      </c>
      <c r="EH84" s="614" t="s">
        <v>1083</v>
      </c>
      <c r="EI84" s="614" t="s">
        <v>1083</v>
      </c>
      <c r="EJ84" s="614" t="s">
        <v>1083</v>
      </c>
      <c r="EK84" s="614" t="s">
        <v>1083</v>
      </c>
      <c r="EL84" s="614" t="s">
        <v>1083</v>
      </c>
      <c r="EM84" s="614" t="s">
        <v>1083</v>
      </c>
      <c r="EN84" s="614" t="s">
        <v>529</v>
      </c>
      <c r="EO84" s="614" t="s">
        <v>1083</v>
      </c>
      <c r="EP84" s="614" t="s">
        <v>1083</v>
      </c>
      <c r="EQ84" s="614" t="s">
        <v>1083</v>
      </c>
      <c r="ER84" s="614" t="s">
        <v>529</v>
      </c>
      <c r="ES84" s="614" t="s">
        <v>1083</v>
      </c>
      <c r="ET84" s="614" t="s">
        <v>529</v>
      </c>
      <c r="EU84" s="614" t="s">
        <v>529</v>
      </c>
      <c r="EV84" s="614" t="s">
        <v>529</v>
      </c>
      <c r="EW84" s="614" t="s">
        <v>529</v>
      </c>
      <c r="EX84" s="614" t="s">
        <v>1083</v>
      </c>
      <c r="EY84" s="614" t="s">
        <v>529</v>
      </c>
      <c r="EZ84" s="614" t="s">
        <v>529</v>
      </c>
      <c r="FA84" s="614" t="s">
        <v>1083</v>
      </c>
      <c r="FB84" s="614" t="s">
        <v>1083</v>
      </c>
      <c r="FC84" s="614" t="s">
        <v>1083</v>
      </c>
      <c r="FD84" s="614" t="s">
        <v>1083</v>
      </c>
      <c r="FE84" s="614" t="s">
        <v>1083</v>
      </c>
      <c r="FF84" s="614" t="s">
        <v>1083</v>
      </c>
      <c r="FG84" s="614" t="s">
        <v>1083</v>
      </c>
      <c r="FH84" s="614" t="s">
        <v>1083</v>
      </c>
      <c r="FI84" s="614" t="s">
        <v>1083</v>
      </c>
      <c r="FJ84" s="614" t="s">
        <v>529</v>
      </c>
      <c r="FK84" s="614" t="s">
        <v>529</v>
      </c>
      <c r="FL84" s="614" t="s">
        <v>1083</v>
      </c>
      <c r="FM84" s="614" t="s">
        <v>529</v>
      </c>
      <c r="FN84" s="614" t="s">
        <v>1083</v>
      </c>
      <c r="FO84" s="614" t="s">
        <v>1083</v>
      </c>
      <c r="FP84" s="614" t="s">
        <v>1083</v>
      </c>
      <c r="FQ84" s="614" t="s">
        <v>1083</v>
      </c>
      <c r="FR84" s="614" t="s">
        <v>1083</v>
      </c>
      <c r="FS84" s="614" t="s">
        <v>1083</v>
      </c>
      <c r="FT84" s="614" t="s">
        <v>529</v>
      </c>
      <c r="FU84" s="614" t="s">
        <v>1083</v>
      </c>
      <c r="FV84" s="614" t="s">
        <v>1083</v>
      </c>
      <c r="FW84" s="614" t="s">
        <v>1083</v>
      </c>
      <c r="FX84" s="614" t="s">
        <v>529</v>
      </c>
      <c r="FY84" s="614" t="s">
        <v>1083</v>
      </c>
      <c r="FZ84" s="614" t="s">
        <v>529</v>
      </c>
      <c r="GA84" s="614" t="s">
        <v>529</v>
      </c>
      <c r="GB84" s="614" t="s">
        <v>529</v>
      </c>
      <c r="GC84" s="614" t="s">
        <v>529</v>
      </c>
      <c r="GD84" s="614" t="s">
        <v>529</v>
      </c>
      <c r="GE84" s="614" t="s">
        <v>1083</v>
      </c>
      <c r="GF84" s="614" t="s">
        <v>529</v>
      </c>
      <c r="GG84" s="614" t="s">
        <v>529</v>
      </c>
      <c r="GH84" s="614" t="s">
        <v>1083</v>
      </c>
      <c r="GI84" s="614" t="s">
        <v>1083</v>
      </c>
      <c r="GJ84" s="614" t="s">
        <v>529</v>
      </c>
      <c r="GK84" s="614" t="s">
        <v>1083</v>
      </c>
      <c r="GL84" s="614" t="s">
        <v>529</v>
      </c>
      <c r="GM84" s="614" t="s">
        <v>1083</v>
      </c>
    </row>
    <row r="85" spans="1:195" x14ac:dyDescent="0.2">
      <c r="A85" s="613">
        <v>44910</v>
      </c>
      <c r="B85" s="614" t="s">
        <v>529</v>
      </c>
      <c r="C85" s="614" t="s">
        <v>1083</v>
      </c>
      <c r="D85" s="614" t="s">
        <v>1083</v>
      </c>
      <c r="E85" s="614" t="s">
        <v>529</v>
      </c>
      <c r="F85" s="614" t="s">
        <v>529</v>
      </c>
      <c r="G85" s="614" t="s">
        <v>1083</v>
      </c>
      <c r="H85" s="614" t="s">
        <v>1083</v>
      </c>
      <c r="I85" s="614" t="s">
        <v>1083</v>
      </c>
      <c r="J85" s="614" t="s">
        <v>529</v>
      </c>
      <c r="K85" s="614" t="s">
        <v>1083</v>
      </c>
      <c r="L85" s="614" t="s">
        <v>1083</v>
      </c>
      <c r="M85" s="614" t="s">
        <v>1083</v>
      </c>
      <c r="N85" s="614" t="s">
        <v>529</v>
      </c>
      <c r="O85" s="614" t="s">
        <v>1083</v>
      </c>
      <c r="P85" s="614" t="s">
        <v>1083</v>
      </c>
      <c r="Q85" s="614" t="s">
        <v>1083</v>
      </c>
      <c r="R85" s="614" t="s">
        <v>1083</v>
      </c>
      <c r="S85" s="614" t="s">
        <v>1083</v>
      </c>
      <c r="T85" s="614" t="s">
        <v>1083</v>
      </c>
      <c r="U85" s="614" t="s">
        <v>1083</v>
      </c>
      <c r="V85" s="614" t="s">
        <v>1083</v>
      </c>
      <c r="W85" s="614" t="s">
        <v>529</v>
      </c>
      <c r="X85" s="614" t="s">
        <v>529</v>
      </c>
      <c r="Y85" s="614" t="s">
        <v>1083</v>
      </c>
      <c r="Z85" s="614" t="s">
        <v>1083</v>
      </c>
      <c r="AA85" s="614" t="s">
        <v>1083</v>
      </c>
      <c r="AB85" s="614" t="s">
        <v>1083</v>
      </c>
      <c r="AC85" s="614" t="s">
        <v>1083</v>
      </c>
      <c r="AD85" s="614" t="s">
        <v>1083</v>
      </c>
      <c r="AE85" s="614" t="s">
        <v>1083</v>
      </c>
      <c r="AF85" s="614" t="s">
        <v>1083</v>
      </c>
      <c r="AG85" s="614" t="s">
        <v>529</v>
      </c>
      <c r="AH85" s="614" t="s">
        <v>1083</v>
      </c>
      <c r="AI85" s="614" t="s">
        <v>1083</v>
      </c>
      <c r="AJ85" s="614" t="s">
        <v>1083</v>
      </c>
      <c r="AK85" s="614" t="s">
        <v>529</v>
      </c>
      <c r="AL85" s="614" t="s">
        <v>1083</v>
      </c>
      <c r="AM85" s="614" t="s">
        <v>1083</v>
      </c>
      <c r="AN85" s="614" t="s">
        <v>1083</v>
      </c>
      <c r="AO85" s="614" t="s">
        <v>1083</v>
      </c>
      <c r="AP85" s="614" t="s">
        <v>1083</v>
      </c>
      <c r="AQ85" s="614" t="s">
        <v>1083</v>
      </c>
      <c r="AR85" s="614" t="s">
        <v>1083</v>
      </c>
      <c r="AS85" s="614" t="s">
        <v>529</v>
      </c>
      <c r="AT85" s="614" t="s">
        <v>1083</v>
      </c>
      <c r="AU85" s="614" t="s">
        <v>1083</v>
      </c>
      <c r="AV85" s="614" t="s">
        <v>1083</v>
      </c>
      <c r="AW85" s="614" t="s">
        <v>1083</v>
      </c>
      <c r="AX85" s="614" t="s">
        <v>1083</v>
      </c>
      <c r="AY85" s="614" t="s">
        <v>1083</v>
      </c>
      <c r="AZ85" s="614" t="s">
        <v>1083</v>
      </c>
      <c r="BA85" s="614" t="s">
        <v>529</v>
      </c>
      <c r="BB85" s="614" t="s">
        <v>1083</v>
      </c>
      <c r="BC85" s="614" t="s">
        <v>529</v>
      </c>
      <c r="BD85" s="614" t="s">
        <v>529</v>
      </c>
      <c r="BE85" s="614" t="s">
        <v>1083</v>
      </c>
      <c r="BF85" s="614" t="s">
        <v>529</v>
      </c>
      <c r="BG85" s="614" t="s">
        <v>529</v>
      </c>
      <c r="BH85" s="614" t="s">
        <v>529</v>
      </c>
      <c r="BI85" s="614" t="s">
        <v>529</v>
      </c>
      <c r="BJ85" s="614" t="s">
        <v>1083</v>
      </c>
      <c r="BK85" s="614" t="s">
        <v>529</v>
      </c>
      <c r="BL85" s="614" t="s">
        <v>529</v>
      </c>
      <c r="BM85" s="614" t="s">
        <v>1083</v>
      </c>
      <c r="BN85" s="614" t="s">
        <v>529</v>
      </c>
      <c r="BO85" s="614" t="s">
        <v>529</v>
      </c>
      <c r="BP85" s="614" t="s">
        <v>529</v>
      </c>
      <c r="BQ85" s="614" t="s">
        <v>529</v>
      </c>
      <c r="BR85" s="614" t="s">
        <v>1083</v>
      </c>
      <c r="BS85" s="614" t="s">
        <v>529</v>
      </c>
      <c r="BT85" s="614" t="s">
        <v>529</v>
      </c>
      <c r="BU85" s="614" t="s">
        <v>529</v>
      </c>
      <c r="BV85" s="614" t="s">
        <v>529</v>
      </c>
      <c r="BW85" s="614" t="s">
        <v>1083</v>
      </c>
      <c r="BX85" s="614" t="s">
        <v>529</v>
      </c>
      <c r="BY85" s="614" t="s">
        <v>1083</v>
      </c>
      <c r="BZ85" s="614" t="s">
        <v>1083</v>
      </c>
      <c r="CA85" s="614" t="s">
        <v>1083</v>
      </c>
      <c r="CB85" s="614" t="s">
        <v>1083</v>
      </c>
      <c r="CC85" s="614" t="s">
        <v>1083</v>
      </c>
      <c r="CD85" s="614" t="s">
        <v>1083</v>
      </c>
      <c r="CE85" s="614" t="s">
        <v>529</v>
      </c>
      <c r="CF85" s="614" t="s">
        <v>529</v>
      </c>
      <c r="CG85" s="614" t="s">
        <v>1083</v>
      </c>
      <c r="CH85" s="614" t="s">
        <v>1083</v>
      </c>
      <c r="CI85" s="614" t="s">
        <v>1083</v>
      </c>
      <c r="CJ85" s="614" t="s">
        <v>1083</v>
      </c>
      <c r="CK85" s="614" t="s">
        <v>529</v>
      </c>
      <c r="CL85" s="614" t="s">
        <v>1083</v>
      </c>
      <c r="CM85" s="614" t="s">
        <v>1083</v>
      </c>
      <c r="CN85" s="614" t="s">
        <v>1083</v>
      </c>
      <c r="CO85" s="614" t="s">
        <v>1083</v>
      </c>
      <c r="CP85" s="614" t="s">
        <v>1083</v>
      </c>
      <c r="CQ85" s="614" t="s">
        <v>1083</v>
      </c>
      <c r="CR85" s="614" t="s">
        <v>529</v>
      </c>
      <c r="CS85" s="614" t="s">
        <v>1083</v>
      </c>
      <c r="CT85" s="614" t="s">
        <v>1083</v>
      </c>
      <c r="CU85" s="614" t="s">
        <v>1083</v>
      </c>
      <c r="CV85" s="614" t="s">
        <v>1083</v>
      </c>
      <c r="CW85" s="614" t="s">
        <v>1083</v>
      </c>
      <c r="CX85" s="614" t="s">
        <v>1083</v>
      </c>
      <c r="CY85" s="614" t="s">
        <v>1083</v>
      </c>
      <c r="CZ85" s="614" t="s">
        <v>1083</v>
      </c>
      <c r="DA85" s="614" t="s">
        <v>1083</v>
      </c>
      <c r="DB85" s="614" t="s">
        <v>1083</v>
      </c>
      <c r="DC85" s="614" t="s">
        <v>529</v>
      </c>
      <c r="DD85" s="614" t="s">
        <v>1083</v>
      </c>
      <c r="DE85" s="614" t="s">
        <v>1083</v>
      </c>
      <c r="DF85" s="614" t="s">
        <v>1083</v>
      </c>
      <c r="DG85" s="614" t="s">
        <v>1083</v>
      </c>
      <c r="DH85" s="614" t="s">
        <v>529</v>
      </c>
      <c r="DI85" s="614" t="s">
        <v>1083</v>
      </c>
      <c r="DJ85" s="614" t="s">
        <v>1083</v>
      </c>
      <c r="DK85" s="614" t="s">
        <v>529</v>
      </c>
      <c r="DL85" s="614" t="s">
        <v>1083</v>
      </c>
      <c r="DM85" s="614" t="s">
        <v>529</v>
      </c>
      <c r="DN85" s="614" t="s">
        <v>1083</v>
      </c>
      <c r="DO85" s="614" t="s">
        <v>1083</v>
      </c>
      <c r="DP85" s="614" t="s">
        <v>529</v>
      </c>
      <c r="DQ85" s="614" t="s">
        <v>1083</v>
      </c>
      <c r="DR85" s="614" t="s">
        <v>1083</v>
      </c>
      <c r="DS85" s="614" t="s">
        <v>1083</v>
      </c>
      <c r="DT85" s="614" t="s">
        <v>1083</v>
      </c>
      <c r="DU85" s="614" t="s">
        <v>529</v>
      </c>
      <c r="DV85" s="614" t="s">
        <v>1083</v>
      </c>
      <c r="DW85" s="614" t="s">
        <v>1083</v>
      </c>
      <c r="DX85" s="614" t="s">
        <v>1083</v>
      </c>
      <c r="DY85" s="614" t="s">
        <v>1083</v>
      </c>
      <c r="DZ85" s="614" t="s">
        <v>529</v>
      </c>
      <c r="EA85" s="614" t="s">
        <v>529</v>
      </c>
      <c r="EB85" s="614" t="s">
        <v>529</v>
      </c>
      <c r="EC85" s="614" t="s">
        <v>529</v>
      </c>
      <c r="ED85" s="614" t="s">
        <v>529</v>
      </c>
      <c r="EE85" s="614" t="s">
        <v>1083</v>
      </c>
      <c r="EF85" s="614" t="s">
        <v>529</v>
      </c>
      <c r="EG85" s="614" t="s">
        <v>1083</v>
      </c>
      <c r="EH85" s="614" t="s">
        <v>1083</v>
      </c>
      <c r="EI85" s="614" t="s">
        <v>1083</v>
      </c>
      <c r="EJ85" s="614" t="s">
        <v>1083</v>
      </c>
      <c r="EK85" s="614" t="s">
        <v>1083</v>
      </c>
      <c r="EL85" s="614" t="s">
        <v>1083</v>
      </c>
      <c r="EM85" s="614" t="s">
        <v>1083</v>
      </c>
      <c r="EN85" s="614" t="s">
        <v>529</v>
      </c>
      <c r="EO85" s="614" t="s">
        <v>1083</v>
      </c>
      <c r="EP85" s="614" t="s">
        <v>1083</v>
      </c>
      <c r="EQ85" s="614" t="s">
        <v>1083</v>
      </c>
      <c r="ER85" s="614" t="s">
        <v>529</v>
      </c>
      <c r="ES85" s="614" t="s">
        <v>1083</v>
      </c>
      <c r="ET85" s="614" t="s">
        <v>529</v>
      </c>
      <c r="EU85" s="614" t="s">
        <v>529</v>
      </c>
      <c r="EV85" s="614" t="s">
        <v>529</v>
      </c>
      <c r="EW85" s="614" t="s">
        <v>529</v>
      </c>
      <c r="EX85" s="614" t="s">
        <v>1083</v>
      </c>
      <c r="EY85" s="614" t="s">
        <v>529</v>
      </c>
      <c r="EZ85" s="614" t="s">
        <v>529</v>
      </c>
      <c r="FA85" s="614" t="s">
        <v>1083</v>
      </c>
      <c r="FB85" s="614" t="s">
        <v>1083</v>
      </c>
      <c r="FC85" s="614" t="s">
        <v>1083</v>
      </c>
      <c r="FD85" s="614" t="s">
        <v>1083</v>
      </c>
      <c r="FE85" s="614" t="s">
        <v>1083</v>
      </c>
      <c r="FF85" s="614" t="s">
        <v>1083</v>
      </c>
      <c r="FG85" s="614" t="s">
        <v>1083</v>
      </c>
      <c r="FH85" s="614" t="s">
        <v>1083</v>
      </c>
      <c r="FI85" s="614" t="s">
        <v>1083</v>
      </c>
      <c r="FJ85" s="614" t="s">
        <v>529</v>
      </c>
      <c r="FK85" s="614" t="s">
        <v>529</v>
      </c>
      <c r="FL85" s="614" t="s">
        <v>1083</v>
      </c>
      <c r="FM85" s="614" t="s">
        <v>529</v>
      </c>
      <c r="FN85" s="614" t="s">
        <v>1083</v>
      </c>
      <c r="FO85" s="614" t="s">
        <v>1083</v>
      </c>
      <c r="FP85" s="614" t="s">
        <v>529</v>
      </c>
      <c r="FQ85" s="614" t="s">
        <v>1083</v>
      </c>
      <c r="FR85" s="614" t="s">
        <v>1083</v>
      </c>
      <c r="FS85" s="614" t="s">
        <v>1083</v>
      </c>
      <c r="FT85" s="614" t="s">
        <v>529</v>
      </c>
      <c r="FU85" s="614" t="s">
        <v>1083</v>
      </c>
      <c r="FV85" s="614" t="s">
        <v>1083</v>
      </c>
      <c r="FW85" s="614" t="s">
        <v>1083</v>
      </c>
      <c r="FX85" s="614" t="s">
        <v>529</v>
      </c>
      <c r="FY85" s="614" t="s">
        <v>1083</v>
      </c>
      <c r="FZ85" s="614" t="s">
        <v>529</v>
      </c>
      <c r="GA85" s="614" t="s">
        <v>529</v>
      </c>
      <c r="GB85" s="614" t="s">
        <v>529</v>
      </c>
      <c r="GC85" s="614" t="s">
        <v>529</v>
      </c>
      <c r="GD85" s="614" t="s">
        <v>529</v>
      </c>
      <c r="GE85" s="614" t="s">
        <v>1083</v>
      </c>
      <c r="GF85" s="614" t="s">
        <v>529</v>
      </c>
      <c r="GG85" s="614" t="s">
        <v>529</v>
      </c>
      <c r="GH85" s="614" t="s">
        <v>1083</v>
      </c>
      <c r="GI85" s="614" t="s">
        <v>1083</v>
      </c>
      <c r="GJ85" s="614" t="s">
        <v>529</v>
      </c>
      <c r="GK85" s="614" t="s">
        <v>1083</v>
      </c>
      <c r="GL85" s="614" t="s">
        <v>529</v>
      </c>
      <c r="GM85" s="614" t="s">
        <v>1083</v>
      </c>
    </row>
    <row r="86" spans="1:195" x14ac:dyDescent="0.2">
      <c r="A86" s="613">
        <v>44911</v>
      </c>
      <c r="B86" s="614" t="s">
        <v>529</v>
      </c>
      <c r="C86" s="614" t="s">
        <v>1083</v>
      </c>
      <c r="D86" s="614" t="s">
        <v>1083</v>
      </c>
      <c r="E86" s="614" t="s">
        <v>529</v>
      </c>
      <c r="F86" s="614" t="s">
        <v>529</v>
      </c>
      <c r="G86" s="614" t="s">
        <v>1083</v>
      </c>
      <c r="H86" s="614" t="s">
        <v>1083</v>
      </c>
      <c r="I86" s="614" t="s">
        <v>1083</v>
      </c>
      <c r="J86" s="614" t="s">
        <v>1083</v>
      </c>
      <c r="K86" s="614" t="s">
        <v>1083</v>
      </c>
      <c r="L86" s="614" t="s">
        <v>1083</v>
      </c>
      <c r="M86" s="614" t="s">
        <v>1083</v>
      </c>
      <c r="N86" s="614" t="s">
        <v>529</v>
      </c>
      <c r="O86" s="614" t="s">
        <v>1083</v>
      </c>
      <c r="P86" s="614" t="s">
        <v>1083</v>
      </c>
      <c r="Q86" s="614" t="s">
        <v>529</v>
      </c>
      <c r="R86" s="614" t="s">
        <v>1083</v>
      </c>
      <c r="S86" s="614" t="s">
        <v>1083</v>
      </c>
      <c r="T86" s="614" t="s">
        <v>1083</v>
      </c>
      <c r="U86" s="614" t="s">
        <v>1083</v>
      </c>
      <c r="V86" s="614" t="s">
        <v>1083</v>
      </c>
      <c r="W86" s="614" t="s">
        <v>529</v>
      </c>
      <c r="X86" s="614" t="s">
        <v>529</v>
      </c>
      <c r="Y86" s="614" t="s">
        <v>1083</v>
      </c>
      <c r="Z86" s="614" t="s">
        <v>1083</v>
      </c>
      <c r="AA86" s="614" t="s">
        <v>1083</v>
      </c>
      <c r="AB86" s="614" t="s">
        <v>1083</v>
      </c>
      <c r="AC86" s="614" t="s">
        <v>1083</v>
      </c>
      <c r="AD86" s="614" t="s">
        <v>1083</v>
      </c>
      <c r="AE86" s="614" t="s">
        <v>1083</v>
      </c>
      <c r="AF86" s="614" t="s">
        <v>1083</v>
      </c>
      <c r="AG86" s="614" t="s">
        <v>529</v>
      </c>
      <c r="AH86" s="614" t="s">
        <v>1083</v>
      </c>
      <c r="AI86" s="614" t="s">
        <v>1083</v>
      </c>
      <c r="AJ86" s="614" t="s">
        <v>1083</v>
      </c>
      <c r="AK86" s="614" t="s">
        <v>529</v>
      </c>
      <c r="AL86" s="614" t="s">
        <v>1083</v>
      </c>
      <c r="AM86" s="614" t="s">
        <v>1083</v>
      </c>
      <c r="AN86" s="614" t="s">
        <v>1083</v>
      </c>
      <c r="AO86" s="614" t="s">
        <v>1083</v>
      </c>
      <c r="AP86" s="614" t="s">
        <v>1083</v>
      </c>
      <c r="AQ86" s="614" t="s">
        <v>529</v>
      </c>
      <c r="AR86" s="614" t="s">
        <v>1083</v>
      </c>
      <c r="AS86" s="614" t="s">
        <v>529</v>
      </c>
      <c r="AT86" s="614" t="s">
        <v>1083</v>
      </c>
      <c r="AU86" s="614" t="s">
        <v>1083</v>
      </c>
      <c r="AV86" s="614" t="s">
        <v>1083</v>
      </c>
      <c r="AW86" s="614" t="s">
        <v>1083</v>
      </c>
      <c r="AX86" s="614" t="s">
        <v>1083</v>
      </c>
      <c r="AY86" s="614" t="s">
        <v>1083</v>
      </c>
      <c r="AZ86" s="614" t="s">
        <v>1083</v>
      </c>
      <c r="BA86" s="614" t="s">
        <v>529</v>
      </c>
      <c r="BB86" s="614" t="s">
        <v>1083</v>
      </c>
      <c r="BC86" s="614" t="s">
        <v>529</v>
      </c>
      <c r="BD86" s="614" t="s">
        <v>529</v>
      </c>
      <c r="BE86" s="614" t="s">
        <v>1083</v>
      </c>
      <c r="BF86" s="614" t="s">
        <v>529</v>
      </c>
      <c r="BG86" s="614" t="s">
        <v>1083</v>
      </c>
      <c r="BH86" s="614" t="s">
        <v>529</v>
      </c>
      <c r="BI86" s="614" t="s">
        <v>529</v>
      </c>
      <c r="BJ86" s="614" t="s">
        <v>1083</v>
      </c>
      <c r="BK86" s="614" t="s">
        <v>529</v>
      </c>
      <c r="BL86" s="614" t="s">
        <v>529</v>
      </c>
      <c r="BM86" s="614" t="s">
        <v>1083</v>
      </c>
      <c r="BN86" s="614" t="s">
        <v>529</v>
      </c>
      <c r="BO86" s="614" t="s">
        <v>529</v>
      </c>
      <c r="BP86" s="614" t="s">
        <v>529</v>
      </c>
      <c r="BQ86" s="614" t="s">
        <v>529</v>
      </c>
      <c r="BR86" s="614" t="s">
        <v>1083</v>
      </c>
      <c r="BS86" s="614" t="s">
        <v>529</v>
      </c>
      <c r="BT86" s="614" t="s">
        <v>529</v>
      </c>
      <c r="BU86" s="614" t="s">
        <v>529</v>
      </c>
      <c r="BV86" s="614" t="s">
        <v>529</v>
      </c>
      <c r="BW86" s="614" t="s">
        <v>1083</v>
      </c>
      <c r="BX86" s="614" t="s">
        <v>529</v>
      </c>
      <c r="BY86" s="614" t="s">
        <v>1083</v>
      </c>
      <c r="BZ86" s="614" t="s">
        <v>1083</v>
      </c>
      <c r="CA86" s="614" t="s">
        <v>1083</v>
      </c>
      <c r="CB86" s="614" t="s">
        <v>1083</v>
      </c>
      <c r="CC86" s="614" t="s">
        <v>1083</v>
      </c>
      <c r="CD86" s="614" t="s">
        <v>1083</v>
      </c>
      <c r="CE86" s="614" t="s">
        <v>529</v>
      </c>
      <c r="CF86" s="614" t="s">
        <v>529</v>
      </c>
      <c r="CG86" s="614" t="s">
        <v>1083</v>
      </c>
      <c r="CH86" s="614" t="s">
        <v>1083</v>
      </c>
      <c r="CI86" s="614" t="s">
        <v>1083</v>
      </c>
      <c r="CJ86" s="614" t="s">
        <v>1083</v>
      </c>
      <c r="CK86" s="614" t="s">
        <v>529</v>
      </c>
      <c r="CL86" s="614" t="s">
        <v>1083</v>
      </c>
      <c r="CM86" s="614" t="s">
        <v>1083</v>
      </c>
      <c r="CN86" s="614" t="s">
        <v>1083</v>
      </c>
      <c r="CO86" s="614" t="s">
        <v>1083</v>
      </c>
      <c r="CP86" s="614" t="s">
        <v>1083</v>
      </c>
      <c r="CQ86" s="614" t="s">
        <v>1083</v>
      </c>
      <c r="CR86" s="614" t="s">
        <v>529</v>
      </c>
      <c r="CS86" s="614" t="s">
        <v>1083</v>
      </c>
      <c r="CT86" s="614" t="s">
        <v>1083</v>
      </c>
      <c r="CU86" s="614" t="s">
        <v>1083</v>
      </c>
      <c r="CV86" s="614" t="s">
        <v>1083</v>
      </c>
      <c r="CW86" s="614" t="s">
        <v>1083</v>
      </c>
      <c r="CX86" s="614" t="s">
        <v>1083</v>
      </c>
      <c r="CY86" s="614" t="s">
        <v>1083</v>
      </c>
      <c r="CZ86" s="614" t="s">
        <v>1083</v>
      </c>
      <c r="DA86" s="614" t="s">
        <v>1083</v>
      </c>
      <c r="DB86" s="614" t="s">
        <v>1083</v>
      </c>
      <c r="DC86" s="614" t="s">
        <v>529</v>
      </c>
      <c r="DD86" s="614" t="s">
        <v>1083</v>
      </c>
      <c r="DE86" s="614" t="s">
        <v>1083</v>
      </c>
      <c r="DF86" s="614" t="s">
        <v>1083</v>
      </c>
      <c r="DG86" s="614" t="s">
        <v>1083</v>
      </c>
      <c r="DH86" s="614" t="s">
        <v>529</v>
      </c>
      <c r="DI86" s="614" t="s">
        <v>1083</v>
      </c>
      <c r="DJ86" s="614" t="s">
        <v>1083</v>
      </c>
      <c r="DK86" s="614" t="s">
        <v>529</v>
      </c>
      <c r="DL86" s="614" t="s">
        <v>1083</v>
      </c>
      <c r="DM86" s="614" t="s">
        <v>529</v>
      </c>
      <c r="DN86" s="614" t="s">
        <v>1083</v>
      </c>
      <c r="DO86" s="614" t="s">
        <v>1083</v>
      </c>
      <c r="DP86" s="614" t="s">
        <v>529</v>
      </c>
      <c r="DQ86" s="614" t="s">
        <v>529</v>
      </c>
      <c r="DR86" s="614" t="s">
        <v>1083</v>
      </c>
      <c r="DS86" s="614" t="s">
        <v>1083</v>
      </c>
      <c r="DT86" s="614" t="s">
        <v>1083</v>
      </c>
      <c r="DU86" s="614" t="s">
        <v>529</v>
      </c>
      <c r="DV86" s="614" t="s">
        <v>1083</v>
      </c>
      <c r="DW86" s="614" t="s">
        <v>1083</v>
      </c>
      <c r="DX86" s="614" t="s">
        <v>1083</v>
      </c>
      <c r="DY86" s="614" t="s">
        <v>1083</v>
      </c>
      <c r="DZ86" s="614" t="s">
        <v>529</v>
      </c>
      <c r="EA86" s="614" t="s">
        <v>529</v>
      </c>
      <c r="EB86" s="614" t="s">
        <v>529</v>
      </c>
      <c r="EC86" s="614" t="s">
        <v>1083</v>
      </c>
      <c r="ED86" s="614" t="s">
        <v>529</v>
      </c>
      <c r="EE86" s="614" t="s">
        <v>529</v>
      </c>
      <c r="EF86" s="614" t="s">
        <v>529</v>
      </c>
      <c r="EG86" s="614" t="s">
        <v>529</v>
      </c>
      <c r="EH86" s="614" t="s">
        <v>1083</v>
      </c>
      <c r="EI86" s="614" t="s">
        <v>1083</v>
      </c>
      <c r="EJ86" s="614" t="s">
        <v>1083</v>
      </c>
      <c r="EK86" s="614" t="s">
        <v>1083</v>
      </c>
      <c r="EL86" s="614" t="s">
        <v>1083</v>
      </c>
      <c r="EM86" s="614" t="s">
        <v>1083</v>
      </c>
      <c r="EN86" s="614" t="s">
        <v>529</v>
      </c>
      <c r="EO86" s="614" t="s">
        <v>1083</v>
      </c>
      <c r="EP86" s="614" t="s">
        <v>1083</v>
      </c>
      <c r="EQ86" s="614" t="s">
        <v>1083</v>
      </c>
      <c r="ER86" s="614" t="s">
        <v>529</v>
      </c>
      <c r="ES86" s="614" t="s">
        <v>1083</v>
      </c>
      <c r="ET86" s="614" t="s">
        <v>529</v>
      </c>
      <c r="EU86" s="614" t="s">
        <v>529</v>
      </c>
      <c r="EV86" s="614" t="s">
        <v>529</v>
      </c>
      <c r="EW86" s="614" t="s">
        <v>529</v>
      </c>
      <c r="EX86" s="614" t="s">
        <v>1083</v>
      </c>
      <c r="EY86" s="614" t="s">
        <v>1083</v>
      </c>
      <c r="EZ86" s="614" t="s">
        <v>529</v>
      </c>
      <c r="FA86" s="614" t="s">
        <v>1083</v>
      </c>
      <c r="FB86" s="614" t="s">
        <v>1083</v>
      </c>
      <c r="FC86" s="614" t="s">
        <v>1083</v>
      </c>
      <c r="FD86" s="614" t="s">
        <v>1083</v>
      </c>
      <c r="FE86" s="614" t="s">
        <v>1083</v>
      </c>
      <c r="FF86" s="614" t="s">
        <v>1083</v>
      </c>
      <c r="FG86" s="614" t="s">
        <v>1083</v>
      </c>
      <c r="FH86" s="614" t="s">
        <v>1083</v>
      </c>
      <c r="FI86" s="614" t="s">
        <v>1083</v>
      </c>
      <c r="FJ86" s="614" t="s">
        <v>529</v>
      </c>
      <c r="FK86" s="614" t="s">
        <v>529</v>
      </c>
      <c r="FL86" s="614" t="s">
        <v>1083</v>
      </c>
      <c r="FM86" s="614" t="s">
        <v>529</v>
      </c>
      <c r="FN86" s="614" t="s">
        <v>1083</v>
      </c>
      <c r="FO86" s="614" t="s">
        <v>1083</v>
      </c>
      <c r="FP86" s="614" t="s">
        <v>1083</v>
      </c>
      <c r="FQ86" s="614" t="s">
        <v>1083</v>
      </c>
      <c r="FR86" s="614" t="s">
        <v>1083</v>
      </c>
      <c r="FS86" s="614" t="s">
        <v>1083</v>
      </c>
      <c r="FT86" s="614" t="s">
        <v>529</v>
      </c>
      <c r="FU86" s="614" t="s">
        <v>1083</v>
      </c>
      <c r="FV86" s="614" t="s">
        <v>1083</v>
      </c>
      <c r="FW86" s="614" t="s">
        <v>1083</v>
      </c>
      <c r="FX86" s="614" t="s">
        <v>529</v>
      </c>
      <c r="FY86" s="614" t="s">
        <v>1083</v>
      </c>
      <c r="FZ86" s="614" t="s">
        <v>529</v>
      </c>
      <c r="GA86" s="614" t="s">
        <v>529</v>
      </c>
      <c r="GB86" s="614" t="s">
        <v>529</v>
      </c>
      <c r="GC86" s="614" t="s">
        <v>529</v>
      </c>
      <c r="GD86" s="614" t="s">
        <v>1083</v>
      </c>
      <c r="GE86" s="614" t="s">
        <v>1083</v>
      </c>
      <c r="GF86" s="614" t="s">
        <v>529</v>
      </c>
      <c r="GG86" s="614" t="s">
        <v>529</v>
      </c>
      <c r="GH86" s="614" t="s">
        <v>1083</v>
      </c>
      <c r="GI86" s="614" t="s">
        <v>1083</v>
      </c>
      <c r="GJ86" s="614" t="s">
        <v>529</v>
      </c>
      <c r="GK86" s="614" t="s">
        <v>1083</v>
      </c>
      <c r="GL86" s="614" t="s">
        <v>529</v>
      </c>
      <c r="GM86" s="614" t="s">
        <v>1083</v>
      </c>
    </row>
    <row r="87" spans="1:195" x14ac:dyDescent="0.2">
      <c r="A87" s="613">
        <v>44912</v>
      </c>
      <c r="B87" s="614" t="s">
        <v>529</v>
      </c>
      <c r="C87" s="614" t="s">
        <v>1083</v>
      </c>
      <c r="D87" s="614" t="s">
        <v>1083</v>
      </c>
      <c r="E87" s="614" t="s">
        <v>529</v>
      </c>
      <c r="F87" s="614" t="s">
        <v>1083</v>
      </c>
      <c r="G87" s="614" t="s">
        <v>1083</v>
      </c>
      <c r="H87" s="614" t="s">
        <v>1083</v>
      </c>
      <c r="I87" s="614" t="s">
        <v>1083</v>
      </c>
      <c r="J87" s="614" t="s">
        <v>1083</v>
      </c>
      <c r="K87" s="614" t="s">
        <v>1083</v>
      </c>
      <c r="L87" s="614" t="s">
        <v>1083</v>
      </c>
      <c r="M87" s="614" t="s">
        <v>1083</v>
      </c>
      <c r="N87" s="614" t="s">
        <v>1083</v>
      </c>
      <c r="O87" s="614" t="s">
        <v>1083</v>
      </c>
      <c r="P87" s="614" t="s">
        <v>1083</v>
      </c>
      <c r="Q87" s="614" t="s">
        <v>529</v>
      </c>
      <c r="R87" s="614" t="s">
        <v>1083</v>
      </c>
      <c r="S87" s="614" t="s">
        <v>1083</v>
      </c>
      <c r="T87" s="614" t="s">
        <v>1083</v>
      </c>
      <c r="U87" s="614" t="s">
        <v>1083</v>
      </c>
      <c r="V87" s="614" t="s">
        <v>1083</v>
      </c>
      <c r="W87" s="614" t="s">
        <v>529</v>
      </c>
      <c r="X87" s="614" t="s">
        <v>529</v>
      </c>
      <c r="Y87" s="614" t="s">
        <v>1083</v>
      </c>
      <c r="Z87" s="614" t="s">
        <v>1083</v>
      </c>
      <c r="AA87" s="614" t="s">
        <v>1083</v>
      </c>
      <c r="AB87" s="614" t="s">
        <v>1083</v>
      </c>
      <c r="AC87" s="614" t="s">
        <v>1083</v>
      </c>
      <c r="AD87" s="614" t="s">
        <v>1083</v>
      </c>
      <c r="AE87" s="614" t="s">
        <v>1083</v>
      </c>
      <c r="AF87" s="614" t="s">
        <v>1083</v>
      </c>
      <c r="AG87" s="614" t="s">
        <v>529</v>
      </c>
      <c r="AH87" s="614" t="s">
        <v>1083</v>
      </c>
      <c r="AI87" s="614" t="s">
        <v>1083</v>
      </c>
      <c r="AJ87" s="614" t="s">
        <v>1083</v>
      </c>
      <c r="AK87" s="614" t="s">
        <v>1083</v>
      </c>
      <c r="AL87" s="614" t="s">
        <v>1083</v>
      </c>
      <c r="AM87" s="614" t="s">
        <v>1083</v>
      </c>
      <c r="AN87" s="614" t="s">
        <v>1083</v>
      </c>
      <c r="AO87" s="614" t="s">
        <v>1083</v>
      </c>
      <c r="AP87" s="614" t="s">
        <v>1083</v>
      </c>
      <c r="AQ87" s="614" t="s">
        <v>1083</v>
      </c>
      <c r="AR87" s="614" t="s">
        <v>1083</v>
      </c>
      <c r="AS87" s="614" t="s">
        <v>529</v>
      </c>
      <c r="AT87" s="614" t="s">
        <v>1083</v>
      </c>
      <c r="AU87" s="614" t="s">
        <v>1083</v>
      </c>
      <c r="AV87" s="614" t="s">
        <v>1083</v>
      </c>
      <c r="AW87" s="614" t="s">
        <v>1083</v>
      </c>
      <c r="AX87" s="614" t="s">
        <v>1083</v>
      </c>
      <c r="AY87" s="614" t="s">
        <v>1083</v>
      </c>
      <c r="AZ87" s="614" t="s">
        <v>1083</v>
      </c>
      <c r="BA87" s="614" t="s">
        <v>529</v>
      </c>
      <c r="BB87" s="614" t="s">
        <v>1083</v>
      </c>
      <c r="BC87" s="614" t="s">
        <v>529</v>
      </c>
      <c r="BD87" s="614" t="s">
        <v>529</v>
      </c>
      <c r="BE87" s="614" t="s">
        <v>1083</v>
      </c>
      <c r="BF87" s="614" t="s">
        <v>529</v>
      </c>
      <c r="BG87" s="614" t="s">
        <v>1083</v>
      </c>
      <c r="BH87" s="614" t="s">
        <v>529</v>
      </c>
      <c r="BI87" s="614" t="s">
        <v>529</v>
      </c>
      <c r="BJ87" s="614" t="s">
        <v>1083</v>
      </c>
      <c r="BK87" s="614" t="s">
        <v>529</v>
      </c>
      <c r="BL87" s="614" t="s">
        <v>529</v>
      </c>
      <c r="BM87" s="614" t="s">
        <v>1083</v>
      </c>
      <c r="BN87" s="614" t="s">
        <v>529</v>
      </c>
      <c r="BO87" s="614" t="s">
        <v>529</v>
      </c>
      <c r="BP87" s="614" t="s">
        <v>529</v>
      </c>
      <c r="BQ87" s="614" t="s">
        <v>529</v>
      </c>
      <c r="BR87" s="614" t="s">
        <v>1083</v>
      </c>
      <c r="BS87" s="614" t="s">
        <v>529</v>
      </c>
      <c r="BT87" s="614" t="s">
        <v>529</v>
      </c>
      <c r="BU87" s="614" t="s">
        <v>529</v>
      </c>
      <c r="BV87" s="614" t="s">
        <v>529</v>
      </c>
      <c r="BW87" s="614" t="s">
        <v>1083</v>
      </c>
      <c r="BX87" s="614" t="s">
        <v>529</v>
      </c>
      <c r="BY87" s="614" t="s">
        <v>1083</v>
      </c>
      <c r="BZ87" s="614" t="s">
        <v>1083</v>
      </c>
      <c r="CA87" s="614" t="s">
        <v>1083</v>
      </c>
      <c r="CB87" s="614" t="s">
        <v>1083</v>
      </c>
      <c r="CC87" s="614" t="s">
        <v>1083</v>
      </c>
      <c r="CD87" s="614" t="s">
        <v>1083</v>
      </c>
      <c r="CE87" s="614" t="s">
        <v>529</v>
      </c>
      <c r="CF87" s="614" t="s">
        <v>529</v>
      </c>
      <c r="CG87" s="614" t="s">
        <v>1083</v>
      </c>
      <c r="CH87" s="614" t="s">
        <v>1083</v>
      </c>
      <c r="CI87" s="614" t="s">
        <v>1083</v>
      </c>
      <c r="CJ87" s="614" t="s">
        <v>1083</v>
      </c>
      <c r="CK87" s="614" t="s">
        <v>529</v>
      </c>
      <c r="CL87" s="614" t="s">
        <v>1083</v>
      </c>
      <c r="CM87" s="614" t="s">
        <v>1083</v>
      </c>
      <c r="CN87" s="614" t="s">
        <v>1083</v>
      </c>
      <c r="CO87" s="614" t="s">
        <v>1083</v>
      </c>
      <c r="CP87" s="614" t="s">
        <v>1083</v>
      </c>
      <c r="CQ87" s="614" t="s">
        <v>1083</v>
      </c>
      <c r="CR87" s="614" t="s">
        <v>529</v>
      </c>
      <c r="CS87" s="614" t="s">
        <v>1083</v>
      </c>
      <c r="CT87" s="614" t="s">
        <v>1083</v>
      </c>
      <c r="CU87" s="614" t="s">
        <v>1083</v>
      </c>
      <c r="CV87" s="614" t="s">
        <v>1083</v>
      </c>
      <c r="CW87" s="614" t="s">
        <v>1083</v>
      </c>
      <c r="CX87" s="614" t="s">
        <v>1083</v>
      </c>
      <c r="CY87" s="614" t="s">
        <v>1083</v>
      </c>
      <c r="CZ87" s="614" t="s">
        <v>1083</v>
      </c>
      <c r="DA87" s="614" t="s">
        <v>1083</v>
      </c>
      <c r="DB87" s="614" t="s">
        <v>1083</v>
      </c>
      <c r="DC87" s="614" t="s">
        <v>1083</v>
      </c>
      <c r="DD87" s="614" t="s">
        <v>1083</v>
      </c>
      <c r="DE87" s="614" t="s">
        <v>1083</v>
      </c>
      <c r="DF87" s="614" t="s">
        <v>1083</v>
      </c>
      <c r="DG87" s="614" t="s">
        <v>1083</v>
      </c>
      <c r="DH87" s="614" t="s">
        <v>529</v>
      </c>
      <c r="DI87" s="614" t="s">
        <v>1083</v>
      </c>
      <c r="DJ87" s="614" t="s">
        <v>1083</v>
      </c>
      <c r="DK87" s="614" t="s">
        <v>529</v>
      </c>
      <c r="DL87" s="614" t="s">
        <v>1083</v>
      </c>
      <c r="DM87" s="614" t="s">
        <v>529</v>
      </c>
      <c r="DN87" s="614" t="s">
        <v>1083</v>
      </c>
      <c r="DO87" s="614" t="s">
        <v>1083</v>
      </c>
      <c r="DP87" s="614" t="s">
        <v>529</v>
      </c>
      <c r="DQ87" s="614" t="s">
        <v>529</v>
      </c>
      <c r="DR87" s="614" t="s">
        <v>1083</v>
      </c>
      <c r="DS87" s="614" t="s">
        <v>1083</v>
      </c>
      <c r="DT87" s="614" t="s">
        <v>1083</v>
      </c>
      <c r="DU87" s="614" t="s">
        <v>529</v>
      </c>
      <c r="DV87" s="614" t="s">
        <v>529</v>
      </c>
      <c r="DW87" s="614" t="s">
        <v>1083</v>
      </c>
      <c r="DX87" s="614" t="s">
        <v>1083</v>
      </c>
      <c r="DY87" s="614" t="s">
        <v>1083</v>
      </c>
      <c r="DZ87" s="614" t="s">
        <v>529</v>
      </c>
      <c r="EA87" s="614" t="s">
        <v>529</v>
      </c>
      <c r="EB87" s="614" t="s">
        <v>529</v>
      </c>
      <c r="EC87" s="614" t="s">
        <v>529</v>
      </c>
      <c r="ED87" s="614" t="s">
        <v>529</v>
      </c>
      <c r="EE87" s="614" t="s">
        <v>529</v>
      </c>
      <c r="EF87" s="614" t="s">
        <v>529</v>
      </c>
      <c r="EG87" s="614" t="s">
        <v>529</v>
      </c>
      <c r="EH87" s="614" t="s">
        <v>1083</v>
      </c>
      <c r="EI87" s="614" t="s">
        <v>1083</v>
      </c>
      <c r="EJ87" s="614" t="s">
        <v>1083</v>
      </c>
      <c r="EK87" s="614" t="s">
        <v>1083</v>
      </c>
      <c r="EL87" s="614" t="s">
        <v>1083</v>
      </c>
      <c r="EM87" s="614" t="s">
        <v>1083</v>
      </c>
      <c r="EN87" s="614" t="s">
        <v>529</v>
      </c>
      <c r="EO87" s="614" t="s">
        <v>1083</v>
      </c>
      <c r="EP87" s="614" t="s">
        <v>1083</v>
      </c>
      <c r="EQ87" s="614" t="s">
        <v>1083</v>
      </c>
      <c r="ER87" s="614" t="s">
        <v>529</v>
      </c>
      <c r="ES87" s="614" t="s">
        <v>1083</v>
      </c>
      <c r="ET87" s="614" t="s">
        <v>529</v>
      </c>
      <c r="EU87" s="614" t="s">
        <v>529</v>
      </c>
      <c r="EV87" s="614" t="s">
        <v>529</v>
      </c>
      <c r="EW87" s="614" t="s">
        <v>529</v>
      </c>
      <c r="EX87" s="614" t="s">
        <v>1083</v>
      </c>
      <c r="EY87" s="614" t="s">
        <v>1083</v>
      </c>
      <c r="EZ87" s="614" t="s">
        <v>529</v>
      </c>
      <c r="FA87" s="614" t="s">
        <v>1083</v>
      </c>
      <c r="FB87" s="614" t="s">
        <v>1083</v>
      </c>
      <c r="FC87" s="614" t="s">
        <v>1083</v>
      </c>
      <c r="FD87" s="614" t="s">
        <v>1083</v>
      </c>
      <c r="FE87" s="614" t="s">
        <v>1083</v>
      </c>
      <c r="FF87" s="614" t="s">
        <v>1083</v>
      </c>
      <c r="FG87" s="614" t="s">
        <v>1083</v>
      </c>
      <c r="FH87" s="614" t="s">
        <v>1083</v>
      </c>
      <c r="FI87" s="614" t="s">
        <v>1083</v>
      </c>
      <c r="FJ87" s="614" t="s">
        <v>529</v>
      </c>
      <c r="FK87" s="614" t="s">
        <v>529</v>
      </c>
      <c r="FL87" s="614" t="s">
        <v>1083</v>
      </c>
      <c r="FM87" s="614" t="s">
        <v>529</v>
      </c>
      <c r="FN87" s="614" t="s">
        <v>1083</v>
      </c>
      <c r="FO87" s="614" t="s">
        <v>1083</v>
      </c>
      <c r="FP87" s="614" t="s">
        <v>1083</v>
      </c>
      <c r="FQ87" s="614" t="s">
        <v>1083</v>
      </c>
      <c r="FR87" s="614" t="s">
        <v>1083</v>
      </c>
      <c r="FS87" s="614" t="s">
        <v>1083</v>
      </c>
      <c r="FT87" s="614" t="s">
        <v>529</v>
      </c>
      <c r="FU87" s="614" t="s">
        <v>529</v>
      </c>
      <c r="FV87" s="614" t="s">
        <v>1083</v>
      </c>
      <c r="FW87" s="614" t="s">
        <v>1083</v>
      </c>
      <c r="FX87" s="614" t="s">
        <v>529</v>
      </c>
      <c r="FY87" s="614" t="s">
        <v>1083</v>
      </c>
      <c r="FZ87" s="614" t="s">
        <v>529</v>
      </c>
      <c r="GA87" s="614" t="s">
        <v>529</v>
      </c>
      <c r="GB87" s="614" t="s">
        <v>529</v>
      </c>
      <c r="GC87" s="614" t="s">
        <v>529</v>
      </c>
      <c r="GD87" s="614" t="s">
        <v>529</v>
      </c>
      <c r="GE87" s="614" t="s">
        <v>1083</v>
      </c>
      <c r="GF87" s="614" t="s">
        <v>529</v>
      </c>
      <c r="GG87" s="614" t="s">
        <v>529</v>
      </c>
      <c r="GH87" s="614" t="s">
        <v>1083</v>
      </c>
      <c r="GI87" s="614" t="s">
        <v>1083</v>
      </c>
      <c r="GJ87" s="614" t="s">
        <v>529</v>
      </c>
      <c r="GK87" s="614" t="s">
        <v>1083</v>
      </c>
      <c r="GL87" s="614" t="s">
        <v>529</v>
      </c>
      <c r="GM87" s="614" t="s">
        <v>529</v>
      </c>
    </row>
    <row r="88" spans="1:195" x14ac:dyDescent="0.2">
      <c r="A88" s="613">
        <v>44913</v>
      </c>
      <c r="B88" s="614" t="s">
        <v>529</v>
      </c>
      <c r="C88" s="614" t="s">
        <v>1083</v>
      </c>
      <c r="D88" s="614" t="s">
        <v>1083</v>
      </c>
      <c r="E88" s="614" t="s">
        <v>529</v>
      </c>
      <c r="F88" s="614" t="s">
        <v>529</v>
      </c>
      <c r="G88" s="614" t="s">
        <v>1083</v>
      </c>
      <c r="H88" s="614" t="s">
        <v>1083</v>
      </c>
      <c r="I88" s="614" t="s">
        <v>1083</v>
      </c>
      <c r="J88" s="614" t="s">
        <v>529</v>
      </c>
      <c r="K88" s="614" t="s">
        <v>1083</v>
      </c>
      <c r="L88" s="614" t="s">
        <v>1083</v>
      </c>
      <c r="M88" s="614" t="s">
        <v>1083</v>
      </c>
      <c r="N88" s="614" t="s">
        <v>529</v>
      </c>
      <c r="O88" s="614" t="s">
        <v>1083</v>
      </c>
      <c r="P88" s="614" t="s">
        <v>1083</v>
      </c>
      <c r="Q88" s="614" t="s">
        <v>1083</v>
      </c>
      <c r="R88" s="614" t="s">
        <v>1083</v>
      </c>
      <c r="S88" s="614" t="s">
        <v>1083</v>
      </c>
      <c r="T88" s="614" t="s">
        <v>1083</v>
      </c>
      <c r="U88" s="614" t="s">
        <v>1083</v>
      </c>
      <c r="V88" s="614" t="s">
        <v>1083</v>
      </c>
      <c r="W88" s="614" t="s">
        <v>529</v>
      </c>
      <c r="X88" s="614" t="s">
        <v>529</v>
      </c>
      <c r="Y88" s="614" t="s">
        <v>1083</v>
      </c>
      <c r="Z88" s="614" t="s">
        <v>1083</v>
      </c>
      <c r="AA88" s="614" t="s">
        <v>1083</v>
      </c>
      <c r="AB88" s="614" t="s">
        <v>1083</v>
      </c>
      <c r="AC88" s="614" t="s">
        <v>1083</v>
      </c>
      <c r="AD88" s="614" t="s">
        <v>1083</v>
      </c>
      <c r="AE88" s="614" t="s">
        <v>1083</v>
      </c>
      <c r="AF88" s="614" t="s">
        <v>1083</v>
      </c>
      <c r="AG88" s="614" t="s">
        <v>529</v>
      </c>
      <c r="AH88" s="614" t="s">
        <v>1083</v>
      </c>
      <c r="AI88" s="614" t="s">
        <v>1083</v>
      </c>
      <c r="AJ88" s="614" t="s">
        <v>1083</v>
      </c>
      <c r="AK88" s="614" t="s">
        <v>529</v>
      </c>
      <c r="AL88" s="614" t="s">
        <v>1083</v>
      </c>
      <c r="AM88" s="614" t="s">
        <v>1083</v>
      </c>
      <c r="AN88" s="614" t="s">
        <v>1083</v>
      </c>
      <c r="AO88" s="614" t="s">
        <v>1083</v>
      </c>
      <c r="AP88" s="614" t="s">
        <v>1083</v>
      </c>
      <c r="AQ88" s="614" t="s">
        <v>529</v>
      </c>
      <c r="AR88" s="614" t="s">
        <v>1083</v>
      </c>
      <c r="AS88" s="614" t="s">
        <v>529</v>
      </c>
      <c r="AT88" s="614" t="s">
        <v>1083</v>
      </c>
      <c r="AU88" s="614" t="s">
        <v>1083</v>
      </c>
      <c r="AV88" s="614" t="s">
        <v>1083</v>
      </c>
      <c r="AW88" s="614" t="s">
        <v>1083</v>
      </c>
      <c r="AX88" s="614" t="s">
        <v>1083</v>
      </c>
      <c r="AY88" s="614" t="s">
        <v>1083</v>
      </c>
      <c r="AZ88" s="614" t="s">
        <v>1083</v>
      </c>
      <c r="BA88" s="614" t="s">
        <v>529</v>
      </c>
      <c r="BB88" s="614" t="s">
        <v>1083</v>
      </c>
      <c r="BC88" s="614" t="s">
        <v>529</v>
      </c>
      <c r="BD88" s="614" t="s">
        <v>529</v>
      </c>
      <c r="BE88" s="614" t="s">
        <v>1083</v>
      </c>
      <c r="BF88" s="614" t="s">
        <v>529</v>
      </c>
      <c r="BG88" s="614" t="s">
        <v>1083</v>
      </c>
      <c r="BH88" s="614" t="s">
        <v>529</v>
      </c>
      <c r="BI88" s="614" t="s">
        <v>529</v>
      </c>
      <c r="BJ88" s="614" t="s">
        <v>1083</v>
      </c>
      <c r="BK88" s="614" t="s">
        <v>529</v>
      </c>
      <c r="BL88" s="614" t="s">
        <v>529</v>
      </c>
      <c r="BM88" s="614" t="s">
        <v>1083</v>
      </c>
      <c r="BN88" s="614" t="s">
        <v>529</v>
      </c>
      <c r="BO88" s="614" t="s">
        <v>529</v>
      </c>
      <c r="BP88" s="614" t="s">
        <v>529</v>
      </c>
      <c r="BQ88" s="614" t="s">
        <v>529</v>
      </c>
      <c r="BR88" s="614" t="s">
        <v>1083</v>
      </c>
      <c r="BS88" s="614" t="s">
        <v>529</v>
      </c>
      <c r="BT88" s="614" t="s">
        <v>529</v>
      </c>
      <c r="BU88" s="614" t="s">
        <v>529</v>
      </c>
      <c r="BV88" s="614" t="s">
        <v>529</v>
      </c>
      <c r="BW88" s="614" t="s">
        <v>1083</v>
      </c>
      <c r="BX88" s="614" t="s">
        <v>529</v>
      </c>
      <c r="BY88" s="614" t="s">
        <v>1083</v>
      </c>
      <c r="BZ88" s="614" t="s">
        <v>1083</v>
      </c>
      <c r="CA88" s="614" t="s">
        <v>1083</v>
      </c>
      <c r="CB88" s="614" t="s">
        <v>1083</v>
      </c>
      <c r="CC88" s="614" t="s">
        <v>1083</v>
      </c>
      <c r="CD88" s="614" t="s">
        <v>1083</v>
      </c>
      <c r="CE88" s="614" t="s">
        <v>529</v>
      </c>
      <c r="CF88" s="614" t="s">
        <v>529</v>
      </c>
      <c r="CG88" s="614" t="s">
        <v>1083</v>
      </c>
      <c r="CH88" s="614" t="s">
        <v>1083</v>
      </c>
      <c r="CI88" s="614" t="s">
        <v>1083</v>
      </c>
      <c r="CJ88" s="614" t="s">
        <v>1083</v>
      </c>
      <c r="CK88" s="614" t="s">
        <v>529</v>
      </c>
      <c r="CL88" s="614" t="s">
        <v>529</v>
      </c>
      <c r="CM88" s="614" t="s">
        <v>529</v>
      </c>
      <c r="CN88" s="614" t="s">
        <v>1083</v>
      </c>
      <c r="CO88" s="614" t="s">
        <v>1083</v>
      </c>
      <c r="CP88" s="614" t="s">
        <v>1083</v>
      </c>
      <c r="CQ88" s="614" t="s">
        <v>1083</v>
      </c>
      <c r="CR88" s="614" t="s">
        <v>529</v>
      </c>
      <c r="CS88" s="614" t="s">
        <v>1083</v>
      </c>
      <c r="CT88" s="614" t="s">
        <v>1083</v>
      </c>
      <c r="CU88" s="614" t="s">
        <v>1083</v>
      </c>
      <c r="CV88" s="614" t="s">
        <v>1083</v>
      </c>
      <c r="CW88" s="614" t="s">
        <v>1083</v>
      </c>
      <c r="CX88" s="614" t="s">
        <v>1083</v>
      </c>
      <c r="CY88" s="614" t="s">
        <v>1083</v>
      </c>
      <c r="CZ88" s="614" t="s">
        <v>1083</v>
      </c>
      <c r="DA88" s="614" t="s">
        <v>1083</v>
      </c>
      <c r="DB88" s="614" t="s">
        <v>1083</v>
      </c>
      <c r="DC88" s="614" t="s">
        <v>529</v>
      </c>
      <c r="DD88" s="614" t="s">
        <v>1083</v>
      </c>
      <c r="DE88" s="614" t="s">
        <v>1083</v>
      </c>
      <c r="DF88" s="614" t="s">
        <v>1083</v>
      </c>
      <c r="DG88" s="614" t="s">
        <v>1083</v>
      </c>
      <c r="DH88" s="614" t="s">
        <v>529</v>
      </c>
      <c r="DI88" s="614" t="s">
        <v>1083</v>
      </c>
      <c r="DJ88" s="614" t="s">
        <v>1083</v>
      </c>
      <c r="DK88" s="614" t="s">
        <v>529</v>
      </c>
      <c r="DL88" s="614" t="s">
        <v>1083</v>
      </c>
      <c r="DM88" s="614" t="s">
        <v>529</v>
      </c>
      <c r="DN88" s="614" t="s">
        <v>1083</v>
      </c>
      <c r="DO88" s="614" t="s">
        <v>1083</v>
      </c>
      <c r="DP88" s="614" t="s">
        <v>529</v>
      </c>
      <c r="DQ88" s="614" t="s">
        <v>529</v>
      </c>
      <c r="DR88" s="614" t="s">
        <v>1083</v>
      </c>
      <c r="DS88" s="614" t="s">
        <v>1083</v>
      </c>
      <c r="DT88" s="614" t="s">
        <v>1083</v>
      </c>
      <c r="DU88" s="614" t="s">
        <v>529</v>
      </c>
      <c r="DV88" s="614" t="s">
        <v>529</v>
      </c>
      <c r="DW88" s="614" t="s">
        <v>1083</v>
      </c>
      <c r="DX88" s="614" t="s">
        <v>1083</v>
      </c>
      <c r="DY88" s="614" t="s">
        <v>1083</v>
      </c>
      <c r="DZ88" s="614" t="s">
        <v>529</v>
      </c>
      <c r="EA88" s="614" t="s">
        <v>529</v>
      </c>
      <c r="EB88" s="614" t="s">
        <v>529</v>
      </c>
      <c r="EC88" s="614" t="s">
        <v>1083</v>
      </c>
      <c r="ED88" s="614" t="s">
        <v>529</v>
      </c>
      <c r="EE88" s="614" t="s">
        <v>529</v>
      </c>
      <c r="EF88" s="614" t="s">
        <v>529</v>
      </c>
      <c r="EG88" s="614" t="s">
        <v>529</v>
      </c>
      <c r="EH88" s="614" t="s">
        <v>1083</v>
      </c>
      <c r="EI88" s="614" t="s">
        <v>1083</v>
      </c>
      <c r="EJ88" s="614" t="s">
        <v>1083</v>
      </c>
      <c r="EK88" s="614" t="s">
        <v>1083</v>
      </c>
      <c r="EL88" s="614" t="s">
        <v>1083</v>
      </c>
      <c r="EM88" s="614" t="s">
        <v>1083</v>
      </c>
      <c r="EN88" s="614" t="s">
        <v>529</v>
      </c>
      <c r="EO88" s="614" t="s">
        <v>1083</v>
      </c>
      <c r="EP88" s="614" t="s">
        <v>1083</v>
      </c>
      <c r="EQ88" s="614" t="s">
        <v>1083</v>
      </c>
      <c r="ER88" s="614" t="s">
        <v>529</v>
      </c>
      <c r="ES88" s="614" t="s">
        <v>1083</v>
      </c>
      <c r="ET88" s="614" t="s">
        <v>529</v>
      </c>
      <c r="EU88" s="614" t="s">
        <v>529</v>
      </c>
      <c r="EV88" s="614" t="s">
        <v>529</v>
      </c>
      <c r="EW88" s="614" t="s">
        <v>529</v>
      </c>
      <c r="EX88" s="614" t="s">
        <v>1083</v>
      </c>
      <c r="EY88" s="614" t="s">
        <v>529</v>
      </c>
      <c r="EZ88" s="614" t="s">
        <v>529</v>
      </c>
      <c r="FA88" s="614" t="s">
        <v>1083</v>
      </c>
      <c r="FB88" s="614" t="s">
        <v>1083</v>
      </c>
      <c r="FC88" s="614" t="s">
        <v>1083</v>
      </c>
      <c r="FD88" s="614" t="s">
        <v>1083</v>
      </c>
      <c r="FE88" s="614" t="s">
        <v>529</v>
      </c>
      <c r="FF88" s="614" t="s">
        <v>1083</v>
      </c>
      <c r="FG88" s="614" t="s">
        <v>1083</v>
      </c>
      <c r="FH88" s="614" t="s">
        <v>1083</v>
      </c>
      <c r="FI88" s="614" t="s">
        <v>1083</v>
      </c>
      <c r="FJ88" s="614" t="s">
        <v>529</v>
      </c>
      <c r="FK88" s="614" t="s">
        <v>529</v>
      </c>
      <c r="FL88" s="614" t="s">
        <v>1083</v>
      </c>
      <c r="FM88" s="614" t="s">
        <v>529</v>
      </c>
      <c r="FN88" s="614" t="s">
        <v>1083</v>
      </c>
      <c r="FO88" s="614" t="s">
        <v>1083</v>
      </c>
      <c r="FP88" s="614" t="s">
        <v>1083</v>
      </c>
      <c r="FQ88" s="614" t="s">
        <v>1083</v>
      </c>
      <c r="FR88" s="614" t="s">
        <v>1083</v>
      </c>
      <c r="FS88" s="614" t="s">
        <v>1083</v>
      </c>
      <c r="FT88" s="614" t="s">
        <v>529</v>
      </c>
      <c r="FU88" s="614" t="s">
        <v>1083</v>
      </c>
      <c r="FV88" s="614" t="s">
        <v>1083</v>
      </c>
      <c r="FW88" s="614" t="s">
        <v>1083</v>
      </c>
      <c r="FX88" s="614" t="s">
        <v>529</v>
      </c>
      <c r="FY88" s="614" t="s">
        <v>1083</v>
      </c>
      <c r="FZ88" s="614" t="s">
        <v>529</v>
      </c>
      <c r="GA88" s="614" t="s">
        <v>529</v>
      </c>
      <c r="GB88" s="614" t="s">
        <v>529</v>
      </c>
      <c r="GC88" s="614" t="s">
        <v>529</v>
      </c>
      <c r="GD88" s="614" t="s">
        <v>529</v>
      </c>
      <c r="GE88" s="614" t="s">
        <v>1083</v>
      </c>
      <c r="GF88" s="614" t="s">
        <v>529</v>
      </c>
      <c r="GG88" s="614" t="s">
        <v>529</v>
      </c>
      <c r="GH88" s="614" t="s">
        <v>1083</v>
      </c>
      <c r="GI88" s="614" t="s">
        <v>1083</v>
      </c>
      <c r="GJ88" s="614" t="s">
        <v>529</v>
      </c>
      <c r="GK88" s="614" t="s">
        <v>1083</v>
      </c>
      <c r="GL88" s="614" t="s">
        <v>529</v>
      </c>
      <c r="GM88" s="614" t="s">
        <v>529</v>
      </c>
    </row>
    <row r="89" spans="1:195" x14ac:dyDescent="0.2">
      <c r="A89" s="613">
        <v>44914</v>
      </c>
      <c r="B89" s="614" t="s">
        <v>529</v>
      </c>
      <c r="C89" s="614" t="s">
        <v>1083</v>
      </c>
      <c r="D89" s="614" t="s">
        <v>1083</v>
      </c>
      <c r="E89" s="614" t="s">
        <v>529</v>
      </c>
      <c r="F89" s="614" t="s">
        <v>529</v>
      </c>
      <c r="G89" s="614" t="s">
        <v>1083</v>
      </c>
      <c r="H89" s="614" t="s">
        <v>1083</v>
      </c>
      <c r="I89" s="614" t="s">
        <v>1083</v>
      </c>
      <c r="J89" s="614" t="s">
        <v>1083</v>
      </c>
      <c r="K89" s="614" t="s">
        <v>1083</v>
      </c>
      <c r="L89" s="614" t="s">
        <v>1083</v>
      </c>
      <c r="M89" s="614" t="s">
        <v>1083</v>
      </c>
      <c r="N89" s="614" t="s">
        <v>529</v>
      </c>
      <c r="O89" s="614" t="s">
        <v>1083</v>
      </c>
      <c r="P89" s="614" t="s">
        <v>1083</v>
      </c>
      <c r="Q89" s="614" t="s">
        <v>529</v>
      </c>
      <c r="R89" s="614" t="s">
        <v>1083</v>
      </c>
      <c r="S89" s="614" t="s">
        <v>1083</v>
      </c>
      <c r="T89" s="614" t="s">
        <v>1083</v>
      </c>
      <c r="U89" s="614" t="s">
        <v>1083</v>
      </c>
      <c r="V89" s="614" t="s">
        <v>1083</v>
      </c>
      <c r="W89" s="614" t="s">
        <v>529</v>
      </c>
      <c r="X89" s="614" t="s">
        <v>529</v>
      </c>
      <c r="Y89" s="614" t="s">
        <v>1083</v>
      </c>
      <c r="Z89" s="614" t="s">
        <v>1083</v>
      </c>
      <c r="AA89" s="614" t="s">
        <v>1083</v>
      </c>
      <c r="AB89" s="614" t="s">
        <v>1083</v>
      </c>
      <c r="AC89" s="614" t="s">
        <v>1083</v>
      </c>
      <c r="AD89" s="614" t="s">
        <v>1083</v>
      </c>
      <c r="AE89" s="614" t="s">
        <v>1083</v>
      </c>
      <c r="AF89" s="614" t="s">
        <v>1083</v>
      </c>
      <c r="AG89" s="614" t="s">
        <v>529</v>
      </c>
      <c r="AH89" s="614" t="s">
        <v>1083</v>
      </c>
      <c r="AI89" s="614" t="s">
        <v>1083</v>
      </c>
      <c r="AJ89" s="614" t="s">
        <v>1083</v>
      </c>
      <c r="AK89" s="614" t="s">
        <v>529</v>
      </c>
      <c r="AL89" s="614" t="s">
        <v>1083</v>
      </c>
      <c r="AM89" s="614" t="s">
        <v>1083</v>
      </c>
      <c r="AN89" s="614" t="s">
        <v>1083</v>
      </c>
      <c r="AO89" s="614" t="s">
        <v>1083</v>
      </c>
      <c r="AP89" s="614" t="s">
        <v>1083</v>
      </c>
      <c r="AQ89" s="614" t="s">
        <v>529</v>
      </c>
      <c r="AR89" s="614" t="s">
        <v>1083</v>
      </c>
      <c r="AS89" s="614" t="s">
        <v>529</v>
      </c>
      <c r="AT89" s="614" t="s">
        <v>1083</v>
      </c>
      <c r="AU89" s="614" t="s">
        <v>1083</v>
      </c>
      <c r="AV89" s="614" t="s">
        <v>1083</v>
      </c>
      <c r="AW89" s="614" t="s">
        <v>1083</v>
      </c>
      <c r="AX89" s="614" t="s">
        <v>1083</v>
      </c>
      <c r="AY89" s="614" t="s">
        <v>1083</v>
      </c>
      <c r="AZ89" s="614" t="s">
        <v>1083</v>
      </c>
      <c r="BA89" s="614" t="s">
        <v>1083</v>
      </c>
      <c r="BB89" s="614" t="s">
        <v>1083</v>
      </c>
      <c r="BC89" s="614" t="s">
        <v>529</v>
      </c>
      <c r="BD89" s="614" t="s">
        <v>529</v>
      </c>
      <c r="BE89" s="614" t="s">
        <v>1083</v>
      </c>
      <c r="BF89" s="614" t="s">
        <v>529</v>
      </c>
      <c r="BG89" s="614" t="s">
        <v>1083</v>
      </c>
      <c r="BH89" s="614" t="s">
        <v>529</v>
      </c>
      <c r="BI89" s="614" t="s">
        <v>529</v>
      </c>
      <c r="BJ89" s="614" t="s">
        <v>1083</v>
      </c>
      <c r="BK89" s="614" t="s">
        <v>529</v>
      </c>
      <c r="BL89" s="614" t="s">
        <v>529</v>
      </c>
      <c r="BM89" s="614" t="s">
        <v>1083</v>
      </c>
      <c r="BN89" s="614" t="s">
        <v>529</v>
      </c>
      <c r="BO89" s="614" t="s">
        <v>529</v>
      </c>
      <c r="BP89" s="614" t="s">
        <v>529</v>
      </c>
      <c r="BQ89" s="614" t="s">
        <v>529</v>
      </c>
      <c r="BR89" s="614" t="s">
        <v>1083</v>
      </c>
      <c r="BS89" s="614" t="s">
        <v>529</v>
      </c>
      <c r="BT89" s="614" t="s">
        <v>529</v>
      </c>
      <c r="BU89" s="614" t="s">
        <v>529</v>
      </c>
      <c r="BV89" s="614" t="s">
        <v>529</v>
      </c>
      <c r="BW89" s="614" t="s">
        <v>1083</v>
      </c>
      <c r="BX89" s="614" t="s">
        <v>529</v>
      </c>
      <c r="BY89" s="614" t="s">
        <v>1083</v>
      </c>
      <c r="BZ89" s="614" t="s">
        <v>1083</v>
      </c>
      <c r="CA89" s="614" t="s">
        <v>1083</v>
      </c>
      <c r="CB89" s="614" t="s">
        <v>1083</v>
      </c>
      <c r="CC89" s="614" t="s">
        <v>1083</v>
      </c>
      <c r="CD89" s="614" t="s">
        <v>1083</v>
      </c>
      <c r="CE89" s="614" t="s">
        <v>529</v>
      </c>
      <c r="CF89" s="614" t="s">
        <v>529</v>
      </c>
      <c r="CG89" s="614" t="s">
        <v>1083</v>
      </c>
      <c r="CH89" s="614" t="s">
        <v>1083</v>
      </c>
      <c r="CI89" s="614" t="s">
        <v>1083</v>
      </c>
      <c r="CJ89" s="614" t="s">
        <v>1083</v>
      </c>
      <c r="CK89" s="614" t="s">
        <v>529</v>
      </c>
      <c r="CL89" s="614" t="s">
        <v>529</v>
      </c>
      <c r="CM89" s="614" t="s">
        <v>1083</v>
      </c>
      <c r="CN89" s="614" t="s">
        <v>1083</v>
      </c>
      <c r="CO89" s="614" t="s">
        <v>1083</v>
      </c>
      <c r="CP89" s="614" t="s">
        <v>1083</v>
      </c>
      <c r="CQ89" s="614" t="s">
        <v>1083</v>
      </c>
      <c r="CR89" s="614" t="s">
        <v>529</v>
      </c>
      <c r="CS89" s="614" t="s">
        <v>1083</v>
      </c>
      <c r="CT89" s="614" t="s">
        <v>1083</v>
      </c>
      <c r="CU89" s="614" t="s">
        <v>1083</v>
      </c>
      <c r="CV89" s="614" t="s">
        <v>1083</v>
      </c>
      <c r="CW89" s="614" t="s">
        <v>1083</v>
      </c>
      <c r="CX89" s="614" t="s">
        <v>1083</v>
      </c>
      <c r="CY89" s="614" t="s">
        <v>1083</v>
      </c>
      <c r="CZ89" s="614" t="s">
        <v>1083</v>
      </c>
      <c r="DA89" s="614" t="s">
        <v>1083</v>
      </c>
      <c r="DB89" s="614" t="s">
        <v>1083</v>
      </c>
      <c r="DC89" s="614" t="s">
        <v>529</v>
      </c>
      <c r="DD89" s="614" t="s">
        <v>1083</v>
      </c>
      <c r="DE89" s="614" t="s">
        <v>1083</v>
      </c>
      <c r="DF89" s="614" t="s">
        <v>1083</v>
      </c>
      <c r="DG89" s="614" t="s">
        <v>1083</v>
      </c>
      <c r="DH89" s="614" t="s">
        <v>529</v>
      </c>
      <c r="DI89" s="614" t="s">
        <v>1083</v>
      </c>
      <c r="DJ89" s="614" t="s">
        <v>1083</v>
      </c>
      <c r="DK89" s="614" t="s">
        <v>529</v>
      </c>
      <c r="DL89" s="614" t="s">
        <v>1083</v>
      </c>
      <c r="DM89" s="614" t="s">
        <v>529</v>
      </c>
      <c r="DN89" s="614" t="s">
        <v>1083</v>
      </c>
      <c r="DO89" s="614" t="s">
        <v>1083</v>
      </c>
      <c r="DP89" s="614" t="s">
        <v>529</v>
      </c>
      <c r="DQ89" s="614" t="s">
        <v>529</v>
      </c>
      <c r="DR89" s="614" t="s">
        <v>1083</v>
      </c>
      <c r="DS89" s="614" t="s">
        <v>1083</v>
      </c>
      <c r="DT89" s="614" t="s">
        <v>1083</v>
      </c>
      <c r="DU89" s="614" t="s">
        <v>529</v>
      </c>
      <c r="DV89" s="614" t="s">
        <v>529</v>
      </c>
      <c r="DW89" s="614" t="s">
        <v>1083</v>
      </c>
      <c r="DX89" s="614" t="s">
        <v>1083</v>
      </c>
      <c r="DY89" s="614" t="s">
        <v>1083</v>
      </c>
      <c r="DZ89" s="614" t="s">
        <v>529</v>
      </c>
      <c r="EA89" s="614" t="s">
        <v>529</v>
      </c>
      <c r="EB89" s="614" t="s">
        <v>529</v>
      </c>
      <c r="EC89" s="614" t="s">
        <v>1083</v>
      </c>
      <c r="ED89" s="614" t="s">
        <v>529</v>
      </c>
      <c r="EE89" s="614" t="s">
        <v>529</v>
      </c>
      <c r="EF89" s="614" t="s">
        <v>529</v>
      </c>
      <c r="EG89" s="614" t="s">
        <v>529</v>
      </c>
      <c r="EH89" s="614" t="s">
        <v>1083</v>
      </c>
      <c r="EI89" s="614" t="s">
        <v>1083</v>
      </c>
      <c r="EJ89" s="614" t="s">
        <v>1083</v>
      </c>
      <c r="EK89" s="614" t="s">
        <v>1083</v>
      </c>
      <c r="EL89" s="614" t="s">
        <v>1083</v>
      </c>
      <c r="EM89" s="614" t="s">
        <v>1083</v>
      </c>
      <c r="EN89" s="614" t="s">
        <v>529</v>
      </c>
      <c r="EO89" s="614" t="s">
        <v>1083</v>
      </c>
      <c r="EP89" s="614" t="s">
        <v>1083</v>
      </c>
      <c r="EQ89" s="614" t="s">
        <v>1083</v>
      </c>
      <c r="ER89" s="614" t="s">
        <v>529</v>
      </c>
      <c r="ES89" s="614" t="s">
        <v>1083</v>
      </c>
      <c r="ET89" s="614" t="s">
        <v>529</v>
      </c>
      <c r="EU89" s="614" t="s">
        <v>529</v>
      </c>
      <c r="EV89" s="614" t="s">
        <v>529</v>
      </c>
      <c r="EW89" s="614" t="s">
        <v>529</v>
      </c>
      <c r="EX89" s="614" t="s">
        <v>1083</v>
      </c>
      <c r="EY89" s="614" t="s">
        <v>529</v>
      </c>
      <c r="EZ89" s="614" t="s">
        <v>529</v>
      </c>
      <c r="FA89" s="614" t="s">
        <v>1083</v>
      </c>
      <c r="FB89" s="614" t="s">
        <v>1083</v>
      </c>
      <c r="FC89" s="614" t="s">
        <v>1083</v>
      </c>
      <c r="FD89" s="614" t="s">
        <v>1083</v>
      </c>
      <c r="FE89" s="614" t="s">
        <v>1083</v>
      </c>
      <c r="FF89" s="614" t="s">
        <v>1083</v>
      </c>
      <c r="FG89" s="614" t="s">
        <v>1083</v>
      </c>
      <c r="FH89" s="614" t="s">
        <v>1083</v>
      </c>
      <c r="FI89" s="614" t="s">
        <v>1083</v>
      </c>
      <c r="FJ89" s="614" t="s">
        <v>529</v>
      </c>
      <c r="FK89" s="614" t="s">
        <v>529</v>
      </c>
      <c r="FL89" s="614" t="s">
        <v>1083</v>
      </c>
      <c r="FM89" s="614" t="s">
        <v>529</v>
      </c>
      <c r="FN89" s="614" t="s">
        <v>1083</v>
      </c>
      <c r="FO89" s="614" t="s">
        <v>1083</v>
      </c>
      <c r="FP89" s="614" t="s">
        <v>529</v>
      </c>
      <c r="FQ89" s="614" t="s">
        <v>1083</v>
      </c>
      <c r="FR89" s="614" t="s">
        <v>1083</v>
      </c>
      <c r="FS89" s="614" t="s">
        <v>1083</v>
      </c>
      <c r="FT89" s="614" t="s">
        <v>529</v>
      </c>
      <c r="FU89" s="614" t="s">
        <v>1083</v>
      </c>
      <c r="FV89" s="614" t="s">
        <v>1083</v>
      </c>
      <c r="FW89" s="614" t="s">
        <v>1083</v>
      </c>
      <c r="FX89" s="614" t="s">
        <v>529</v>
      </c>
      <c r="FY89" s="614" t="s">
        <v>1083</v>
      </c>
      <c r="FZ89" s="614" t="s">
        <v>529</v>
      </c>
      <c r="GA89" s="614" t="s">
        <v>529</v>
      </c>
      <c r="GB89" s="614" t="s">
        <v>529</v>
      </c>
      <c r="GC89" s="614" t="s">
        <v>529</v>
      </c>
      <c r="GD89" s="614" t="s">
        <v>1083</v>
      </c>
      <c r="GE89" s="614" t="s">
        <v>1083</v>
      </c>
      <c r="GF89" s="614" t="s">
        <v>529</v>
      </c>
      <c r="GG89" s="614" t="s">
        <v>529</v>
      </c>
      <c r="GH89" s="614" t="s">
        <v>1083</v>
      </c>
      <c r="GI89" s="614" t="s">
        <v>1083</v>
      </c>
      <c r="GJ89" s="614" t="s">
        <v>529</v>
      </c>
      <c r="GK89" s="614" t="s">
        <v>1083</v>
      </c>
      <c r="GL89" s="614" t="s">
        <v>529</v>
      </c>
      <c r="GM89" s="614" t="s">
        <v>529</v>
      </c>
    </row>
    <row r="90" spans="1:195" x14ac:dyDescent="0.2">
      <c r="A90" s="613">
        <v>44915</v>
      </c>
      <c r="B90" s="614" t="s">
        <v>529</v>
      </c>
      <c r="C90" s="614" t="s">
        <v>1083</v>
      </c>
      <c r="D90" s="614" t="s">
        <v>1083</v>
      </c>
      <c r="E90" s="614" t="s">
        <v>529</v>
      </c>
      <c r="F90" s="614" t="s">
        <v>529</v>
      </c>
      <c r="G90" s="614" t="s">
        <v>1083</v>
      </c>
      <c r="H90" s="614" t="s">
        <v>1083</v>
      </c>
      <c r="I90" s="614" t="s">
        <v>1083</v>
      </c>
      <c r="J90" s="614" t="s">
        <v>1083</v>
      </c>
      <c r="K90" s="614" t="s">
        <v>1083</v>
      </c>
      <c r="L90" s="614" t="s">
        <v>1083</v>
      </c>
      <c r="M90" s="614" t="s">
        <v>1083</v>
      </c>
      <c r="N90" s="614" t="s">
        <v>1083</v>
      </c>
      <c r="O90" s="614" t="s">
        <v>1083</v>
      </c>
      <c r="P90" s="614" t="s">
        <v>1083</v>
      </c>
      <c r="Q90" s="614" t="s">
        <v>1083</v>
      </c>
      <c r="R90" s="614" t="s">
        <v>1083</v>
      </c>
      <c r="S90" s="614" t="s">
        <v>1083</v>
      </c>
      <c r="T90" s="614" t="s">
        <v>1083</v>
      </c>
      <c r="U90" s="614" t="s">
        <v>1083</v>
      </c>
      <c r="V90" s="614" t="s">
        <v>1083</v>
      </c>
      <c r="W90" s="614" t="s">
        <v>529</v>
      </c>
      <c r="X90" s="614" t="s">
        <v>529</v>
      </c>
      <c r="Y90" s="614" t="s">
        <v>1083</v>
      </c>
      <c r="Z90" s="614" t="s">
        <v>1083</v>
      </c>
      <c r="AA90" s="614" t="s">
        <v>1083</v>
      </c>
      <c r="AB90" s="614" t="s">
        <v>1083</v>
      </c>
      <c r="AC90" s="614" t="s">
        <v>1083</v>
      </c>
      <c r="AD90" s="614" t="s">
        <v>1083</v>
      </c>
      <c r="AE90" s="614" t="s">
        <v>1083</v>
      </c>
      <c r="AF90" s="614" t="s">
        <v>1083</v>
      </c>
      <c r="AG90" s="614" t="s">
        <v>1083</v>
      </c>
      <c r="AH90" s="614" t="s">
        <v>1083</v>
      </c>
      <c r="AI90" s="614" t="s">
        <v>1083</v>
      </c>
      <c r="AJ90" s="614" t="s">
        <v>1083</v>
      </c>
      <c r="AK90" s="614" t="s">
        <v>529</v>
      </c>
      <c r="AL90" s="614" t="s">
        <v>1083</v>
      </c>
      <c r="AM90" s="614" t="s">
        <v>1083</v>
      </c>
      <c r="AN90" s="614" t="s">
        <v>1083</v>
      </c>
      <c r="AO90" s="614" t="s">
        <v>1083</v>
      </c>
      <c r="AP90" s="614" t="s">
        <v>1083</v>
      </c>
      <c r="AQ90" s="614" t="s">
        <v>529</v>
      </c>
      <c r="AR90" s="614" t="s">
        <v>1083</v>
      </c>
      <c r="AS90" s="614" t="s">
        <v>529</v>
      </c>
      <c r="AT90" s="614" t="s">
        <v>1083</v>
      </c>
      <c r="AU90" s="614" t="s">
        <v>1083</v>
      </c>
      <c r="AV90" s="614" t="s">
        <v>1083</v>
      </c>
      <c r="AW90" s="614" t="s">
        <v>1083</v>
      </c>
      <c r="AX90" s="614" t="s">
        <v>1083</v>
      </c>
      <c r="AY90" s="614" t="s">
        <v>1083</v>
      </c>
      <c r="AZ90" s="614" t="s">
        <v>1083</v>
      </c>
      <c r="BA90" s="614" t="s">
        <v>529</v>
      </c>
      <c r="BB90" s="614" t="s">
        <v>1083</v>
      </c>
      <c r="BC90" s="614" t="s">
        <v>529</v>
      </c>
      <c r="BD90" s="614" t="s">
        <v>529</v>
      </c>
      <c r="BE90" s="614" t="s">
        <v>1083</v>
      </c>
      <c r="BF90" s="614" t="s">
        <v>529</v>
      </c>
      <c r="BG90" s="614" t="s">
        <v>1083</v>
      </c>
      <c r="BH90" s="614" t="s">
        <v>529</v>
      </c>
      <c r="BI90" s="614" t="s">
        <v>529</v>
      </c>
      <c r="BJ90" s="614" t="s">
        <v>1083</v>
      </c>
      <c r="BK90" s="614" t="s">
        <v>529</v>
      </c>
      <c r="BL90" s="614" t="s">
        <v>529</v>
      </c>
      <c r="BM90" s="614" t="s">
        <v>1083</v>
      </c>
      <c r="BN90" s="614" t="s">
        <v>529</v>
      </c>
      <c r="BO90" s="614" t="s">
        <v>529</v>
      </c>
      <c r="BP90" s="614" t="s">
        <v>529</v>
      </c>
      <c r="BQ90" s="614" t="s">
        <v>529</v>
      </c>
      <c r="BR90" s="614" t="s">
        <v>1083</v>
      </c>
      <c r="BS90" s="614" t="s">
        <v>529</v>
      </c>
      <c r="BT90" s="614" t="s">
        <v>529</v>
      </c>
      <c r="BU90" s="614" t="s">
        <v>529</v>
      </c>
      <c r="BV90" s="614" t="s">
        <v>529</v>
      </c>
      <c r="BW90" s="614" t="s">
        <v>1083</v>
      </c>
      <c r="BX90" s="614" t="s">
        <v>529</v>
      </c>
      <c r="BY90" s="614" t="s">
        <v>1083</v>
      </c>
      <c r="BZ90" s="614" t="s">
        <v>1083</v>
      </c>
      <c r="CA90" s="614" t="s">
        <v>1083</v>
      </c>
      <c r="CB90" s="614" t="s">
        <v>1083</v>
      </c>
      <c r="CC90" s="614" t="s">
        <v>1083</v>
      </c>
      <c r="CD90" s="614" t="s">
        <v>1083</v>
      </c>
      <c r="CE90" s="614" t="s">
        <v>529</v>
      </c>
      <c r="CF90" s="614" t="s">
        <v>529</v>
      </c>
      <c r="CG90" s="614" t="s">
        <v>1083</v>
      </c>
      <c r="CH90" s="614" t="s">
        <v>1083</v>
      </c>
      <c r="CI90" s="614" t="s">
        <v>1083</v>
      </c>
      <c r="CJ90" s="614" t="s">
        <v>1083</v>
      </c>
      <c r="CK90" s="614" t="s">
        <v>529</v>
      </c>
      <c r="CL90" s="614" t="s">
        <v>1083</v>
      </c>
      <c r="CM90" s="614" t="s">
        <v>1083</v>
      </c>
      <c r="CN90" s="614" t="s">
        <v>1083</v>
      </c>
      <c r="CO90" s="614" t="s">
        <v>1083</v>
      </c>
      <c r="CP90" s="614" t="s">
        <v>1083</v>
      </c>
      <c r="CQ90" s="614" t="s">
        <v>1083</v>
      </c>
      <c r="CR90" s="614" t="s">
        <v>529</v>
      </c>
      <c r="CS90" s="614" t="s">
        <v>1083</v>
      </c>
      <c r="CT90" s="614" t="s">
        <v>1083</v>
      </c>
      <c r="CU90" s="614" t="s">
        <v>1083</v>
      </c>
      <c r="CV90" s="614" t="s">
        <v>1083</v>
      </c>
      <c r="CW90" s="614" t="s">
        <v>1083</v>
      </c>
      <c r="CX90" s="614" t="s">
        <v>1083</v>
      </c>
      <c r="CY90" s="614" t="s">
        <v>1083</v>
      </c>
      <c r="CZ90" s="614" t="s">
        <v>1083</v>
      </c>
      <c r="DA90" s="614" t="s">
        <v>1083</v>
      </c>
      <c r="DB90" s="614" t="s">
        <v>1083</v>
      </c>
      <c r="DC90" s="614" t="s">
        <v>529</v>
      </c>
      <c r="DD90" s="614" t="s">
        <v>1083</v>
      </c>
      <c r="DE90" s="614" t="s">
        <v>1083</v>
      </c>
      <c r="DF90" s="614" t="s">
        <v>1083</v>
      </c>
      <c r="DG90" s="614" t="s">
        <v>1083</v>
      </c>
      <c r="DH90" s="614" t="s">
        <v>529</v>
      </c>
      <c r="DI90" s="614" t="s">
        <v>1083</v>
      </c>
      <c r="DJ90" s="614" t="s">
        <v>1083</v>
      </c>
      <c r="DK90" s="614" t="s">
        <v>529</v>
      </c>
      <c r="DL90" s="614" t="s">
        <v>1083</v>
      </c>
      <c r="DM90" s="614" t="s">
        <v>529</v>
      </c>
      <c r="DN90" s="614" t="s">
        <v>1083</v>
      </c>
      <c r="DO90" s="614" t="s">
        <v>1083</v>
      </c>
      <c r="DP90" s="614" t="s">
        <v>529</v>
      </c>
      <c r="DQ90" s="614" t="s">
        <v>529</v>
      </c>
      <c r="DR90" s="614" t="s">
        <v>1083</v>
      </c>
      <c r="DS90" s="614" t="s">
        <v>1083</v>
      </c>
      <c r="DT90" s="614" t="s">
        <v>1083</v>
      </c>
      <c r="DU90" s="614" t="s">
        <v>529</v>
      </c>
      <c r="DV90" s="614" t="s">
        <v>1083</v>
      </c>
      <c r="DW90" s="614" t="s">
        <v>1083</v>
      </c>
      <c r="DX90" s="614" t="s">
        <v>1083</v>
      </c>
      <c r="DY90" s="614" t="s">
        <v>1083</v>
      </c>
      <c r="DZ90" s="614" t="s">
        <v>529</v>
      </c>
      <c r="EA90" s="614" t="s">
        <v>529</v>
      </c>
      <c r="EB90" s="614" t="s">
        <v>529</v>
      </c>
      <c r="EC90" s="614" t="s">
        <v>529</v>
      </c>
      <c r="ED90" s="614" t="s">
        <v>529</v>
      </c>
      <c r="EE90" s="614" t="s">
        <v>529</v>
      </c>
      <c r="EF90" s="614" t="s">
        <v>529</v>
      </c>
      <c r="EG90" s="614" t="s">
        <v>529</v>
      </c>
      <c r="EH90" s="614" t="s">
        <v>1083</v>
      </c>
      <c r="EI90" s="614" t="s">
        <v>1083</v>
      </c>
      <c r="EJ90" s="614" t="s">
        <v>1083</v>
      </c>
      <c r="EK90" s="614" t="s">
        <v>1083</v>
      </c>
      <c r="EL90" s="614" t="s">
        <v>1083</v>
      </c>
      <c r="EM90" s="614" t="s">
        <v>1083</v>
      </c>
      <c r="EN90" s="614" t="s">
        <v>529</v>
      </c>
      <c r="EO90" s="614" t="s">
        <v>1083</v>
      </c>
      <c r="EP90" s="614" t="s">
        <v>1083</v>
      </c>
      <c r="EQ90" s="614" t="s">
        <v>1083</v>
      </c>
      <c r="ER90" s="614" t="s">
        <v>1083</v>
      </c>
      <c r="ES90" s="614" t="s">
        <v>1083</v>
      </c>
      <c r="ET90" s="614" t="s">
        <v>1083</v>
      </c>
      <c r="EU90" s="614" t="s">
        <v>529</v>
      </c>
      <c r="EV90" s="614" t="s">
        <v>529</v>
      </c>
      <c r="EW90" s="614" t="s">
        <v>529</v>
      </c>
      <c r="EX90" s="614" t="s">
        <v>1083</v>
      </c>
      <c r="EY90" s="614" t="s">
        <v>1083</v>
      </c>
      <c r="EZ90" s="614" t="s">
        <v>529</v>
      </c>
      <c r="FA90" s="614" t="s">
        <v>1083</v>
      </c>
      <c r="FB90" s="614" t="s">
        <v>1083</v>
      </c>
      <c r="FC90" s="614" t="s">
        <v>1083</v>
      </c>
      <c r="FD90" s="614" t="s">
        <v>1083</v>
      </c>
      <c r="FE90" s="614" t="s">
        <v>1083</v>
      </c>
      <c r="FF90" s="614" t="s">
        <v>1083</v>
      </c>
      <c r="FG90" s="614" t="s">
        <v>1083</v>
      </c>
      <c r="FH90" s="614" t="s">
        <v>1083</v>
      </c>
      <c r="FI90" s="614" t="s">
        <v>1083</v>
      </c>
      <c r="FJ90" s="614" t="s">
        <v>529</v>
      </c>
      <c r="FK90" s="614" t="s">
        <v>529</v>
      </c>
      <c r="FL90" s="614" t="s">
        <v>1083</v>
      </c>
      <c r="FM90" s="614" t="s">
        <v>529</v>
      </c>
      <c r="FN90" s="614" t="s">
        <v>1083</v>
      </c>
      <c r="FO90" s="614" t="s">
        <v>1083</v>
      </c>
      <c r="FP90" s="614" t="s">
        <v>1083</v>
      </c>
      <c r="FQ90" s="614" t="s">
        <v>1083</v>
      </c>
      <c r="FR90" s="614" t="s">
        <v>1083</v>
      </c>
      <c r="FS90" s="614" t="s">
        <v>1083</v>
      </c>
      <c r="FT90" s="614" t="s">
        <v>529</v>
      </c>
      <c r="FU90" s="614" t="s">
        <v>1083</v>
      </c>
      <c r="FV90" s="614" t="s">
        <v>1083</v>
      </c>
      <c r="FW90" s="614" t="s">
        <v>1083</v>
      </c>
      <c r="FX90" s="614" t="s">
        <v>529</v>
      </c>
      <c r="FY90" s="614" t="s">
        <v>1083</v>
      </c>
      <c r="FZ90" s="614" t="s">
        <v>1083</v>
      </c>
      <c r="GA90" s="614" t="s">
        <v>1083</v>
      </c>
      <c r="GB90" s="614" t="s">
        <v>529</v>
      </c>
      <c r="GC90" s="614" t="s">
        <v>529</v>
      </c>
      <c r="GD90" s="614" t="s">
        <v>529</v>
      </c>
      <c r="GE90" s="614" t="s">
        <v>1083</v>
      </c>
      <c r="GF90" s="614" t="s">
        <v>529</v>
      </c>
      <c r="GG90" s="614" t="s">
        <v>529</v>
      </c>
      <c r="GH90" s="614" t="s">
        <v>1083</v>
      </c>
      <c r="GI90" s="614" t="s">
        <v>1083</v>
      </c>
      <c r="GJ90" s="614" t="s">
        <v>529</v>
      </c>
      <c r="GK90" s="614" t="s">
        <v>1083</v>
      </c>
      <c r="GL90" s="614" t="s">
        <v>529</v>
      </c>
      <c r="GM90" s="614" t="s">
        <v>1083</v>
      </c>
    </row>
    <row r="91" spans="1:195" x14ac:dyDescent="0.2">
      <c r="A91" s="613">
        <v>44916</v>
      </c>
      <c r="B91" s="614" t="s">
        <v>529</v>
      </c>
      <c r="C91" s="614" t="s">
        <v>1083</v>
      </c>
      <c r="D91" s="614" t="s">
        <v>1083</v>
      </c>
      <c r="E91" s="614" t="s">
        <v>529</v>
      </c>
      <c r="F91" s="614" t="s">
        <v>1083</v>
      </c>
      <c r="G91" s="614" t="s">
        <v>1083</v>
      </c>
      <c r="H91" s="614" t="s">
        <v>1083</v>
      </c>
      <c r="I91" s="614" t="s">
        <v>1083</v>
      </c>
      <c r="J91" s="614" t="s">
        <v>1083</v>
      </c>
      <c r="K91" s="614" t="s">
        <v>1083</v>
      </c>
      <c r="L91" s="614" t="s">
        <v>1083</v>
      </c>
      <c r="M91" s="614" t="s">
        <v>1083</v>
      </c>
      <c r="N91" s="614" t="s">
        <v>529</v>
      </c>
      <c r="O91" s="614" t="s">
        <v>1083</v>
      </c>
      <c r="P91" s="614" t="s">
        <v>1083</v>
      </c>
      <c r="Q91" s="614" t="s">
        <v>529</v>
      </c>
      <c r="R91" s="614" t="s">
        <v>1083</v>
      </c>
      <c r="S91" s="614" t="s">
        <v>1083</v>
      </c>
      <c r="T91" s="614" t="s">
        <v>1083</v>
      </c>
      <c r="U91" s="614" t="s">
        <v>1083</v>
      </c>
      <c r="V91" s="614" t="s">
        <v>1083</v>
      </c>
      <c r="W91" s="614" t="s">
        <v>529</v>
      </c>
      <c r="X91" s="614" t="s">
        <v>529</v>
      </c>
      <c r="Y91" s="614" t="s">
        <v>1083</v>
      </c>
      <c r="Z91" s="614" t="s">
        <v>1083</v>
      </c>
      <c r="AA91" s="614" t="s">
        <v>1083</v>
      </c>
      <c r="AB91" s="614" t="s">
        <v>1083</v>
      </c>
      <c r="AC91" s="614" t="s">
        <v>1083</v>
      </c>
      <c r="AD91" s="614" t="s">
        <v>1083</v>
      </c>
      <c r="AE91" s="614" t="s">
        <v>1083</v>
      </c>
      <c r="AF91" s="614" t="s">
        <v>1083</v>
      </c>
      <c r="AG91" s="614" t="s">
        <v>529</v>
      </c>
      <c r="AH91" s="614" t="s">
        <v>1083</v>
      </c>
      <c r="AI91" s="614" t="s">
        <v>1083</v>
      </c>
      <c r="AJ91" s="614" t="s">
        <v>1083</v>
      </c>
      <c r="AK91" s="614" t="s">
        <v>529</v>
      </c>
      <c r="AL91" s="614" t="s">
        <v>1083</v>
      </c>
      <c r="AM91" s="614" t="s">
        <v>1083</v>
      </c>
      <c r="AN91" s="614" t="s">
        <v>1083</v>
      </c>
      <c r="AO91" s="614" t="s">
        <v>1083</v>
      </c>
      <c r="AP91" s="614" t="s">
        <v>1083</v>
      </c>
      <c r="AQ91" s="614" t="s">
        <v>529</v>
      </c>
      <c r="AR91" s="614" t="s">
        <v>1083</v>
      </c>
      <c r="AS91" s="614" t="s">
        <v>529</v>
      </c>
      <c r="AT91" s="614" t="s">
        <v>1083</v>
      </c>
      <c r="AU91" s="614" t="s">
        <v>1083</v>
      </c>
      <c r="AV91" s="614" t="s">
        <v>1083</v>
      </c>
      <c r="AW91" s="614" t="s">
        <v>1083</v>
      </c>
      <c r="AX91" s="614" t="s">
        <v>1083</v>
      </c>
      <c r="AY91" s="614" t="s">
        <v>1083</v>
      </c>
      <c r="AZ91" s="614" t="s">
        <v>1083</v>
      </c>
      <c r="BA91" s="614" t="s">
        <v>1083</v>
      </c>
      <c r="BB91" s="614" t="s">
        <v>1083</v>
      </c>
      <c r="BC91" s="614" t="s">
        <v>529</v>
      </c>
      <c r="BD91" s="614" t="s">
        <v>529</v>
      </c>
      <c r="BE91" s="614" t="s">
        <v>1083</v>
      </c>
      <c r="BF91" s="614" t="s">
        <v>529</v>
      </c>
      <c r="BG91" s="614" t="s">
        <v>1083</v>
      </c>
      <c r="BH91" s="614" t="s">
        <v>529</v>
      </c>
      <c r="BI91" s="614" t="s">
        <v>529</v>
      </c>
      <c r="BJ91" s="614" t="s">
        <v>1083</v>
      </c>
      <c r="BK91" s="614" t="s">
        <v>529</v>
      </c>
      <c r="BL91" s="614" t="s">
        <v>529</v>
      </c>
      <c r="BM91" s="614" t="s">
        <v>1083</v>
      </c>
      <c r="BN91" s="614" t="s">
        <v>529</v>
      </c>
      <c r="BO91" s="614" t="s">
        <v>529</v>
      </c>
      <c r="BP91" s="614" t="s">
        <v>529</v>
      </c>
      <c r="BQ91" s="614" t="s">
        <v>529</v>
      </c>
      <c r="BR91" s="614" t="s">
        <v>1083</v>
      </c>
      <c r="BS91" s="614" t="s">
        <v>529</v>
      </c>
      <c r="BT91" s="614" t="s">
        <v>529</v>
      </c>
      <c r="BU91" s="614" t="s">
        <v>529</v>
      </c>
      <c r="BV91" s="614" t="s">
        <v>529</v>
      </c>
      <c r="BW91" s="614" t="s">
        <v>1083</v>
      </c>
      <c r="BX91" s="614" t="s">
        <v>529</v>
      </c>
      <c r="BY91" s="614" t="s">
        <v>1083</v>
      </c>
      <c r="BZ91" s="614" t="s">
        <v>1083</v>
      </c>
      <c r="CA91" s="614" t="s">
        <v>1083</v>
      </c>
      <c r="CB91" s="614" t="s">
        <v>1083</v>
      </c>
      <c r="CC91" s="614" t="s">
        <v>1083</v>
      </c>
      <c r="CD91" s="614" t="s">
        <v>1083</v>
      </c>
      <c r="CE91" s="614" t="s">
        <v>529</v>
      </c>
      <c r="CF91" s="614" t="s">
        <v>529</v>
      </c>
      <c r="CG91" s="614" t="s">
        <v>1083</v>
      </c>
      <c r="CH91" s="614" t="s">
        <v>1083</v>
      </c>
      <c r="CI91" s="614" t="s">
        <v>1083</v>
      </c>
      <c r="CJ91" s="614" t="s">
        <v>1083</v>
      </c>
      <c r="CK91" s="614" t="s">
        <v>529</v>
      </c>
      <c r="CL91" s="614" t="s">
        <v>1083</v>
      </c>
      <c r="CM91" s="614" t="s">
        <v>1083</v>
      </c>
      <c r="CN91" s="614" t="s">
        <v>1083</v>
      </c>
      <c r="CO91" s="614" t="s">
        <v>1083</v>
      </c>
      <c r="CP91" s="614" t="s">
        <v>1083</v>
      </c>
      <c r="CQ91" s="614" t="s">
        <v>1083</v>
      </c>
      <c r="CR91" s="614" t="s">
        <v>529</v>
      </c>
      <c r="CS91" s="614" t="s">
        <v>1083</v>
      </c>
      <c r="CT91" s="614" t="s">
        <v>1083</v>
      </c>
      <c r="CU91" s="614" t="s">
        <v>1083</v>
      </c>
      <c r="CV91" s="614" t="s">
        <v>1083</v>
      </c>
      <c r="CW91" s="614" t="s">
        <v>1083</v>
      </c>
      <c r="CX91" s="614" t="s">
        <v>1083</v>
      </c>
      <c r="CY91" s="614" t="s">
        <v>1083</v>
      </c>
      <c r="CZ91" s="614" t="s">
        <v>1083</v>
      </c>
      <c r="DA91" s="614" t="s">
        <v>1083</v>
      </c>
      <c r="DB91" s="614" t="s">
        <v>1083</v>
      </c>
      <c r="DC91" s="614" t="s">
        <v>529</v>
      </c>
      <c r="DD91" s="614" t="s">
        <v>1083</v>
      </c>
      <c r="DE91" s="614" t="s">
        <v>1083</v>
      </c>
      <c r="DF91" s="614" t="s">
        <v>1083</v>
      </c>
      <c r="DG91" s="614" t="s">
        <v>1083</v>
      </c>
      <c r="DH91" s="614" t="s">
        <v>529</v>
      </c>
      <c r="DI91" s="614" t="s">
        <v>1083</v>
      </c>
      <c r="DJ91" s="614" t="s">
        <v>1083</v>
      </c>
      <c r="DK91" s="614" t="s">
        <v>529</v>
      </c>
      <c r="DL91" s="614" t="s">
        <v>1083</v>
      </c>
      <c r="DM91" s="614" t="s">
        <v>529</v>
      </c>
      <c r="DN91" s="614" t="s">
        <v>1083</v>
      </c>
      <c r="DO91" s="614" t="s">
        <v>1083</v>
      </c>
      <c r="DP91" s="614" t="s">
        <v>529</v>
      </c>
      <c r="DQ91" s="614" t="s">
        <v>529</v>
      </c>
      <c r="DR91" s="614" t="s">
        <v>1083</v>
      </c>
      <c r="DS91" s="614" t="s">
        <v>1083</v>
      </c>
      <c r="DT91" s="614" t="s">
        <v>1083</v>
      </c>
      <c r="DU91" s="614" t="s">
        <v>529</v>
      </c>
      <c r="DV91" s="614" t="s">
        <v>529</v>
      </c>
      <c r="DW91" s="614" t="s">
        <v>1083</v>
      </c>
      <c r="DX91" s="614" t="s">
        <v>1083</v>
      </c>
      <c r="DY91" s="614" t="s">
        <v>1083</v>
      </c>
      <c r="DZ91" s="614" t="s">
        <v>529</v>
      </c>
      <c r="EA91" s="614" t="s">
        <v>529</v>
      </c>
      <c r="EB91" s="614" t="s">
        <v>529</v>
      </c>
      <c r="EC91" s="614" t="s">
        <v>529</v>
      </c>
      <c r="ED91" s="614" t="s">
        <v>529</v>
      </c>
      <c r="EE91" s="614" t="s">
        <v>529</v>
      </c>
      <c r="EF91" s="614" t="s">
        <v>529</v>
      </c>
      <c r="EG91" s="614" t="s">
        <v>1083</v>
      </c>
      <c r="EH91" s="614" t="s">
        <v>1083</v>
      </c>
      <c r="EI91" s="614" t="s">
        <v>1083</v>
      </c>
      <c r="EJ91" s="614" t="s">
        <v>1083</v>
      </c>
      <c r="EK91" s="614" t="s">
        <v>1083</v>
      </c>
      <c r="EL91" s="614" t="s">
        <v>1083</v>
      </c>
      <c r="EM91" s="614" t="s">
        <v>1083</v>
      </c>
      <c r="EN91" s="614" t="s">
        <v>529</v>
      </c>
      <c r="EO91" s="614" t="s">
        <v>1083</v>
      </c>
      <c r="EP91" s="614" t="s">
        <v>1083</v>
      </c>
      <c r="EQ91" s="614" t="s">
        <v>1083</v>
      </c>
      <c r="ER91" s="614" t="s">
        <v>529</v>
      </c>
      <c r="ES91" s="614" t="s">
        <v>1083</v>
      </c>
      <c r="ET91" s="614" t="s">
        <v>529</v>
      </c>
      <c r="EU91" s="614" t="s">
        <v>529</v>
      </c>
      <c r="EV91" s="614" t="s">
        <v>529</v>
      </c>
      <c r="EW91" s="614" t="s">
        <v>529</v>
      </c>
      <c r="EX91" s="614" t="s">
        <v>1083</v>
      </c>
      <c r="EY91" s="614" t="s">
        <v>1083</v>
      </c>
      <c r="EZ91" s="614" t="s">
        <v>529</v>
      </c>
      <c r="FA91" s="614" t="s">
        <v>1083</v>
      </c>
      <c r="FB91" s="614" t="s">
        <v>1083</v>
      </c>
      <c r="FC91" s="614" t="s">
        <v>1083</v>
      </c>
      <c r="FD91" s="614" t="s">
        <v>1083</v>
      </c>
      <c r="FE91" s="614" t="s">
        <v>1083</v>
      </c>
      <c r="FF91" s="614" t="s">
        <v>1083</v>
      </c>
      <c r="FG91" s="614" t="s">
        <v>1083</v>
      </c>
      <c r="FH91" s="614" t="s">
        <v>1083</v>
      </c>
      <c r="FI91" s="614" t="s">
        <v>1083</v>
      </c>
      <c r="FJ91" s="614" t="s">
        <v>529</v>
      </c>
      <c r="FK91" s="614" t="s">
        <v>529</v>
      </c>
      <c r="FL91" s="614" t="s">
        <v>1083</v>
      </c>
      <c r="FM91" s="614" t="s">
        <v>529</v>
      </c>
      <c r="FN91" s="614" t="s">
        <v>1083</v>
      </c>
      <c r="FO91" s="614" t="s">
        <v>1083</v>
      </c>
      <c r="FP91" s="614" t="s">
        <v>1083</v>
      </c>
      <c r="FQ91" s="614" t="s">
        <v>1083</v>
      </c>
      <c r="FR91" s="614" t="s">
        <v>1083</v>
      </c>
      <c r="FS91" s="614" t="s">
        <v>1083</v>
      </c>
      <c r="FT91" s="614" t="s">
        <v>529</v>
      </c>
      <c r="FU91" s="614" t="s">
        <v>1083</v>
      </c>
      <c r="FV91" s="614" t="s">
        <v>1083</v>
      </c>
      <c r="FW91" s="614" t="s">
        <v>1083</v>
      </c>
      <c r="FX91" s="614" t="s">
        <v>529</v>
      </c>
      <c r="FY91" s="614" t="s">
        <v>1083</v>
      </c>
      <c r="FZ91" s="614" t="s">
        <v>529</v>
      </c>
      <c r="GA91" s="614" t="s">
        <v>529</v>
      </c>
      <c r="GB91" s="614" t="s">
        <v>529</v>
      </c>
      <c r="GC91" s="614" t="s">
        <v>529</v>
      </c>
      <c r="GD91" s="614" t="s">
        <v>529</v>
      </c>
      <c r="GE91" s="614" t="s">
        <v>1083</v>
      </c>
      <c r="GF91" s="614" t="s">
        <v>529</v>
      </c>
      <c r="GG91" s="614" t="s">
        <v>529</v>
      </c>
      <c r="GH91" s="614" t="s">
        <v>1083</v>
      </c>
      <c r="GI91" s="614" t="s">
        <v>1083</v>
      </c>
      <c r="GJ91" s="614" t="s">
        <v>1083</v>
      </c>
      <c r="GK91" s="614" t="s">
        <v>1083</v>
      </c>
      <c r="GL91" s="614" t="s">
        <v>529</v>
      </c>
      <c r="GM91" s="614" t="s">
        <v>529</v>
      </c>
    </row>
    <row r="92" spans="1:195" x14ac:dyDescent="0.2">
      <c r="A92" s="613">
        <v>44917</v>
      </c>
      <c r="B92" s="614" t="s">
        <v>529</v>
      </c>
      <c r="C92" s="614" t="s">
        <v>1083</v>
      </c>
      <c r="D92" s="614" t="s">
        <v>1083</v>
      </c>
      <c r="E92" s="614" t="s">
        <v>529</v>
      </c>
      <c r="F92" s="614" t="s">
        <v>529</v>
      </c>
      <c r="G92" s="614" t="s">
        <v>1083</v>
      </c>
      <c r="H92" s="614" t="s">
        <v>1083</v>
      </c>
      <c r="I92" s="614" t="s">
        <v>1083</v>
      </c>
      <c r="J92" s="614" t="s">
        <v>1083</v>
      </c>
      <c r="K92" s="614" t="s">
        <v>1083</v>
      </c>
      <c r="L92" s="614" t="s">
        <v>1083</v>
      </c>
      <c r="M92" s="614" t="s">
        <v>1083</v>
      </c>
      <c r="N92" s="614" t="s">
        <v>529</v>
      </c>
      <c r="O92" s="614" t="s">
        <v>1083</v>
      </c>
      <c r="P92" s="614" t="s">
        <v>1083</v>
      </c>
      <c r="Q92" s="614" t="s">
        <v>529</v>
      </c>
      <c r="R92" s="614" t="s">
        <v>1083</v>
      </c>
      <c r="S92" s="614" t="s">
        <v>1083</v>
      </c>
      <c r="T92" s="614" t="s">
        <v>1083</v>
      </c>
      <c r="U92" s="614" t="s">
        <v>1083</v>
      </c>
      <c r="V92" s="614" t="s">
        <v>1083</v>
      </c>
      <c r="W92" s="614" t="s">
        <v>529</v>
      </c>
      <c r="X92" s="614" t="s">
        <v>529</v>
      </c>
      <c r="Y92" s="614" t="s">
        <v>1083</v>
      </c>
      <c r="Z92" s="614" t="s">
        <v>1083</v>
      </c>
      <c r="AA92" s="614" t="s">
        <v>1083</v>
      </c>
      <c r="AB92" s="614" t="s">
        <v>1083</v>
      </c>
      <c r="AC92" s="614" t="s">
        <v>1083</v>
      </c>
      <c r="AD92" s="614" t="s">
        <v>1083</v>
      </c>
      <c r="AE92" s="614" t="s">
        <v>1083</v>
      </c>
      <c r="AF92" s="614" t="s">
        <v>1083</v>
      </c>
      <c r="AG92" s="614" t="s">
        <v>529</v>
      </c>
      <c r="AH92" s="614" t="s">
        <v>1083</v>
      </c>
      <c r="AI92" s="614" t="s">
        <v>1083</v>
      </c>
      <c r="AJ92" s="614" t="s">
        <v>1083</v>
      </c>
      <c r="AK92" s="614" t="s">
        <v>1083</v>
      </c>
      <c r="AL92" s="614" t="s">
        <v>1083</v>
      </c>
      <c r="AM92" s="614" t="s">
        <v>1083</v>
      </c>
      <c r="AN92" s="614" t="s">
        <v>1083</v>
      </c>
      <c r="AO92" s="614" t="s">
        <v>1083</v>
      </c>
      <c r="AP92" s="614" t="s">
        <v>1083</v>
      </c>
      <c r="AQ92" s="614" t="s">
        <v>1083</v>
      </c>
      <c r="AR92" s="614" t="s">
        <v>1083</v>
      </c>
      <c r="AS92" s="614" t="s">
        <v>529</v>
      </c>
      <c r="AT92" s="614" t="s">
        <v>1083</v>
      </c>
      <c r="AU92" s="614" t="s">
        <v>1083</v>
      </c>
      <c r="AV92" s="614" t="s">
        <v>1083</v>
      </c>
      <c r="AW92" s="614" t="s">
        <v>1083</v>
      </c>
      <c r="AX92" s="614" t="s">
        <v>1083</v>
      </c>
      <c r="AY92" s="614" t="s">
        <v>1083</v>
      </c>
      <c r="AZ92" s="614" t="s">
        <v>1083</v>
      </c>
      <c r="BA92" s="614" t="s">
        <v>529</v>
      </c>
      <c r="BB92" s="614" t="s">
        <v>1083</v>
      </c>
      <c r="BC92" s="614" t="s">
        <v>529</v>
      </c>
      <c r="BD92" s="614" t="s">
        <v>529</v>
      </c>
      <c r="BE92" s="614" t="s">
        <v>1083</v>
      </c>
      <c r="BF92" s="614" t="s">
        <v>529</v>
      </c>
      <c r="BG92" s="614" t="s">
        <v>1083</v>
      </c>
      <c r="BH92" s="614" t="s">
        <v>529</v>
      </c>
      <c r="BI92" s="614" t="s">
        <v>529</v>
      </c>
      <c r="BJ92" s="614" t="s">
        <v>1083</v>
      </c>
      <c r="BK92" s="614" t="s">
        <v>529</v>
      </c>
      <c r="BL92" s="614" t="s">
        <v>529</v>
      </c>
      <c r="BM92" s="614" t="s">
        <v>1083</v>
      </c>
      <c r="BN92" s="614" t="s">
        <v>529</v>
      </c>
      <c r="BO92" s="614" t="s">
        <v>529</v>
      </c>
      <c r="BP92" s="614" t="s">
        <v>529</v>
      </c>
      <c r="BQ92" s="614" t="s">
        <v>529</v>
      </c>
      <c r="BR92" s="614" t="s">
        <v>1083</v>
      </c>
      <c r="BS92" s="614" t="s">
        <v>529</v>
      </c>
      <c r="BT92" s="614" t="s">
        <v>529</v>
      </c>
      <c r="BU92" s="614" t="s">
        <v>529</v>
      </c>
      <c r="BV92" s="614" t="s">
        <v>529</v>
      </c>
      <c r="BW92" s="614" t="s">
        <v>1083</v>
      </c>
      <c r="BX92" s="614" t="s">
        <v>529</v>
      </c>
      <c r="BY92" s="614" t="s">
        <v>1083</v>
      </c>
      <c r="BZ92" s="614" t="s">
        <v>1083</v>
      </c>
      <c r="CA92" s="614" t="s">
        <v>1083</v>
      </c>
      <c r="CB92" s="614" t="s">
        <v>1083</v>
      </c>
      <c r="CC92" s="614" t="s">
        <v>1083</v>
      </c>
      <c r="CD92" s="614" t="s">
        <v>1083</v>
      </c>
      <c r="CE92" s="614" t="s">
        <v>529</v>
      </c>
      <c r="CF92" s="614" t="s">
        <v>529</v>
      </c>
      <c r="CG92" s="614" t="s">
        <v>1083</v>
      </c>
      <c r="CH92" s="614" t="s">
        <v>1083</v>
      </c>
      <c r="CI92" s="614" t="s">
        <v>1083</v>
      </c>
      <c r="CJ92" s="614" t="s">
        <v>1083</v>
      </c>
      <c r="CK92" s="614" t="s">
        <v>529</v>
      </c>
      <c r="CL92" s="614" t="s">
        <v>1083</v>
      </c>
      <c r="CM92" s="614" t="s">
        <v>1083</v>
      </c>
      <c r="CN92" s="614" t="s">
        <v>1083</v>
      </c>
      <c r="CO92" s="614" t="s">
        <v>1083</v>
      </c>
      <c r="CP92" s="614" t="s">
        <v>1083</v>
      </c>
      <c r="CQ92" s="614" t="s">
        <v>1083</v>
      </c>
      <c r="CR92" s="614" t="s">
        <v>529</v>
      </c>
      <c r="CS92" s="614" t="s">
        <v>1083</v>
      </c>
      <c r="CT92" s="614" t="s">
        <v>1083</v>
      </c>
      <c r="CU92" s="614" t="s">
        <v>1083</v>
      </c>
      <c r="CV92" s="614" t="s">
        <v>1083</v>
      </c>
      <c r="CW92" s="614" t="s">
        <v>1083</v>
      </c>
      <c r="CX92" s="614" t="s">
        <v>1083</v>
      </c>
      <c r="CY92" s="614" t="s">
        <v>1083</v>
      </c>
      <c r="CZ92" s="614" t="s">
        <v>1083</v>
      </c>
      <c r="DA92" s="614" t="s">
        <v>1083</v>
      </c>
      <c r="DB92" s="614" t="s">
        <v>1083</v>
      </c>
      <c r="DC92" s="614" t="s">
        <v>529</v>
      </c>
      <c r="DD92" s="614" t="s">
        <v>1083</v>
      </c>
      <c r="DE92" s="614" t="s">
        <v>1083</v>
      </c>
      <c r="DF92" s="614" t="s">
        <v>1083</v>
      </c>
      <c r="DG92" s="614" t="s">
        <v>1083</v>
      </c>
      <c r="DH92" s="614" t="s">
        <v>529</v>
      </c>
      <c r="DI92" s="614" t="s">
        <v>1083</v>
      </c>
      <c r="DJ92" s="614" t="s">
        <v>1083</v>
      </c>
      <c r="DK92" s="614" t="s">
        <v>529</v>
      </c>
      <c r="DL92" s="614" t="s">
        <v>1083</v>
      </c>
      <c r="DM92" s="614" t="s">
        <v>529</v>
      </c>
      <c r="DN92" s="614" t="s">
        <v>1083</v>
      </c>
      <c r="DO92" s="614" t="s">
        <v>1083</v>
      </c>
      <c r="DP92" s="614" t="s">
        <v>529</v>
      </c>
      <c r="DQ92" s="614" t="s">
        <v>1083</v>
      </c>
      <c r="DR92" s="614" t="s">
        <v>1083</v>
      </c>
      <c r="DS92" s="614" t="s">
        <v>1083</v>
      </c>
      <c r="DT92" s="614" t="s">
        <v>1083</v>
      </c>
      <c r="DU92" s="614" t="s">
        <v>529</v>
      </c>
      <c r="DV92" s="614" t="s">
        <v>529</v>
      </c>
      <c r="DW92" s="614" t="s">
        <v>1083</v>
      </c>
      <c r="DX92" s="614" t="s">
        <v>1083</v>
      </c>
      <c r="DY92" s="614" t="s">
        <v>1083</v>
      </c>
      <c r="DZ92" s="614" t="s">
        <v>529</v>
      </c>
      <c r="EA92" s="614" t="s">
        <v>529</v>
      </c>
      <c r="EB92" s="614" t="s">
        <v>529</v>
      </c>
      <c r="EC92" s="614" t="s">
        <v>529</v>
      </c>
      <c r="ED92" s="614" t="s">
        <v>529</v>
      </c>
      <c r="EE92" s="614" t="s">
        <v>529</v>
      </c>
      <c r="EF92" s="614" t="s">
        <v>529</v>
      </c>
      <c r="EG92" s="614" t="s">
        <v>1083</v>
      </c>
      <c r="EH92" s="614" t="s">
        <v>1083</v>
      </c>
      <c r="EI92" s="614" t="s">
        <v>1083</v>
      </c>
      <c r="EJ92" s="614" t="s">
        <v>1083</v>
      </c>
      <c r="EK92" s="614" t="s">
        <v>1083</v>
      </c>
      <c r="EL92" s="614" t="s">
        <v>1083</v>
      </c>
      <c r="EM92" s="614" t="s">
        <v>1083</v>
      </c>
      <c r="EN92" s="614" t="s">
        <v>529</v>
      </c>
      <c r="EO92" s="614" t="s">
        <v>1083</v>
      </c>
      <c r="EP92" s="614" t="s">
        <v>1083</v>
      </c>
      <c r="EQ92" s="614" t="s">
        <v>1083</v>
      </c>
      <c r="ER92" s="614" t="s">
        <v>529</v>
      </c>
      <c r="ES92" s="614" t="s">
        <v>1083</v>
      </c>
      <c r="ET92" s="614" t="s">
        <v>529</v>
      </c>
      <c r="EU92" s="614" t="s">
        <v>529</v>
      </c>
      <c r="EV92" s="614" t="s">
        <v>529</v>
      </c>
      <c r="EW92" s="614" t="s">
        <v>529</v>
      </c>
      <c r="EX92" s="614" t="s">
        <v>1083</v>
      </c>
      <c r="EY92" s="614" t="s">
        <v>529</v>
      </c>
      <c r="EZ92" s="614" t="s">
        <v>529</v>
      </c>
      <c r="FA92" s="614" t="s">
        <v>1083</v>
      </c>
      <c r="FB92" s="614" t="s">
        <v>1083</v>
      </c>
      <c r="FC92" s="614" t="s">
        <v>1083</v>
      </c>
      <c r="FD92" s="614" t="s">
        <v>1083</v>
      </c>
      <c r="FE92" s="614" t="s">
        <v>1083</v>
      </c>
      <c r="FF92" s="614" t="s">
        <v>1083</v>
      </c>
      <c r="FG92" s="614" t="s">
        <v>1083</v>
      </c>
      <c r="FH92" s="614" t="s">
        <v>1083</v>
      </c>
      <c r="FI92" s="614" t="s">
        <v>1083</v>
      </c>
      <c r="FJ92" s="614" t="s">
        <v>529</v>
      </c>
      <c r="FK92" s="614" t="s">
        <v>529</v>
      </c>
      <c r="FL92" s="614" t="s">
        <v>1083</v>
      </c>
      <c r="FM92" s="614" t="s">
        <v>529</v>
      </c>
      <c r="FN92" s="614" t="s">
        <v>1083</v>
      </c>
      <c r="FO92" s="614" t="s">
        <v>1083</v>
      </c>
      <c r="FP92" s="614" t="s">
        <v>1083</v>
      </c>
      <c r="FQ92" s="614" t="s">
        <v>1083</v>
      </c>
      <c r="FR92" s="614" t="s">
        <v>1083</v>
      </c>
      <c r="FS92" s="614" t="s">
        <v>1083</v>
      </c>
      <c r="FT92" s="614" t="s">
        <v>529</v>
      </c>
      <c r="FU92" s="614" t="s">
        <v>1083</v>
      </c>
      <c r="FV92" s="614" t="s">
        <v>1083</v>
      </c>
      <c r="FW92" s="614" t="s">
        <v>1083</v>
      </c>
      <c r="FX92" s="614" t="s">
        <v>529</v>
      </c>
      <c r="FY92" s="614" t="s">
        <v>1083</v>
      </c>
      <c r="FZ92" s="614" t="s">
        <v>529</v>
      </c>
      <c r="GA92" s="614" t="s">
        <v>529</v>
      </c>
      <c r="GB92" s="614" t="s">
        <v>529</v>
      </c>
      <c r="GC92" s="614" t="s">
        <v>529</v>
      </c>
      <c r="GD92" s="614" t="s">
        <v>1083</v>
      </c>
      <c r="GE92" s="614" t="s">
        <v>1083</v>
      </c>
      <c r="GF92" s="614" t="s">
        <v>529</v>
      </c>
      <c r="GG92" s="614" t="s">
        <v>529</v>
      </c>
      <c r="GH92" s="614" t="s">
        <v>1083</v>
      </c>
      <c r="GI92" s="614" t="s">
        <v>1083</v>
      </c>
      <c r="GJ92" s="614" t="s">
        <v>529</v>
      </c>
      <c r="GK92" s="614" t="s">
        <v>1083</v>
      </c>
      <c r="GL92" s="614" t="s">
        <v>529</v>
      </c>
      <c r="GM92" s="614" t="s">
        <v>1083</v>
      </c>
    </row>
    <row r="93" spans="1:195" x14ac:dyDescent="0.2">
      <c r="A93" s="613">
        <v>44918</v>
      </c>
      <c r="B93" s="614" t="s">
        <v>529</v>
      </c>
      <c r="C93" s="614" t="s">
        <v>1083</v>
      </c>
      <c r="D93" s="614" t="s">
        <v>1083</v>
      </c>
      <c r="E93" s="614" t="s">
        <v>529</v>
      </c>
      <c r="F93" s="614" t="s">
        <v>529</v>
      </c>
      <c r="G93" s="614" t="s">
        <v>1083</v>
      </c>
      <c r="H93" s="614" t="s">
        <v>1083</v>
      </c>
      <c r="I93" s="614" t="s">
        <v>1083</v>
      </c>
      <c r="J93" s="614" t="s">
        <v>1083</v>
      </c>
      <c r="K93" s="614" t="s">
        <v>1083</v>
      </c>
      <c r="L93" s="614" t="s">
        <v>1083</v>
      </c>
      <c r="M93" s="614" t="s">
        <v>1083</v>
      </c>
      <c r="N93" s="614" t="s">
        <v>529</v>
      </c>
      <c r="O93" s="614" t="s">
        <v>1083</v>
      </c>
      <c r="P93" s="614" t="s">
        <v>1083</v>
      </c>
      <c r="Q93" s="614" t="s">
        <v>1083</v>
      </c>
      <c r="R93" s="614" t="s">
        <v>1083</v>
      </c>
      <c r="S93" s="614" t="s">
        <v>1083</v>
      </c>
      <c r="T93" s="614" t="s">
        <v>1083</v>
      </c>
      <c r="U93" s="614" t="s">
        <v>1083</v>
      </c>
      <c r="V93" s="614" t="s">
        <v>1083</v>
      </c>
      <c r="W93" s="614" t="s">
        <v>529</v>
      </c>
      <c r="X93" s="614" t="s">
        <v>529</v>
      </c>
      <c r="Y93" s="614" t="s">
        <v>1083</v>
      </c>
      <c r="Z93" s="614" t="s">
        <v>1083</v>
      </c>
      <c r="AA93" s="614" t="s">
        <v>1083</v>
      </c>
      <c r="AB93" s="614" t="s">
        <v>1083</v>
      </c>
      <c r="AC93" s="614" t="s">
        <v>1083</v>
      </c>
      <c r="AD93" s="614" t="s">
        <v>1083</v>
      </c>
      <c r="AE93" s="614" t="s">
        <v>1083</v>
      </c>
      <c r="AF93" s="614" t="s">
        <v>1083</v>
      </c>
      <c r="AG93" s="614" t="s">
        <v>529</v>
      </c>
      <c r="AH93" s="614" t="s">
        <v>1083</v>
      </c>
      <c r="AI93" s="614" t="s">
        <v>1083</v>
      </c>
      <c r="AJ93" s="614" t="s">
        <v>1083</v>
      </c>
      <c r="AK93" s="614" t="s">
        <v>529</v>
      </c>
      <c r="AL93" s="614" t="s">
        <v>1083</v>
      </c>
      <c r="AM93" s="614" t="s">
        <v>1083</v>
      </c>
      <c r="AN93" s="614" t="s">
        <v>1083</v>
      </c>
      <c r="AO93" s="614" t="s">
        <v>1083</v>
      </c>
      <c r="AP93" s="614" t="s">
        <v>1083</v>
      </c>
      <c r="AQ93" s="614" t="s">
        <v>529</v>
      </c>
      <c r="AR93" s="614" t="s">
        <v>1083</v>
      </c>
      <c r="AS93" s="614" t="s">
        <v>529</v>
      </c>
      <c r="AT93" s="614" t="s">
        <v>1083</v>
      </c>
      <c r="AU93" s="614" t="s">
        <v>1083</v>
      </c>
      <c r="AV93" s="614" t="s">
        <v>1083</v>
      </c>
      <c r="AW93" s="614" t="s">
        <v>1083</v>
      </c>
      <c r="AX93" s="614" t="s">
        <v>1083</v>
      </c>
      <c r="AY93" s="614" t="s">
        <v>1083</v>
      </c>
      <c r="AZ93" s="614" t="s">
        <v>1083</v>
      </c>
      <c r="BA93" s="614" t="s">
        <v>529</v>
      </c>
      <c r="BB93" s="614" t="s">
        <v>1083</v>
      </c>
      <c r="BC93" s="614" t="s">
        <v>529</v>
      </c>
      <c r="BD93" s="614" t="s">
        <v>529</v>
      </c>
      <c r="BE93" s="614" t="s">
        <v>1083</v>
      </c>
      <c r="BF93" s="614" t="s">
        <v>529</v>
      </c>
      <c r="BG93" s="614" t="s">
        <v>1083</v>
      </c>
      <c r="BH93" s="614" t="s">
        <v>529</v>
      </c>
      <c r="BI93" s="614" t="s">
        <v>529</v>
      </c>
      <c r="BJ93" s="614" t="s">
        <v>1083</v>
      </c>
      <c r="BK93" s="614" t="s">
        <v>529</v>
      </c>
      <c r="BL93" s="614" t="s">
        <v>529</v>
      </c>
      <c r="BM93" s="614" t="s">
        <v>1083</v>
      </c>
      <c r="BN93" s="614" t="s">
        <v>529</v>
      </c>
      <c r="BO93" s="614" t="s">
        <v>529</v>
      </c>
      <c r="BP93" s="614" t="s">
        <v>529</v>
      </c>
      <c r="BQ93" s="614" t="s">
        <v>529</v>
      </c>
      <c r="BR93" s="614" t="s">
        <v>1083</v>
      </c>
      <c r="BS93" s="614" t="s">
        <v>529</v>
      </c>
      <c r="BT93" s="614" t="s">
        <v>529</v>
      </c>
      <c r="BU93" s="614" t="s">
        <v>529</v>
      </c>
      <c r="BV93" s="614" t="s">
        <v>529</v>
      </c>
      <c r="BW93" s="614" t="s">
        <v>1083</v>
      </c>
      <c r="BX93" s="614" t="s">
        <v>529</v>
      </c>
      <c r="BY93" s="614" t="s">
        <v>1083</v>
      </c>
      <c r="BZ93" s="614" t="s">
        <v>1083</v>
      </c>
      <c r="CA93" s="614" t="s">
        <v>1083</v>
      </c>
      <c r="CB93" s="614" t="s">
        <v>1083</v>
      </c>
      <c r="CC93" s="614" t="s">
        <v>1083</v>
      </c>
      <c r="CD93" s="614" t="s">
        <v>1083</v>
      </c>
      <c r="CE93" s="614" t="s">
        <v>529</v>
      </c>
      <c r="CF93" s="614" t="s">
        <v>529</v>
      </c>
      <c r="CG93" s="614" t="s">
        <v>1083</v>
      </c>
      <c r="CH93" s="614" t="s">
        <v>1083</v>
      </c>
      <c r="CI93" s="614" t="s">
        <v>1083</v>
      </c>
      <c r="CJ93" s="614" t="s">
        <v>1083</v>
      </c>
      <c r="CK93" s="614" t="s">
        <v>529</v>
      </c>
      <c r="CL93" s="614" t="s">
        <v>529</v>
      </c>
      <c r="CM93" s="614" t="s">
        <v>1083</v>
      </c>
      <c r="CN93" s="614" t="s">
        <v>1083</v>
      </c>
      <c r="CO93" s="614" t="s">
        <v>1083</v>
      </c>
      <c r="CP93" s="614" t="s">
        <v>1083</v>
      </c>
      <c r="CQ93" s="614" t="s">
        <v>1083</v>
      </c>
      <c r="CR93" s="614" t="s">
        <v>529</v>
      </c>
      <c r="CS93" s="614" t="s">
        <v>1083</v>
      </c>
      <c r="CT93" s="614" t="s">
        <v>1083</v>
      </c>
      <c r="CU93" s="614" t="s">
        <v>1083</v>
      </c>
      <c r="CV93" s="614" t="s">
        <v>1083</v>
      </c>
      <c r="CW93" s="614" t="s">
        <v>1083</v>
      </c>
      <c r="CX93" s="614" t="s">
        <v>1083</v>
      </c>
      <c r="CY93" s="614" t="s">
        <v>1083</v>
      </c>
      <c r="CZ93" s="614" t="s">
        <v>1083</v>
      </c>
      <c r="DA93" s="614" t="s">
        <v>1083</v>
      </c>
      <c r="DB93" s="614" t="s">
        <v>1083</v>
      </c>
      <c r="DC93" s="614" t="s">
        <v>529</v>
      </c>
      <c r="DD93" s="614" t="s">
        <v>1083</v>
      </c>
      <c r="DE93" s="614" t="s">
        <v>1083</v>
      </c>
      <c r="DF93" s="614" t="s">
        <v>1083</v>
      </c>
      <c r="DG93" s="614" t="s">
        <v>1083</v>
      </c>
      <c r="DH93" s="614" t="s">
        <v>529</v>
      </c>
      <c r="DI93" s="614" t="s">
        <v>1083</v>
      </c>
      <c r="DJ93" s="614" t="s">
        <v>1083</v>
      </c>
      <c r="DK93" s="614" t="s">
        <v>529</v>
      </c>
      <c r="DL93" s="614" t="s">
        <v>1083</v>
      </c>
      <c r="DM93" s="614" t="s">
        <v>529</v>
      </c>
      <c r="DN93" s="614" t="s">
        <v>1083</v>
      </c>
      <c r="DO93" s="614" t="s">
        <v>1083</v>
      </c>
      <c r="DP93" s="614" t="s">
        <v>529</v>
      </c>
      <c r="DQ93" s="614" t="s">
        <v>1083</v>
      </c>
      <c r="DR93" s="614" t="s">
        <v>1083</v>
      </c>
      <c r="DS93" s="614" t="s">
        <v>1083</v>
      </c>
      <c r="DT93" s="614" t="s">
        <v>1083</v>
      </c>
      <c r="DU93" s="614" t="s">
        <v>529</v>
      </c>
      <c r="DV93" s="614" t="s">
        <v>529</v>
      </c>
      <c r="DW93" s="614" t="s">
        <v>1083</v>
      </c>
      <c r="DX93" s="614" t="s">
        <v>1083</v>
      </c>
      <c r="DY93" s="614" t="s">
        <v>1083</v>
      </c>
      <c r="DZ93" s="614" t="s">
        <v>529</v>
      </c>
      <c r="EA93" s="614" t="s">
        <v>529</v>
      </c>
      <c r="EB93" s="614" t="s">
        <v>529</v>
      </c>
      <c r="EC93" s="614" t="s">
        <v>529</v>
      </c>
      <c r="ED93" s="614" t="s">
        <v>529</v>
      </c>
      <c r="EE93" s="614" t="s">
        <v>529</v>
      </c>
      <c r="EF93" s="614" t="s">
        <v>529</v>
      </c>
      <c r="EG93" s="614" t="s">
        <v>529</v>
      </c>
      <c r="EH93" s="614" t="s">
        <v>1083</v>
      </c>
      <c r="EI93" s="614" t="s">
        <v>1083</v>
      </c>
      <c r="EJ93" s="614" t="s">
        <v>1083</v>
      </c>
      <c r="EK93" s="614" t="s">
        <v>1083</v>
      </c>
      <c r="EL93" s="614" t="s">
        <v>1083</v>
      </c>
      <c r="EM93" s="614" t="s">
        <v>1083</v>
      </c>
      <c r="EN93" s="614" t="s">
        <v>1083</v>
      </c>
      <c r="EO93" s="614" t="s">
        <v>1083</v>
      </c>
      <c r="EP93" s="614" t="s">
        <v>1083</v>
      </c>
      <c r="EQ93" s="614" t="s">
        <v>1083</v>
      </c>
      <c r="ER93" s="614" t="s">
        <v>529</v>
      </c>
      <c r="ES93" s="614" t="s">
        <v>1083</v>
      </c>
      <c r="ET93" s="614" t="s">
        <v>529</v>
      </c>
      <c r="EU93" s="614" t="s">
        <v>529</v>
      </c>
      <c r="EV93" s="614" t="s">
        <v>529</v>
      </c>
      <c r="EW93" s="614" t="s">
        <v>529</v>
      </c>
      <c r="EX93" s="614" t="s">
        <v>1083</v>
      </c>
      <c r="EY93" s="614" t="s">
        <v>529</v>
      </c>
      <c r="EZ93" s="614" t="s">
        <v>529</v>
      </c>
      <c r="FA93" s="614" t="s">
        <v>1083</v>
      </c>
      <c r="FB93" s="614" t="s">
        <v>1083</v>
      </c>
      <c r="FC93" s="614" t="s">
        <v>1083</v>
      </c>
      <c r="FD93" s="614" t="s">
        <v>1083</v>
      </c>
      <c r="FE93" s="614" t="s">
        <v>1083</v>
      </c>
      <c r="FF93" s="614" t="s">
        <v>1083</v>
      </c>
      <c r="FG93" s="614" t="s">
        <v>1083</v>
      </c>
      <c r="FH93" s="614" t="s">
        <v>1083</v>
      </c>
      <c r="FI93" s="614" t="s">
        <v>1083</v>
      </c>
      <c r="FJ93" s="614" t="s">
        <v>529</v>
      </c>
      <c r="FK93" s="614" t="s">
        <v>529</v>
      </c>
      <c r="FL93" s="614" t="s">
        <v>1083</v>
      </c>
      <c r="FM93" s="614" t="s">
        <v>529</v>
      </c>
      <c r="FN93" s="614" t="s">
        <v>1083</v>
      </c>
      <c r="FO93" s="614" t="s">
        <v>1083</v>
      </c>
      <c r="FP93" s="614" t="s">
        <v>1083</v>
      </c>
      <c r="FQ93" s="614" t="s">
        <v>1083</v>
      </c>
      <c r="FR93" s="614" t="s">
        <v>1083</v>
      </c>
      <c r="FS93" s="614" t="s">
        <v>1083</v>
      </c>
      <c r="FT93" s="614" t="s">
        <v>529</v>
      </c>
      <c r="FU93" s="614" t="s">
        <v>1083</v>
      </c>
      <c r="FV93" s="614" t="s">
        <v>1083</v>
      </c>
      <c r="FW93" s="614" t="s">
        <v>1083</v>
      </c>
      <c r="FX93" s="614" t="s">
        <v>529</v>
      </c>
      <c r="FY93" s="614" t="s">
        <v>1083</v>
      </c>
      <c r="FZ93" s="614" t="s">
        <v>529</v>
      </c>
      <c r="GA93" s="614" t="s">
        <v>529</v>
      </c>
      <c r="GB93" s="614" t="s">
        <v>529</v>
      </c>
      <c r="GC93" s="614" t="s">
        <v>529</v>
      </c>
      <c r="GD93" s="614" t="s">
        <v>529</v>
      </c>
      <c r="GE93" s="614" t="s">
        <v>1083</v>
      </c>
      <c r="GF93" s="614" t="s">
        <v>529</v>
      </c>
      <c r="GG93" s="614" t="s">
        <v>529</v>
      </c>
      <c r="GH93" s="614" t="s">
        <v>1083</v>
      </c>
      <c r="GI93" s="614" t="s">
        <v>1083</v>
      </c>
      <c r="GJ93" s="614" t="s">
        <v>529</v>
      </c>
      <c r="GK93" s="614" t="s">
        <v>1083</v>
      </c>
      <c r="GL93" s="614" t="s">
        <v>529</v>
      </c>
      <c r="GM93" s="614" t="s">
        <v>529</v>
      </c>
    </row>
    <row r="94" spans="1:195" x14ac:dyDescent="0.2">
      <c r="A94" s="613">
        <v>44919</v>
      </c>
      <c r="B94" s="614" t="s">
        <v>529</v>
      </c>
      <c r="C94" s="614" t="s">
        <v>1083</v>
      </c>
      <c r="D94" s="614" t="s">
        <v>1083</v>
      </c>
      <c r="E94" s="614" t="s">
        <v>529</v>
      </c>
      <c r="F94" s="614" t="s">
        <v>529</v>
      </c>
      <c r="G94" s="614" t="s">
        <v>1083</v>
      </c>
      <c r="H94" s="614" t="s">
        <v>1083</v>
      </c>
      <c r="I94" s="614" t="s">
        <v>1083</v>
      </c>
      <c r="J94" s="614" t="s">
        <v>1083</v>
      </c>
      <c r="K94" s="614" t="s">
        <v>1083</v>
      </c>
      <c r="L94" s="614" t="s">
        <v>1083</v>
      </c>
      <c r="M94" s="614" t="s">
        <v>1083</v>
      </c>
      <c r="N94" s="614" t="s">
        <v>529</v>
      </c>
      <c r="O94" s="614" t="s">
        <v>1083</v>
      </c>
      <c r="P94" s="614" t="s">
        <v>1083</v>
      </c>
      <c r="Q94" s="614" t="s">
        <v>529</v>
      </c>
      <c r="R94" s="614" t="s">
        <v>1083</v>
      </c>
      <c r="S94" s="614" t="s">
        <v>1083</v>
      </c>
      <c r="T94" s="614" t="s">
        <v>1083</v>
      </c>
      <c r="U94" s="614" t="s">
        <v>1083</v>
      </c>
      <c r="V94" s="614" t="s">
        <v>1083</v>
      </c>
      <c r="W94" s="614" t="s">
        <v>529</v>
      </c>
      <c r="X94" s="614" t="s">
        <v>529</v>
      </c>
      <c r="Y94" s="614" t="s">
        <v>1083</v>
      </c>
      <c r="Z94" s="614" t="s">
        <v>1083</v>
      </c>
      <c r="AA94" s="614" t="s">
        <v>1083</v>
      </c>
      <c r="AB94" s="614" t="s">
        <v>1083</v>
      </c>
      <c r="AC94" s="614" t="s">
        <v>1083</v>
      </c>
      <c r="AD94" s="614" t="s">
        <v>1083</v>
      </c>
      <c r="AE94" s="614" t="s">
        <v>1083</v>
      </c>
      <c r="AF94" s="614" t="s">
        <v>1083</v>
      </c>
      <c r="AG94" s="614" t="s">
        <v>529</v>
      </c>
      <c r="AH94" s="614" t="s">
        <v>1083</v>
      </c>
      <c r="AI94" s="614" t="s">
        <v>1083</v>
      </c>
      <c r="AJ94" s="614" t="s">
        <v>1083</v>
      </c>
      <c r="AK94" s="614" t="s">
        <v>1083</v>
      </c>
      <c r="AL94" s="614" t="s">
        <v>1083</v>
      </c>
      <c r="AM94" s="614" t="s">
        <v>1083</v>
      </c>
      <c r="AN94" s="614" t="s">
        <v>1083</v>
      </c>
      <c r="AO94" s="614" t="s">
        <v>1083</v>
      </c>
      <c r="AP94" s="614" t="s">
        <v>1083</v>
      </c>
      <c r="AQ94" s="614" t="s">
        <v>1083</v>
      </c>
      <c r="AR94" s="614" t="s">
        <v>1083</v>
      </c>
      <c r="AS94" s="614" t="s">
        <v>529</v>
      </c>
      <c r="AT94" s="614" t="s">
        <v>1083</v>
      </c>
      <c r="AU94" s="614" t="s">
        <v>1083</v>
      </c>
      <c r="AV94" s="614" t="s">
        <v>1083</v>
      </c>
      <c r="AW94" s="614" t="s">
        <v>1083</v>
      </c>
      <c r="AX94" s="614" t="s">
        <v>1083</v>
      </c>
      <c r="AY94" s="614" t="s">
        <v>1083</v>
      </c>
      <c r="AZ94" s="614" t="s">
        <v>1083</v>
      </c>
      <c r="BA94" s="614" t="s">
        <v>529</v>
      </c>
      <c r="BB94" s="614" t="s">
        <v>1083</v>
      </c>
      <c r="BC94" s="614" t="s">
        <v>529</v>
      </c>
      <c r="BD94" s="614" t="s">
        <v>529</v>
      </c>
      <c r="BE94" s="614" t="s">
        <v>1083</v>
      </c>
      <c r="BF94" s="614" t="s">
        <v>529</v>
      </c>
      <c r="BG94" s="614" t="s">
        <v>1083</v>
      </c>
      <c r="BH94" s="614" t="s">
        <v>529</v>
      </c>
      <c r="BI94" s="614" t="s">
        <v>529</v>
      </c>
      <c r="BJ94" s="614" t="s">
        <v>1083</v>
      </c>
      <c r="BK94" s="614" t="s">
        <v>529</v>
      </c>
      <c r="BL94" s="614" t="s">
        <v>529</v>
      </c>
      <c r="BM94" s="614" t="s">
        <v>1083</v>
      </c>
      <c r="BN94" s="614" t="s">
        <v>529</v>
      </c>
      <c r="BO94" s="614" t="s">
        <v>529</v>
      </c>
      <c r="BP94" s="614" t="s">
        <v>529</v>
      </c>
      <c r="BQ94" s="614" t="s">
        <v>529</v>
      </c>
      <c r="BR94" s="614" t="s">
        <v>1083</v>
      </c>
      <c r="BS94" s="614" t="s">
        <v>529</v>
      </c>
      <c r="BT94" s="614" t="s">
        <v>529</v>
      </c>
      <c r="BU94" s="614" t="s">
        <v>529</v>
      </c>
      <c r="BV94" s="614" t="s">
        <v>529</v>
      </c>
      <c r="BW94" s="614" t="s">
        <v>1083</v>
      </c>
      <c r="BX94" s="614" t="s">
        <v>529</v>
      </c>
      <c r="BY94" s="614" t="s">
        <v>1083</v>
      </c>
      <c r="BZ94" s="614" t="s">
        <v>1083</v>
      </c>
      <c r="CA94" s="614" t="s">
        <v>1083</v>
      </c>
      <c r="CB94" s="614" t="s">
        <v>1083</v>
      </c>
      <c r="CC94" s="614" t="s">
        <v>1083</v>
      </c>
      <c r="CD94" s="614" t="s">
        <v>1083</v>
      </c>
      <c r="CE94" s="614" t="s">
        <v>529</v>
      </c>
      <c r="CF94" s="614" t="s">
        <v>529</v>
      </c>
      <c r="CG94" s="614" t="s">
        <v>1083</v>
      </c>
      <c r="CH94" s="614" t="s">
        <v>1083</v>
      </c>
      <c r="CI94" s="614" t="s">
        <v>1083</v>
      </c>
      <c r="CJ94" s="614" t="s">
        <v>1083</v>
      </c>
      <c r="CK94" s="614" t="s">
        <v>529</v>
      </c>
      <c r="CL94" s="614" t="s">
        <v>1083</v>
      </c>
      <c r="CM94" s="614" t="s">
        <v>1083</v>
      </c>
      <c r="CN94" s="614" t="s">
        <v>1083</v>
      </c>
      <c r="CO94" s="614" t="s">
        <v>1083</v>
      </c>
      <c r="CP94" s="614" t="s">
        <v>1083</v>
      </c>
      <c r="CQ94" s="614" t="s">
        <v>1083</v>
      </c>
      <c r="CR94" s="614" t="s">
        <v>529</v>
      </c>
      <c r="CS94" s="614" t="s">
        <v>1083</v>
      </c>
      <c r="CT94" s="614" t="s">
        <v>1083</v>
      </c>
      <c r="CU94" s="614" t="s">
        <v>1083</v>
      </c>
      <c r="CV94" s="614" t="s">
        <v>1083</v>
      </c>
      <c r="CW94" s="614" t="s">
        <v>1083</v>
      </c>
      <c r="CX94" s="614" t="s">
        <v>1083</v>
      </c>
      <c r="CY94" s="614" t="s">
        <v>1083</v>
      </c>
      <c r="CZ94" s="614" t="s">
        <v>1083</v>
      </c>
      <c r="DA94" s="614" t="s">
        <v>1083</v>
      </c>
      <c r="DB94" s="614" t="s">
        <v>1083</v>
      </c>
      <c r="DC94" s="614" t="s">
        <v>529</v>
      </c>
      <c r="DD94" s="614" t="s">
        <v>1083</v>
      </c>
      <c r="DE94" s="614" t="s">
        <v>1083</v>
      </c>
      <c r="DF94" s="614" t="s">
        <v>1083</v>
      </c>
      <c r="DG94" s="614" t="s">
        <v>1083</v>
      </c>
      <c r="DH94" s="614" t="s">
        <v>529</v>
      </c>
      <c r="DI94" s="614" t="s">
        <v>1083</v>
      </c>
      <c r="DJ94" s="614" t="s">
        <v>1083</v>
      </c>
      <c r="DK94" s="614" t="s">
        <v>529</v>
      </c>
      <c r="DL94" s="614" t="s">
        <v>1083</v>
      </c>
      <c r="DM94" s="614" t="s">
        <v>529</v>
      </c>
      <c r="DN94" s="614" t="s">
        <v>1083</v>
      </c>
      <c r="DO94" s="614" t="s">
        <v>1083</v>
      </c>
      <c r="DP94" s="614" t="s">
        <v>529</v>
      </c>
      <c r="DQ94" s="614" t="s">
        <v>1083</v>
      </c>
      <c r="DR94" s="614" t="s">
        <v>1083</v>
      </c>
      <c r="DS94" s="614" t="s">
        <v>1083</v>
      </c>
      <c r="DT94" s="614" t="s">
        <v>1083</v>
      </c>
      <c r="DU94" s="614" t="s">
        <v>529</v>
      </c>
      <c r="DV94" s="614" t="s">
        <v>529</v>
      </c>
      <c r="DW94" s="614" t="s">
        <v>1083</v>
      </c>
      <c r="DX94" s="614" t="s">
        <v>1083</v>
      </c>
      <c r="DY94" s="614" t="s">
        <v>1083</v>
      </c>
      <c r="DZ94" s="614" t="s">
        <v>529</v>
      </c>
      <c r="EA94" s="614" t="s">
        <v>529</v>
      </c>
      <c r="EB94" s="614" t="s">
        <v>529</v>
      </c>
      <c r="EC94" s="614" t="s">
        <v>1083</v>
      </c>
      <c r="ED94" s="614" t="s">
        <v>529</v>
      </c>
      <c r="EE94" s="614" t="s">
        <v>529</v>
      </c>
      <c r="EF94" s="614" t="s">
        <v>529</v>
      </c>
      <c r="EG94" s="614" t="s">
        <v>529</v>
      </c>
      <c r="EH94" s="614" t="s">
        <v>1083</v>
      </c>
      <c r="EI94" s="614" t="s">
        <v>1083</v>
      </c>
      <c r="EJ94" s="614" t="s">
        <v>1083</v>
      </c>
      <c r="EK94" s="614" t="s">
        <v>1083</v>
      </c>
      <c r="EL94" s="614" t="s">
        <v>1083</v>
      </c>
      <c r="EM94" s="614" t="s">
        <v>1083</v>
      </c>
      <c r="EN94" s="614" t="s">
        <v>529</v>
      </c>
      <c r="EO94" s="614" t="s">
        <v>1083</v>
      </c>
      <c r="EP94" s="614" t="s">
        <v>1083</v>
      </c>
      <c r="EQ94" s="614" t="s">
        <v>1083</v>
      </c>
      <c r="ER94" s="614" t="s">
        <v>529</v>
      </c>
      <c r="ES94" s="614" t="s">
        <v>1083</v>
      </c>
      <c r="ET94" s="614" t="s">
        <v>529</v>
      </c>
      <c r="EU94" s="614" t="s">
        <v>529</v>
      </c>
      <c r="EV94" s="614" t="s">
        <v>529</v>
      </c>
      <c r="EW94" s="614" t="s">
        <v>529</v>
      </c>
      <c r="EX94" s="614" t="s">
        <v>1083</v>
      </c>
      <c r="EY94" s="614" t="s">
        <v>1083</v>
      </c>
      <c r="EZ94" s="614" t="s">
        <v>529</v>
      </c>
      <c r="FA94" s="614" t="s">
        <v>1083</v>
      </c>
      <c r="FB94" s="614" t="s">
        <v>1083</v>
      </c>
      <c r="FC94" s="614" t="s">
        <v>1083</v>
      </c>
      <c r="FD94" s="614" t="s">
        <v>1083</v>
      </c>
      <c r="FE94" s="614" t="s">
        <v>1083</v>
      </c>
      <c r="FF94" s="614" t="s">
        <v>1083</v>
      </c>
      <c r="FG94" s="614" t="s">
        <v>1083</v>
      </c>
      <c r="FH94" s="614" t="s">
        <v>1083</v>
      </c>
      <c r="FI94" s="614" t="s">
        <v>1083</v>
      </c>
      <c r="FJ94" s="614" t="s">
        <v>529</v>
      </c>
      <c r="FK94" s="614" t="s">
        <v>529</v>
      </c>
      <c r="FL94" s="614" t="s">
        <v>1083</v>
      </c>
      <c r="FM94" s="614" t="s">
        <v>1083</v>
      </c>
      <c r="FN94" s="614" t="s">
        <v>1083</v>
      </c>
      <c r="FO94" s="614" t="s">
        <v>1083</v>
      </c>
      <c r="FP94" s="614" t="s">
        <v>1083</v>
      </c>
      <c r="FQ94" s="614" t="s">
        <v>1083</v>
      </c>
      <c r="FR94" s="614" t="s">
        <v>1083</v>
      </c>
      <c r="FS94" s="614" t="s">
        <v>1083</v>
      </c>
      <c r="FT94" s="614" t="s">
        <v>529</v>
      </c>
      <c r="FU94" s="614" t="s">
        <v>1083</v>
      </c>
      <c r="FV94" s="614" t="s">
        <v>1083</v>
      </c>
      <c r="FW94" s="614" t="s">
        <v>1083</v>
      </c>
      <c r="FX94" s="614" t="s">
        <v>529</v>
      </c>
      <c r="FY94" s="614" t="s">
        <v>1083</v>
      </c>
      <c r="FZ94" s="614" t="s">
        <v>529</v>
      </c>
      <c r="GA94" s="614" t="s">
        <v>529</v>
      </c>
      <c r="GB94" s="614" t="s">
        <v>529</v>
      </c>
      <c r="GC94" s="614" t="s">
        <v>529</v>
      </c>
      <c r="GD94" s="614" t="s">
        <v>529</v>
      </c>
      <c r="GE94" s="614" t="s">
        <v>1083</v>
      </c>
      <c r="GF94" s="614" t="s">
        <v>529</v>
      </c>
      <c r="GG94" s="614" t="s">
        <v>529</v>
      </c>
      <c r="GH94" s="614" t="s">
        <v>1083</v>
      </c>
      <c r="GI94" s="614" t="s">
        <v>1083</v>
      </c>
      <c r="GJ94" s="614" t="s">
        <v>529</v>
      </c>
      <c r="GK94" s="614" t="s">
        <v>1083</v>
      </c>
      <c r="GL94" s="614" t="s">
        <v>529</v>
      </c>
      <c r="GM94" s="614" t="s">
        <v>529</v>
      </c>
    </row>
    <row r="95" spans="1:195" x14ac:dyDescent="0.2">
      <c r="A95" s="613">
        <v>44920</v>
      </c>
      <c r="B95" s="614" t="s">
        <v>529</v>
      </c>
      <c r="C95" s="614" t="s">
        <v>1083</v>
      </c>
      <c r="D95" s="614" t="s">
        <v>1083</v>
      </c>
      <c r="E95" s="614" t="s">
        <v>529</v>
      </c>
      <c r="F95" s="614" t="s">
        <v>529</v>
      </c>
      <c r="G95" s="614" t="s">
        <v>1083</v>
      </c>
      <c r="H95" s="614" t="s">
        <v>1083</v>
      </c>
      <c r="I95" s="614" t="s">
        <v>1083</v>
      </c>
      <c r="J95" s="614" t="s">
        <v>1083</v>
      </c>
      <c r="K95" s="614" t="s">
        <v>1083</v>
      </c>
      <c r="L95" s="614" t="s">
        <v>1083</v>
      </c>
      <c r="M95" s="614" t="s">
        <v>1083</v>
      </c>
      <c r="N95" s="614" t="s">
        <v>1083</v>
      </c>
      <c r="O95" s="614" t="s">
        <v>1083</v>
      </c>
      <c r="P95" s="614" t="s">
        <v>1083</v>
      </c>
      <c r="Q95" s="614" t="s">
        <v>529</v>
      </c>
      <c r="R95" s="614" t="s">
        <v>1083</v>
      </c>
      <c r="S95" s="614" t="s">
        <v>1083</v>
      </c>
      <c r="T95" s="614" t="s">
        <v>1083</v>
      </c>
      <c r="U95" s="614" t="s">
        <v>1083</v>
      </c>
      <c r="V95" s="614" t="s">
        <v>1083</v>
      </c>
      <c r="W95" s="614" t="s">
        <v>529</v>
      </c>
      <c r="X95" s="614" t="s">
        <v>529</v>
      </c>
      <c r="Y95" s="614" t="s">
        <v>1083</v>
      </c>
      <c r="Z95" s="614" t="s">
        <v>1083</v>
      </c>
      <c r="AA95" s="614" t="s">
        <v>1083</v>
      </c>
      <c r="AB95" s="614" t="s">
        <v>1083</v>
      </c>
      <c r="AC95" s="614" t="s">
        <v>1083</v>
      </c>
      <c r="AD95" s="614" t="s">
        <v>1083</v>
      </c>
      <c r="AE95" s="614" t="s">
        <v>1083</v>
      </c>
      <c r="AF95" s="614" t="s">
        <v>1083</v>
      </c>
      <c r="AG95" s="614" t="s">
        <v>529</v>
      </c>
      <c r="AH95" s="614" t="s">
        <v>1083</v>
      </c>
      <c r="AI95" s="614" t="s">
        <v>1083</v>
      </c>
      <c r="AJ95" s="614" t="s">
        <v>1083</v>
      </c>
      <c r="AK95" s="614" t="s">
        <v>529</v>
      </c>
      <c r="AL95" s="614" t="s">
        <v>1083</v>
      </c>
      <c r="AM95" s="614" t="s">
        <v>1083</v>
      </c>
      <c r="AN95" s="614" t="s">
        <v>1083</v>
      </c>
      <c r="AO95" s="614" t="s">
        <v>1083</v>
      </c>
      <c r="AP95" s="614" t="s">
        <v>1083</v>
      </c>
      <c r="AQ95" s="614" t="s">
        <v>529</v>
      </c>
      <c r="AR95" s="614" t="s">
        <v>1083</v>
      </c>
      <c r="AS95" s="614" t="s">
        <v>529</v>
      </c>
      <c r="AT95" s="614" t="s">
        <v>1083</v>
      </c>
      <c r="AU95" s="614" t="s">
        <v>1083</v>
      </c>
      <c r="AV95" s="614" t="s">
        <v>1083</v>
      </c>
      <c r="AW95" s="614" t="s">
        <v>1083</v>
      </c>
      <c r="AX95" s="614" t="s">
        <v>1083</v>
      </c>
      <c r="AY95" s="614" t="s">
        <v>1083</v>
      </c>
      <c r="AZ95" s="614" t="s">
        <v>1083</v>
      </c>
      <c r="BA95" s="614" t="s">
        <v>529</v>
      </c>
      <c r="BB95" s="614" t="s">
        <v>1083</v>
      </c>
      <c r="BC95" s="614" t="s">
        <v>529</v>
      </c>
      <c r="BD95" s="614" t="s">
        <v>529</v>
      </c>
      <c r="BE95" s="614" t="s">
        <v>1083</v>
      </c>
      <c r="BF95" s="614" t="s">
        <v>529</v>
      </c>
      <c r="BG95" s="614" t="s">
        <v>1083</v>
      </c>
      <c r="BH95" s="614" t="s">
        <v>529</v>
      </c>
      <c r="BI95" s="614" t="s">
        <v>529</v>
      </c>
      <c r="BJ95" s="614" t="s">
        <v>1083</v>
      </c>
      <c r="BK95" s="614" t="s">
        <v>529</v>
      </c>
      <c r="BL95" s="614" t="s">
        <v>529</v>
      </c>
      <c r="BM95" s="614" t="s">
        <v>1083</v>
      </c>
      <c r="BN95" s="614" t="s">
        <v>529</v>
      </c>
      <c r="BO95" s="614" t="s">
        <v>529</v>
      </c>
      <c r="BP95" s="614" t="s">
        <v>529</v>
      </c>
      <c r="BQ95" s="614" t="s">
        <v>529</v>
      </c>
      <c r="BR95" s="614" t="s">
        <v>1083</v>
      </c>
      <c r="BS95" s="614" t="s">
        <v>529</v>
      </c>
      <c r="BT95" s="614" t="s">
        <v>529</v>
      </c>
      <c r="BU95" s="614" t="s">
        <v>529</v>
      </c>
      <c r="BV95" s="614" t="s">
        <v>529</v>
      </c>
      <c r="BW95" s="614" t="s">
        <v>1083</v>
      </c>
      <c r="BX95" s="614" t="s">
        <v>529</v>
      </c>
      <c r="BY95" s="614" t="s">
        <v>1083</v>
      </c>
      <c r="BZ95" s="614" t="s">
        <v>1083</v>
      </c>
      <c r="CA95" s="614" t="s">
        <v>1083</v>
      </c>
      <c r="CB95" s="614" t="s">
        <v>1083</v>
      </c>
      <c r="CC95" s="614" t="s">
        <v>1083</v>
      </c>
      <c r="CD95" s="614" t="s">
        <v>1083</v>
      </c>
      <c r="CE95" s="614" t="s">
        <v>529</v>
      </c>
      <c r="CF95" s="614" t="s">
        <v>529</v>
      </c>
      <c r="CG95" s="614" t="s">
        <v>1083</v>
      </c>
      <c r="CH95" s="614" t="s">
        <v>1083</v>
      </c>
      <c r="CI95" s="614" t="s">
        <v>1083</v>
      </c>
      <c r="CJ95" s="614" t="s">
        <v>529</v>
      </c>
      <c r="CK95" s="614" t="s">
        <v>529</v>
      </c>
      <c r="CL95" s="614" t="s">
        <v>1083</v>
      </c>
      <c r="CM95" s="614" t="s">
        <v>1083</v>
      </c>
      <c r="CN95" s="614" t="s">
        <v>1083</v>
      </c>
      <c r="CO95" s="614" t="s">
        <v>1083</v>
      </c>
      <c r="CP95" s="614" t="s">
        <v>1083</v>
      </c>
      <c r="CQ95" s="614" t="s">
        <v>1083</v>
      </c>
      <c r="CR95" s="614" t="s">
        <v>529</v>
      </c>
      <c r="CS95" s="614" t="s">
        <v>1083</v>
      </c>
      <c r="CT95" s="614" t="s">
        <v>1083</v>
      </c>
      <c r="CU95" s="614" t="s">
        <v>1083</v>
      </c>
      <c r="CV95" s="614" t="s">
        <v>1083</v>
      </c>
      <c r="CW95" s="614" t="s">
        <v>1083</v>
      </c>
      <c r="CX95" s="614" t="s">
        <v>1083</v>
      </c>
      <c r="CY95" s="614" t="s">
        <v>1083</v>
      </c>
      <c r="CZ95" s="614" t="s">
        <v>1083</v>
      </c>
      <c r="DA95" s="614" t="s">
        <v>1083</v>
      </c>
      <c r="DB95" s="614" t="s">
        <v>1083</v>
      </c>
      <c r="DC95" s="614" t="s">
        <v>529</v>
      </c>
      <c r="DD95" s="614" t="s">
        <v>1083</v>
      </c>
      <c r="DE95" s="614" t="s">
        <v>1083</v>
      </c>
      <c r="DF95" s="614" t="s">
        <v>529</v>
      </c>
      <c r="DG95" s="614" t="s">
        <v>1083</v>
      </c>
      <c r="DH95" s="614" t="s">
        <v>529</v>
      </c>
      <c r="DI95" s="614" t="s">
        <v>1083</v>
      </c>
      <c r="DJ95" s="614" t="s">
        <v>1083</v>
      </c>
      <c r="DK95" s="614" t="s">
        <v>529</v>
      </c>
      <c r="DL95" s="614" t="s">
        <v>1083</v>
      </c>
      <c r="DM95" s="614" t="s">
        <v>529</v>
      </c>
      <c r="DN95" s="614" t="s">
        <v>1083</v>
      </c>
      <c r="DO95" s="614" t="s">
        <v>1083</v>
      </c>
      <c r="DP95" s="614" t="s">
        <v>529</v>
      </c>
      <c r="DQ95" s="614" t="s">
        <v>1083</v>
      </c>
      <c r="DR95" s="614" t="s">
        <v>1083</v>
      </c>
      <c r="DS95" s="614" t="s">
        <v>1083</v>
      </c>
      <c r="DT95" s="614" t="s">
        <v>1083</v>
      </c>
      <c r="DU95" s="614" t="s">
        <v>529</v>
      </c>
      <c r="DV95" s="614" t="s">
        <v>529</v>
      </c>
      <c r="DW95" s="614" t="s">
        <v>1083</v>
      </c>
      <c r="DX95" s="614" t="s">
        <v>1083</v>
      </c>
      <c r="DY95" s="614" t="s">
        <v>1083</v>
      </c>
      <c r="DZ95" s="614" t="s">
        <v>529</v>
      </c>
      <c r="EA95" s="614" t="s">
        <v>529</v>
      </c>
      <c r="EB95" s="614" t="s">
        <v>529</v>
      </c>
      <c r="EC95" s="614" t="s">
        <v>529</v>
      </c>
      <c r="ED95" s="614" t="s">
        <v>529</v>
      </c>
      <c r="EE95" s="614" t="s">
        <v>529</v>
      </c>
      <c r="EF95" s="614" t="s">
        <v>529</v>
      </c>
      <c r="EG95" s="614" t="s">
        <v>529</v>
      </c>
      <c r="EH95" s="614" t="s">
        <v>1083</v>
      </c>
      <c r="EI95" s="614" t="s">
        <v>1083</v>
      </c>
      <c r="EJ95" s="614" t="s">
        <v>1083</v>
      </c>
      <c r="EK95" s="614" t="s">
        <v>1083</v>
      </c>
      <c r="EL95" s="614" t="s">
        <v>1083</v>
      </c>
      <c r="EM95" s="614" t="s">
        <v>1083</v>
      </c>
      <c r="EN95" s="614" t="s">
        <v>529</v>
      </c>
      <c r="EO95" s="614" t="s">
        <v>1083</v>
      </c>
      <c r="EP95" s="614" t="s">
        <v>1083</v>
      </c>
      <c r="EQ95" s="614" t="s">
        <v>1083</v>
      </c>
      <c r="ER95" s="614" t="s">
        <v>529</v>
      </c>
      <c r="ES95" s="614" t="s">
        <v>1083</v>
      </c>
      <c r="ET95" s="614" t="s">
        <v>529</v>
      </c>
      <c r="EU95" s="614" t="s">
        <v>529</v>
      </c>
      <c r="EV95" s="614" t="s">
        <v>529</v>
      </c>
      <c r="EW95" s="614" t="s">
        <v>529</v>
      </c>
      <c r="EX95" s="614" t="s">
        <v>1083</v>
      </c>
      <c r="EY95" s="614" t="s">
        <v>529</v>
      </c>
      <c r="EZ95" s="614" t="s">
        <v>529</v>
      </c>
      <c r="FA95" s="614" t="s">
        <v>1083</v>
      </c>
      <c r="FB95" s="614" t="s">
        <v>1083</v>
      </c>
      <c r="FC95" s="614" t="s">
        <v>1083</v>
      </c>
      <c r="FD95" s="614" t="s">
        <v>1083</v>
      </c>
      <c r="FE95" s="614" t="s">
        <v>1083</v>
      </c>
      <c r="FF95" s="614" t="s">
        <v>1083</v>
      </c>
      <c r="FG95" s="614" t="s">
        <v>1083</v>
      </c>
      <c r="FH95" s="614" t="s">
        <v>1083</v>
      </c>
      <c r="FI95" s="614" t="s">
        <v>1083</v>
      </c>
      <c r="FJ95" s="614" t="s">
        <v>529</v>
      </c>
      <c r="FK95" s="614" t="s">
        <v>529</v>
      </c>
      <c r="FL95" s="614" t="s">
        <v>1083</v>
      </c>
      <c r="FM95" s="614" t="s">
        <v>529</v>
      </c>
      <c r="FN95" s="614" t="s">
        <v>1083</v>
      </c>
      <c r="FO95" s="614" t="s">
        <v>1083</v>
      </c>
      <c r="FP95" s="614" t="s">
        <v>529</v>
      </c>
      <c r="FQ95" s="614" t="s">
        <v>1083</v>
      </c>
      <c r="FR95" s="614" t="s">
        <v>1083</v>
      </c>
      <c r="FS95" s="614" t="s">
        <v>1083</v>
      </c>
      <c r="FT95" s="614" t="s">
        <v>529</v>
      </c>
      <c r="FU95" s="614" t="s">
        <v>1083</v>
      </c>
      <c r="FV95" s="614" t="s">
        <v>1083</v>
      </c>
      <c r="FW95" s="614" t="s">
        <v>1083</v>
      </c>
      <c r="FX95" s="614" t="s">
        <v>529</v>
      </c>
      <c r="FY95" s="614" t="s">
        <v>1083</v>
      </c>
      <c r="FZ95" s="614" t="s">
        <v>529</v>
      </c>
      <c r="GA95" s="614" t="s">
        <v>529</v>
      </c>
      <c r="GB95" s="614" t="s">
        <v>529</v>
      </c>
      <c r="GC95" s="614" t="s">
        <v>529</v>
      </c>
      <c r="GD95" s="614" t="s">
        <v>1083</v>
      </c>
      <c r="GE95" s="614" t="s">
        <v>1083</v>
      </c>
      <c r="GF95" s="614" t="s">
        <v>529</v>
      </c>
      <c r="GG95" s="614" t="s">
        <v>529</v>
      </c>
      <c r="GH95" s="614" t="s">
        <v>1083</v>
      </c>
      <c r="GI95" s="614" t="s">
        <v>1083</v>
      </c>
      <c r="GJ95" s="614" t="s">
        <v>529</v>
      </c>
      <c r="GK95" s="614" t="s">
        <v>1083</v>
      </c>
      <c r="GL95" s="614" t="s">
        <v>529</v>
      </c>
      <c r="GM95" s="614" t="s">
        <v>529</v>
      </c>
    </row>
    <row r="96" spans="1:195" x14ac:dyDescent="0.2">
      <c r="A96" s="613">
        <v>44921</v>
      </c>
      <c r="B96" s="614" t="s">
        <v>529</v>
      </c>
      <c r="C96" s="614" t="s">
        <v>1083</v>
      </c>
      <c r="D96" s="614" t="s">
        <v>1083</v>
      </c>
      <c r="E96" s="614" t="s">
        <v>529</v>
      </c>
      <c r="F96" s="614" t="s">
        <v>529</v>
      </c>
      <c r="G96" s="614" t="s">
        <v>1083</v>
      </c>
      <c r="H96" s="614" t="s">
        <v>1083</v>
      </c>
      <c r="I96" s="614" t="s">
        <v>1083</v>
      </c>
      <c r="J96" s="614" t="s">
        <v>1083</v>
      </c>
      <c r="K96" s="614" t="s">
        <v>1083</v>
      </c>
      <c r="L96" s="614" t="s">
        <v>1083</v>
      </c>
      <c r="M96" s="614" t="s">
        <v>1083</v>
      </c>
      <c r="N96" s="614" t="s">
        <v>529</v>
      </c>
      <c r="O96" s="614" t="s">
        <v>1083</v>
      </c>
      <c r="P96" s="614" t="s">
        <v>1083</v>
      </c>
      <c r="Q96" s="614" t="s">
        <v>529</v>
      </c>
      <c r="R96" s="614" t="s">
        <v>1083</v>
      </c>
      <c r="S96" s="614" t="s">
        <v>1083</v>
      </c>
      <c r="T96" s="614" t="s">
        <v>1083</v>
      </c>
      <c r="U96" s="614" t="s">
        <v>1083</v>
      </c>
      <c r="V96" s="614" t="s">
        <v>1083</v>
      </c>
      <c r="W96" s="614" t="s">
        <v>529</v>
      </c>
      <c r="X96" s="614" t="s">
        <v>529</v>
      </c>
      <c r="Y96" s="614" t="s">
        <v>1083</v>
      </c>
      <c r="Z96" s="614" t="s">
        <v>1083</v>
      </c>
      <c r="AA96" s="614" t="s">
        <v>1083</v>
      </c>
      <c r="AB96" s="614" t="s">
        <v>1083</v>
      </c>
      <c r="AC96" s="614" t="s">
        <v>1083</v>
      </c>
      <c r="AD96" s="614" t="s">
        <v>1083</v>
      </c>
      <c r="AE96" s="614" t="s">
        <v>1083</v>
      </c>
      <c r="AF96" s="614" t="s">
        <v>1083</v>
      </c>
      <c r="AG96" s="614" t="s">
        <v>529</v>
      </c>
      <c r="AH96" s="614" t="s">
        <v>1083</v>
      </c>
      <c r="AI96" s="614" t="s">
        <v>1083</v>
      </c>
      <c r="AJ96" s="614" t="s">
        <v>1083</v>
      </c>
      <c r="AK96" s="614" t="s">
        <v>1083</v>
      </c>
      <c r="AL96" s="614" t="s">
        <v>1083</v>
      </c>
      <c r="AM96" s="614" t="s">
        <v>1083</v>
      </c>
      <c r="AN96" s="614" t="s">
        <v>1083</v>
      </c>
      <c r="AO96" s="614" t="s">
        <v>1083</v>
      </c>
      <c r="AP96" s="614" t="s">
        <v>1083</v>
      </c>
      <c r="AQ96" s="614" t="s">
        <v>1083</v>
      </c>
      <c r="AR96" s="614" t="s">
        <v>1083</v>
      </c>
      <c r="AS96" s="614" t="s">
        <v>529</v>
      </c>
      <c r="AT96" s="614" t="s">
        <v>1083</v>
      </c>
      <c r="AU96" s="614" t="s">
        <v>1083</v>
      </c>
      <c r="AV96" s="614" t="s">
        <v>1083</v>
      </c>
      <c r="AW96" s="614" t="s">
        <v>1083</v>
      </c>
      <c r="AX96" s="614" t="s">
        <v>1083</v>
      </c>
      <c r="AY96" s="614" t="s">
        <v>1083</v>
      </c>
      <c r="AZ96" s="614" t="s">
        <v>1083</v>
      </c>
      <c r="BA96" s="614" t="s">
        <v>529</v>
      </c>
      <c r="BB96" s="614" t="s">
        <v>1083</v>
      </c>
      <c r="BC96" s="614" t="s">
        <v>529</v>
      </c>
      <c r="BD96" s="614" t="s">
        <v>529</v>
      </c>
      <c r="BE96" s="614" t="s">
        <v>1083</v>
      </c>
      <c r="BF96" s="614" t="s">
        <v>529</v>
      </c>
      <c r="BG96" s="614" t="s">
        <v>1083</v>
      </c>
      <c r="BH96" s="614" t="s">
        <v>529</v>
      </c>
      <c r="BI96" s="614" t="s">
        <v>529</v>
      </c>
      <c r="BJ96" s="614" t="s">
        <v>1083</v>
      </c>
      <c r="BK96" s="614" t="s">
        <v>529</v>
      </c>
      <c r="BL96" s="614" t="s">
        <v>529</v>
      </c>
      <c r="BM96" s="614" t="s">
        <v>1083</v>
      </c>
      <c r="BN96" s="614" t="s">
        <v>529</v>
      </c>
      <c r="BO96" s="614" t="s">
        <v>529</v>
      </c>
      <c r="BP96" s="614" t="s">
        <v>529</v>
      </c>
      <c r="BQ96" s="614" t="s">
        <v>529</v>
      </c>
      <c r="BR96" s="614" t="s">
        <v>1083</v>
      </c>
      <c r="BS96" s="614" t="s">
        <v>529</v>
      </c>
      <c r="BT96" s="614" t="s">
        <v>529</v>
      </c>
      <c r="BU96" s="614" t="s">
        <v>529</v>
      </c>
      <c r="BV96" s="614" t="s">
        <v>529</v>
      </c>
      <c r="BW96" s="614" t="s">
        <v>1083</v>
      </c>
      <c r="BX96" s="614" t="s">
        <v>529</v>
      </c>
      <c r="BY96" s="614" t="s">
        <v>1083</v>
      </c>
      <c r="BZ96" s="614" t="s">
        <v>1083</v>
      </c>
      <c r="CA96" s="614" t="s">
        <v>1083</v>
      </c>
      <c r="CB96" s="614" t="s">
        <v>1083</v>
      </c>
      <c r="CC96" s="614" t="s">
        <v>1083</v>
      </c>
      <c r="CD96" s="614" t="s">
        <v>1083</v>
      </c>
      <c r="CE96" s="614" t="s">
        <v>529</v>
      </c>
      <c r="CF96" s="614" t="s">
        <v>529</v>
      </c>
      <c r="CG96" s="614" t="s">
        <v>1083</v>
      </c>
      <c r="CH96" s="614" t="s">
        <v>1083</v>
      </c>
      <c r="CI96" s="614" t="s">
        <v>1083</v>
      </c>
      <c r="CJ96" s="614" t="s">
        <v>1083</v>
      </c>
      <c r="CK96" s="614" t="s">
        <v>529</v>
      </c>
      <c r="CL96" s="614" t="s">
        <v>1083</v>
      </c>
      <c r="CM96" s="614" t="s">
        <v>1083</v>
      </c>
      <c r="CN96" s="614" t="s">
        <v>1083</v>
      </c>
      <c r="CO96" s="614" t="s">
        <v>1083</v>
      </c>
      <c r="CP96" s="614" t="s">
        <v>1083</v>
      </c>
      <c r="CQ96" s="614" t="s">
        <v>1083</v>
      </c>
      <c r="CR96" s="614" t="s">
        <v>529</v>
      </c>
      <c r="CS96" s="614" t="s">
        <v>1083</v>
      </c>
      <c r="CT96" s="614" t="s">
        <v>1083</v>
      </c>
      <c r="CU96" s="614" t="s">
        <v>1083</v>
      </c>
      <c r="CV96" s="614" t="s">
        <v>1083</v>
      </c>
      <c r="CW96" s="614" t="s">
        <v>1083</v>
      </c>
      <c r="CX96" s="614" t="s">
        <v>1083</v>
      </c>
      <c r="CY96" s="614" t="s">
        <v>1083</v>
      </c>
      <c r="CZ96" s="614" t="s">
        <v>1083</v>
      </c>
      <c r="DA96" s="614" t="s">
        <v>1083</v>
      </c>
      <c r="DB96" s="614" t="s">
        <v>1083</v>
      </c>
      <c r="DC96" s="614" t="s">
        <v>529</v>
      </c>
      <c r="DD96" s="614" t="s">
        <v>1083</v>
      </c>
      <c r="DE96" s="614" t="s">
        <v>1083</v>
      </c>
      <c r="DF96" s="614" t="s">
        <v>1083</v>
      </c>
      <c r="DG96" s="614" t="s">
        <v>1083</v>
      </c>
      <c r="DH96" s="614" t="s">
        <v>529</v>
      </c>
      <c r="DI96" s="614" t="s">
        <v>1083</v>
      </c>
      <c r="DJ96" s="614" t="s">
        <v>1083</v>
      </c>
      <c r="DK96" s="614" t="s">
        <v>529</v>
      </c>
      <c r="DL96" s="614" t="s">
        <v>1083</v>
      </c>
      <c r="DM96" s="614" t="s">
        <v>529</v>
      </c>
      <c r="DN96" s="614" t="s">
        <v>1083</v>
      </c>
      <c r="DO96" s="614" t="s">
        <v>1083</v>
      </c>
      <c r="DP96" s="614" t="s">
        <v>529</v>
      </c>
      <c r="DQ96" s="614" t="s">
        <v>1083</v>
      </c>
      <c r="DR96" s="614" t="s">
        <v>1083</v>
      </c>
      <c r="DS96" s="614" t="s">
        <v>1083</v>
      </c>
      <c r="DT96" s="614" t="s">
        <v>1083</v>
      </c>
      <c r="DU96" s="614" t="s">
        <v>529</v>
      </c>
      <c r="DV96" s="614" t="s">
        <v>529</v>
      </c>
      <c r="DW96" s="614" t="s">
        <v>1083</v>
      </c>
      <c r="DX96" s="614" t="s">
        <v>1083</v>
      </c>
      <c r="DY96" s="614" t="s">
        <v>1083</v>
      </c>
      <c r="DZ96" s="614" t="s">
        <v>529</v>
      </c>
      <c r="EA96" s="614" t="s">
        <v>529</v>
      </c>
      <c r="EB96" s="614" t="s">
        <v>529</v>
      </c>
      <c r="EC96" s="614" t="s">
        <v>1083</v>
      </c>
      <c r="ED96" s="614" t="s">
        <v>529</v>
      </c>
      <c r="EE96" s="614" t="s">
        <v>529</v>
      </c>
      <c r="EF96" s="614" t="s">
        <v>529</v>
      </c>
      <c r="EG96" s="614" t="s">
        <v>529</v>
      </c>
      <c r="EH96" s="614" t="s">
        <v>1083</v>
      </c>
      <c r="EI96" s="614" t="s">
        <v>1083</v>
      </c>
      <c r="EJ96" s="614" t="s">
        <v>1083</v>
      </c>
      <c r="EK96" s="614" t="s">
        <v>1083</v>
      </c>
      <c r="EL96" s="614" t="s">
        <v>1083</v>
      </c>
      <c r="EM96" s="614" t="s">
        <v>1083</v>
      </c>
      <c r="EN96" s="614" t="s">
        <v>529</v>
      </c>
      <c r="EO96" s="614" t="s">
        <v>1083</v>
      </c>
      <c r="EP96" s="614" t="s">
        <v>1083</v>
      </c>
      <c r="EQ96" s="614" t="s">
        <v>1083</v>
      </c>
      <c r="ER96" s="614" t="s">
        <v>529</v>
      </c>
      <c r="ES96" s="614" t="s">
        <v>1083</v>
      </c>
      <c r="ET96" s="614" t="s">
        <v>529</v>
      </c>
      <c r="EU96" s="614" t="s">
        <v>529</v>
      </c>
      <c r="EV96" s="614" t="s">
        <v>529</v>
      </c>
      <c r="EW96" s="614" t="s">
        <v>529</v>
      </c>
      <c r="EX96" s="614" t="s">
        <v>1083</v>
      </c>
      <c r="EY96" s="614" t="s">
        <v>1083</v>
      </c>
      <c r="EZ96" s="614" t="s">
        <v>529</v>
      </c>
      <c r="FA96" s="614" t="s">
        <v>1083</v>
      </c>
      <c r="FB96" s="614" t="s">
        <v>1083</v>
      </c>
      <c r="FC96" s="614" t="s">
        <v>1083</v>
      </c>
      <c r="FD96" s="614" t="s">
        <v>1083</v>
      </c>
      <c r="FE96" s="614" t="s">
        <v>1083</v>
      </c>
      <c r="FF96" s="614" t="s">
        <v>1083</v>
      </c>
      <c r="FG96" s="614" t="s">
        <v>1083</v>
      </c>
      <c r="FH96" s="614" t="s">
        <v>1083</v>
      </c>
      <c r="FI96" s="614" t="s">
        <v>1083</v>
      </c>
      <c r="FJ96" s="614" t="s">
        <v>529</v>
      </c>
      <c r="FK96" s="614" t="s">
        <v>529</v>
      </c>
      <c r="FL96" s="614" t="s">
        <v>1083</v>
      </c>
      <c r="FM96" s="614" t="s">
        <v>529</v>
      </c>
      <c r="FN96" s="614" t="s">
        <v>1083</v>
      </c>
      <c r="FO96" s="614" t="s">
        <v>1083</v>
      </c>
      <c r="FP96" s="614" t="s">
        <v>1083</v>
      </c>
      <c r="FQ96" s="614" t="s">
        <v>1083</v>
      </c>
      <c r="FR96" s="614" t="s">
        <v>1083</v>
      </c>
      <c r="FS96" s="614" t="s">
        <v>1083</v>
      </c>
      <c r="FT96" s="614" t="s">
        <v>529</v>
      </c>
      <c r="FU96" s="614" t="s">
        <v>1083</v>
      </c>
      <c r="FV96" s="614" t="s">
        <v>1083</v>
      </c>
      <c r="FW96" s="614" t="s">
        <v>1083</v>
      </c>
      <c r="FX96" s="614" t="s">
        <v>529</v>
      </c>
      <c r="FY96" s="614" t="s">
        <v>1083</v>
      </c>
      <c r="FZ96" s="614" t="s">
        <v>529</v>
      </c>
      <c r="GA96" s="614" t="s">
        <v>529</v>
      </c>
      <c r="GB96" s="614" t="s">
        <v>529</v>
      </c>
      <c r="GC96" s="614" t="s">
        <v>529</v>
      </c>
      <c r="GD96" s="614" t="s">
        <v>529</v>
      </c>
      <c r="GE96" s="614" t="s">
        <v>1083</v>
      </c>
      <c r="GF96" s="614" t="s">
        <v>529</v>
      </c>
      <c r="GG96" s="614" t="s">
        <v>529</v>
      </c>
      <c r="GH96" s="614" t="s">
        <v>1083</v>
      </c>
      <c r="GI96" s="614" t="s">
        <v>1083</v>
      </c>
      <c r="GJ96" s="614" t="s">
        <v>529</v>
      </c>
      <c r="GK96" s="614" t="s">
        <v>1083</v>
      </c>
      <c r="GL96" s="614" t="s">
        <v>529</v>
      </c>
      <c r="GM96" s="614" t="s">
        <v>529</v>
      </c>
    </row>
    <row r="97" spans="1:195" x14ac:dyDescent="0.2">
      <c r="A97" s="613">
        <v>44922</v>
      </c>
      <c r="B97" s="614" t="s">
        <v>529</v>
      </c>
      <c r="C97" s="614" t="s">
        <v>1083</v>
      </c>
      <c r="D97" s="614" t="s">
        <v>1083</v>
      </c>
      <c r="E97" s="614" t="s">
        <v>529</v>
      </c>
      <c r="F97" s="614" t="s">
        <v>529</v>
      </c>
      <c r="G97" s="614" t="s">
        <v>1083</v>
      </c>
      <c r="H97" s="614" t="s">
        <v>1083</v>
      </c>
      <c r="I97" s="614" t="s">
        <v>1083</v>
      </c>
      <c r="J97" s="614" t="s">
        <v>1083</v>
      </c>
      <c r="K97" s="614" t="s">
        <v>1083</v>
      </c>
      <c r="L97" s="614" t="s">
        <v>1083</v>
      </c>
      <c r="M97" s="614" t="s">
        <v>1083</v>
      </c>
      <c r="N97" s="614" t="s">
        <v>1083</v>
      </c>
      <c r="O97" s="614" t="s">
        <v>1083</v>
      </c>
      <c r="P97" s="614" t="s">
        <v>1083</v>
      </c>
      <c r="Q97" s="614" t="s">
        <v>529</v>
      </c>
      <c r="R97" s="614" t="s">
        <v>1083</v>
      </c>
      <c r="S97" s="614" t="s">
        <v>1083</v>
      </c>
      <c r="T97" s="614" t="s">
        <v>1083</v>
      </c>
      <c r="U97" s="614" t="s">
        <v>1083</v>
      </c>
      <c r="V97" s="614" t="s">
        <v>1083</v>
      </c>
      <c r="W97" s="614" t="s">
        <v>529</v>
      </c>
      <c r="X97" s="614" t="s">
        <v>529</v>
      </c>
      <c r="Y97" s="614" t="s">
        <v>1083</v>
      </c>
      <c r="Z97" s="614" t="s">
        <v>1083</v>
      </c>
      <c r="AA97" s="614" t="s">
        <v>1083</v>
      </c>
      <c r="AB97" s="614" t="s">
        <v>1083</v>
      </c>
      <c r="AC97" s="614" t="s">
        <v>1083</v>
      </c>
      <c r="AD97" s="614" t="s">
        <v>1083</v>
      </c>
      <c r="AE97" s="614" t="s">
        <v>1083</v>
      </c>
      <c r="AF97" s="614" t="s">
        <v>1083</v>
      </c>
      <c r="AG97" s="614" t="s">
        <v>529</v>
      </c>
      <c r="AH97" s="614" t="s">
        <v>1083</v>
      </c>
      <c r="AI97" s="614" t="s">
        <v>1083</v>
      </c>
      <c r="AJ97" s="614" t="s">
        <v>1083</v>
      </c>
      <c r="AK97" s="614" t="s">
        <v>529</v>
      </c>
      <c r="AL97" s="614" t="s">
        <v>1083</v>
      </c>
      <c r="AM97" s="614" t="s">
        <v>1083</v>
      </c>
      <c r="AN97" s="614" t="s">
        <v>1083</v>
      </c>
      <c r="AO97" s="614" t="s">
        <v>1083</v>
      </c>
      <c r="AP97" s="614" t="s">
        <v>1083</v>
      </c>
      <c r="AQ97" s="614" t="s">
        <v>529</v>
      </c>
      <c r="AR97" s="614" t="s">
        <v>1083</v>
      </c>
      <c r="AS97" s="614" t="s">
        <v>529</v>
      </c>
      <c r="AT97" s="614" t="s">
        <v>1083</v>
      </c>
      <c r="AU97" s="614" t="s">
        <v>1083</v>
      </c>
      <c r="AV97" s="614" t="s">
        <v>1083</v>
      </c>
      <c r="AW97" s="614" t="s">
        <v>1083</v>
      </c>
      <c r="AX97" s="614" t="s">
        <v>1083</v>
      </c>
      <c r="AY97" s="614" t="s">
        <v>1083</v>
      </c>
      <c r="AZ97" s="614" t="s">
        <v>1083</v>
      </c>
      <c r="BA97" s="614" t="s">
        <v>529</v>
      </c>
      <c r="BB97" s="614" t="s">
        <v>1083</v>
      </c>
      <c r="BC97" s="614" t="s">
        <v>529</v>
      </c>
      <c r="BD97" s="614" t="s">
        <v>529</v>
      </c>
      <c r="BE97" s="614" t="s">
        <v>1083</v>
      </c>
      <c r="BF97" s="614" t="s">
        <v>529</v>
      </c>
      <c r="BG97" s="614" t="s">
        <v>1083</v>
      </c>
      <c r="BH97" s="614" t="s">
        <v>529</v>
      </c>
      <c r="BI97" s="614" t="s">
        <v>529</v>
      </c>
      <c r="BJ97" s="614" t="s">
        <v>1083</v>
      </c>
      <c r="BK97" s="614" t="s">
        <v>529</v>
      </c>
      <c r="BL97" s="614" t="s">
        <v>529</v>
      </c>
      <c r="BM97" s="614" t="s">
        <v>1083</v>
      </c>
      <c r="BN97" s="614" t="s">
        <v>529</v>
      </c>
      <c r="BO97" s="614" t="s">
        <v>529</v>
      </c>
      <c r="BP97" s="614" t="s">
        <v>529</v>
      </c>
      <c r="BQ97" s="614" t="s">
        <v>529</v>
      </c>
      <c r="BR97" s="614" t="s">
        <v>1083</v>
      </c>
      <c r="BS97" s="614" t="s">
        <v>529</v>
      </c>
      <c r="BT97" s="614" t="s">
        <v>529</v>
      </c>
      <c r="BU97" s="614" t="s">
        <v>529</v>
      </c>
      <c r="BV97" s="614" t="s">
        <v>529</v>
      </c>
      <c r="BW97" s="614" t="s">
        <v>1083</v>
      </c>
      <c r="BX97" s="614" t="s">
        <v>529</v>
      </c>
      <c r="BY97" s="614" t="s">
        <v>1083</v>
      </c>
      <c r="BZ97" s="614" t="s">
        <v>1083</v>
      </c>
      <c r="CA97" s="614" t="s">
        <v>1083</v>
      </c>
      <c r="CB97" s="614" t="s">
        <v>1083</v>
      </c>
      <c r="CC97" s="614" t="s">
        <v>1083</v>
      </c>
      <c r="CD97" s="614" t="s">
        <v>1083</v>
      </c>
      <c r="CE97" s="614" t="s">
        <v>529</v>
      </c>
      <c r="CF97" s="614" t="s">
        <v>529</v>
      </c>
      <c r="CG97" s="614" t="s">
        <v>1083</v>
      </c>
      <c r="CH97" s="614" t="s">
        <v>1083</v>
      </c>
      <c r="CI97" s="614" t="s">
        <v>1083</v>
      </c>
      <c r="CJ97" s="614" t="s">
        <v>1083</v>
      </c>
      <c r="CK97" s="614" t="s">
        <v>529</v>
      </c>
      <c r="CL97" s="614" t="s">
        <v>1083</v>
      </c>
      <c r="CM97" s="614" t="s">
        <v>1083</v>
      </c>
      <c r="CN97" s="614" t="s">
        <v>1083</v>
      </c>
      <c r="CO97" s="614" t="s">
        <v>1083</v>
      </c>
      <c r="CP97" s="614" t="s">
        <v>1083</v>
      </c>
      <c r="CQ97" s="614" t="s">
        <v>1083</v>
      </c>
      <c r="CR97" s="614" t="s">
        <v>529</v>
      </c>
      <c r="CS97" s="614" t="s">
        <v>1083</v>
      </c>
      <c r="CT97" s="614" t="s">
        <v>1083</v>
      </c>
      <c r="CU97" s="614" t="s">
        <v>1083</v>
      </c>
      <c r="CV97" s="614" t="s">
        <v>1083</v>
      </c>
      <c r="CW97" s="614" t="s">
        <v>1083</v>
      </c>
      <c r="CX97" s="614" t="s">
        <v>1083</v>
      </c>
      <c r="CY97" s="614" t="s">
        <v>1083</v>
      </c>
      <c r="CZ97" s="614" t="s">
        <v>1083</v>
      </c>
      <c r="DA97" s="614" t="s">
        <v>1083</v>
      </c>
      <c r="DB97" s="614" t="s">
        <v>1083</v>
      </c>
      <c r="DC97" s="614" t="s">
        <v>529</v>
      </c>
      <c r="DD97" s="614" t="s">
        <v>1083</v>
      </c>
      <c r="DE97" s="614" t="s">
        <v>1083</v>
      </c>
      <c r="DF97" s="614" t="s">
        <v>1083</v>
      </c>
      <c r="DG97" s="614" t="s">
        <v>1083</v>
      </c>
      <c r="DH97" s="614" t="s">
        <v>529</v>
      </c>
      <c r="DI97" s="614" t="s">
        <v>1083</v>
      </c>
      <c r="DJ97" s="614" t="s">
        <v>1083</v>
      </c>
      <c r="DK97" s="614" t="s">
        <v>529</v>
      </c>
      <c r="DL97" s="614" t="s">
        <v>1083</v>
      </c>
      <c r="DM97" s="614" t="s">
        <v>529</v>
      </c>
      <c r="DN97" s="614" t="s">
        <v>1083</v>
      </c>
      <c r="DO97" s="614" t="s">
        <v>1083</v>
      </c>
      <c r="DP97" s="614" t="s">
        <v>529</v>
      </c>
      <c r="DQ97" s="614" t="s">
        <v>529</v>
      </c>
      <c r="DR97" s="614" t="s">
        <v>1083</v>
      </c>
      <c r="DS97" s="614" t="s">
        <v>1083</v>
      </c>
      <c r="DT97" s="614" t="s">
        <v>1083</v>
      </c>
      <c r="DU97" s="614" t="s">
        <v>529</v>
      </c>
      <c r="DV97" s="614" t="s">
        <v>1083</v>
      </c>
      <c r="DW97" s="614" t="s">
        <v>1083</v>
      </c>
      <c r="DX97" s="614" t="s">
        <v>1083</v>
      </c>
      <c r="DY97" s="614" t="s">
        <v>1083</v>
      </c>
      <c r="DZ97" s="614" t="s">
        <v>529</v>
      </c>
      <c r="EA97" s="614" t="s">
        <v>529</v>
      </c>
      <c r="EB97" s="614" t="s">
        <v>529</v>
      </c>
      <c r="EC97" s="614" t="s">
        <v>1083</v>
      </c>
      <c r="ED97" s="614" t="s">
        <v>529</v>
      </c>
      <c r="EE97" s="614" t="s">
        <v>529</v>
      </c>
      <c r="EF97" s="614" t="s">
        <v>529</v>
      </c>
      <c r="EG97" s="614" t="s">
        <v>529</v>
      </c>
      <c r="EH97" s="614" t="s">
        <v>1083</v>
      </c>
      <c r="EI97" s="614" t="s">
        <v>1083</v>
      </c>
      <c r="EJ97" s="614" t="s">
        <v>1083</v>
      </c>
      <c r="EK97" s="614" t="s">
        <v>1083</v>
      </c>
      <c r="EL97" s="614" t="s">
        <v>1083</v>
      </c>
      <c r="EM97" s="614" t="s">
        <v>1083</v>
      </c>
      <c r="EN97" s="614" t="s">
        <v>1083</v>
      </c>
      <c r="EO97" s="614" t="s">
        <v>1083</v>
      </c>
      <c r="EP97" s="614" t="s">
        <v>1083</v>
      </c>
      <c r="EQ97" s="614" t="s">
        <v>1083</v>
      </c>
      <c r="ER97" s="614" t="s">
        <v>529</v>
      </c>
      <c r="ES97" s="614" t="s">
        <v>1083</v>
      </c>
      <c r="ET97" s="614" t="s">
        <v>529</v>
      </c>
      <c r="EU97" s="614" t="s">
        <v>529</v>
      </c>
      <c r="EV97" s="614" t="s">
        <v>529</v>
      </c>
      <c r="EW97" s="614" t="s">
        <v>529</v>
      </c>
      <c r="EX97" s="614" t="s">
        <v>1083</v>
      </c>
      <c r="EY97" s="614" t="s">
        <v>1083</v>
      </c>
      <c r="EZ97" s="614" t="s">
        <v>529</v>
      </c>
      <c r="FA97" s="614" t="s">
        <v>1083</v>
      </c>
      <c r="FB97" s="614" t="s">
        <v>1083</v>
      </c>
      <c r="FC97" s="614" t="s">
        <v>1083</v>
      </c>
      <c r="FD97" s="614" t="s">
        <v>1083</v>
      </c>
      <c r="FE97" s="614" t="s">
        <v>529</v>
      </c>
      <c r="FF97" s="614" t="s">
        <v>1083</v>
      </c>
      <c r="FG97" s="614" t="s">
        <v>1083</v>
      </c>
      <c r="FH97" s="614" t="s">
        <v>1083</v>
      </c>
      <c r="FI97" s="614" t="s">
        <v>1083</v>
      </c>
      <c r="FJ97" s="614" t="s">
        <v>529</v>
      </c>
      <c r="FK97" s="614" t="s">
        <v>529</v>
      </c>
      <c r="FL97" s="614" t="s">
        <v>1083</v>
      </c>
      <c r="FM97" s="614" t="s">
        <v>1083</v>
      </c>
      <c r="FN97" s="614" t="s">
        <v>1083</v>
      </c>
      <c r="FO97" s="614" t="s">
        <v>1083</v>
      </c>
      <c r="FP97" s="614" t="s">
        <v>529</v>
      </c>
      <c r="FQ97" s="614" t="s">
        <v>1083</v>
      </c>
      <c r="FR97" s="614" t="s">
        <v>1083</v>
      </c>
      <c r="FS97" s="614" t="s">
        <v>1083</v>
      </c>
      <c r="FT97" s="614" t="s">
        <v>529</v>
      </c>
      <c r="FU97" s="614" t="s">
        <v>1083</v>
      </c>
      <c r="FV97" s="614" t="s">
        <v>1083</v>
      </c>
      <c r="FW97" s="614" t="s">
        <v>1083</v>
      </c>
      <c r="FX97" s="614" t="s">
        <v>529</v>
      </c>
      <c r="FY97" s="614" t="s">
        <v>1083</v>
      </c>
      <c r="FZ97" s="614" t="s">
        <v>529</v>
      </c>
      <c r="GA97" s="614" t="s">
        <v>529</v>
      </c>
      <c r="GB97" s="614" t="s">
        <v>529</v>
      </c>
      <c r="GC97" s="614" t="s">
        <v>529</v>
      </c>
      <c r="GD97" s="614" t="s">
        <v>529</v>
      </c>
      <c r="GE97" s="614" t="s">
        <v>1083</v>
      </c>
      <c r="GF97" s="614" t="s">
        <v>529</v>
      </c>
      <c r="GG97" s="614" t="s">
        <v>529</v>
      </c>
      <c r="GH97" s="614" t="s">
        <v>1083</v>
      </c>
      <c r="GI97" s="614" t="s">
        <v>1083</v>
      </c>
      <c r="GJ97" s="614" t="s">
        <v>529</v>
      </c>
      <c r="GK97" s="614" t="s">
        <v>1083</v>
      </c>
      <c r="GL97" s="614" t="s">
        <v>529</v>
      </c>
      <c r="GM97" s="614" t="s">
        <v>529</v>
      </c>
    </row>
    <row r="98" spans="1:195" x14ac:dyDescent="0.2">
      <c r="A98" s="613">
        <v>44923</v>
      </c>
      <c r="B98" s="614" t="s">
        <v>529</v>
      </c>
      <c r="C98" s="614" t="s">
        <v>1083</v>
      </c>
      <c r="D98" s="614" t="s">
        <v>1083</v>
      </c>
      <c r="E98" s="614" t="s">
        <v>529</v>
      </c>
      <c r="F98" s="614" t="s">
        <v>529</v>
      </c>
      <c r="G98" s="614" t="s">
        <v>1083</v>
      </c>
      <c r="H98" s="614" t="s">
        <v>1083</v>
      </c>
      <c r="I98" s="614" t="s">
        <v>1083</v>
      </c>
      <c r="J98" s="614" t="s">
        <v>1083</v>
      </c>
      <c r="K98" s="614" t="s">
        <v>1083</v>
      </c>
      <c r="L98" s="614" t="s">
        <v>1083</v>
      </c>
      <c r="M98" s="614" t="s">
        <v>1083</v>
      </c>
      <c r="N98" s="614" t="s">
        <v>529</v>
      </c>
      <c r="O98" s="614" t="s">
        <v>1083</v>
      </c>
      <c r="P98" s="614" t="s">
        <v>1083</v>
      </c>
      <c r="Q98" s="614" t="s">
        <v>1083</v>
      </c>
      <c r="R98" s="614" t="s">
        <v>1083</v>
      </c>
      <c r="S98" s="614" t="s">
        <v>1083</v>
      </c>
      <c r="T98" s="614" t="s">
        <v>1083</v>
      </c>
      <c r="U98" s="614" t="s">
        <v>1083</v>
      </c>
      <c r="V98" s="614" t="s">
        <v>1083</v>
      </c>
      <c r="W98" s="614" t="s">
        <v>529</v>
      </c>
      <c r="X98" s="614" t="s">
        <v>529</v>
      </c>
      <c r="Y98" s="614" t="s">
        <v>1083</v>
      </c>
      <c r="Z98" s="614" t="s">
        <v>1083</v>
      </c>
      <c r="AA98" s="614" t="s">
        <v>1083</v>
      </c>
      <c r="AB98" s="614" t="s">
        <v>1083</v>
      </c>
      <c r="AC98" s="614" t="s">
        <v>1083</v>
      </c>
      <c r="AD98" s="614" t="s">
        <v>1083</v>
      </c>
      <c r="AE98" s="614" t="s">
        <v>1083</v>
      </c>
      <c r="AF98" s="614" t="s">
        <v>1083</v>
      </c>
      <c r="AG98" s="614" t="s">
        <v>529</v>
      </c>
      <c r="AH98" s="614" t="s">
        <v>1083</v>
      </c>
      <c r="AI98" s="614" t="s">
        <v>1083</v>
      </c>
      <c r="AJ98" s="614" t="s">
        <v>1083</v>
      </c>
      <c r="AK98" s="614" t="s">
        <v>529</v>
      </c>
      <c r="AL98" s="614" t="s">
        <v>1083</v>
      </c>
      <c r="AM98" s="614" t="s">
        <v>1083</v>
      </c>
      <c r="AN98" s="614" t="s">
        <v>1083</v>
      </c>
      <c r="AO98" s="614" t="s">
        <v>1083</v>
      </c>
      <c r="AP98" s="614" t="s">
        <v>1083</v>
      </c>
      <c r="AQ98" s="614" t="s">
        <v>529</v>
      </c>
      <c r="AR98" s="614" t="s">
        <v>1083</v>
      </c>
      <c r="AS98" s="614" t="s">
        <v>529</v>
      </c>
      <c r="AT98" s="614" t="s">
        <v>1083</v>
      </c>
      <c r="AU98" s="614" t="s">
        <v>1083</v>
      </c>
      <c r="AV98" s="614" t="s">
        <v>1083</v>
      </c>
      <c r="AW98" s="614" t="s">
        <v>1083</v>
      </c>
      <c r="AX98" s="614" t="s">
        <v>1083</v>
      </c>
      <c r="AY98" s="614" t="s">
        <v>1083</v>
      </c>
      <c r="AZ98" s="614" t="s">
        <v>1083</v>
      </c>
      <c r="BA98" s="614" t="s">
        <v>529</v>
      </c>
      <c r="BB98" s="614" t="s">
        <v>1083</v>
      </c>
      <c r="BC98" s="614" t="s">
        <v>529</v>
      </c>
      <c r="BD98" s="614" t="s">
        <v>529</v>
      </c>
      <c r="BE98" s="614" t="s">
        <v>1083</v>
      </c>
      <c r="BF98" s="614" t="s">
        <v>529</v>
      </c>
      <c r="BG98" s="614" t="s">
        <v>1083</v>
      </c>
      <c r="BH98" s="614" t="s">
        <v>529</v>
      </c>
      <c r="BI98" s="614" t="s">
        <v>529</v>
      </c>
      <c r="BJ98" s="614" t="s">
        <v>1083</v>
      </c>
      <c r="BK98" s="614" t="s">
        <v>529</v>
      </c>
      <c r="BL98" s="614" t="s">
        <v>529</v>
      </c>
      <c r="BM98" s="614" t="s">
        <v>1083</v>
      </c>
      <c r="BN98" s="614" t="s">
        <v>529</v>
      </c>
      <c r="BO98" s="614" t="s">
        <v>529</v>
      </c>
      <c r="BP98" s="614" t="s">
        <v>529</v>
      </c>
      <c r="BQ98" s="614" t="s">
        <v>529</v>
      </c>
      <c r="BR98" s="614" t="s">
        <v>1083</v>
      </c>
      <c r="BS98" s="614" t="s">
        <v>529</v>
      </c>
      <c r="BT98" s="614" t="s">
        <v>529</v>
      </c>
      <c r="BU98" s="614" t="s">
        <v>529</v>
      </c>
      <c r="BV98" s="614" t="s">
        <v>529</v>
      </c>
      <c r="BW98" s="614" t="s">
        <v>1083</v>
      </c>
      <c r="BX98" s="614" t="s">
        <v>529</v>
      </c>
      <c r="BY98" s="614" t="s">
        <v>1083</v>
      </c>
      <c r="BZ98" s="614" t="s">
        <v>1083</v>
      </c>
      <c r="CA98" s="614" t="s">
        <v>1083</v>
      </c>
      <c r="CB98" s="614" t="s">
        <v>1083</v>
      </c>
      <c r="CC98" s="614" t="s">
        <v>1083</v>
      </c>
      <c r="CD98" s="614" t="s">
        <v>1083</v>
      </c>
      <c r="CE98" s="614" t="s">
        <v>529</v>
      </c>
      <c r="CF98" s="614" t="s">
        <v>529</v>
      </c>
      <c r="CG98" s="614" t="s">
        <v>1083</v>
      </c>
      <c r="CH98" s="614" t="s">
        <v>1083</v>
      </c>
      <c r="CI98" s="614" t="s">
        <v>1083</v>
      </c>
      <c r="CJ98" s="614" t="s">
        <v>1083</v>
      </c>
      <c r="CK98" s="614" t="s">
        <v>529</v>
      </c>
      <c r="CL98" s="614" t="s">
        <v>1083</v>
      </c>
      <c r="CM98" s="614" t="s">
        <v>1083</v>
      </c>
      <c r="CN98" s="614" t="s">
        <v>1083</v>
      </c>
      <c r="CO98" s="614" t="s">
        <v>1083</v>
      </c>
      <c r="CP98" s="614" t="s">
        <v>1083</v>
      </c>
      <c r="CQ98" s="614" t="s">
        <v>1083</v>
      </c>
      <c r="CR98" s="614" t="s">
        <v>529</v>
      </c>
      <c r="CS98" s="614" t="s">
        <v>1083</v>
      </c>
      <c r="CT98" s="614" t="s">
        <v>1083</v>
      </c>
      <c r="CU98" s="614" t="s">
        <v>1083</v>
      </c>
      <c r="CV98" s="614" t="s">
        <v>1083</v>
      </c>
      <c r="CW98" s="614" t="s">
        <v>1083</v>
      </c>
      <c r="CX98" s="614" t="s">
        <v>1083</v>
      </c>
      <c r="CY98" s="614" t="s">
        <v>1083</v>
      </c>
      <c r="CZ98" s="614" t="s">
        <v>1083</v>
      </c>
      <c r="DA98" s="614" t="s">
        <v>1083</v>
      </c>
      <c r="DB98" s="614" t="s">
        <v>1083</v>
      </c>
      <c r="DC98" s="614" t="s">
        <v>529</v>
      </c>
      <c r="DD98" s="614" t="s">
        <v>1083</v>
      </c>
      <c r="DE98" s="614" t="s">
        <v>1083</v>
      </c>
      <c r="DF98" s="614" t="s">
        <v>1083</v>
      </c>
      <c r="DG98" s="614" t="s">
        <v>1083</v>
      </c>
      <c r="DH98" s="614" t="s">
        <v>529</v>
      </c>
      <c r="DI98" s="614" t="s">
        <v>1083</v>
      </c>
      <c r="DJ98" s="614" t="s">
        <v>1083</v>
      </c>
      <c r="DK98" s="614" t="s">
        <v>529</v>
      </c>
      <c r="DL98" s="614" t="s">
        <v>1083</v>
      </c>
      <c r="DM98" s="614" t="s">
        <v>529</v>
      </c>
      <c r="DN98" s="614" t="s">
        <v>1083</v>
      </c>
      <c r="DO98" s="614" t="s">
        <v>1083</v>
      </c>
      <c r="DP98" s="614" t="s">
        <v>529</v>
      </c>
      <c r="DQ98" s="614" t="s">
        <v>1083</v>
      </c>
      <c r="DR98" s="614" t="s">
        <v>1083</v>
      </c>
      <c r="DS98" s="614" t="s">
        <v>1083</v>
      </c>
      <c r="DT98" s="614" t="s">
        <v>1083</v>
      </c>
      <c r="DU98" s="614" t="s">
        <v>529</v>
      </c>
      <c r="DV98" s="614" t="s">
        <v>1083</v>
      </c>
      <c r="DW98" s="614" t="s">
        <v>1083</v>
      </c>
      <c r="DX98" s="614" t="s">
        <v>1083</v>
      </c>
      <c r="DY98" s="614" t="s">
        <v>1083</v>
      </c>
      <c r="DZ98" s="614" t="s">
        <v>529</v>
      </c>
      <c r="EA98" s="614" t="s">
        <v>529</v>
      </c>
      <c r="EB98" s="614" t="s">
        <v>529</v>
      </c>
      <c r="EC98" s="614" t="s">
        <v>529</v>
      </c>
      <c r="ED98" s="614" t="s">
        <v>529</v>
      </c>
      <c r="EE98" s="614" t="s">
        <v>529</v>
      </c>
      <c r="EF98" s="614" t="s">
        <v>529</v>
      </c>
      <c r="EG98" s="614" t="s">
        <v>529</v>
      </c>
      <c r="EH98" s="614" t="s">
        <v>1083</v>
      </c>
      <c r="EI98" s="614" t="s">
        <v>1083</v>
      </c>
      <c r="EJ98" s="614" t="s">
        <v>1083</v>
      </c>
      <c r="EK98" s="614" t="s">
        <v>1083</v>
      </c>
      <c r="EL98" s="614" t="s">
        <v>1083</v>
      </c>
      <c r="EM98" s="614" t="s">
        <v>1083</v>
      </c>
      <c r="EN98" s="614" t="s">
        <v>529</v>
      </c>
      <c r="EO98" s="614" t="s">
        <v>1083</v>
      </c>
      <c r="EP98" s="614" t="s">
        <v>1083</v>
      </c>
      <c r="EQ98" s="614" t="s">
        <v>1083</v>
      </c>
      <c r="ER98" s="614" t="s">
        <v>529</v>
      </c>
      <c r="ES98" s="614" t="s">
        <v>1083</v>
      </c>
      <c r="ET98" s="614" t="s">
        <v>529</v>
      </c>
      <c r="EU98" s="614" t="s">
        <v>529</v>
      </c>
      <c r="EV98" s="614" t="s">
        <v>529</v>
      </c>
      <c r="EW98" s="614" t="s">
        <v>529</v>
      </c>
      <c r="EX98" s="614" t="s">
        <v>1083</v>
      </c>
      <c r="EY98" s="614" t="s">
        <v>529</v>
      </c>
      <c r="EZ98" s="614" t="s">
        <v>529</v>
      </c>
      <c r="FA98" s="614" t="s">
        <v>1083</v>
      </c>
      <c r="FB98" s="614" t="s">
        <v>1083</v>
      </c>
      <c r="FC98" s="614" t="s">
        <v>1083</v>
      </c>
      <c r="FD98" s="614" t="s">
        <v>1083</v>
      </c>
      <c r="FE98" s="614" t="s">
        <v>529</v>
      </c>
      <c r="FF98" s="614" t="s">
        <v>1083</v>
      </c>
      <c r="FG98" s="614" t="s">
        <v>1083</v>
      </c>
      <c r="FH98" s="614" t="s">
        <v>1083</v>
      </c>
      <c r="FI98" s="614" t="s">
        <v>1083</v>
      </c>
      <c r="FJ98" s="614" t="s">
        <v>529</v>
      </c>
      <c r="FK98" s="614" t="s">
        <v>529</v>
      </c>
      <c r="FL98" s="614" t="s">
        <v>1083</v>
      </c>
      <c r="FM98" s="614" t="s">
        <v>529</v>
      </c>
      <c r="FN98" s="614" t="s">
        <v>1083</v>
      </c>
      <c r="FO98" s="614" t="s">
        <v>1083</v>
      </c>
      <c r="FP98" s="614" t="s">
        <v>1083</v>
      </c>
      <c r="FQ98" s="614" t="s">
        <v>1083</v>
      </c>
      <c r="FR98" s="614" t="s">
        <v>1083</v>
      </c>
      <c r="FS98" s="614" t="s">
        <v>1083</v>
      </c>
      <c r="FT98" s="614" t="s">
        <v>529</v>
      </c>
      <c r="FU98" s="614" t="s">
        <v>529</v>
      </c>
      <c r="FV98" s="614" t="s">
        <v>1083</v>
      </c>
      <c r="FW98" s="614" t="s">
        <v>1083</v>
      </c>
      <c r="FX98" s="614" t="s">
        <v>529</v>
      </c>
      <c r="FY98" s="614" t="s">
        <v>1083</v>
      </c>
      <c r="FZ98" s="614" t="s">
        <v>529</v>
      </c>
      <c r="GA98" s="614" t="s">
        <v>529</v>
      </c>
      <c r="GB98" s="614" t="s">
        <v>529</v>
      </c>
      <c r="GC98" s="614" t="s">
        <v>529</v>
      </c>
      <c r="GD98" s="614" t="s">
        <v>1083</v>
      </c>
      <c r="GE98" s="614" t="s">
        <v>1083</v>
      </c>
      <c r="GF98" s="614" t="s">
        <v>529</v>
      </c>
      <c r="GG98" s="614" t="s">
        <v>529</v>
      </c>
      <c r="GH98" s="614" t="s">
        <v>1083</v>
      </c>
      <c r="GI98" s="614" t="s">
        <v>1083</v>
      </c>
      <c r="GJ98" s="614" t="s">
        <v>529</v>
      </c>
      <c r="GK98" s="614" t="s">
        <v>1083</v>
      </c>
      <c r="GL98" s="614" t="s">
        <v>529</v>
      </c>
      <c r="GM98" s="614" t="s">
        <v>529</v>
      </c>
    </row>
    <row r="99" spans="1:195" x14ac:dyDescent="0.2">
      <c r="A99" s="613">
        <v>44924</v>
      </c>
      <c r="B99" s="614" t="s">
        <v>529</v>
      </c>
      <c r="C99" s="614" t="s">
        <v>1083</v>
      </c>
      <c r="D99" s="614" t="s">
        <v>1083</v>
      </c>
      <c r="E99" s="614" t="s">
        <v>529</v>
      </c>
      <c r="F99" s="614" t="s">
        <v>529</v>
      </c>
      <c r="G99" s="614" t="s">
        <v>1083</v>
      </c>
      <c r="H99" s="614" t="s">
        <v>1083</v>
      </c>
      <c r="I99" s="614" t="s">
        <v>1083</v>
      </c>
      <c r="J99" s="614" t="s">
        <v>1083</v>
      </c>
      <c r="K99" s="614" t="s">
        <v>1083</v>
      </c>
      <c r="L99" s="614" t="s">
        <v>1083</v>
      </c>
      <c r="M99" s="614" t="s">
        <v>1083</v>
      </c>
      <c r="N99" s="614" t="s">
        <v>529</v>
      </c>
      <c r="O99" s="614" t="s">
        <v>1083</v>
      </c>
      <c r="P99" s="614" t="s">
        <v>1083</v>
      </c>
      <c r="Q99" s="614" t="s">
        <v>529</v>
      </c>
      <c r="R99" s="614" t="s">
        <v>1083</v>
      </c>
      <c r="S99" s="614" t="s">
        <v>1083</v>
      </c>
      <c r="T99" s="614" t="s">
        <v>1083</v>
      </c>
      <c r="U99" s="614" t="s">
        <v>1083</v>
      </c>
      <c r="V99" s="614" t="s">
        <v>1083</v>
      </c>
      <c r="W99" s="614" t="s">
        <v>529</v>
      </c>
      <c r="X99" s="614" t="s">
        <v>529</v>
      </c>
      <c r="Y99" s="614" t="s">
        <v>1083</v>
      </c>
      <c r="Z99" s="614" t="s">
        <v>1083</v>
      </c>
      <c r="AA99" s="614" t="s">
        <v>1083</v>
      </c>
      <c r="AB99" s="614" t="s">
        <v>1083</v>
      </c>
      <c r="AC99" s="614" t="s">
        <v>1083</v>
      </c>
      <c r="AD99" s="614" t="s">
        <v>1083</v>
      </c>
      <c r="AE99" s="614" t="s">
        <v>1083</v>
      </c>
      <c r="AF99" s="614" t="s">
        <v>1083</v>
      </c>
      <c r="AG99" s="614" t="s">
        <v>1083</v>
      </c>
      <c r="AH99" s="614" t="s">
        <v>1083</v>
      </c>
      <c r="AI99" s="614" t="s">
        <v>1083</v>
      </c>
      <c r="AJ99" s="614" t="s">
        <v>1083</v>
      </c>
      <c r="AK99" s="614" t="s">
        <v>529</v>
      </c>
      <c r="AL99" s="614" t="s">
        <v>1083</v>
      </c>
      <c r="AM99" s="614" t="s">
        <v>1083</v>
      </c>
      <c r="AN99" s="614" t="s">
        <v>1083</v>
      </c>
      <c r="AO99" s="614" t="s">
        <v>1083</v>
      </c>
      <c r="AP99" s="614" t="s">
        <v>1083</v>
      </c>
      <c r="AQ99" s="614" t="s">
        <v>529</v>
      </c>
      <c r="AR99" s="614" t="s">
        <v>1083</v>
      </c>
      <c r="AS99" s="614" t="s">
        <v>529</v>
      </c>
      <c r="AT99" s="614" t="s">
        <v>1083</v>
      </c>
      <c r="AU99" s="614" t="s">
        <v>1083</v>
      </c>
      <c r="AV99" s="614" t="s">
        <v>1083</v>
      </c>
      <c r="AW99" s="614" t="s">
        <v>1083</v>
      </c>
      <c r="AX99" s="614" t="s">
        <v>1083</v>
      </c>
      <c r="AY99" s="614" t="s">
        <v>1083</v>
      </c>
      <c r="AZ99" s="614" t="s">
        <v>1083</v>
      </c>
      <c r="BA99" s="614" t="s">
        <v>529</v>
      </c>
      <c r="BB99" s="614" t="s">
        <v>1083</v>
      </c>
      <c r="BC99" s="614" t="s">
        <v>529</v>
      </c>
      <c r="BD99" s="614" t="s">
        <v>529</v>
      </c>
      <c r="BE99" s="614" t="s">
        <v>1083</v>
      </c>
      <c r="BF99" s="614" t="s">
        <v>529</v>
      </c>
      <c r="BG99" s="614" t="s">
        <v>1083</v>
      </c>
      <c r="BH99" s="614" t="s">
        <v>529</v>
      </c>
      <c r="BI99" s="614" t="s">
        <v>529</v>
      </c>
      <c r="BJ99" s="614" t="s">
        <v>1083</v>
      </c>
      <c r="BK99" s="614" t="s">
        <v>529</v>
      </c>
      <c r="BL99" s="614" t="s">
        <v>529</v>
      </c>
      <c r="BM99" s="614" t="s">
        <v>1083</v>
      </c>
      <c r="BN99" s="614" t="s">
        <v>529</v>
      </c>
      <c r="BO99" s="614" t="s">
        <v>529</v>
      </c>
      <c r="BP99" s="614" t="s">
        <v>529</v>
      </c>
      <c r="BQ99" s="614" t="s">
        <v>529</v>
      </c>
      <c r="BR99" s="614" t="s">
        <v>1083</v>
      </c>
      <c r="BS99" s="614" t="s">
        <v>529</v>
      </c>
      <c r="BT99" s="614" t="s">
        <v>529</v>
      </c>
      <c r="BU99" s="614" t="s">
        <v>529</v>
      </c>
      <c r="BV99" s="614" t="s">
        <v>529</v>
      </c>
      <c r="BW99" s="614" t="s">
        <v>1083</v>
      </c>
      <c r="BX99" s="614" t="s">
        <v>529</v>
      </c>
      <c r="BY99" s="614" t="s">
        <v>1083</v>
      </c>
      <c r="BZ99" s="614" t="s">
        <v>1083</v>
      </c>
      <c r="CA99" s="614" t="s">
        <v>1083</v>
      </c>
      <c r="CB99" s="614" t="s">
        <v>1083</v>
      </c>
      <c r="CC99" s="614" t="s">
        <v>1083</v>
      </c>
      <c r="CD99" s="614" t="s">
        <v>1083</v>
      </c>
      <c r="CE99" s="614" t="s">
        <v>529</v>
      </c>
      <c r="CF99" s="614" t="s">
        <v>529</v>
      </c>
      <c r="CG99" s="614" t="s">
        <v>1083</v>
      </c>
      <c r="CH99" s="614" t="s">
        <v>1083</v>
      </c>
      <c r="CI99" s="614" t="s">
        <v>1083</v>
      </c>
      <c r="CJ99" s="614" t="s">
        <v>1083</v>
      </c>
      <c r="CK99" s="614" t="s">
        <v>529</v>
      </c>
      <c r="CL99" s="614" t="s">
        <v>1083</v>
      </c>
      <c r="CM99" s="614" t="s">
        <v>1083</v>
      </c>
      <c r="CN99" s="614" t="s">
        <v>1083</v>
      </c>
      <c r="CO99" s="614" t="s">
        <v>1083</v>
      </c>
      <c r="CP99" s="614" t="s">
        <v>1083</v>
      </c>
      <c r="CQ99" s="614" t="s">
        <v>1083</v>
      </c>
      <c r="CR99" s="614" t="s">
        <v>529</v>
      </c>
      <c r="CS99" s="614" t="s">
        <v>1083</v>
      </c>
      <c r="CT99" s="614" t="s">
        <v>1083</v>
      </c>
      <c r="CU99" s="614" t="s">
        <v>1083</v>
      </c>
      <c r="CV99" s="614" t="s">
        <v>1083</v>
      </c>
      <c r="CW99" s="614" t="s">
        <v>1083</v>
      </c>
      <c r="CX99" s="614" t="s">
        <v>1083</v>
      </c>
      <c r="CY99" s="614" t="s">
        <v>1083</v>
      </c>
      <c r="CZ99" s="614" t="s">
        <v>1083</v>
      </c>
      <c r="DA99" s="614" t="s">
        <v>1083</v>
      </c>
      <c r="DB99" s="614" t="s">
        <v>1083</v>
      </c>
      <c r="DC99" s="614" t="s">
        <v>529</v>
      </c>
      <c r="DD99" s="614" t="s">
        <v>1083</v>
      </c>
      <c r="DE99" s="614" t="s">
        <v>1083</v>
      </c>
      <c r="DF99" s="614" t="s">
        <v>1083</v>
      </c>
      <c r="DG99" s="614" t="s">
        <v>1083</v>
      </c>
      <c r="DH99" s="614" t="s">
        <v>529</v>
      </c>
      <c r="DI99" s="614" t="s">
        <v>1083</v>
      </c>
      <c r="DJ99" s="614" t="s">
        <v>1083</v>
      </c>
      <c r="DK99" s="614" t="s">
        <v>529</v>
      </c>
      <c r="DL99" s="614" t="s">
        <v>1083</v>
      </c>
      <c r="DM99" s="614" t="s">
        <v>529</v>
      </c>
      <c r="DN99" s="614" t="s">
        <v>1083</v>
      </c>
      <c r="DO99" s="614" t="s">
        <v>1083</v>
      </c>
      <c r="DP99" s="614" t="s">
        <v>529</v>
      </c>
      <c r="DQ99" s="614" t="s">
        <v>1083</v>
      </c>
      <c r="DR99" s="614" t="s">
        <v>1083</v>
      </c>
      <c r="DS99" s="614" t="s">
        <v>1083</v>
      </c>
      <c r="DT99" s="614" t="s">
        <v>1083</v>
      </c>
      <c r="DU99" s="614" t="s">
        <v>529</v>
      </c>
      <c r="DV99" s="614" t="s">
        <v>1083</v>
      </c>
      <c r="DW99" s="614" t="s">
        <v>1083</v>
      </c>
      <c r="DX99" s="614" t="s">
        <v>1083</v>
      </c>
      <c r="DY99" s="614" t="s">
        <v>1083</v>
      </c>
      <c r="DZ99" s="614" t="s">
        <v>529</v>
      </c>
      <c r="EA99" s="614" t="s">
        <v>529</v>
      </c>
      <c r="EB99" s="614" t="s">
        <v>529</v>
      </c>
      <c r="EC99" s="614" t="s">
        <v>1083</v>
      </c>
      <c r="ED99" s="614" t="s">
        <v>529</v>
      </c>
      <c r="EE99" s="614" t="s">
        <v>1083</v>
      </c>
      <c r="EF99" s="614" t="s">
        <v>529</v>
      </c>
      <c r="EG99" s="614" t="s">
        <v>529</v>
      </c>
      <c r="EH99" s="614" t="s">
        <v>1083</v>
      </c>
      <c r="EI99" s="614" t="s">
        <v>1083</v>
      </c>
      <c r="EJ99" s="614" t="s">
        <v>1083</v>
      </c>
      <c r="EK99" s="614" t="s">
        <v>1083</v>
      </c>
      <c r="EL99" s="614" t="s">
        <v>1083</v>
      </c>
      <c r="EM99" s="614" t="s">
        <v>1083</v>
      </c>
      <c r="EN99" s="614" t="s">
        <v>529</v>
      </c>
      <c r="EO99" s="614" t="s">
        <v>1083</v>
      </c>
      <c r="EP99" s="614" t="s">
        <v>1083</v>
      </c>
      <c r="EQ99" s="614" t="s">
        <v>1083</v>
      </c>
      <c r="ER99" s="614" t="s">
        <v>1083</v>
      </c>
      <c r="ES99" s="614" t="s">
        <v>1083</v>
      </c>
      <c r="ET99" s="614" t="s">
        <v>529</v>
      </c>
      <c r="EU99" s="614" t="s">
        <v>1083</v>
      </c>
      <c r="EV99" s="614" t="s">
        <v>529</v>
      </c>
      <c r="EW99" s="614" t="s">
        <v>529</v>
      </c>
      <c r="EX99" s="614" t="s">
        <v>1083</v>
      </c>
      <c r="EY99" s="614" t="s">
        <v>529</v>
      </c>
      <c r="EZ99" s="614" t="s">
        <v>529</v>
      </c>
      <c r="FA99" s="614" t="s">
        <v>1083</v>
      </c>
      <c r="FB99" s="614" t="s">
        <v>1083</v>
      </c>
      <c r="FC99" s="614" t="s">
        <v>1083</v>
      </c>
      <c r="FD99" s="614" t="s">
        <v>1083</v>
      </c>
      <c r="FE99" s="614" t="s">
        <v>1083</v>
      </c>
      <c r="FF99" s="614" t="s">
        <v>1083</v>
      </c>
      <c r="FG99" s="614" t="s">
        <v>1083</v>
      </c>
      <c r="FH99" s="614" t="s">
        <v>1083</v>
      </c>
      <c r="FI99" s="614" t="s">
        <v>1083</v>
      </c>
      <c r="FJ99" s="614" t="s">
        <v>529</v>
      </c>
      <c r="FK99" s="614" t="s">
        <v>529</v>
      </c>
      <c r="FL99" s="614" t="s">
        <v>1083</v>
      </c>
      <c r="FM99" s="614" t="s">
        <v>529</v>
      </c>
      <c r="FN99" s="614" t="s">
        <v>1083</v>
      </c>
      <c r="FO99" s="614" t="s">
        <v>1083</v>
      </c>
      <c r="FP99" s="614" t="s">
        <v>529</v>
      </c>
      <c r="FQ99" s="614" t="s">
        <v>1083</v>
      </c>
      <c r="FR99" s="614" t="s">
        <v>1083</v>
      </c>
      <c r="FS99" s="614" t="s">
        <v>1083</v>
      </c>
      <c r="FT99" s="614" t="s">
        <v>529</v>
      </c>
      <c r="FU99" s="614" t="s">
        <v>1083</v>
      </c>
      <c r="FV99" s="614" t="s">
        <v>1083</v>
      </c>
      <c r="FW99" s="614" t="s">
        <v>1083</v>
      </c>
      <c r="FX99" s="614" t="s">
        <v>529</v>
      </c>
      <c r="FY99" s="614" t="s">
        <v>1083</v>
      </c>
      <c r="FZ99" s="614" t="s">
        <v>529</v>
      </c>
      <c r="GA99" s="614" t="s">
        <v>529</v>
      </c>
      <c r="GB99" s="614" t="s">
        <v>529</v>
      </c>
      <c r="GC99" s="614" t="s">
        <v>529</v>
      </c>
      <c r="GD99" s="614" t="s">
        <v>529</v>
      </c>
      <c r="GE99" s="614" t="s">
        <v>1083</v>
      </c>
      <c r="GF99" s="614" t="s">
        <v>529</v>
      </c>
      <c r="GG99" s="614" t="s">
        <v>529</v>
      </c>
      <c r="GH99" s="614" t="s">
        <v>1083</v>
      </c>
      <c r="GI99" s="614" t="s">
        <v>1083</v>
      </c>
      <c r="GJ99" s="614" t="s">
        <v>529</v>
      </c>
      <c r="GK99" s="614" t="s">
        <v>1083</v>
      </c>
      <c r="GL99" s="614" t="s">
        <v>529</v>
      </c>
      <c r="GM99" s="614" t="s">
        <v>529</v>
      </c>
    </row>
    <row r="100" spans="1:195" x14ac:dyDescent="0.2">
      <c r="A100" s="613">
        <v>44925</v>
      </c>
      <c r="B100" s="614" t="s">
        <v>529</v>
      </c>
      <c r="C100" s="614" t="s">
        <v>1083</v>
      </c>
      <c r="D100" s="614" t="s">
        <v>1083</v>
      </c>
      <c r="E100" s="614" t="s">
        <v>529</v>
      </c>
      <c r="F100" s="614" t="s">
        <v>529</v>
      </c>
      <c r="G100" s="614" t="s">
        <v>1083</v>
      </c>
      <c r="H100" s="614" t="s">
        <v>1083</v>
      </c>
      <c r="I100" s="614" t="s">
        <v>1083</v>
      </c>
      <c r="J100" s="614" t="s">
        <v>1083</v>
      </c>
      <c r="K100" s="614" t="s">
        <v>1083</v>
      </c>
      <c r="L100" s="614" t="s">
        <v>1083</v>
      </c>
      <c r="M100" s="614" t="s">
        <v>1083</v>
      </c>
      <c r="N100" s="614" t="s">
        <v>529</v>
      </c>
      <c r="O100" s="614" t="s">
        <v>1083</v>
      </c>
      <c r="P100" s="614" t="s">
        <v>1083</v>
      </c>
      <c r="Q100" s="614" t="s">
        <v>1083</v>
      </c>
      <c r="R100" s="614" t="s">
        <v>1083</v>
      </c>
      <c r="S100" s="614" t="s">
        <v>1083</v>
      </c>
      <c r="T100" s="614" t="s">
        <v>1083</v>
      </c>
      <c r="U100" s="614" t="s">
        <v>1083</v>
      </c>
      <c r="V100" s="614" t="s">
        <v>1083</v>
      </c>
      <c r="W100" s="614" t="s">
        <v>529</v>
      </c>
      <c r="X100" s="614" t="s">
        <v>529</v>
      </c>
      <c r="Y100" s="614" t="s">
        <v>1083</v>
      </c>
      <c r="Z100" s="614" t="s">
        <v>1083</v>
      </c>
      <c r="AA100" s="614" t="s">
        <v>1083</v>
      </c>
      <c r="AB100" s="614" t="s">
        <v>1083</v>
      </c>
      <c r="AC100" s="614" t="s">
        <v>1083</v>
      </c>
      <c r="AD100" s="614" t="s">
        <v>1083</v>
      </c>
      <c r="AE100" s="614" t="s">
        <v>1083</v>
      </c>
      <c r="AF100" s="614" t="s">
        <v>1083</v>
      </c>
      <c r="AG100" s="614" t="s">
        <v>529</v>
      </c>
      <c r="AH100" s="614" t="s">
        <v>1083</v>
      </c>
      <c r="AI100" s="614" t="s">
        <v>1083</v>
      </c>
      <c r="AJ100" s="614" t="s">
        <v>1083</v>
      </c>
      <c r="AK100" s="614" t="s">
        <v>529</v>
      </c>
      <c r="AL100" s="614" t="s">
        <v>1083</v>
      </c>
      <c r="AM100" s="614" t="s">
        <v>1083</v>
      </c>
      <c r="AN100" s="614" t="s">
        <v>1083</v>
      </c>
      <c r="AO100" s="614" t="s">
        <v>1083</v>
      </c>
      <c r="AP100" s="614" t="s">
        <v>1083</v>
      </c>
      <c r="AQ100" s="614" t="s">
        <v>529</v>
      </c>
      <c r="AR100" s="614" t="s">
        <v>1083</v>
      </c>
      <c r="AS100" s="614" t="s">
        <v>529</v>
      </c>
      <c r="AT100" s="614" t="s">
        <v>1083</v>
      </c>
      <c r="AU100" s="614" t="s">
        <v>1083</v>
      </c>
      <c r="AV100" s="614" t="s">
        <v>1083</v>
      </c>
      <c r="AW100" s="614" t="s">
        <v>1083</v>
      </c>
      <c r="AX100" s="614" t="s">
        <v>1083</v>
      </c>
      <c r="AY100" s="614" t="s">
        <v>1083</v>
      </c>
      <c r="AZ100" s="614" t="s">
        <v>1083</v>
      </c>
      <c r="BA100" s="614" t="s">
        <v>1083</v>
      </c>
      <c r="BB100" s="614" t="s">
        <v>1083</v>
      </c>
      <c r="BC100" s="614" t="s">
        <v>529</v>
      </c>
      <c r="BD100" s="614" t="s">
        <v>529</v>
      </c>
      <c r="BE100" s="614" t="s">
        <v>1083</v>
      </c>
      <c r="BF100" s="614" t="s">
        <v>529</v>
      </c>
      <c r="BG100" s="614" t="s">
        <v>1083</v>
      </c>
      <c r="BH100" s="614" t="s">
        <v>529</v>
      </c>
      <c r="BI100" s="614" t="s">
        <v>529</v>
      </c>
      <c r="BJ100" s="614" t="s">
        <v>1083</v>
      </c>
      <c r="BK100" s="614" t="s">
        <v>529</v>
      </c>
      <c r="BL100" s="614" t="s">
        <v>529</v>
      </c>
      <c r="BM100" s="614" t="s">
        <v>1083</v>
      </c>
      <c r="BN100" s="614" t="s">
        <v>529</v>
      </c>
      <c r="BO100" s="614" t="s">
        <v>529</v>
      </c>
      <c r="BP100" s="614" t="s">
        <v>529</v>
      </c>
      <c r="BQ100" s="614" t="s">
        <v>529</v>
      </c>
      <c r="BR100" s="614" t="s">
        <v>1083</v>
      </c>
      <c r="BS100" s="614" t="s">
        <v>529</v>
      </c>
      <c r="BT100" s="614" t="s">
        <v>529</v>
      </c>
      <c r="BU100" s="614" t="s">
        <v>529</v>
      </c>
      <c r="BV100" s="614" t="s">
        <v>529</v>
      </c>
      <c r="BW100" s="614" t="s">
        <v>1083</v>
      </c>
      <c r="BX100" s="614" t="s">
        <v>529</v>
      </c>
      <c r="BY100" s="614" t="s">
        <v>1083</v>
      </c>
      <c r="BZ100" s="614" t="s">
        <v>1083</v>
      </c>
      <c r="CA100" s="614" t="s">
        <v>1083</v>
      </c>
      <c r="CB100" s="614" t="s">
        <v>1083</v>
      </c>
      <c r="CC100" s="614" t="s">
        <v>1083</v>
      </c>
      <c r="CD100" s="614" t="s">
        <v>1083</v>
      </c>
      <c r="CE100" s="614" t="s">
        <v>529</v>
      </c>
      <c r="CF100" s="614" t="s">
        <v>529</v>
      </c>
      <c r="CG100" s="614" t="s">
        <v>1083</v>
      </c>
      <c r="CH100" s="614" t="s">
        <v>1083</v>
      </c>
      <c r="CI100" s="614" t="s">
        <v>1083</v>
      </c>
      <c r="CJ100" s="614" t="s">
        <v>1083</v>
      </c>
      <c r="CK100" s="614" t="s">
        <v>529</v>
      </c>
      <c r="CL100" s="614" t="s">
        <v>1083</v>
      </c>
      <c r="CM100" s="614" t="s">
        <v>1083</v>
      </c>
      <c r="CN100" s="614" t="s">
        <v>1083</v>
      </c>
      <c r="CO100" s="614" t="s">
        <v>1083</v>
      </c>
      <c r="CP100" s="614" t="s">
        <v>1083</v>
      </c>
      <c r="CQ100" s="614" t="s">
        <v>1083</v>
      </c>
      <c r="CR100" s="614" t="s">
        <v>529</v>
      </c>
      <c r="CS100" s="614" t="s">
        <v>1083</v>
      </c>
      <c r="CT100" s="614" t="s">
        <v>1083</v>
      </c>
      <c r="CU100" s="614" t="s">
        <v>1083</v>
      </c>
      <c r="CV100" s="614" t="s">
        <v>1083</v>
      </c>
      <c r="CW100" s="614" t="s">
        <v>1083</v>
      </c>
      <c r="CX100" s="614" t="s">
        <v>1083</v>
      </c>
      <c r="CY100" s="614" t="s">
        <v>1083</v>
      </c>
      <c r="CZ100" s="614" t="s">
        <v>1083</v>
      </c>
      <c r="DA100" s="614" t="s">
        <v>1083</v>
      </c>
      <c r="DB100" s="614" t="s">
        <v>1083</v>
      </c>
      <c r="DC100" s="614" t="s">
        <v>1083</v>
      </c>
      <c r="DD100" s="614" t="s">
        <v>1083</v>
      </c>
      <c r="DE100" s="614" t="s">
        <v>1083</v>
      </c>
      <c r="DF100" s="614" t="s">
        <v>1083</v>
      </c>
      <c r="DG100" s="614" t="s">
        <v>1083</v>
      </c>
      <c r="DH100" s="614" t="s">
        <v>529</v>
      </c>
      <c r="DI100" s="614" t="s">
        <v>1083</v>
      </c>
      <c r="DJ100" s="614" t="s">
        <v>1083</v>
      </c>
      <c r="DK100" s="614" t="s">
        <v>529</v>
      </c>
      <c r="DL100" s="614" t="s">
        <v>1083</v>
      </c>
      <c r="DM100" s="614" t="s">
        <v>529</v>
      </c>
      <c r="DN100" s="614" t="s">
        <v>1083</v>
      </c>
      <c r="DO100" s="614" t="s">
        <v>1083</v>
      </c>
      <c r="DP100" s="614" t="s">
        <v>529</v>
      </c>
      <c r="DQ100" s="614" t="s">
        <v>1083</v>
      </c>
      <c r="DR100" s="614" t="s">
        <v>1083</v>
      </c>
      <c r="DS100" s="614" t="s">
        <v>1083</v>
      </c>
      <c r="DT100" s="614" t="s">
        <v>1083</v>
      </c>
      <c r="DU100" s="614" t="s">
        <v>529</v>
      </c>
      <c r="DV100" s="614" t="s">
        <v>1083</v>
      </c>
      <c r="DW100" s="614" t="s">
        <v>1083</v>
      </c>
      <c r="DX100" s="614" t="s">
        <v>1083</v>
      </c>
      <c r="DY100" s="614" t="s">
        <v>1083</v>
      </c>
      <c r="DZ100" s="614" t="s">
        <v>529</v>
      </c>
      <c r="EA100" s="614" t="s">
        <v>529</v>
      </c>
      <c r="EB100" s="614" t="s">
        <v>529</v>
      </c>
      <c r="EC100" s="614" t="s">
        <v>1083</v>
      </c>
      <c r="ED100" s="614" t="s">
        <v>529</v>
      </c>
      <c r="EE100" s="614" t="s">
        <v>529</v>
      </c>
      <c r="EF100" s="614" t="s">
        <v>529</v>
      </c>
      <c r="EG100" s="614" t="s">
        <v>529</v>
      </c>
      <c r="EH100" s="614" t="s">
        <v>1083</v>
      </c>
      <c r="EI100" s="614" t="s">
        <v>1083</v>
      </c>
      <c r="EJ100" s="614" t="s">
        <v>1083</v>
      </c>
      <c r="EK100" s="614" t="s">
        <v>1083</v>
      </c>
      <c r="EL100" s="614" t="s">
        <v>1083</v>
      </c>
      <c r="EM100" s="614" t="s">
        <v>1083</v>
      </c>
      <c r="EN100" s="614" t="s">
        <v>529</v>
      </c>
      <c r="EO100" s="614" t="s">
        <v>1083</v>
      </c>
      <c r="EP100" s="614" t="s">
        <v>1083</v>
      </c>
      <c r="EQ100" s="614" t="s">
        <v>1083</v>
      </c>
      <c r="ER100" s="614" t="s">
        <v>529</v>
      </c>
      <c r="ES100" s="614" t="s">
        <v>1083</v>
      </c>
      <c r="ET100" s="614" t="s">
        <v>529</v>
      </c>
      <c r="EU100" s="614" t="s">
        <v>529</v>
      </c>
      <c r="EV100" s="614" t="s">
        <v>529</v>
      </c>
      <c r="EW100" s="614" t="s">
        <v>529</v>
      </c>
      <c r="EX100" s="614" t="s">
        <v>529</v>
      </c>
      <c r="EY100" s="614" t="s">
        <v>529</v>
      </c>
      <c r="EZ100" s="614" t="s">
        <v>529</v>
      </c>
      <c r="FA100" s="614" t="s">
        <v>1083</v>
      </c>
      <c r="FB100" s="614" t="s">
        <v>1083</v>
      </c>
      <c r="FC100" s="614" t="s">
        <v>1083</v>
      </c>
      <c r="FD100" s="614" t="s">
        <v>1083</v>
      </c>
      <c r="FE100" s="614" t="s">
        <v>1083</v>
      </c>
      <c r="FF100" s="614" t="s">
        <v>1083</v>
      </c>
      <c r="FG100" s="614" t="s">
        <v>1083</v>
      </c>
      <c r="FH100" s="614" t="s">
        <v>1083</v>
      </c>
      <c r="FI100" s="614" t="s">
        <v>1083</v>
      </c>
      <c r="FJ100" s="614" t="s">
        <v>529</v>
      </c>
      <c r="FK100" s="614" t="s">
        <v>1083</v>
      </c>
      <c r="FL100" s="614" t="s">
        <v>1083</v>
      </c>
      <c r="FM100" s="614" t="s">
        <v>529</v>
      </c>
      <c r="FN100" s="614" t="s">
        <v>1083</v>
      </c>
      <c r="FO100" s="614" t="s">
        <v>1083</v>
      </c>
      <c r="FP100" s="614" t="s">
        <v>529</v>
      </c>
      <c r="FQ100" s="614" t="s">
        <v>1083</v>
      </c>
      <c r="FR100" s="614" t="s">
        <v>1083</v>
      </c>
      <c r="FS100" s="614" t="s">
        <v>1083</v>
      </c>
      <c r="FT100" s="614" t="s">
        <v>529</v>
      </c>
      <c r="FU100" s="614" t="s">
        <v>1083</v>
      </c>
      <c r="FV100" s="614" t="s">
        <v>1083</v>
      </c>
      <c r="FW100" s="614" t="s">
        <v>1083</v>
      </c>
      <c r="FX100" s="614" t="s">
        <v>529</v>
      </c>
      <c r="FY100" s="614" t="s">
        <v>1083</v>
      </c>
      <c r="FZ100" s="614" t="s">
        <v>529</v>
      </c>
      <c r="GA100" s="614" t="s">
        <v>529</v>
      </c>
      <c r="GB100" s="614" t="s">
        <v>529</v>
      </c>
      <c r="GC100" s="614" t="s">
        <v>529</v>
      </c>
      <c r="GD100" s="614" t="s">
        <v>529</v>
      </c>
      <c r="GE100" s="614" t="s">
        <v>1083</v>
      </c>
      <c r="GF100" s="614" t="s">
        <v>529</v>
      </c>
      <c r="GG100" s="614" t="s">
        <v>529</v>
      </c>
      <c r="GH100" s="614" t="s">
        <v>1083</v>
      </c>
      <c r="GI100" s="614" t="s">
        <v>1083</v>
      </c>
      <c r="GJ100" s="614" t="s">
        <v>529</v>
      </c>
      <c r="GK100" s="614" t="s">
        <v>1083</v>
      </c>
      <c r="GL100" s="614" t="s">
        <v>529</v>
      </c>
      <c r="GM100" s="614" t="s">
        <v>529</v>
      </c>
    </row>
    <row r="101" spans="1:195" x14ac:dyDescent="0.2">
      <c r="A101" s="613">
        <v>44926</v>
      </c>
      <c r="B101" s="614" t="s">
        <v>529</v>
      </c>
      <c r="C101" s="614" t="s">
        <v>1083</v>
      </c>
      <c r="D101" s="614" t="s">
        <v>1083</v>
      </c>
      <c r="E101" s="614" t="s">
        <v>529</v>
      </c>
      <c r="F101" s="614" t="s">
        <v>529</v>
      </c>
      <c r="G101" s="614" t="s">
        <v>1083</v>
      </c>
      <c r="H101" s="614" t="s">
        <v>1083</v>
      </c>
      <c r="I101" s="614" t="s">
        <v>1083</v>
      </c>
      <c r="J101" s="614" t="s">
        <v>529</v>
      </c>
      <c r="K101" s="614" t="s">
        <v>1083</v>
      </c>
      <c r="L101" s="614" t="s">
        <v>1083</v>
      </c>
      <c r="M101" s="614" t="s">
        <v>1083</v>
      </c>
      <c r="N101" s="614" t="s">
        <v>529</v>
      </c>
      <c r="O101" s="614" t="s">
        <v>1083</v>
      </c>
      <c r="P101" s="614" t="s">
        <v>1083</v>
      </c>
      <c r="Q101" s="614" t="s">
        <v>1083</v>
      </c>
      <c r="R101" s="614" t="s">
        <v>1083</v>
      </c>
      <c r="S101" s="614" t="s">
        <v>1083</v>
      </c>
      <c r="T101" s="614" t="s">
        <v>1083</v>
      </c>
      <c r="U101" s="614" t="s">
        <v>1083</v>
      </c>
      <c r="V101" s="614" t="s">
        <v>1083</v>
      </c>
      <c r="W101" s="614" t="s">
        <v>529</v>
      </c>
      <c r="X101" s="614" t="s">
        <v>529</v>
      </c>
      <c r="Y101" s="614" t="s">
        <v>1083</v>
      </c>
      <c r="Z101" s="614" t="s">
        <v>1083</v>
      </c>
      <c r="AA101" s="614" t="s">
        <v>1083</v>
      </c>
      <c r="AB101" s="614" t="s">
        <v>1083</v>
      </c>
      <c r="AC101" s="614" t="s">
        <v>1083</v>
      </c>
      <c r="AD101" s="614" t="s">
        <v>1083</v>
      </c>
      <c r="AE101" s="614" t="s">
        <v>1083</v>
      </c>
      <c r="AF101" s="614" t="s">
        <v>1083</v>
      </c>
      <c r="AG101" s="614" t="s">
        <v>529</v>
      </c>
      <c r="AH101" s="614" t="s">
        <v>1083</v>
      </c>
      <c r="AI101" s="614" t="s">
        <v>1083</v>
      </c>
      <c r="AJ101" s="614" t="s">
        <v>1083</v>
      </c>
      <c r="AK101" s="614" t="s">
        <v>1083</v>
      </c>
      <c r="AL101" s="614" t="s">
        <v>1083</v>
      </c>
      <c r="AM101" s="614" t="s">
        <v>1083</v>
      </c>
      <c r="AN101" s="614" t="s">
        <v>1083</v>
      </c>
      <c r="AO101" s="614" t="s">
        <v>1083</v>
      </c>
      <c r="AP101" s="614" t="s">
        <v>1083</v>
      </c>
      <c r="AQ101" s="614" t="s">
        <v>1083</v>
      </c>
      <c r="AR101" s="614" t="s">
        <v>1083</v>
      </c>
      <c r="AS101" s="614" t="s">
        <v>529</v>
      </c>
      <c r="AT101" s="614" t="s">
        <v>1083</v>
      </c>
      <c r="AU101" s="614" t="s">
        <v>1083</v>
      </c>
      <c r="AV101" s="614" t="s">
        <v>1083</v>
      </c>
      <c r="AW101" s="614" t="s">
        <v>1083</v>
      </c>
      <c r="AX101" s="614" t="s">
        <v>1083</v>
      </c>
      <c r="AY101" s="614" t="s">
        <v>1083</v>
      </c>
      <c r="AZ101" s="614" t="s">
        <v>1083</v>
      </c>
      <c r="BA101" s="614" t="s">
        <v>1083</v>
      </c>
      <c r="BB101" s="614" t="s">
        <v>1083</v>
      </c>
      <c r="BC101" s="614" t="s">
        <v>529</v>
      </c>
      <c r="BD101" s="614" t="s">
        <v>529</v>
      </c>
      <c r="BE101" s="614" t="s">
        <v>1083</v>
      </c>
      <c r="BF101" s="614" t="s">
        <v>529</v>
      </c>
      <c r="BG101" s="614" t="s">
        <v>1083</v>
      </c>
      <c r="BH101" s="614" t="s">
        <v>529</v>
      </c>
      <c r="BI101" s="614" t="s">
        <v>1083</v>
      </c>
      <c r="BJ101" s="614" t="s">
        <v>1083</v>
      </c>
      <c r="BK101" s="614" t="s">
        <v>529</v>
      </c>
      <c r="BL101" s="614" t="s">
        <v>529</v>
      </c>
      <c r="BM101" s="614" t="s">
        <v>1083</v>
      </c>
      <c r="BN101" s="614" t="s">
        <v>529</v>
      </c>
      <c r="BO101" s="614" t="s">
        <v>529</v>
      </c>
      <c r="BP101" s="614" t="s">
        <v>529</v>
      </c>
      <c r="BQ101" s="614" t="s">
        <v>529</v>
      </c>
      <c r="BR101" s="614" t="s">
        <v>1083</v>
      </c>
      <c r="BS101" s="614" t="s">
        <v>529</v>
      </c>
      <c r="BT101" s="614" t="s">
        <v>529</v>
      </c>
      <c r="BU101" s="614" t="s">
        <v>529</v>
      </c>
      <c r="BV101" s="614" t="s">
        <v>529</v>
      </c>
      <c r="BW101" s="614" t="s">
        <v>1083</v>
      </c>
      <c r="BX101" s="614" t="s">
        <v>529</v>
      </c>
      <c r="BY101" s="614" t="s">
        <v>1083</v>
      </c>
      <c r="BZ101" s="614" t="s">
        <v>1083</v>
      </c>
      <c r="CA101" s="614" t="s">
        <v>1083</v>
      </c>
      <c r="CB101" s="614" t="s">
        <v>1083</v>
      </c>
      <c r="CC101" s="614" t="s">
        <v>1083</v>
      </c>
      <c r="CD101" s="614" t="s">
        <v>1083</v>
      </c>
      <c r="CE101" s="614" t="s">
        <v>529</v>
      </c>
      <c r="CF101" s="614" t="s">
        <v>529</v>
      </c>
      <c r="CG101" s="614" t="s">
        <v>1083</v>
      </c>
      <c r="CH101" s="614" t="s">
        <v>1083</v>
      </c>
      <c r="CI101" s="614" t="s">
        <v>1083</v>
      </c>
      <c r="CJ101" s="614" t="s">
        <v>1083</v>
      </c>
      <c r="CK101" s="614" t="s">
        <v>529</v>
      </c>
      <c r="CL101" s="614" t="s">
        <v>529</v>
      </c>
      <c r="CM101" s="614" t="s">
        <v>1083</v>
      </c>
      <c r="CN101" s="614" t="s">
        <v>1083</v>
      </c>
      <c r="CO101" s="614" t="s">
        <v>1083</v>
      </c>
      <c r="CP101" s="614" t="s">
        <v>1083</v>
      </c>
      <c r="CQ101" s="614" t="s">
        <v>1083</v>
      </c>
      <c r="CR101" s="614" t="s">
        <v>529</v>
      </c>
      <c r="CS101" s="614" t="s">
        <v>1083</v>
      </c>
      <c r="CT101" s="614" t="s">
        <v>1083</v>
      </c>
      <c r="CU101" s="614" t="s">
        <v>1083</v>
      </c>
      <c r="CV101" s="614" t="s">
        <v>1083</v>
      </c>
      <c r="CW101" s="614" t="s">
        <v>1083</v>
      </c>
      <c r="CX101" s="614" t="s">
        <v>1083</v>
      </c>
      <c r="CY101" s="614" t="s">
        <v>1083</v>
      </c>
      <c r="CZ101" s="614" t="s">
        <v>1083</v>
      </c>
      <c r="DA101" s="614" t="s">
        <v>1083</v>
      </c>
      <c r="DB101" s="614" t="s">
        <v>1083</v>
      </c>
      <c r="DC101" s="614" t="s">
        <v>529</v>
      </c>
      <c r="DD101" s="614" t="s">
        <v>1083</v>
      </c>
      <c r="DE101" s="614" t="s">
        <v>1083</v>
      </c>
      <c r="DF101" s="614" t="s">
        <v>1083</v>
      </c>
      <c r="DG101" s="614" t="s">
        <v>1083</v>
      </c>
      <c r="DH101" s="614" t="s">
        <v>529</v>
      </c>
      <c r="DI101" s="614" t="s">
        <v>1083</v>
      </c>
      <c r="DJ101" s="614" t="s">
        <v>1083</v>
      </c>
      <c r="DK101" s="614" t="s">
        <v>529</v>
      </c>
      <c r="DL101" s="614" t="s">
        <v>1083</v>
      </c>
      <c r="DM101" s="614" t="s">
        <v>529</v>
      </c>
      <c r="DN101" s="614" t="s">
        <v>1083</v>
      </c>
      <c r="DO101" s="614" t="s">
        <v>1083</v>
      </c>
      <c r="DP101" s="614" t="s">
        <v>529</v>
      </c>
      <c r="DQ101" s="614" t="s">
        <v>1083</v>
      </c>
      <c r="DR101" s="614" t="s">
        <v>1083</v>
      </c>
      <c r="DS101" s="614" t="s">
        <v>1083</v>
      </c>
      <c r="DT101" s="614" t="s">
        <v>1083</v>
      </c>
      <c r="DU101" s="614" t="s">
        <v>529</v>
      </c>
      <c r="DV101" s="614" t="s">
        <v>1083</v>
      </c>
      <c r="DW101" s="614" t="s">
        <v>1083</v>
      </c>
      <c r="DX101" s="614" t="s">
        <v>1083</v>
      </c>
      <c r="DY101" s="614" t="s">
        <v>1083</v>
      </c>
      <c r="DZ101" s="614" t="s">
        <v>529</v>
      </c>
      <c r="EA101" s="614" t="s">
        <v>529</v>
      </c>
      <c r="EB101" s="614" t="s">
        <v>529</v>
      </c>
      <c r="EC101" s="614" t="s">
        <v>1083</v>
      </c>
      <c r="ED101" s="614" t="s">
        <v>529</v>
      </c>
      <c r="EE101" s="614" t="s">
        <v>529</v>
      </c>
      <c r="EF101" s="614" t="s">
        <v>529</v>
      </c>
      <c r="EG101" s="614" t="s">
        <v>529</v>
      </c>
      <c r="EH101" s="614" t="s">
        <v>1083</v>
      </c>
      <c r="EI101" s="614" t="s">
        <v>1083</v>
      </c>
      <c r="EJ101" s="614" t="s">
        <v>1083</v>
      </c>
      <c r="EK101" s="614" t="s">
        <v>1083</v>
      </c>
      <c r="EL101" s="614" t="s">
        <v>1083</v>
      </c>
      <c r="EM101" s="614" t="s">
        <v>1083</v>
      </c>
      <c r="EN101" s="614" t="s">
        <v>529</v>
      </c>
      <c r="EO101" s="614" t="s">
        <v>1083</v>
      </c>
      <c r="EP101" s="614" t="s">
        <v>1083</v>
      </c>
      <c r="EQ101" s="614" t="s">
        <v>1083</v>
      </c>
      <c r="ER101" s="614" t="s">
        <v>529</v>
      </c>
      <c r="ES101" s="614" t="s">
        <v>1083</v>
      </c>
      <c r="ET101" s="614" t="s">
        <v>529</v>
      </c>
      <c r="EU101" s="614" t="s">
        <v>529</v>
      </c>
      <c r="EV101" s="614" t="s">
        <v>529</v>
      </c>
      <c r="EW101" s="614" t="s">
        <v>529</v>
      </c>
      <c r="EX101" s="614" t="s">
        <v>529</v>
      </c>
      <c r="EY101" s="614" t="s">
        <v>529</v>
      </c>
      <c r="EZ101" s="614" t="s">
        <v>529</v>
      </c>
      <c r="FA101" s="614" t="s">
        <v>1083</v>
      </c>
      <c r="FB101" s="614" t="s">
        <v>1083</v>
      </c>
      <c r="FC101" s="614" t="s">
        <v>1083</v>
      </c>
      <c r="FD101" s="614" t="s">
        <v>1083</v>
      </c>
      <c r="FE101" s="614" t="s">
        <v>529</v>
      </c>
      <c r="FF101" s="614" t="s">
        <v>1083</v>
      </c>
      <c r="FG101" s="614" t="s">
        <v>1083</v>
      </c>
      <c r="FH101" s="614" t="s">
        <v>1083</v>
      </c>
      <c r="FI101" s="614" t="s">
        <v>1083</v>
      </c>
      <c r="FJ101" s="614" t="s">
        <v>529</v>
      </c>
      <c r="FK101" s="614" t="s">
        <v>529</v>
      </c>
      <c r="FL101" s="614" t="s">
        <v>1083</v>
      </c>
      <c r="FM101" s="614" t="s">
        <v>1083</v>
      </c>
      <c r="FN101" s="614" t="s">
        <v>1083</v>
      </c>
      <c r="FO101" s="614" t="s">
        <v>1083</v>
      </c>
      <c r="FP101" s="614" t="s">
        <v>1083</v>
      </c>
      <c r="FQ101" s="614" t="s">
        <v>1083</v>
      </c>
      <c r="FR101" s="614" t="s">
        <v>1083</v>
      </c>
      <c r="FS101" s="614" t="s">
        <v>1083</v>
      </c>
      <c r="FT101" s="614" t="s">
        <v>529</v>
      </c>
      <c r="FU101" s="614" t="s">
        <v>1083</v>
      </c>
      <c r="FV101" s="614" t="s">
        <v>1083</v>
      </c>
      <c r="FW101" s="614" t="s">
        <v>1083</v>
      </c>
      <c r="FX101" s="614" t="s">
        <v>529</v>
      </c>
      <c r="FY101" s="614" t="s">
        <v>1083</v>
      </c>
      <c r="FZ101" s="614" t="s">
        <v>529</v>
      </c>
      <c r="GA101" s="614" t="s">
        <v>529</v>
      </c>
      <c r="GB101" s="614" t="s">
        <v>529</v>
      </c>
      <c r="GC101" s="614" t="s">
        <v>529</v>
      </c>
      <c r="GD101" s="614" t="s">
        <v>1083</v>
      </c>
      <c r="GE101" s="614" t="s">
        <v>1083</v>
      </c>
      <c r="GF101" s="614" t="s">
        <v>529</v>
      </c>
      <c r="GG101" s="614" t="s">
        <v>529</v>
      </c>
      <c r="GH101" s="614" t="s">
        <v>1083</v>
      </c>
      <c r="GI101" s="614" t="s">
        <v>1083</v>
      </c>
      <c r="GJ101" s="614" t="s">
        <v>529</v>
      </c>
      <c r="GK101" s="614" t="s">
        <v>1083</v>
      </c>
      <c r="GL101" s="614" t="s">
        <v>529</v>
      </c>
      <c r="GM101" s="614" t="s">
        <v>529</v>
      </c>
    </row>
    <row r="102" spans="1:195" x14ac:dyDescent="0.2">
      <c r="A102" s="613">
        <v>44927</v>
      </c>
      <c r="B102" s="614" t="s">
        <v>529</v>
      </c>
      <c r="C102" s="614" t="s">
        <v>1083</v>
      </c>
      <c r="D102" s="614" t="s">
        <v>1083</v>
      </c>
      <c r="E102" s="614" t="s">
        <v>529</v>
      </c>
      <c r="F102" s="614" t="s">
        <v>529</v>
      </c>
      <c r="G102" s="614" t="s">
        <v>1083</v>
      </c>
      <c r="H102" s="614" t="s">
        <v>1083</v>
      </c>
      <c r="I102" s="614" t="s">
        <v>1083</v>
      </c>
      <c r="J102" s="614" t="s">
        <v>1083</v>
      </c>
      <c r="K102" s="614" t="s">
        <v>1083</v>
      </c>
      <c r="L102" s="614" t="s">
        <v>1083</v>
      </c>
      <c r="M102" s="614" t="s">
        <v>1083</v>
      </c>
      <c r="N102" s="614" t="s">
        <v>1083</v>
      </c>
      <c r="O102" s="614" t="s">
        <v>1083</v>
      </c>
      <c r="P102" s="614" t="s">
        <v>1083</v>
      </c>
      <c r="Q102" s="614" t="s">
        <v>1083</v>
      </c>
      <c r="R102" s="614" t="s">
        <v>1083</v>
      </c>
      <c r="S102" s="614" t="s">
        <v>1083</v>
      </c>
      <c r="T102" s="614" t="s">
        <v>1083</v>
      </c>
      <c r="U102" s="614" t="s">
        <v>1083</v>
      </c>
      <c r="V102" s="614" t="s">
        <v>1083</v>
      </c>
      <c r="W102" s="614" t="s">
        <v>529</v>
      </c>
      <c r="X102" s="614" t="s">
        <v>529</v>
      </c>
      <c r="Y102" s="614" t="s">
        <v>1083</v>
      </c>
      <c r="Z102" s="614" t="s">
        <v>1083</v>
      </c>
      <c r="AA102" s="614" t="s">
        <v>1083</v>
      </c>
      <c r="AB102" s="614" t="s">
        <v>1083</v>
      </c>
      <c r="AC102" s="614" t="s">
        <v>1083</v>
      </c>
      <c r="AD102" s="614" t="s">
        <v>1083</v>
      </c>
      <c r="AE102" s="614" t="s">
        <v>1083</v>
      </c>
      <c r="AF102" s="614" t="s">
        <v>1083</v>
      </c>
      <c r="AG102" s="614" t="s">
        <v>529</v>
      </c>
      <c r="AH102" s="614" t="s">
        <v>1083</v>
      </c>
      <c r="AI102" s="614" t="s">
        <v>1083</v>
      </c>
      <c r="AJ102" s="614" t="s">
        <v>1083</v>
      </c>
      <c r="AK102" s="614" t="s">
        <v>529</v>
      </c>
      <c r="AL102" s="614" t="s">
        <v>1083</v>
      </c>
      <c r="AM102" s="614" t="s">
        <v>1083</v>
      </c>
      <c r="AN102" s="614" t="s">
        <v>1083</v>
      </c>
      <c r="AO102" s="614" t="s">
        <v>1083</v>
      </c>
      <c r="AP102" s="614" t="s">
        <v>1083</v>
      </c>
      <c r="AQ102" s="614" t="s">
        <v>529</v>
      </c>
      <c r="AR102" s="614" t="s">
        <v>1083</v>
      </c>
      <c r="AS102" s="614" t="s">
        <v>529</v>
      </c>
      <c r="AT102" s="614" t="s">
        <v>1083</v>
      </c>
      <c r="AU102" s="614" t="s">
        <v>1083</v>
      </c>
      <c r="AV102" s="614" t="s">
        <v>1083</v>
      </c>
      <c r="AW102" s="614" t="s">
        <v>1083</v>
      </c>
      <c r="AX102" s="614" t="s">
        <v>1083</v>
      </c>
      <c r="AY102" s="614" t="s">
        <v>1083</v>
      </c>
      <c r="AZ102" s="614" t="s">
        <v>1083</v>
      </c>
      <c r="BA102" s="614" t="s">
        <v>529</v>
      </c>
      <c r="BB102" s="614" t="s">
        <v>1083</v>
      </c>
      <c r="BC102" s="614" t="s">
        <v>529</v>
      </c>
      <c r="BD102" s="614" t="s">
        <v>529</v>
      </c>
      <c r="BE102" s="614" t="s">
        <v>1083</v>
      </c>
      <c r="BF102" s="614" t="s">
        <v>529</v>
      </c>
      <c r="BG102" s="614" t="s">
        <v>1083</v>
      </c>
      <c r="BH102" s="614" t="s">
        <v>529</v>
      </c>
      <c r="BI102" s="614" t="s">
        <v>529</v>
      </c>
      <c r="BJ102" s="614" t="s">
        <v>1083</v>
      </c>
      <c r="BK102" s="614" t="s">
        <v>529</v>
      </c>
      <c r="BL102" s="614" t="s">
        <v>529</v>
      </c>
      <c r="BM102" s="614" t="s">
        <v>1083</v>
      </c>
      <c r="BN102" s="614" t="s">
        <v>529</v>
      </c>
      <c r="BO102" s="614" t="s">
        <v>529</v>
      </c>
      <c r="BP102" s="614" t="s">
        <v>529</v>
      </c>
      <c r="BQ102" s="614" t="s">
        <v>529</v>
      </c>
      <c r="BR102" s="614" t="s">
        <v>1083</v>
      </c>
      <c r="BS102" s="614" t="s">
        <v>529</v>
      </c>
      <c r="BT102" s="614" t="s">
        <v>529</v>
      </c>
      <c r="BU102" s="614" t="s">
        <v>529</v>
      </c>
      <c r="BV102" s="614" t="s">
        <v>529</v>
      </c>
      <c r="BW102" s="614" t="s">
        <v>1083</v>
      </c>
      <c r="BX102" s="614" t="s">
        <v>529</v>
      </c>
      <c r="BY102" s="614" t="s">
        <v>1083</v>
      </c>
      <c r="BZ102" s="614" t="s">
        <v>1083</v>
      </c>
      <c r="CA102" s="614" t="s">
        <v>1083</v>
      </c>
      <c r="CB102" s="614" t="s">
        <v>1083</v>
      </c>
      <c r="CC102" s="614" t="s">
        <v>1083</v>
      </c>
      <c r="CD102" s="614" t="s">
        <v>1083</v>
      </c>
      <c r="CE102" s="614" t="s">
        <v>529</v>
      </c>
      <c r="CF102" s="614" t="s">
        <v>529</v>
      </c>
      <c r="CG102" s="614" t="s">
        <v>1083</v>
      </c>
      <c r="CH102" s="614" t="s">
        <v>1083</v>
      </c>
      <c r="CI102" s="614" t="s">
        <v>1083</v>
      </c>
      <c r="CJ102" s="614" t="s">
        <v>1083</v>
      </c>
      <c r="CK102" s="614" t="s">
        <v>529</v>
      </c>
      <c r="CL102" s="614" t="s">
        <v>1083</v>
      </c>
      <c r="CM102" s="614" t="s">
        <v>1083</v>
      </c>
      <c r="CN102" s="614" t="s">
        <v>1083</v>
      </c>
      <c r="CO102" s="614" t="s">
        <v>1083</v>
      </c>
      <c r="CP102" s="614" t="s">
        <v>1083</v>
      </c>
      <c r="CQ102" s="614" t="s">
        <v>1083</v>
      </c>
      <c r="CR102" s="614" t="s">
        <v>529</v>
      </c>
      <c r="CS102" s="614" t="s">
        <v>1083</v>
      </c>
      <c r="CT102" s="614" t="s">
        <v>1083</v>
      </c>
      <c r="CU102" s="614" t="s">
        <v>1083</v>
      </c>
      <c r="CV102" s="614" t="s">
        <v>1083</v>
      </c>
      <c r="CW102" s="614" t="s">
        <v>1083</v>
      </c>
      <c r="CX102" s="614" t="s">
        <v>1083</v>
      </c>
      <c r="CY102" s="614" t="s">
        <v>1083</v>
      </c>
      <c r="CZ102" s="614" t="s">
        <v>1083</v>
      </c>
      <c r="DA102" s="614" t="s">
        <v>1083</v>
      </c>
      <c r="DB102" s="614" t="s">
        <v>1083</v>
      </c>
      <c r="DC102" s="614" t="s">
        <v>529</v>
      </c>
      <c r="DD102" s="614" t="s">
        <v>1083</v>
      </c>
      <c r="DE102" s="614" t="s">
        <v>1083</v>
      </c>
      <c r="DF102" s="614" t="s">
        <v>1083</v>
      </c>
      <c r="DG102" s="614" t="s">
        <v>1083</v>
      </c>
      <c r="DH102" s="614" t="s">
        <v>529</v>
      </c>
      <c r="DI102" s="614" t="s">
        <v>1083</v>
      </c>
      <c r="DJ102" s="614" t="s">
        <v>1083</v>
      </c>
      <c r="DK102" s="614" t="s">
        <v>529</v>
      </c>
      <c r="DL102" s="614" t="s">
        <v>1083</v>
      </c>
      <c r="DM102" s="614" t="s">
        <v>529</v>
      </c>
      <c r="DN102" s="614" t="s">
        <v>1083</v>
      </c>
      <c r="DO102" s="614" t="s">
        <v>1083</v>
      </c>
      <c r="DP102" s="614" t="s">
        <v>529</v>
      </c>
      <c r="DQ102" s="614" t="s">
        <v>1083</v>
      </c>
      <c r="DR102" s="614" t="s">
        <v>1083</v>
      </c>
      <c r="DS102" s="614" t="s">
        <v>1083</v>
      </c>
      <c r="DT102" s="614" t="s">
        <v>1083</v>
      </c>
      <c r="DU102" s="614" t="s">
        <v>529</v>
      </c>
      <c r="DV102" s="614" t="s">
        <v>1083</v>
      </c>
      <c r="DW102" s="614" t="s">
        <v>1083</v>
      </c>
      <c r="DX102" s="614" t="s">
        <v>1083</v>
      </c>
      <c r="DY102" s="614" t="s">
        <v>1083</v>
      </c>
      <c r="DZ102" s="614" t="s">
        <v>529</v>
      </c>
      <c r="EA102" s="614" t="s">
        <v>529</v>
      </c>
      <c r="EB102" s="614" t="s">
        <v>529</v>
      </c>
      <c r="EC102" s="614" t="s">
        <v>1083</v>
      </c>
      <c r="ED102" s="614" t="s">
        <v>529</v>
      </c>
      <c r="EE102" s="614" t="s">
        <v>529</v>
      </c>
      <c r="EF102" s="614" t="s">
        <v>529</v>
      </c>
      <c r="EG102" s="614" t="s">
        <v>529</v>
      </c>
      <c r="EH102" s="614" t="s">
        <v>1083</v>
      </c>
      <c r="EI102" s="614" t="s">
        <v>1083</v>
      </c>
      <c r="EJ102" s="614" t="s">
        <v>1083</v>
      </c>
      <c r="EK102" s="614" t="s">
        <v>1083</v>
      </c>
      <c r="EL102" s="614" t="s">
        <v>1083</v>
      </c>
      <c r="EM102" s="614" t="s">
        <v>1083</v>
      </c>
      <c r="EN102" s="614" t="s">
        <v>529</v>
      </c>
      <c r="EO102" s="614" t="s">
        <v>1083</v>
      </c>
      <c r="EP102" s="614" t="s">
        <v>1083</v>
      </c>
      <c r="EQ102" s="614" t="s">
        <v>1083</v>
      </c>
      <c r="ER102" s="614" t="s">
        <v>529</v>
      </c>
      <c r="ES102" s="614" t="s">
        <v>1083</v>
      </c>
      <c r="ET102" s="614" t="s">
        <v>1083</v>
      </c>
      <c r="EU102" s="614" t="s">
        <v>529</v>
      </c>
      <c r="EV102" s="614" t="s">
        <v>529</v>
      </c>
      <c r="EW102" s="614" t="s">
        <v>529</v>
      </c>
      <c r="EX102" s="614" t="s">
        <v>1083</v>
      </c>
      <c r="EY102" s="614" t="s">
        <v>529</v>
      </c>
      <c r="EZ102" s="614" t="s">
        <v>529</v>
      </c>
      <c r="FA102" s="614" t="s">
        <v>1083</v>
      </c>
      <c r="FB102" s="614" t="s">
        <v>1083</v>
      </c>
      <c r="FC102" s="614" t="s">
        <v>1083</v>
      </c>
      <c r="FD102" s="614" t="s">
        <v>1083</v>
      </c>
      <c r="FE102" s="614" t="s">
        <v>529</v>
      </c>
      <c r="FF102" s="614" t="s">
        <v>1083</v>
      </c>
      <c r="FG102" s="614" t="s">
        <v>1083</v>
      </c>
      <c r="FH102" s="614" t="s">
        <v>1083</v>
      </c>
      <c r="FI102" s="614" t="s">
        <v>1083</v>
      </c>
      <c r="FJ102" s="614" t="s">
        <v>529</v>
      </c>
      <c r="FK102" s="614" t="s">
        <v>529</v>
      </c>
      <c r="FL102" s="614" t="s">
        <v>1083</v>
      </c>
      <c r="FM102" s="614" t="s">
        <v>529</v>
      </c>
      <c r="FN102" s="614" t="s">
        <v>1083</v>
      </c>
      <c r="FO102" s="614" t="s">
        <v>1083</v>
      </c>
      <c r="FP102" s="614" t="s">
        <v>529</v>
      </c>
      <c r="FQ102" s="614" t="s">
        <v>1083</v>
      </c>
      <c r="FR102" s="614" t="s">
        <v>1083</v>
      </c>
      <c r="FS102" s="614" t="s">
        <v>1083</v>
      </c>
      <c r="FT102" s="614" t="s">
        <v>529</v>
      </c>
      <c r="FU102" s="614" t="s">
        <v>1083</v>
      </c>
      <c r="FV102" s="614" t="s">
        <v>1083</v>
      </c>
      <c r="FW102" s="614" t="s">
        <v>1083</v>
      </c>
      <c r="FX102" s="614" t="s">
        <v>529</v>
      </c>
      <c r="FY102" s="614" t="s">
        <v>529</v>
      </c>
      <c r="FZ102" s="614" t="s">
        <v>529</v>
      </c>
      <c r="GA102" s="614" t="s">
        <v>529</v>
      </c>
      <c r="GB102" s="614" t="s">
        <v>529</v>
      </c>
      <c r="GC102" s="614" t="s">
        <v>529</v>
      </c>
      <c r="GD102" s="614" t="s">
        <v>529</v>
      </c>
      <c r="GE102" s="614" t="s">
        <v>1083</v>
      </c>
      <c r="GF102" s="614" t="s">
        <v>529</v>
      </c>
      <c r="GG102" s="614" t="s">
        <v>529</v>
      </c>
      <c r="GH102" s="614" t="s">
        <v>1083</v>
      </c>
      <c r="GI102" s="614" t="s">
        <v>1083</v>
      </c>
      <c r="GJ102" s="614" t="s">
        <v>529</v>
      </c>
      <c r="GK102" s="614" t="s">
        <v>1083</v>
      </c>
      <c r="GL102" s="614" t="s">
        <v>529</v>
      </c>
      <c r="GM102" s="614" t="s">
        <v>529</v>
      </c>
    </row>
    <row r="103" spans="1:195" x14ac:dyDescent="0.2">
      <c r="A103" s="613">
        <v>44928</v>
      </c>
      <c r="B103" s="614" t="s">
        <v>529</v>
      </c>
      <c r="C103" s="614" t="s">
        <v>1083</v>
      </c>
      <c r="D103" s="614" t="s">
        <v>1083</v>
      </c>
      <c r="E103" s="614" t="s">
        <v>529</v>
      </c>
      <c r="F103" s="614" t="s">
        <v>529</v>
      </c>
      <c r="G103" s="614" t="s">
        <v>1083</v>
      </c>
      <c r="H103" s="614" t="s">
        <v>1083</v>
      </c>
      <c r="I103" s="614" t="s">
        <v>1083</v>
      </c>
      <c r="J103" s="614" t="s">
        <v>529</v>
      </c>
      <c r="K103" s="614" t="s">
        <v>1083</v>
      </c>
      <c r="L103" s="614" t="s">
        <v>1083</v>
      </c>
      <c r="M103" s="614" t="s">
        <v>1083</v>
      </c>
      <c r="N103" s="614" t="s">
        <v>529</v>
      </c>
      <c r="O103" s="614" t="s">
        <v>1083</v>
      </c>
      <c r="P103" s="614" t="s">
        <v>1083</v>
      </c>
      <c r="Q103" s="614" t="s">
        <v>1083</v>
      </c>
      <c r="R103" s="614" t="s">
        <v>1083</v>
      </c>
      <c r="S103" s="614" t="s">
        <v>1083</v>
      </c>
      <c r="T103" s="614" t="s">
        <v>1083</v>
      </c>
      <c r="U103" s="614" t="s">
        <v>1083</v>
      </c>
      <c r="V103" s="614" t="s">
        <v>1083</v>
      </c>
      <c r="W103" s="614" t="s">
        <v>529</v>
      </c>
      <c r="X103" s="614" t="s">
        <v>529</v>
      </c>
      <c r="Y103" s="614" t="s">
        <v>1083</v>
      </c>
      <c r="Z103" s="614" t="s">
        <v>1083</v>
      </c>
      <c r="AA103" s="614" t="s">
        <v>1083</v>
      </c>
      <c r="AB103" s="614" t="s">
        <v>1083</v>
      </c>
      <c r="AC103" s="614" t="s">
        <v>1083</v>
      </c>
      <c r="AD103" s="614" t="s">
        <v>1083</v>
      </c>
      <c r="AE103" s="614" t="s">
        <v>1083</v>
      </c>
      <c r="AF103" s="614" t="s">
        <v>1083</v>
      </c>
      <c r="AG103" s="614" t="s">
        <v>529</v>
      </c>
      <c r="AH103" s="614" t="s">
        <v>1083</v>
      </c>
      <c r="AI103" s="614" t="s">
        <v>1083</v>
      </c>
      <c r="AJ103" s="614" t="s">
        <v>1083</v>
      </c>
      <c r="AK103" s="614" t="s">
        <v>529</v>
      </c>
      <c r="AL103" s="614" t="s">
        <v>1083</v>
      </c>
      <c r="AM103" s="614" t="s">
        <v>1083</v>
      </c>
      <c r="AN103" s="614" t="s">
        <v>1083</v>
      </c>
      <c r="AO103" s="614" t="s">
        <v>1083</v>
      </c>
      <c r="AP103" s="614" t="s">
        <v>1083</v>
      </c>
      <c r="AQ103" s="614" t="s">
        <v>529</v>
      </c>
      <c r="AR103" s="614" t="s">
        <v>1083</v>
      </c>
      <c r="AS103" s="614" t="s">
        <v>529</v>
      </c>
      <c r="AT103" s="614" t="s">
        <v>1083</v>
      </c>
      <c r="AU103" s="614" t="s">
        <v>1083</v>
      </c>
      <c r="AV103" s="614" t="s">
        <v>1083</v>
      </c>
      <c r="AW103" s="614" t="s">
        <v>1083</v>
      </c>
      <c r="AX103" s="614" t="s">
        <v>1083</v>
      </c>
      <c r="AY103" s="614" t="s">
        <v>1083</v>
      </c>
      <c r="AZ103" s="614" t="s">
        <v>1083</v>
      </c>
      <c r="BA103" s="614" t="s">
        <v>1083</v>
      </c>
      <c r="BB103" s="614" t="s">
        <v>1083</v>
      </c>
      <c r="BC103" s="614" t="s">
        <v>529</v>
      </c>
      <c r="BD103" s="614" t="s">
        <v>529</v>
      </c>
      <c r="BE103" s="614" t="s">
        <v>1083</v>
      </c>
      <c r="BF103" s="614" t="s">
        <v>529</v>
      </c>
      <c r="BG103" s="614" t="s">
        <v>1083</v>
      </c>
      <c r="BH103" s="614" t="s">
        <v>529</v>
      </c>
      <c r="BI103" s="614" t="s">
        <v>529</v>
      </c>
      <c r="BJ103" s="614" t="s">
        <v>1083</v>
      </c>
      <c r="BK103" s="614" t="s">
        <v>529</v>
      </c>
      <c r="BL103" s="614" t="s">
        <v>529</v>
      </c>
      <c r="BM103" s="614" t="s">
        <v>1083</v>
      </c>
      <c r="BN103" s="614" t="s">
        <v>529</v>
      </c>
      <c r="BO103" s="614" t="s">
        <v>529</v>
      </c>
      <c r="BP103" s="614" t="s">
        <v>529</v>
      </c>
      <c r="BQ103" s="614" t="s">
        <v>529</v>
      </c>
      <c r="BR103" s="614" t="s">
        <v>1083</v>
      </c>
      <c r="BS103" s="614" t="s">
        <v>529</v>
      </c>
      <c r="BT103" s="614" t="s">
        <v>529</v>
      </c>
      <c r="BU103" s="614" t="s">
        <v>529</v>
      </c>
      <c r="BV103" s="614" t="s">
        <v>529</v>
      </c>
      <c r="BW103" s="614" t="s">
        <v>1083</v>
      </c>
      <c r="BX103" s="614" t="s">
        <v>529</v>
      </c>
      <c r="BY103" s="614" t="s">
        <v>1083</v>
      </c>
      <c r="BZ103" s="614" t="s">
        <v>1083</v>
      </c>
      <c r="CA103" s="614" t="s">
        <v>1083</v>
      </c>
      <c r="CB103" s="614" t="s">
        <v>1083</v>
      </c>
      <c r="CC103" s="614" t="s">
        <v>1083</v>
      </c>
      <c r="CD103" s="614" t="s">
        <v>1083</v>
      </c>
      <c r="CE103" s="614" t="s">
        <v>529</v>
      </c>
      <c r="CF103" s="614" t="s">
        <v>529</v>
      </c>
      <c r="CG103" s="614" t="s">
        <v>1083</v>
      </c>
      <c r="CH103" s="614" t="s">
        <v>1083</v>
      </c>
      <c r="CI103" s="614" t="s">
        <v>1083</v>
      </c>
      <c r="CJ103" s="614" t="s">
        <v>1083</v>
      </c>
      <c r="CK103" s="614" t="s">
        <v>529</v>
      </c>
      <c r="CL103" s="614" t="s">
        <v>1083</v>
      </c>
      <c r="CM103" s="614" t="s">
        <v>1083</v>
      </c>
      <c r="CN103" s="614" t="s">
        <v>1083</v>
      </c>
      <c r="CO103" s="614" t="s">
        <v>1083</v>
      </c>
      <c r="CP103" s="614" t="s">
        <v>1083</v>
      </c>
      <c r="CQ103" s="614" t="s">
        <v>1083</v>
      </c>
      <c r="CR103" s="614" t="s">
        <v>529</v>
      </c>
      <c r="CS103" s="614" t="s">
        <v>1083</v>
      </c>
      <c r="CT103" s="614" t="s">
        <v>1083</v>
      </c>
      <c r="CU103" s="614" t="s">
        <v>1083</v>
      </c>
      <c r="CV103" s="614" t="s">
        <v>1083</v>
      </c>
      <c r="CW103" s="614" t="s">
        <v>1083</v>
      </c>
      <c r="CX103" s="614" t="s">
        <v>1083</v>
      </c>
      <c r="CY103" s="614" t="s">
        <v>1083</v>
      </c>
      <c r="CZ103" s="614" t="s">
        <v>1083</v>
      </c>
      <c r="DA103" s="614" t="s">
        <v>1083</v>
      </c>
      <c r="DB103" s="614" t="s">
        <v>1083</v>
      </c>
      <c r="DC103" s="614" t="s">
        <v>529</v>
      </c>
      <c r="DD103" s="614" t="s">
        <v>1083</v>
      </c>
      <c r="DE103" s="614" t="s">
        <v>1083</v>
      </c>
      <c r="DF103" s="614" t="s">
        <v>1083</v>
      </c>
      <c r="DG103" s="614" t="s">
        <v>1083</v>
      </c>
      <c r="DH103" s="614" t="s">
        <v>529</v>
      </c>
      <c r="DI103" s="614" t="s">
        <v>1083</v>
      </c>
      <c r="DJ103" s="614" t="s">
        <v>1083</v>
      </c>
      <c r="DK103" s="614" t="s">
        <v>529</v>
      </c>
      <c r="DL103" s="614" t="s">
        <v>1083</v>
      </c>
      <c r="DM103" s="614" t="s">
        <v>529</v>
      </c>
      <c r="DN103" s="614" t="s">
        <v>1083</v>
      </c>
      <c r="DO103" s="614" t="s">
        <v>1083</v>
      </c>
      <c r="DP103" s="614" t="s">
        <v>529</v>
      </c>
      <c r="DQ103" s="614" t="s">
        <v>529</v>
      </c>
      <c r="DR103" s="614" t="s">
        <v>1083</v>
      </c>
      <c r="DS103" s="614" t="s">
        <v>1083</v>
      </c>
      <c r="DT103" s="614" t="s">
        <v>1083</v>
      </c>
      <c r="DU103" s="614" t="s">
        <v>529</v>
      </c>
      <c r="DV103" s="614" t="s">
        <v>1083</v>
      </c>
      <c r="DW103" s="614" t="s">
        <v>1083</v>
      </c>
      <c r="DX103" s="614" t="s">
        <v>529</v>
      </c>
      <c r="DY103" s="614" t="s">
        <v>1083</v>
      </c>
      <c r="DZ103" s="614" t="s">
        <v>529</v>
      </c>
      <c r="EA103" s="614" t="s">
        <v>529</v>
      </c>
      <c r="EB103" s="614" t="s">
        <v>529</v>
      </c>
      <c r="EC103" s="614" t="s">
        <v>529</v>
      </c>
      <c r="ED103" s="614" t="s">
        <v>529</v>
      </c>
      <c r="EE103" s="614" t="s">
        <v>529</v>
      </c>
      <c r="EF103" s="614" t="s">
        <v>529</v>
      </c>
      <c r="EG103" s="614" t="s">
        <v>1083</v>
      </c>
      <c r="EH103" s="614" t="s">
        <v>1083</v>
      </c>
      <c r="EI103" s="614" t="s">
        <v>1083</v>
      </c>
      <c r="EJ103" s="614" t="s">
        <v>1083</v>
      </c>
      <c r="EK103" s="614" t="s">
        <v>1083</v>
      </c>
      <c r="EL103" s="614" t="s">
        <v>1083</v>
      </c>
      <c r="EM103" s="614" t="s">
        <v>1083</v>
      </c>
      <c r="EN103" s="614" t="s">
        <v>529</v>
      </c>
      <c r="EO103" s="614" t="s">
        <v>1083</v>
      </c>
      <c r="EP103" s="614" t="s">
        <v>1083</v>
      </c>
      <c r="EQ103" s="614" t="s">
        <v>1083</v>
      </c>
      <c r="ER103" s="614" t="s">
        <v>529</v>
      </c>
      <c r="ES103" s="614" t="s">
        <v>1083</v>
      </c>
      <c r="ET103" s="614" t="s">
        <v>529</v>
      </c>
      <c r="EU103" s="614" t="s">
        <v>529</v>
      </c>
      <c r="EV103" s="614" t="s">
        <v>529</v>
      </c>
      <c r="EW103" s="614" t="s">
        <v>529</v>
      </c>
      <c r="EX103" s="614" t="s">
        <v>1083</v>
      </c>
      <c r="EY103" s="614" t="s">
        <v>1083</v>
      </c>
      <c r="EZ103" s="614" t="s">
        <v>529</v>
      </c>
      <c r="FA103" s="614" t="s">
        <v>1083</v>
      </c>
      <c r="FB103" s="614" t="s">
        <v>1083</v>
      </c>
      <c r="FC103" s="614" t="s">
        <v>1083</v>
      </c>
      <c r="FD103" s="614" t="s">
        <v>1083</v>
      </c>
      <c r="FE103" s="614" t="s">
        <v>529</v>
      </c>
      <c r="FF103" s="614" t="s">
        <v>1083</v>
      </c>
      <c r="FG103" s="614" t="s">
        <v>1083</v>
      </c>
      <c r="FH103" s="614" t="s">
        <v>1083</v>
      </c>
      <c r="FI103" s="614" t="s">
        <v>1083</v>
      </c>
      <c r="FJ103" s="614" t="s">
        <v>529</v>
      </c>
      <c r="FK103" s="614" t="s">
        <v>529</v>
      </c>
      <c r="FL103" s="614" t="s">
        <v>1083</v>
      </c>
      <c r="FM103" s="614" t="s">
        <v>529</v>
      </c>
      <c r="FN103" s="614" t="s">
        <v>1083</v>
      </c>
      <c r="FO103" s="614" t="s">
        <v>1083</v>
      </c>
      <c r="FP103" s="614" t="s">
        <v>1083</v>
      </c>
      <c r="FQ103" s="614" t="s">
        <v>1083</v>
      </c>
      <c r="FR103" s="614" t="s">
        <v>1083</v>
      </c>
      <c r="FS103" s="614" t="s">
        <v>1083</v>
      </c>
      <c r="FT103" s="614" t="s">
        <v>529</v>
      </c>
      <c r="FU103" s="614" t="s">
        <v>1083</v>
      </c>
      <c r="FV103" s="614" t="s">
        <v>1083</v>
      </c>
      <c r="FW103" s="614" t="s">
        <v>1083</v>
      </c>
      <c r="FX103" s="614" t="s">
        <v>529</v>
      </c>
      <c r="FY103" s="614" t="s">
        <v>529</v>
      </c>
      <c r="FZ103" s="614" t="s">
        <v>529</v>
      </c>
      <c r="GA103" s="614" t="s">
        <v>529</v>
      </c>
      <c r="GB103" s="614" t="s">
        <v>529</v>
      </c>
      <c r="GC103" s="614" t="s">
        <v>529</v>
      </c>
      <c r="GD103" s="614" t="s">
        <v>1083</v>
      </c>
      <c r="GE103" s="614" t="s">
        <v>1083</v>
      </c>
      <c r="GF103" s="614" t="s">
        <v>529</v>
      </c>
      <c r="GG103" s="614" t="s">
        <v>529</v>
      </c>
      <c r="GH103" s="614" t="s">
        <v>1083</v>
      </c>
      <c r="GI103" s="614" t="s">
        <v>1083</v>
      </c>
      <c r="GJ103" s="614" t="s">
        <v>529</v>
      </c>
      <c r="GK103" s="614" t="s">
        <v>1083</v>
      </c>
      <c r="GL103" s="614" t="s">
        <v>529</v>
      </c>
      <c r="GM103" s="614" t="s">
        <v>529</v>
      </c>
    </row>
    <row r="104" spans="1:195" x14ac:dyDescent="0.2">
      <c r="A104" s="613">
        <v>44929</v>
      </c>
      <c r="B104" s="614" t="s">
        <v>529</v>
      </c>
      <c r="C104" s="614" t="s">
        <v>1083</v>
      </c>
      <c r="D104" s="614" t="s">
        <v>1083</v>
      </c>
      <c r="E104" s="614" t="s">
        <v>529</v>
      </c>
      <c r="F104" s="614" t="s">
        <v>529</v>
      </c>
      <c r="G104" s="614" t="s">
        <v>1083</v>
      </c>
      <c r="H104" s="614" t="s">
        <v>1083</v>
      </c>
      <c r="I104" s="614" t="s">
        <v>1083</v>
      </c>
      <c r="J104" s="614" t="s">
        <v>1083</v>
      </c>
      <c r="K104" s="614" t="s">
        <v>1083</v>
      </c>
      <c r="L104" s="614" t="s">
        <v>529</v>
      </c>
      <c r="M104" s="614" t="s">
        <v>1083</v>
      </c>
      <c r="N104" s="614" t="s">
        <v>1083</v>
      </c>
      <c r="O104" s="614" t="s">
        <v>1083</v>
      </c>
      <c r="P104" s="614" t="s">
        <v>1083</v>
      </c>
      <c r="Q104" s="614" t="s">
        <v>1083</v>
      </c>
      <c r="R104" s="614" t="s">
        <v>1083</v>
      </c>
      <c r="S104" s="614" t="s">
        <v>1083</v>
      </c>
      <c r="T104" s="614" t="s">
        <v>1083</v>
      </c>
      <c r="U104" s="614" t="s">
        <v>1083</v>
      </c>
      <c r="V104" s="614" t="s">
        <v>1083</v>
      </c>
      <c r="W104" s="614" t="s">
        <v>529</v>
      </c>
      <c r="X104" s="614" t="s">
        <v>529</v>
      </c>
      <c r="Y104" s="614" t="s">
        <v>1083</v>
      </c>
      <c r="Z104" s="614" t="s">
        <v>1083</v>
      </c>
      <c r="AA104" s="614" t="s">
        <v>1083</v>
      </c>
      <c r="AB104" s="614" t="s">
        <v>1083</v>
      </c>
      <c r="AC104" s="614" t="s">
        <v>1083</v>
      </c>
      <c r="AD104" s="614" t="s">
        <v>1083</v>
      </c>
      <c r="AE104" s="614" t="s">
        <v>1083</v>
      </c>
      <c r="AF104" s="614" t="s">
        <v>1083</v>
      </c>
      <c r="AG104" s="614" t="s">
        <v>529</v>
      </c>
      <c r="AH104" s="614" t="s">
        <v>1083</v>
      </c>
      <c r="AI104" s="614" t="s">
        <v>1083</v>
      </c>
      <c r="AJ104" s="614" t="s">
        <v>1083</v>
      </c>
      <c r="AK104" s="614" t="s">
        <v>529</v>
      </c>
      <c r="AL104" s="614" t="s">
        <v>1083</v>
      </c>
      <c r="AM104" s="614" t="s">
        <v>1083</v>
      </c>
      <c r="AN104" s="614" t="s">
        <v>1083</v>
      </c>
      <c r="AO104" s="614" t="s">
        <v>1083</v>
      </c>
      <c r="AP104" s="614" t="s">
        <v>1083</v>
      </c>
      <c r="AQ104" s="614" t="s">
        <v>529</v>
      </c>
      <c r="AR104" s="614" t="s">
        <v>1083</v>
      </c>
      <c r="AS104" s="614" t="s">
        <v>529</v>
      </c>
      <c r="AT104" s="614" t="s">
        <v>1083</v>
      </c>
      <c r="AU104" s="614" t="s">
        <v>1083</v>
      </c>
      <c r="AV104" s="614" t="s">
        <v>1083</v>
      </c>
      <c r="AW104" s="614" t="s">
        <v>1083</v>
      </c>
      <c r="AX104" s="614" t="s">
        <v>1083</v>
      </c>
      <c r="AY104" s="614" t="s">
        <v>1083</v>
      </c>
      <c r="AZ104" s="614" t="s">
        <v>1083</v>
      </c>
      <c r="BA104" s="614" t="s">
        <v>529</v>
      </c>
      <c r="BB104" s="614" t="s">
        <v>1083</v>
      </c>
      <c r="BC104" s="614" t="s">
        <v>529</v>
      </c>
      <c r="BD104" s="614" t="s">
        <v>529</v>
      </c>
      <c r="BE104" s="614" t="s">
        <v>1083</v>
      </c>
      <c r="BF104" s="614" t="s">
        <v>529</v>
      </c>
      <c r="BG104" s="614" t="s">
        <v>1083</v>
      </c>
      <c r="BH104" s="614" t="s">
        <v>529</v>
      </c>
      <c r="BI104" s="614" t="s">
        <v>529</v>
      </c>
      <c r="BJ104" s="614" t="s">
        <v>1083</v>
      </c>
      <c r="BK104" s="614" t="s">
        <v>529</v>
      </c>
      <c r="BL104" s="614" t="s">
        <v>529</v>
      </c>
      <c r="BM104" s="614" t="s">
        <v>1083</v>
      </c>
      <c r="BN104" s="614" t="s">
        <v>529</v>
      </c>
      <c r="BO104" s="614" t="s">
        <v>529</v>
      </c>
      <c r="BP104" s="614" t="s">
        <v>529</v>
      </c>
      <c r="BQ104" s="614" t="s">
        <v>529</v>
      </c>
      <c r="BR104" s="614" t="s">
        <v>1083</v>
      </c>
      <c r="BS104" s="614" t="s">
        <v>529</v>
      </c>
      <c r="BT104" s="614" t="s">
        <v>529</v>
      </c>
      <c r="BU104" s="614" t="s">
        <v>529</v>
      </c>
      <c r="BV104" s="614" t="s">
        <v>529</v>
      </c>
      <c r="BW104" s="614" t="s">
        <v>1083</v>
      </c>
      <c r="BX104" s="614" t="s">
        <v>529</v>
      </c>
      <c r="BY104" s="614" t="s">
        <v>1083</v>
      </c>
      <c r="BZ104" s="614" t="s">
        <v>1083</v>
      </c>
      <c r="CA104" s="614" t="s">
        <v>1083</v>
      </c>
      <c r="CB104" s="614" t="s">
        <v>1083</v>
      </c>
      <c r="CC104" s="614" t="s">
        <v>1083</v>
      </c>
      <c r="CD104" s="614" t="s">
        <v>1083</v>
      </c>
      <c r="CE104" s="614" t="s">
        <v>529</v>
      </c>
      <c r="CF104" s="614" t="s">
        <v>529</v>
      </c>
      <c r="CG104" s="614" t="s">
        <v>1083</v>
      </c>
      <c r="CH104" s="614" t="s">
        <v>1083</v>
      </c>
      <c r="CI104" s="614" t="s">
        <v>1083</v>
      </c>
      <c r="CJ104" s="614" t="s">
        <v>1083</v>
      </c>
      <c r="CK104" s="614" t="s">
        <v>529</v>
      </c>
      <c r="CL104" s="614" t="s">
        <v>529</v>
      </c>
      <c r="CM104" s="614" t="s">
        <v>1083</v>
      </c>
      <c r="CN104" s="614" t="s">
        <v>1083</v>
      </c>
      <c r="CO104" s="614" t="s">
        <v>1083</v>
      </c>
      <c r="CP104" s="614" t="s">
        <v>1083</v>
      </c>
      <c r="CQ104" s="614" t="s">
        <v>1083</v>
      </c>
      <c r="CR104" s="614" t="s">
        <v>529</v>
      </c>
      <c r="CS104" s="614" t="s">
        <v>1083</v>
      </c>
      <c r="CT104" s="614" t="s">
        <v>1083</v>
      </c>
      <c r="CU104" s="614" t="s">
        <v>1083</v>
      </c>
      <c r="CV104" s="614" t="s">
        <v>1083</v>
      </c>
      <c r="CW104" s="614" t="s">
        <v>1083</v>
      </c>
      <c r="CX104" s="614" t="s">
        <v>1083</v>
      </c>
      <c r="CY104" s="614" t="s">
        <v>1083</v>
      </c>
      <c r="CZ104" s="614" t="s">
        <v>1083</v>
      </c>
      <c r="DA104" s="614" t="s">
        <v>1083</v>
      </c>
      <c r="DB104" s="614" t="s">
        <v>1083</v>
      </c>
      <c r="DC104" s="614" t="s">
        <v>529</v>
      </c>
      <c r="DD104" s="614" t="s">
        <v>1083</v>
      </c>
      <c r="DE104" s="614" t="s">
        <v>1083</v>
      </c>
      <c r="DF104" s="614" t="s">
        <v>1083</v>
      </c>
      <c r="DG104" s="614" t="s">
        <v>1083</v>
      </c>
      <c r="DH104" s="614" t="s">
        <v>529</v>
      </c>
      <c r="DI104" s="614" t="s">
        <v>1083</v>
      </c>
      <c r="DJ104" s="614" t="s">
        <v>1083</v>
      </c>
      <c r="DK104" s="614" t="s">
        <v>529</v>
      </c>
      <c r="DL104" s="614" t="s">
        <v>1083</v>
      </c>
      <c r="DM104" s="614" t="s">
        <v>529</v>
      </c>
      <c r="DN104" s="614" t="s">
        <v>1083</v>
      </c>
      <c r="DO104" s="614" t="s">
        <v>1083</v>
      </c>
      <c r="DP104" s="614" t="s">
        <v>529</v>
      </c>
      <c r="DQ104" s="614" t="s">
        <v>529</v>
      </c>
      <c r="DR104" s="614" t="s">
        <v>1083</v>
      </c>
      <c r="DS104" s="614" t="s">
        <v>1083</v>
      </c>
      <c r="DT104" s="614" t="s">
        <v>1083</v>
      </c>
      <c r="DU104" s="614" t="s">
        <v>529</v>
      </c>
      <c r="DV104" s="614" t="s">
        <v>1083</v>
      </c>
      <c r="DW104" s="614" t="s">
        <v>1083</v>
      </c>
      <c r="DX104" s="614" t="s">
        <v>1083</v>
      </c>
      <c r="DY104" s="614" t="s">
        <v>1083</v>
      </c>
      <c r="DZ104" s="614" t="s">
        <v>529</v>
      </c>
      <c r="EA104" s="614" t="s">
        <v>529</v>
      </c>
      <c r="EB104" s="614" t="s">
        <v>529</v>
      </c>
      <c r="EC104" s="614" t="s">
        <v>1083</v>
      </c>
      <c r="ED104" s="614" t="s">
        <v>529</v>
      </c>
      <c r="EE104" s="614" t="s">
        <v>529</v>
      </c>
      <c r="EF104" s="614" t="s">
        <v>529</v>
      </c>
      <c r="EG104" s="614" t="s">
        <v>529</v>
      </c>
      <c r="EH104" s="614" t="s">
        <v>1083</v>
      </c>
      <c r="EI104" s="614" t="s">
        <v>1083</v>
      </c>
      <c r="EJ104" s="614" t="s">
        <v>1083</v>
      </c>
      <c r="EK104" s="614" t="s">
        <v>1083</v>
      </c>
      <c r="EL104" s="614" t="s">
        <v>1083</v>
      </c>
      <c r="EM104" s="614" t="s">
        <v>1083</v>
      </c>
      <c r="EN104" s="614" t="s">
        <v>529</v>
      </c>
      <c r="EO104" s="614" t="s">
        <v>1083</v>
      </c>
      <c r="EP104" s="614" t="s">
        <v>1083</v>
      </c>
      <c r="EQ104" s="614" t="s">
        <v>1083</v>
      </c>
      <c r="ER104" s="614" t="s">
        <v>529</v>
      </c>
      <c r="ES104" s="614" t="s">
        <v>1083</v>
      </c>
      <c r="ET104" s="614" t="s">
        <v>529</v>
      </c>
      <c r="EU104" s="614" t="s">
        <v>529</v>
      </c>
      <c r="EV104" s="614" t="s">
        <v>529</v>
      </c>
      <c r="EW104" s="614" t="s">
        <v>529</v>
      </c>
      <c r="EX104" s="614" t="s">
        <v>1083</v>
      </c>
      <c r="EY104" s="614" t="s">
        <v>1083</v>
      </c>
      <c r="EZ104" s="614" t="s">
        <v>529</v>
      </c>
      <c r="FA104" s="614" t="s">
        <v>1083</v>
      </c>
      <c r="FB104" s="614" t="s">
        <v>1083</v>
      </c>
      <c r="FC104" s="614" t="s">
        <v>1083</v>
      </c>
      <c r="FD104" s="614" t="s">
        <v>1083</v>
      </c>
      <c r="FE104" s="614" t="s">
        <v>1083</v>
      </c>
      <c r="FF104" s="614" t="s">
        <v>1083</v>
      </c>
      <c r="FG104" s="614" t="s">
        <v>1083</v>
      </c>
      <c r="FH104" s="614" t="s">
        <v>1083</v>
      </c>
      <c r="FI104" s="614" t="s">
        <v>1083</v>
      </c>
      <c r="FJ104" s="614" t="s">
        <v>529</v>
      </c>
      <c r="FK104" s="614" t="s">
        <v>529</v>
      </c>
      <c r="FL104" s="614" t="s">
        <v>1083</v>
      </c>
      <c r="FM104" s="614" t="s">
        <v>529</v>
      </c>
      <c r="FN104" s="614" t="s">
        <v>1083</v>
      </c>
      <c r="FO104" s="614" t="s">
        <v>1083</v>
      </c>
      <c r="FP104" s="614" t="s">
        <v>1083</v>
      </c>
      <c r="FQ104" s="614" t="s">
        <v>1083</v>
      </c>
      <c r="FR104" s="614" t="s">
        <v>1083</v>
      </c>
      <c r="FS104" s="614" t="s">
        <v>1083</v>
      </c>
      <c r="FT104" s="614" t="s">
        <v>529</v>
      </c>
      <c r="FU104" s="614" t="s">
        <v>1083</v>
      </c>
      <c r="FV104" s="614" t="s">
        <v>1083</v>
      </c>
      <c r="FW104" s="614" t="s">
        <v>1083</v>
      </c>
      <c r="FX104" s="614" t="s">
        <v>529</v>
      </c>
      <c r="FY104" s="614" t="s">
        <v>529</v>
      </c>
      <c r="FZ104" s="614" t="s">
        <v>529</v>
      </c>
      <c r="GA104" s="614" t="s">
        <v>529</v>
      </c>
      <c r="GB104" s="614" t="s">
        <v>529</v>
      </c>
      <c r="GC104" s="614" t="s">
        <v>529</v>
      </c>
      <c r="GD104" s="614" t="s">
        <v>529</v>
      </c>
      <c r="GE104" s="614" t="s">
        <v>1083</v>
      </c>
      <c r="GF104" s="614" t="s">
        <v>529</v>
      </c>
      <c r="GG104" s="614" t="s">
        <v>529</v>
      </c>
      <c r="GH104" s="614" t="s">
        <v>1083</v>
      </c>
      <c r="GI104" s="614" t="s">
        <v>1083</v>
      </c>
      <c r="GJ104" s="614" t="s">
        <v>529</v>
      </c>
      <c r="GK104" s="614" t="s">
        <v>1083</v>
      </c>
      <c r="GL104" s="614" t="s">
        <v>529</v>
      </c>
      <c r="GM104" s="614" t="s">
        <v>1083</v>
      </c>
    </row>
    <row r="105" spans="1:195" x14ac:dyDescent="0.2">
      <c r="A105" s="613">
        <v>44930</v>
      </c>
      <c r="B105" s="614" t="s">
        <v>529</v>
      </c>
      <c r="C105" s="614" t="s">
        <v>1083</v>
      </c>
      <c r="D105" s="614" t="s">
        <v>1083</v>
      </c>
      <c r="E105" s="614" t="s">
        <v>529</v>
      </c>
      <c r="F105" s="614" t="s">
        <v>529</v>
      </c>
      <c r="G105" s="614" t="s">
        <v>1083</v>
      </c>
      <c r="H105" s="614" t="s">
        <v>1083</v>
      </c>
      <c r="I105" s="614" t="s">
        <v>1083</v>
      </c>
      <c r="J105" s="614" t="s">
        <v>1083</v>
      </c>
      <c r="K105" s="614" t="s">
        <v>1083</v>
      </c>
      <c r="L105" s="614" t="s">
        <v>1083</v>
      </c>
      <c r="M105" s="614" t="s">
        <v>1083</v>
      </c>
      <c r="N105" s="614" t="s">
        <v>529</v>
      </c>
      <c r="O105" s="614" t="s">
        <v>1083</v>
      </c>
      <c r="P105" s="614" t="s">
        <v>1083</v>
      </c>
      <c r="Q105" s="614" t="s">
        <v>529</v>
      </c>
      <c r="R105" s="614" t="s">
        <v>1083</v>
      </c>
      <c r="S105" s="614" t="s">
        <v>1083</v>
      </c>
      <c r="T105" s="614" t="s">
        <v>1083</v>
      </c>
      <c r="U105" s="614" t="s">
        <v>1083</v>
      </c>
      <c r="V105" s="614" t="s">
        <v>1083</v>
      </c>
      <c r="W105" s="614" t="s">
        <v>529</v>
      </c>
      <c r="X105" s="614" t="s">
        <v>529</v>
      </c>
      <c r="Y105" s="614" t="s">
        <v>1083</v>
      </c>
      <c r="Z105" s="614" t="s">
        <v>1083</v>
      </c>
      <c r="AA105" s="614" t="s">
        <v>1083</v>
      </c>
      <c r="AB105" s="614" t="s">
        <v>1083</v>
      </c>
      <c r="AC105" s="614" t="s">
        <v>1083</v>
      </c>
      <c r="AD105" s="614" t="s">
        <v>1083</v>
      </c>
      <c r="AE105" s="614" t="s">
        <v>1083</v>
      </c>
      <c r="AF105" s="614" t="s">
        <v>1083</v>
      </c>
      <c r="AG105" s="614" t="s">
        <v>529</v>
      </c>
      <c r="AH105" s="614" t="s">
        <v>1083</v>
      </c>
      <c r="AI105" s="614" t="s">
        <v>1083</v>
      </c>
      <c r="AJ105" s="614" t="s">
        <v>1083</v>
      </c>
      <c r="AK105" s="614" t="s">
        <v>529</v>
      </c>
      <c r="AL105" s="614" t="s">
        <v>1083</v>
      </c>
      <c r="AM105" s="614" t="s">
        <v>1083</v>
      </c>
      <c r="AN105" s="614" t="s">
        <v>1083</v>
      </c>
      <c r="AO105" s="614" t="s">
        <v>1083</v>
      </c>
      <c r="AP105" s="614" t="s">
        <v>1083</v>
      </c>
      <c r="AQ105" s="614" t="s">
        <v>529</v>
      </c>
      <c r="AR105" s="614" t="s">
        <v>1083</v>
      </c>
      <c r="AS105" s="614" t="s">
        <v>529</v>
      </c>
      <c r="AT105" s="614" t="s">
        <v>1083</v>
      </c>
      <c r="AU105" s="614" t="s">
        <v>1083</v>
      </c>
      <c r="AV105" s="614" t="s">
        <v>1083</v>
      </c>
      <c r="AW105" s="614" t="s">
        <v>1083</v>
      </c>
      <c r="AX105" s="614" t="s">
        <v>1083</v>
      </c>
      <c r="AY105" s="614" t="s">
        <v>1083</v>
      </c>
      <c r="AZ105" s="614" t="s">
        <v>1083</v>
      </c>
      <c r="BA105" s="614" t="s">
        <v>529</v>
      </c>
      <c r="BB105" s="614" t="s">
        <v>1083</v>
      </c>
      <c r="BC105" s="614" t="s">
        <v>529</v>
      </c>
      <c r="BD105" s="614" t="s">
        <v>529</v>
      </c>
      <c r="BE105" s="614" t="s">
        <v>1083</v>
      </c>
      <c r="BF105" s="614" t="s">
        <v>529</v>
      </c>
      <c r="BG105" s="614" t="s">
        <v>1083</v>
      </c>
      <c r="BH105" s="614" t="s">
        <v>529</v>
      </c>
      <c r="BI105" s="614" t="s">
        <v>529</v>
      </c>
      <c r="BJ105" s="614" t="s">
        <v>1083</v>
      </c>
      <c r="BK105" s="614" t="s">
        <v>529</v>
      </c>
      <c r="BL105" s="614" t="s">
        <v>529</v>
      </c>
      <c r="BM105" s="614" t="s">
        <v>1083</v>
      </c>
      <c r="BN105" s="614" t="s">
        <v>529</v>
      </c>
      <c r="BO105" s="614" t="s">
        <v>529</v>
      </c>
      <c r="BP105" s="614" t="s">
        <v>529</v>
      </c>
      <c r="BQ105" s="614" t="s">
        <v>529</v>
      </c>
      <c r="BR105" s="614" t="s">
        <v>1083</v>
      </c>
      <c r="BS105" s="614" t="s">
        <v>529</v>
      </c>
      <c r="BT105" s="614" t="s">
        <v>529</v>
      </c>
      <c r="BU105" s="614" t="s">
        <v>529</v>
      </c>
      <c r="BV105" s="614" t="s">
        <v>529</v>
      </c>
      <c r="BW105" s="614" t="s">
        <v>1083</v>
      </c>
      <c r="BX105" s="614" t="s">
        <v>529</v>
      </c>
      <c r="BY105" s="614" t="s">
        <v>1083</v>
      </c>
      <c r="BZ105" s="614" t="s">
        <v>1083</v>
      </c>
      <c r="CA105" s="614" t="s">
        <v>1083</v>
      </c>
      <c r="CB105" s="614" t="s">
        <v>1083</v>
      </c>
      <c r="CC105" s="614" t="s">
        <v>1083</v>
      </c>
      <c r="CD105" s="614" t="s">
        <v>1083</v>
      </c>
      <c r="CE105" s="614" t="s">
        <v>529</v>
      </c>
      <c r="CF105" s="614" t="s">
        <v>529</v>
      </c>
      <c r="CG105" s="614" t="s">
        <v>1083</v>
      </c>
      <c r="CH105" s="614" t="s">
        <v>1083</v>
      </c>
      <c r="CI105" s="614" t="s">
        <v>1083</v>
      </c>
      <c r="CJ105" s="614" t="s">
        <v>1083</v>
      </c>
      <c r="CK105" s="614" t="s">
        <v>529</v>
      </c>
      <c r="CL105" s="614" t="s">
        <v>1083</v>
      </c>
      <c r="CM105" s="614" t="s">
        <v>1083</v>
      </c>
      <c r="CN105" s="614" t="s">
        <v>1083</v>
      </c>
      <c r="CO105" s="614" t="s">
        <v>1083</v>
      </c>
      <c r="CP105" s="614" t="s">
        <v>1083</v>
      </c>
      <c r="CQ105" s="614" t="s">
        <v>1083</v>
      </c>
      <c r="CR105" s="614" t="s">
        <v>529</v>
      </c>
      <c r="CS105" s="614" t="s">
        <v>1083</v>
      </c>
      <c r="CT105" s="614" t="s">
        <v>1083</v>
      </c>
      <c r="CU105" s="614" t="s">
        <v>1083</v>
      </c>
      <c r="CV105" s="614" t="s">
        <v>1083</v>
      </c>
      <c r="CW105" s="614" t="s">
        <v>1083</v>
      </c>
      <c r="CX105" s="614" t="s">
        <v>1083</v>
      </c>
      <c r="CY105" s="614" t="s">
        <v>1083</v>
      </c>
      <c r="CZ105" s="614" t="s">
        <v>1083</v>
      </c>
      <c r="DA105" s="614" t="s">
        <v>1083</v>
      </c>
      <c r="DB105" s="614" t="s">
        <v>1083</v>
      </c>
      <c r="DC105" s="614" t="s">
        <v>529</v>
      </c>
      <c r="DD105" s="614" t="s">
        <v>1083</v>
      </c>
      <c r="DE105" s="614" t="s">
        <v>1083</v>
      </c>
      <c r="DF105" s="614" t="s">
        <v>1083</v>
      </c>
      <c r="DG105" s="614" t="s">
        <v>1083</v>
      </c>
      <c r="DH105" s="614" t="s">
        <v>529</v>
      </c>
      <c r="DI105" s="614" t="s">
        <v>1083</v>
      </c>
      <c r="DJ105" s="614" t="s">
        <v>1083</v>
      </c>
      <c r="DK105" s="614" t="s">
        <v>529</v>
      </c>
      <c r="DL105" s="614" t="s">
        <v>1083</v>
      </c>
      <c r="DM105" s="614" t="s">
        <v>529</v>
      </c>
      <c r="DN105" s="614" t="s">
        <v>1083</v>
      </c>
      <c r="DO105" s="614" t="s">
        <v>1083</v>
      </c>
      <c r="DP105" s="614" t="s">
        <v>529</v>
      </c>
      <c r="DQ105" s="614" t="s">
        <v>529</v>
      </c>
      <c r="DR105" s="614" t="s">
        <v>1083</v>
      </c>
      <c r="DS105" s="614" t="s">
        <v>1083</v>
      </c>
      <c r="DT105" s="614" t="s">
        <v>1083</v>
      </c>
      <c r="DU105" s="614" t="s">
        <v>529</v>
      </c>
      <c r="DV105" s="614" t="s">
        <v>529</v>
      </c>
      <c r="DW105" s="614" t="s">
        <v>1083</v>
      </c>
      <c r="DX105" s="614" t="s">
        <v>1083</v>
      </c>
      <c r="DY105" s="614" t="s">
        <v>1083</v>
      </c>
      <c r="DZ105" s="614" t="s">
        <v>529</v>
      </c>
      <c r="EA105" s="614" t="s">
        <v>529</v>
      </c>
      <c r="EB105" s="614" t="s">
        <v>529</v>
      </c>
      <c r="EC105" s="614" t="s">
        <v>1083</v>
      </c>
      <c r="ED105" s="614" t="s">
        <v>529</v>
      </c>
      <c r="EE105" s="614" t="s">
        <v>529</v>
      </c>
      <c r="EF105" s="614" t="s">
        <v>529</v>
      </c>
      <c r="EG105" s="614" t="s">
        <v>529</v>
      </c>
      <c r="EH105" s="614" t="s">
        <v>1083</v>
      </c>
      <c r="EI105" s="614" t="s">
        <v>1083</v>
      </c>
      <c r="EJ105" s="614" t="s">
        <v>1083</v>
      </c>
      <c r="EK105" s="614" t="s">
        <v>1083</v>
      </c>
      <c r="EL105" s="614" t="s">
        <v>1083</v>
      </c>
      <c r="EM105" s="614" t="s">
        <v>1083</v>
      </c>
      <c r="EN105" s="614" t="s">
        <v>529</v>
      </c>
      <c r="EO105" s="614" t="s">
        <v>1083</v>
      </c>
      <c r="EP105" s="614" t="s">
        <v>1083</v>
      </c>
      <c r="EQ105" s="614" t="s">
        <v>1083</v>
      </c>
      <c r="ER105" s="614" t="s">
        <v>529</v>
      </c>
      <c r="ES105" s="614" t="s">
        <v>1083</v>
      </c>
      <c r="ET105" s="614" t="s">
        <v>1083</v>
      </c>
      <c r="EU105" s="614" t="s">
        <v>529</v>
      </c>
      <c r="EV105" s="614" t="s">
        <v>529</v>
      </c>
      <c r="EW105" s="614" t="s">
        <v>529</v>
      </c>
      <c r="EX105" s="614" t="s">
        <v>1083</v>
      </c>
      <c r="EY105" s="614" t="s">
        <v>1083</v>
      </c>
      <c r="EZ105" s="614" t="s">
        <v>529</v>
      </c>
      <c r="FA105" s="614" t="s">
        <v>1083</v>
      </c>
      <c r="FB105" s="614" t="s">
        <v>1083</v>
      </c>
      <c r="FC105" s="614" t="s">
        <v>1083</v>
      </c>
      <c r="FD105" s="614" t="s">
        <v>1083</v>
      </c>
      <c r="FE105" s="614" t="s">
        <v>1083</v>
      </c>
      <c r="FF105" s="614" t="s">
        <v>1083</v>
      </c>
      <c r="FG105" s="614" t="s">
        <v>1083</v>
      </c>
      <c r="FH105" s="614" t="s">
        <v>1083</v>
      </c>
      <c r="FI105" s="614" t="s">
        <v>1083</v>
      </c>
      <c r="FJ105" s="614" t="s">
        <v>529</v>
      </c>
      <c r="FK105" s="614" t="s">
        <v>529</v>
      </c>
      <c r="FL105" s="614" t="s">
        <v>1083</v>
      </c>
      <c r="FM105" s="614" t="s">
        <v>529</v>
      </c>
      <c r="FN105" s="614" t="s">
        <v>1083</v>
      </c>
      <c r="FO105" s="614" t="s">
        <v>1083</v>
      </c>
      <c r="FP105" s="614" t="s">
        <v>529</v>
      </c>
      <c r="FQ105" s="614" t="s">
        <v>1083</v>
      </c>
      <c r="FR105" s="614" t="s">
        <v>1083</v>
      </c>
      <c r="FS105" s="614" t="s">
        <v>1083</v>
      </c>
      <c r="FT105" s="614" t="s">
        <v>529</v>
      </c>
      <c r="FU105" s="614" t="s">
        <v>1083</v>
      </c>
      <c r="FV105" s="614" t="s">
        <v>1083</v>
      </c>
      <c r="FW105" s="614" t="s">
        <v>1083</v>
      </c>
      <c r="FX105" s="614" t="s">
        <v>529</v>
      </c>
      <c r="FY105" s="614" t="s">
        <v>529</v>
      </c>
      <c r="FZ105" s="614" t="s">
        <v>529</v>
      </c>
      <c r="GA105" s="614" t="s">
        <v>529</v>
      </c>
      <c r="GB105" s="614" t="s">
        <v>529</v>
      </c>
      <c r="GC105" s="614" t="s">
        <v>529</v>
      </c>
      <c r="GD105" s="614" t="s">
        <v>1083</v>
      </c>
      <c r="GE105" s="614" t="s">
        <v>1083</v>
      </c>
      <c r="GF105" s="614" t="s">
        <v>529</v>
      </c>
      <c r="GG105" s="614" t="s">
        <v>529</v>
      </c>
      <c r="GH105" s="614" t="s">
        <v>1083</v>
      </c>
      <c r="GI105" s="614" t="s">
        <v>1083</v>
      </c>
      <c r="GJ105" s="614" t="s">
        <v>529</v>
      </c>
      <c r="GK105" s="614" t="s">
        <v>1083</v>
      </c>
      <c r="GL105" s="614" t="s">
        <v>529</v>
      </c>
      <c r="GM105" s="614" t="s">
        <v>529</v>
      </c>
    </row>
    <row r="106" spans="1:195" x14ac:dyDescent="0.2">
      <c r="A106" s="613">
        <v>44931</v>
      </c>
      <c r="B106" s="614" t="s">
        <v>529</v>
      </c>
      <c r="C106" s="614" t="s">
        <v>1083</v>
      </c>
      <c r="D106" s="614" t="s">
        <v>1083</v>
      </c>
      <c r="E106" s="614" t="s">
        <v>529</v>
      </c>
      <c r="F106" s="614" t="s">
        <v>529</v>
      </c>
      <c r="G106" s="614" t="s">
        <v>1083</v>
      </c>
      <c r="H106" s="614" t="s">
        <v>1083</v>
      </c>
      <c r="I106" s="614" t="s">
        <v>1083</v>
      </c>
      <c r="J106" s="614" t="s">
        <v>1083</v>
      </c>
      <c r="K106" s="614" t="s">
        <v>1083</v>
      </c>
      <c r="L106" s="614" t="s">
        <v>1083</v>
      </c>
      <c r="M106" s="614" t="s">
        <v>1083</v>
      </c>
      <c r="N106" s="614" t="s">
        <v>529</v>
      </c>
      <c r="O106" s="614" t="s">
        <v>1083</v>
      </c>
      <c r="P106" s="614" t="s">
        <v>1083</v>
      </c>
      <c r="Q106" s="614" t="s">
        <v>1083</v>
      </c>
      <c r="R106" s="614" t="s">
        <v>1083</v>
      </c>
      <c r="S106" s="614" t="s">
        <v>1083</v>
      </c>
      <c r="T106" s="614" t="s">
        <v>1083</v>
      </c>
      <c r="U106" s="614" t="s">
        <v>1083</v>
      </c>
      <c r="V106" s="614" t="s">
        <v>1083</v>
      </c>
      <c r="W106" s="614" t="s">
        <v>529</v>
      </c>
      <c r="X106" s="614" t="s">
        <v>529</v>
      </c>
      <c r="Y106" s="614" t="s">
        <v>1083</v>
      </c>
      <c r="Z106" s="614" t="s">
        <v>1083</v>
      </c>
      <c r="AA106" s="614" t="s">
        <v>1083</v>
      </c>
      <c r="AB106" s="614" t="s">
        <v>1083</v>
      </c>
      <c r="AC106" s="614" t="s">
        <v>1083</v>
      </c>
      <c r="AD106" s="614" t="s">
        <v>1083</v>
      </c>
      <c r="AE106" s="614" t="s">
        <v>1083</v>
      </c>
      <c r="AF106" s="614" t="s">
        <v>1083</v>
      </c>
      <c r="AG106" s="614" t="s">
        <v>529</v>
      </c>
      <c r="AH106" s="614" t="s">
        <v>1083</v>
      </c>
      <c r="AI106" s="614" t="s">
        <v>1083</v>
      </c>
      <c r="AJ106" s="614" t="s">
        <v>1083</v>
      </c>
      <c r="AK106" s="614" t="s">
        <v>529</v>
      </c>
      <c r="AL106" s="614" t="s">
        <v>1083</v>
      </c>
      <c r="AM106" s="614" t="s">
        <v>1083</v>
      </c>
      <c r="AN106" s="614" t="s">
        <v>1083</v>
      </c>
      <c r="AO106" s="614" t="s">
        <v>1083</v>
      </c>
      <c r="AP106" s="614" t="s">
        <v>1083</v>
      </c>
      <c r="AQ106" s="614" t="s">
        <v>529</v>
      </c>
      <c r="AR106" s="614" t="s">
        <v>1083</v>
      </c>
      <c r="AS106" s="614" t="s">
        <v>529</v>
      </c>
      <c r="AT106" s="614" t="s">
        <v>1083</v>
      </c>
      <c r="AU106" s="614" t="s">
        <v>1083</v>
      </c>
      <c r="AV106" s="614" t="s">
        <v>1083</v>
      </c>
      <c r="AW106" s="614" t="s">
        <v>1083</v>
      </c>
      <c r="AX106" s="614" t="s">
        <v>1083</v>
      </c>
      <c r="AY106" s="614" t="s">
        <v>1083</v>
      </c>
      <c r="AZ106" s="614" t="s">
        <v>1083</v>
      </c>
      <c r="BA106" s="614" t="s">
        <v>529</v>
      </c>
      <c r="BB106" s="614" t="s">
        <v>1083</v>
      </c>
      <c r="BC106" s="614" t="s">
        <v>529</v>
      </c>
      <c r="BD106" s="614" t="s">
        <v>529</v>
      </c>
      <c r="BE106" s="614" t="s">
        <v>1083</v>
      </c>
      <c r="BF106" s="614" t="s">
        <v>529</v>
      </c>
      <c r="BG106" s="614" t="s">
        <v>1083</v>
      </c>
      <c r="BH106" s="614" t="s">
        <v>529</v>
      </c>
      <c r="BI106" s="614" t="s">
        <v>529</v>
      </c>
      <c r="BJ106" s="614" t="s">
        <v>1083</v>
      </c>
      <c r="BK106" s="614" t="s">
        <v>529</v>
      </c>
      <c r="BL106" s="614" t="s">
        <v>529</v>
      </c>
      <c r="BM106" s="614" t="s">
        <v>1083</v>
      </c>
      <c r="BN106" s="614" t="s">
        <v>529</v>
      </c>
      <c r="BO106" s="614" t="s">
        <v>529</v>
      </c>
      <c r="BP106" s="614" t="s">
        <v>529</v>
      </c>
      <c r="BQ106" s="614" t="s">
        <v>529</v>
      </c>
      <c r="BR106" s="614" t="s">
        <v>1083</v>
      </c>
      <c r="BS106" s="614" t="s">
        <v>529</v>
      </c>
      <c r="BT106" s="614" t="s">
        <v>529</v>
      </c>
      <c r="BU106" s="614" t="s">
        <v>529</v>
      </c>
      <c r="BV106" s="614" t="s">
        <v>529</v>
      </c>
      <c r="BW106" s="614" t="s">
        <v>1083</v>
      </c>
      <c r="BX106" s="614" t="s">
        <v>529</v>
      </c>
      <c r="BY106" s="614" t="s">
        <v>1083</v>
      </c>
      <c r="BZ106" s="614" t="s">
        <v>1083</v>
      </c>
      <c r="CA106" s="614" t="s">
        <v>1083</v>
      </c>
      <c r="CB106" s="614" t="s">
        <v>1083</v>
      </c>
      <c r="CC106" s="614" t="s">
        <v>1083</v>
      </c>
      <c r="CD106" s="614" t="s">
        <v>1083</v>
      </c>
      <c r="CE106" s="614" t="s">
        <v>529</v>
      </c>
      <c r="CF106" s="614" t="s">
        <v>529</v>
      </c>
      <c r="CG106" s="614" t="s">
        <v>1083</v>
      </c>
      <c r="CH106" s="614" t="s">
        <v>1083</v>
      </c>
      <c r="CI106" s="614" t="s">
        <v>1083</v>
      </c>
      <c r="CJ106" s="614" t="s">
        <v>1083</v>
      </c>
      <c r="CK106" s="614" t="s">
        <v>529</v>
      </c>
      <c r="CL106" s="614" t="s">
        <v>1083</v>
      </c>
      <c r="CM106" s="614" t="s">
        <v>1083</v>
      </c>
      <c r="CN106" s="614" t="s">
        <v>1083</v>
      </c>
      <c r="CO106" s="614" t="s">
        <v>1083</v>
      </c>
      <c r="CP106" s="614" t="s">
        <v>1083</v>
      </c>
      <c r="CQ106" s="614" t="s">
        <v>1083</v>
      </c>
      <c r="CR106" s="614" t="s">
        <v>529</v>
      </c>
      <c r="CS106" s="614" t="s">
        <v>1083</v>
      </c>
      <c r="CT106" s="614" t="s">
        <v>1083</v>
      </c>
      <c r="CU106" s="614" t="s">
        <v>1083</v>
      </c>
      <c r="CV106" s="614" t="s">
        <v>1083</v>
      </c>
      <c r="CW106" s="614" t="s">
        <v>1083</v>
      </c>
      <c r="CX106" s="614" t="s">
        <v>1083</v>
      </c>
      <c r="CY106" s="614" t="s">
        <v>1083</v>
      </c>
      <c r="CZ106" s="614" t="s">
        <v>1083</v>
      </c>
      <c r="DA106" s="614" t="s">
        <v>1083</v>
      </c>
      <c r="DB106" s="614" t="s">
        <v>1083</v>
      </c>
      <c r="DC106" s="614" t="s">
        <v>529</v>
      </c>
      <c r="DD106" s="614" t="s">
        <v>1083</v>
      </c>
      <c r="DE106" s="614" t="s">
        <v>1083</v>
      </c>
      <c r="DF106" s="614" t="s">
        <v>1083</v>
      </c>
      <c r="DG106" s="614" t="s">
        <v>1083</v>
      </c>
      <c r="DH106" s="614" t="s">
        <v>529</v>
      </c>
      <c r="DI106" s="614" t="s">
        <v>1083</v>
      </c>
      <c r="DJ106" s="614" t="s">
        <v>1083</v>
      </c>
      <c r="DK106" s="614" t="s">
        <v>529</v>
      </c>
      <c r="DL106" s="614" t="s">
        <v>1083</v>
      </c>
      <c r="DM106" s="614" t="s">
        <v>529</v>
      </c>
      <c r="DN106" s="614" t="s">
        <v>1083</v>
      </c>
      <c r="DO106" s="614" t="s">
        <v>1083</v>
      </c>
      <c r="DP106" s="614" t="s">
        <v>529</v>
      </c>
      <c r="DQ106" s="614" t="s">
        <v>529</v>
      </c>
      <c r="DR106" s="614" t="s">
        <v>1083</v>
      </c>
      <c r="DS106" s="614" t="s">
        <v>1083</v>
      </c>
      <c r="DT106" s="614" t="s">
        <v>1083</v>
      </c>
      <c r="DU106" s="614" t="s">
        <v>529</v>
      </c>
      <c r="DV106" s="614" t="s">
        <v>1083</v>
      </c>
      <c r="DW106" s="614" t="s">
        <v>1083</v>
      </c>
      <c r="DX106" s="614" t="s">
        <v>1083</v>
      </c>
      <c r="DY106" s="614" t="s">
        <v>1083</v>
      </c>
      <c r="DZ106" s="614" t="s">
        <v>529</v>
      </c>
      <c r="EA106" s="614" t="s">
        <v>529</v>
      </c>
      <c r="EB106" s="614" t="s">
        <v>529</v>
      </c>
      <c r="EC106" s="614" t="s">
        <v>1083</v>
      </c>
      <c r="ED106" s="614" t="s">
        <v>529</v>
      </c>
      <c r="EE106" s="614" t="s">
        <v>1083</v>
      </c>
      <c r="EF106" s="614" t="s">
        <v>529</v>
      </c>
      <c r="EG106" s="614" t="s">
        <v>529</v>
      </c>
      <c r="EH106" s="614" t="s">
        <v>1083</v>
      </c>
      <c r="EI106" s="614" t="s">
        <v>1083</v>
      </c>
      <c r="EJ106" s="614" t="s">
        <v>1083</v>
      </c>
      <c r="EK106" s="614" t="s">
        <v>1083</v>
      </c>
      <c r="EL106" s="614" t="s">
        <v>1083</v>
      </c>
      <c r="EM106" s="614" t="s">
        <v>1083</v>
      </c>
      <c r="EN106" s="614" t="s">
        <v>1083</v>
      </c>
      <c r="EO106" s="614" t="s">
        <v>1083</v>
      </c>
      <c r="EP106" s="614" t="s">
        <v>1083</v>
      </c>
      <c r="EQ106" s="614" t="s">
        <v>1083</v>
      </c>
      <c r="ER106" s="614" t="s">
        <v>529</v>
      </c>
      <c r="ES106" s="614" t="s">
        <v>1083</v>
      </c>
      <c r="ET106" s="614" t="s">
        <v>1083</v>
      </c>
      <c r="EU106" s="614" t="s">
        <v>529</v>
      </c>
      <c r="EV106" s="614" t="s">
        <v>529</v>
      </c>
      <c r="EW106" s="614" t="s">
        <v>529</v>
      </c>
      <c r="EX106" s="614" t="s">
        <v>1083</v>
      </c>
      <c r="EY106" s="614" t="s">
        <v>529</v>
      </c>
      <c r="EZ106" s="614" t="s">
        <v>529</v>
      </c>
      <c r="FA106" s="614" t="s">
        <v>1083</v>
      </c>
      <c r="FB106" s="614" t="s">
        <v>1083</v>
      </c>
      <c r="FC106" s="614" t="s">
        <v>1083</v>
      </c>
      <c r="FD106" s="614" t="s">
        <v>1083</v>
      </c>
      <c r="FE106" s="614" t="s">
        <v>1083</v>
      </c>
      <c r="FF106" s="614" t="s">
        <v>1083</v>
      </c>
      <c r="FG106" s="614" t="s">
        <v>1083</v>
      </c>
      <c r="FH106" s="614" t="s">
        <v>1083</v>
      </c>
      <c r="FI106" s="614" t="s">
        <v>1083</v>
      </c>
      <c r="FJ106" s="614" t="s">
        <v>529</v>
      </c>
      <c r="FK106" s="614" t="s">
        <v>529</v>
      </c>
      <c r="FL106" s="614" t="s">
        <v>1083</v>
      </c>
      <c r="FM106" s="614" t="s">
        <v>529</v>
      </c>
      <c r="FN106" s="614" t="s">
        <v>1083</v>
      </c>
      <c r="FO106" s="614" t="s">
        <v>1083</v>
      </c>
      <c r="FP106" s="614" t="s">
        <v>529</v>
      </c>
      <c r="FQ106" s="614" t="s">
        <v>1083</v>
      </c>
      <c r="FR106" s="614" t="s">
        <v>1083</v>
      </c>
      <c r="FS106" s="614" t="s">
        <v>1083</v>
      </c>
      <c r="FT106" s="614" t="s">
        <v>529</v>
      </c>
      <c r="FU106" s="614" t="s">
        <v>1083</v>
      </c>
      <c r="FV106" s="614" t="s">
        <v>1083</v>
      </c>
      <c r="FW106" s="614" t="s">
        <v>1083</v>
      </c>
      <c r="FX106" s="614" t="s">
        <v>529</v>
      </c>
      <c r="FY106" s="614" t="s">
        <v>529</v>
      </c>
      <c r="FZ106" s="614" t="s">
        <v>529</v>
      </c>
      <c r="GA106" s="614" t="s">
        <v>529</v>
      </c>
      <c r="GB106" s="614" t="s">
        <v>529</v>
      </c>
      <c r="GC106" s="614" t="s">
        <v>529</v>
      </c>
      <c r="GD106" s="614" t="s">
        <v>529</v>
      </c>
      <c r="GE106" s="614" t="s">
        <v>1083</v>
      </c>
      <c r="GF106" s="614" t="s">
        <v>529</v>
      </c>
      <c r="GG106" s="614" t="s">
        <v>529</v>
      </c>
      <c r="GH106" s="614" t="s">
        <v>1083</v>
      </c>
      <c r="GI106" s="614" t="s">
        <v>1083</v>
      </c>
      <c r="GJ106" s="614" t="s">
        <v>529</v>
      </c>
      <c r="GK106" s="614" t="s">
        <v>1083</v>
      </c>
      <c r="GL106" s="614" t="s">
        <v>529</v>
      </c>
      <c r="GM106" s="614" t="s">
        <v>529</v>
      </c>
    </row>
    <row r="107" spans="1:195" x14ac:dyDescent="0.2">
      <c r="A107" s="613">
        <v>44932</v>
      </c>
      <c r="B107" s="614" t="s">
        <v>529</v>
      </c>
      <c r="C107" s="614" t="s">
        <v>1083</v>
      </c>
      <c r="D107" s="614" t="s">
        <v>1083</v>
      </c>
      <c r="E107" s="614" t="s">
        <v>529</v>
      </c>
      <c r="F107" s="614" t="s">
        <v>529</v>
      </c>
      <c r="G107" s="614" t="s">
        <v>1083</v>
      </c>
      <c r="H107" s="614" t="s">
        <v>1083</v>
      </c>
      <c r="I107" s="614" t="s">
        <v>1083</v>
      </c>
      <c r="J107" s="614" t="s">
        <v>1083</v>
      </c>
      <c r="K107" s="614" t="s">
        <v>1083</v>
      </c>
      <c r="L107" s="614" t="s">
        <v>1083</v>
      </c>
      <c r="M107" s="614" t="s">
        <v>1083</v>
      </c>
      <c r="N107" s="614" t="s">
        <v>1083</v>
      </c>
      <c r="O107" s="614" t="s">
        <v>1083</v>
      </c>
      <c r="P107" s="614" t="s">
        <v>1083</v>
      </c>
      <c r="Q107" s="614" t="s">
        <v>529</v>
      </c>
      <c r="R107" s="614" t="s">
        <v>1083</v>
      </c>
      <c r="S107" s="614" t="s">
        <v>1083</v>
      </c>
      <c r="T107" s="614" t="s">
        <v>1083</v>
      </c>
      <c r="U107" s="614" t="s">
        <v>1083</v>
      </c>
      <c r="V107" s="614" t="s">
        <v>1083</v>
      </c>
      <c r="W107" s="614" t="s">
        <v>529</v>
      </c>
      <c r="X107" s="614" t="s">
        <v>529</v>
      </c>
      <c r="Y107" s="614" t="s">
        <v>1083</v>
      </c>
      <c r="Z107" s="614" t="s">
        <v>1083</v>
      </c>
      <c r="AA107" s="614" t="s">
        <v>1083</v>
      </c>
      <c r="AB107" s="614" t="s">
        <v>1083</v>
      </c>
      <c r="AC107" s="614" t="s">
        <v>1083</v>
      </c>
      <c r="AD107" s="614" t="s">
        <v>1083</v>
      </c>
      <c r="AE107" s="614" t="s">
        <v>1083</v>
      </c>
      <c r="AF107" s="614" t="s">
        <v>1083</v>
      </c>
      <c r="AG107" s="614" t="s">
        <v>529</v>
      </c>
      <c r="AH107" s="614" t="s">
        <v>1083</v>
      </c>
      <c r="AI107" s="614" t="s">
        <v>1083</v>
      </c>
      <c r="AJ107" s="614" t="s">
        <v>1083</v>
      </c>
      <c r="AK107" s="614" t="s">
        <v>529</v>
      </c>
      <c r="AL107" s="614" t="s">
        <v>1083</v>
      </c>
      <c r="AM107" s="614" t="s">
        <v>1083</v>
      </c>
      <c r="AN107" s="614" t="s">
        <v>1083</v>
      </c>
      <c r="AO107" s="614" t="s">
        <v>1083</v>
      </c>
      <c r="AP107" s="614" t="s">
        <v>1083</v>
      </c>
      <c r="AQ107" s="614" t="s">
        <v>529</v>
      </c>
      <c r="AR107" s="614" t="s">
        <v>1083</v>
      </c>
      <c r="AS107" s="614" t="s">
        <v>529</v>
      </c>
      <c r="AT107" s="614" t="s">
        <v>1083</v>
      </c>
      <c r="AU107" s="614" t="s">
        <v>1083</v>
      </c>
      <c r="AV107" s="614" t="s">
        <v>1083</v>
      </c>
      <c r="AW107" s="614" t="s">
        <v>1083</v>
      </c>
      <c r="AX107" s="614" t="s">
        <v>1083</v>
      </c>
      <c r="AY107" s="614" t="s">
        <v>1083</v>
      </c>
      <c r="AZ107" s="614" t="s">
        <v>1083</v>
      </c>
      <c r="BA107" s="614" t="s">
        <v>529</v>
      </c>
      <c r="BB107" s="614" t="s">
        <v>1083</v>
      </c>
      <c r="BC107" s="614" t="s">
        <v>529</v>
      </c>
      <c r="BD107" s="614" t="s">
        <v>529</v>
      </c>
      <c r="BE107" s="614" t="s">
        <v>1083</v>
      </c>
      <c r="BF107" s="614" t="s">
        <v>529</v>
      </c>
      <c r="BG107" s="614" t="s">
        <v>1083</v>
      </c>
      <c r="BH107" s="614" t="s">
        <v>529</v>
      </c>
      <c r="BI107" s="614" t="s">
        <v>529</v>
      </c>
      <c r="BJ107" s="614" t="s">
        <v>1083</v>
      </c>
      <c r="BK107" s="614" t="s">
        <v>529</v>
      </c>
      <c r="BL107" s="614" t="s">
        <v>529</v>
      </c>
      <c r="BM107" s="614" t="s">
        <v>1083</v>
      </c>
      <c r="BN107" s="614" t="s">
        <v>529</v>
      </c>
      <c r="BO107" s="614" t="s">
        <v>529</v>
      </c>
      <c r="BP107" s="614" t="s">
        <v>529</v>
      </c>
      <c r="BQ107" s="614" t="s">
        <v>529</v>
      </c>
      <c r="BR107" s="614" t="s">
        <v>1083</v>
      </c>
      <c r="BS107" s="614" t="s">
        <v>529</v>
      </c>
      <c r="BT107" s="614" t="s">
        <v>529</v>
      </c>
      <c r="BU107" s="614" t="s">
        <v>529</v>
      </c>
      <c r="BV107" s="614" t="s">
        <v>529</v>
      </c>
      <c r="BW107" s="614" t="s">
        <v>1083</v>
      </c>
      <c r="BX107" s="614" t="s">
        <v>529</v>
      </c>
      <c r="BY107" s="614" t="s">
        <v>1083</v>
      </c>
      <c r="BZ107" s="614" t="s">
        <v>1083</v>
      </c>
      <c r="CA107" s="614" t="s">
        <v>1083</v>
      </c>
      <c r="CB107" s="614" t="s">
        <v>1083</v>
      </c>
      <c r="CC107" s="614" t="s">
        <v>1083</v>
      </c>
      <c r="CD107" s="614" t="s">
        <v>1083</v>
      </c>
      <c r="CE107" s="614" t="s">
        <v>529</v>
      </c>
      <c r="CF107" s="614" t="s">
        <v>529</v>
      </c>
      <c r="CG107" s="614" t="s">
        <v>1083</v>
      </c>
      <c r="CH107" s="614" t="s">
        <v>1083</v>
      </c>
      <c r="CI107" s="614" t="s">
        <v>1083</v>
      </c>
      <c r="CJ107" s="614" t="s">
        <v>1083</v>
      </c>
      <c r="CK107" s="614" t="s">
        <v>529</v>
      </c>
      <c r="CL107" s="614" t="s">
        <v>1083</v>
      </c>
      <c r="CM107" s="614" t="s">
        <v>1083</v>
      </c>
      <c r="CN107" s="614" t="s">
        <v>1083</v>
      </c>
      <c r="CO107" s="614" t="s">
        <v>1083</v>
      </c>
      <c r="CP107" s="614" t="s">
        <v>1083</v>
      </c>
      <c r="CQ107" s="614" t="s">
        <v>1083</v>
      </c>
      <c r="CR107" s="614" t="s">
        <v>529</v>
      </c>
      <c r="CS107" s="614" t="s">
        <v>1083</v>
      </c>
      <c r="CT107" s="614" t="s">
        <v>1083</v>
      </c>
      <c r="CU107" s="614" t="s">
        <v>1083</v>
      </c>
      <c r="CV107" s="614" t="s">
        <v>1083</v>
      </c>
      <c r="CW107" s="614" t="s">
        <v>1083</v>
      </c>
      <c r="CX107" s="614" t="s">
        <v>1083</v>
      </c>
      <c r="CY107" s="614" t="s">
        <v>1083</v>
      </c>
      <c r="CZ107" s="614" t="s">
        <v>1083</v>
      </c>
      <c r="DA107" s="614" t="s">
        <v>1083</v>
      </c>
      <c r="DB107" s="614" t="s">
        <v>1083</v>
      </c>
      <c r="DC107" s="614" t="s">
        <v>529</v>
      </c>
      <c r="DD107" s="614" t="s">
        <v>1083</v>
      </c>
      <c r="DE107" s="614" t="s">
        <v>1083</v>
      </c>
      <c r="DF107" s="614" t="s">
        <v>529</v>
      </c>
      <c r="DG107" s="614" t="s">
        <v>1083</v>
      </c>
      <c r="DH107" s="614" t="s">
        <v>529</v>
      </c>
      <c r="DI107" s="614" t="s">
        <v>1083</v>
      </c>
      <c r="DJ107" s="614" t="s">
        <v>1083</v>
      </c>
      <c r="DK107" s="614" t="s">
        <v>529</v>
      </c>
      <c r="DL107" s="614" t="s">
        <v>1083</v>
      </c>
      <c r="DM107" s="614" t="s">
        <v>529</v>
      </c>
      <c r="DN107" s="614" t="s">
        <v>1083</v>
      </c>
      <c r="DO107" s="614" t="s">
        <v>1083</v>
      </c>
      <c r="DP107" s="614" t="s">
        <v>529</v>
      </c>
      <c r="DQ107" s="614" t="s">
        <v>529</v>
      </c>
      <c r="DR107" s="614" t="s">
        <v>1083</v>
      </c>
      <c r="DS107" s="614" t="s">
        <v>1083</v>
      </c>
      <c r="DT107" s="614" t="s">
        <v>1083</v>
      </c>
      <c r="DU107" s="614" t="s">
        <v>529</v>
      </c>
      <c r="DV107" s="614" t="s">
        <v>1083</v>
      </c>
      <c r="DW107" s="614" t="s">
        <v>1083</v>
      </c>
      <c r="DX107" s="614" t="s">
        <v>1083</v>
      </c>
      <c r="DY107" s="614" t="s">
        <v>1083</v>
      </c>
      <c r="DZ107" s="614" t="s">
        <v>529</v>
      </c>
      <c r="EA107" s="614" t="s">
        <v>529</v>
      </c>
      <c r="EB107" s="614" t="s">
        <v>529</v>
      </c>
      <c r="EC107" s="614" t="s">
        <v>529</v>
      </c>
      <c r="ED107" s="614" t="s">
        <v>529</v>
      </c>
      <c r="EE107" s="614" t="s">
        <v>529</v>
      </c>
      <c r="EF107" s="614" t="s">
        <v>529</v>
      </c>
      <c r="EG107" s="614" t="s">
        <v>529</v>
      </c>
      <c r="EH107" s="614" t="s">
        <v>1083</v>
      </c>
      <c r="EI107" s="614" t="s">
        <v>1083</v>
      </c>
      <c r="EJ107" s="614" t="s">
        <v>1083</v>
      </c>
      <c r="EK107" s="614" t="s">
        <v>1083</v>
      </c>
      <c r="EL107" s="614" t="s">
        <v>1083</v>
      </c>
      <c r="EM107" s="614" t="s">
        <v>1083</v>
      </c>
      <c r="EN107" s="614" t="s">
        <v>529</v>
      </c>
      <c r="EO107" s="614" t="s">
        <v>1083</v>
      </c>
      <c r="EP107" s="614" t="s">
        <v>1083</v>
      </c>
      <c r="EQ107" s="614" t="s">
        <v>1083</v>
      </c>
      <c r="ER107" s="614" t="s">
        <v>529</v>
      </c>
      <c r="ES107" s="614" t="s">
        <v>1083</v>
      </c>
      <c r="ET107" s="614" t="s">
        <v>529</v>
      </c>
      <c r="EU107" s="614" t="s">
        <v>529</v>
      </c>
      <c r="EV107" s="614" t="s">
        <v>529</v>
      </c>
      <c r="EW107" s="614" t="s">
        <v>529</v>
      </c>
      <c r="EX107" s="614" t="s">
        <v>1083</v>
      </c>
      <c r="EY107" s="614" t="s">
        <v>1083</v>
      </c>
      <c r="EZ107" s="614" t="s">
        <v>529</v>
      </c>
      <c r="FA107" s="614" t="s">
        <v>1083</v>
      </c>
      <c r="FB107" s="614" t="s">
        <v>1083</v>
      </c>
      <c r="FC107" s="614" t="s">
        <v>1083</v>
      </c>
      <c r="FD107" s="614" t="s">
        <v>1083</v>
      </c>
      <c r="FE107" s="614" t="s">
        <v>1083</v>
      </c>
      <c r="FF107" s="614" t="s">
        <v>1083</v>
      </c>
      <c r="FG107" s="614" t="s">
        <v>1083</v>
      </c>
      <c r="FH107" s="614" t="s">
        <v>1083</v>
      </c>
      <c r="FI107" s="614" t="s">
        <v>1083</v>
      </c>
      <c r="FJ107" s="614" t="s">
        <v>529</v>
      </c>
      <c r="FK107" s="614" t="s">
        <v>529</v>
      </c>
      <c r="FL107" s="614" t="s">
        <v>1083</v>
      </c>
      <c r="FM107" s="614" t="s">
        <v>529</v>
      </c>
      <c r="FN107" s="614" t="s">
        <v>1083</v>
      </c>
      <c r="FO107" s="614" t="s">
        <v>1083</v>
      </c>
      <c r="FP107" s="614" t="s">
        <v>529</v>
      </c>
      <c r="FQ107" s="614" t="s">
        <v>1083</v>
      </c>
      <c r="FR107" s="614" t="s">
        <v>1083</v>
      </c>
      <c r="FS107" s="614" t="s">
        <v>1083</v>
      </c>
      <c r="FT107" s="614" t="s">
        <v>529</v>
      </c>
      <c r="FU107" s="614" t="s">
        <v>1083</v>
      </c>
      <c r="FV107" s="614" t="s">
        <v>1083</v>
      </c>
      <c r="FW107" s="614" t="s">
        <v>1083</v>
      </c>
      <c r="FX107" s="614" t="s">
        <v>529</v>
      </c>
      <c r="FY107" s="614" t="s">
        <v>529</v>
      </c>
      <c r="FZ107" s="614" t="s">
        <v>529</v>
      </c>
      <c r="GA107" s="614" t="s">
        <v>529</v>
      </c>
      <c r="GB107" s="614" t="s">
        <v>529</v>
      </c>
      <c r="GC107" s="614" t="s">
        <v>529</v>
      </c>
      <c r="GD107" s="614" t="s">
        <v>529</v>
      </c>
      <c r="GE107" s="614" t="s">
        <v>1083</v>
      </c>
      <c r="GF107" s="614" t="s">
        <v>529</v>
      </c>
      <c r="GG107" s="614" t="s">
        <v>529</v>
      </c>
      <c r="GH107" s="614" t="s">
        <v>1083</v>
      </c>
      <c r="GI107" s="614" t="s">
        <v>1083</v>
      </c>
      <c r="GJ107" s="614" t="s">
        <v>529</v>
      </c>
      <c r="GK107" s="614" t="s">
        <v>1083</v>
      </c>
      <c r="GL107" s="614" t="s">
        <v>529</v>
      </c>
      <c r="GM107" s="614" t="s">
        <v>529</v>
      </c>
    </row>
    <row r="108" spans="1:195" x14ac:dyDescent="0.2">
      <c r="A108" s="613">
        <v>44933</v>
      </c>
      <c r="B108" s="614" t="s">
        <v>529</v>
      </c>
      <c r="C108" s="614" t="s">
        <v>1083</v>
      </c>
      <c r="D108" s="614" t="s">
        <v>1083</v>
      </c>
      <c r="E108" s="614" t="s">
        <v>529</v>
      </c>
      <c r="F108" s="614" t="s">
        <v>529</v>
      </c>
      <c r="G108" s="614" t="s">
        <v>1083</v>
      </c>
      <c r="H108" s="614" t="s">
        <v>1083</v>
      </c>
      <c r="I108" s="614" t="s">
        <v>1083</v>
      </c>
      <c r="J108" s="614" t="s">
        <v>1083</v>
      </c>
      <c r="K108" s="614" t="s">
        <v>1083</v>
      </c>
      <c r="L108" s="614" t="s">
        <v>1083</v>
      </c>
      <c r="M108" s="614" t="s">
        <v>1083</v>
      </c>
      <c r="N108" s="614" t="s">
        <v>529</v>
      </c>
      <c r="O108" s="614" t="s">
        <v>1083</v>
      </c>
      <c r="P108" s="614" t="s">
        <v>1083</v>
      </c>
      <c r="Q108" s="614" t="s">
        <v>529</v>
      </c>
      <c r="R108" s="614" t="s">
        <v>1083</v>
      </c>
      <c r="S108" s="614" t="s">
        <v>1083</v>
      </c>
      <c r="T108" s="614" t="s">
        <v>1083</v>
      </c>
      <c r="U108" s="614" t="s">
        <v>1083</v>
      </c>
      <c r="V108" s="614" t="s">
        <v>1083</v>
      </c>
      <c r="W108" s="614" t="s">
        <v>529</v>
      </c>
      <c r="X108" s="614" t="s">
        <v>529</v>
      </c>
      <c r="Y108" s="614" t="s">
        <v>1083</v>
      </c>
      <c r="Z108" s="614" t="s">
        <v>1083</v>
      </c>
      <c r="AA108" s="614" t="s">
        <v>1083</v>
      </c>
      <c r="AB108" s="614" t="s">
        <v>1083</v>
      </c>
      <c r="AC108" s="614" t="s">
        <v>1083</v>
      </c>
      <c r="AD108" s="614" t="s">
        <v>1083</v>
      </c>
      <c r="AE108" s="614" t="s">
        <v>1083</v>
      </c>
      <c r="AF108" s="614" t="s">
        <v>1083</v>
      </c>
      <c r="AG108" s="614" t="s">
        <v>529</v>
      </c>
      <c r="AH108" s="614" t="s">
        <v>1083</v>
      </c>
      <c r="AI108" s="614" t="s">
        <v>1083</v>
      </c>
      <c r="AJ108" s="614" t="s">
        <v>1083</v>
      </c>
      <c r="AK108" s="614" t="s">
        <v>1083</v>
      </c>
      <c r="AL108" s="614" t="s">
        <v>1083</v>
      </c>
      <c r="AM108" s="614" t="s">
        <v>1083</v>
      </c>
      <c r="AN108" s="614" t="s">
        <v>1083</v>
      </c>
      <c r="AO108" s="614" t="s">
        <v>1083</v>
      </c>
      <c r="AP108" s="614" t="s">
        <v>1083</v>
      </c>
      <c r="AQ108" s="614" t="s">
        <v>1083</v>
      </c>
      <c r="AR108" s="614" t="s">
        <v>1083</v>
      </c>
      <c r="AS108" s="614" t="s">
        <v>529</v>
      </c>
      <c r="AT108" s="614" t="s">
        <v>1083</v>
      </c>
      <c r="AU108" s="614" t="s">
        <v>1083</v>
      </c>
      <c r="AV108" s="614" t="s">
        <v>1083</v>
      </c>
      <c r="AW108" s="614" t="s">
        <v>1083</v>
      </c>
      <c r="AX108" s="614" t="s">
        <v>1083</v>
      </c>
      <c r="AY108" s="614" t="s">
        <v>1083</v>
      </c>
      <c r="AZ108" s="614" t="s">
        <v>1083</v>
      </c>
      <c r="BA108" s="614" t="s">
        <v>529</v>
      </c>
      <c r="BB108" s="614" t="s">
        <v>1083</v>
      </c>
      <c r="BC108" s="614" t="s">
        <v>529</v>
      </c>
      <c r="BD108" s="614" t="s">
        <v>529</v>
      </c>
      <c r="BE108" s="614" t="s">
        <v>1083</v>
      </c>
      <c r="BF108" s="614" t="s">
        <v>529</v>
      </c>
      <c r="BG108" s="614" t="s">
        <v>1083</v>
      </c>
      <c r="BH108" s="614" t="s">
        <v>529</v>
      </c>
      <c r="BI108" s="614" t="s">
        <v>529</v>
      </c>
      <c r="BJ108" s="614" t="s">
        <v>1083</v>
      </c>
      <c r="BK108" s="614" t="s">
        <v>529</v>
      </c>
      <c r="BL108" s="614" t="s">
        <v>529</v>
      </c>
      <c r="BM108" s="614" t="s">
        <v>1083</v>
      </c>
      <c r="BN108" s="614" t="s">
        <v>529</v>
      </c>
      <c r="BO108" s="614" t="s">
        <v>529</v>
      </c>
      <c r="BP108" s="614" t="s">
        <v>529</v>
      </c>
      <c r="BQ108" s="614" t="s">
        <v>529</v>
      </c>
      <c r="BR108" s="614" t="s">
        <v>1083</v>
      </c>
      <c r="BS108" s="614" t="s">
        <v>529</v>
      </c>
      <c r="BT108" s="614" t="s">
        <v>529</v>
      </c>
      <c r="BU108" s="614" t="s">
        <v>529</v>
      </c>
      <c r="BV108" s="614" t="s">
        <v>529</v>
      </c>
      <c r="BW108" s="614" t="s">
        <v>1083</v>
      </c>
      <c r="BX108" s="614" t="s">
        <v>529</v>
      </c>
      <c r="BY108" s="614" t="s">
        <v>1083</v>
      </c>
      <c r="BZ108" s="614" t="s">
        <v>1083</v>
      </c>
      <c r="CA108" s="614" t="s">
        <v>1083</v>
      </c>
      <c r="CB108" s="614" t="s">
        <v>1083</v>
      </c>
      <c r="CC108" s="614" t="s">
        <v>1083</v>
      </c>
      <c r="CD108" s="614" t="s">
        <v>1083</v>
      </c>
      <c r="CE108" s="614" t="s">
        <v>529</v>
      </c>
      <c r="CF108" s="614" t="s">
        <v>529</v>
      </c>
      <c r="CG108" s="614" t="s">
        <v>1083</v>
      </c>
      <c r="CH108" s="614" t="s">
        <v>1083</v>
      </c>
      <c r="CI108" s="614" t="s">
        <v>1083</v>
      </c>
      <c r="CJ108" s="614" t="s">
        <v>529</v>
      </c>
      <c r="CK108" s="614" t="s">
        <v>529</v>
      </c>
      <c r="CL108" s="614" t="s">
        <v>1083</v>
      </c>
      <c r="CM108" s="614" t="s">
        <v>1083</v>
      </c>
      <c r="CN108" s="614" t="s">
        <v>1083</v>
      </c>
      <c r="CO108" s="614" t="s">
        <v>1083</v>
      </c>
      <c r="CP108" s="614" t="s">
        <v>1083</v>
      </c>
      <c r="CQ108" s="614" t="s">
        <v>1083</v>
      </c>
      <c r="CR108" s="614" t="s">
        <v>529</v>
      </c>
      <c r="CS108" s="614" t="s">
        <v>1083</v>
      </c>
      <c r="CT108" s="614" t="s">
        <v>1083</v>
      </c>
      <c r="CU108" s="614" t="s">
        <v>1083</v>
      </c>
      <c r="CV108" s="614" t="s">
        <v>1083</v>
      </c>
      <c r="CW108" s="614" t="s">
        <v>1083</v>
      </c>
      <c r="CX108" s="614" t="s">
        <v>1083</v>
      </c>
      <c r="CY108" s="614" t="s">
        <v>1083</v>
      </c>
      <c r="CZ108" s="614" t="s">
        <v>1083</v>
      </c>
      <c r="DA108" s="614" t="s">
        <v>1083</v>
      </c>
      <c r="DB108" s="614" t="s">
        <v>1083</v>
      </c>
      <c r="DC108" s="614" t="s">
        <v>529</v>
      </c>
      <c r="DD108" s="614" t="s">
        <v>1083</v>
      </c>
      <c r="DE108" s="614" t="s">
        <v>1083</v>
      </c>
      <c r="DF108" s="614" t="s">
        <v>1083</v>
      </c>
      <c r="DG108" s="614" t="s">
        <v>1083</v>
      </c>
      <c r="DH108" s="614" t="s">
        <v>529</v>
      </c>
      <c r="DI108" s="614" t="s">
        <v>1083</v>
      </c>
      <c r="DJ108" s="614" t="s">
        <v>1083</v>
      </c>
      <c r="DK108" s="614" t="s">
        <v>529</v>
      </c>
      <c r="DL108" s="614" t="s">
        <v>1083</v>
      </c>
      <c r="DM108" s="614" t="s">
        <v>529</v>
      </c>
      <c r="DN108" s="614" t="s">
        <v>1083</v>
      </c>
      <c r="DO108" s="614" t="s">
        <v>1083</v>
      </c>
      <c r="DP108" s="614" t="s">
        <v>529</v>
      </c>
      <c r="DQ108" s="614" t="s">
        <v>529</v>
      </c>
      <c r="DR108" s="614" t="s">
        <v>1083</v>
      </c>
      <c r="DS108" s="614" t="s">
        <v>1083</v>
      </c>
      <c r="DT108" s="614" t="s">
        <v>1083</v>
      </c>
      <c r="DU108" s="614" t="s">
        <v>529</v>
      </c>
      <c r="DV108" s="614" t="s">
        <v>1083</v>
      </c>
      <c r="DW108" s="614" t="s">
        <v>1083</v>
      </c>
      <c r="DX108" s="614" t="s">
        <v>1083</v>
      </c>
      <c r="DY108" s="614" t="s">
        <v>1083</v>
      </c>
      <c r="DZ108" s="614" t="s">
        <v>529</v>
      </c>
      <c r="EA108" s="614" t="s">
        <v>529</v>
      </c>
      <c r="EB108" s="614" t="s">
        <v>529</v>
      </c>
      <c r="EC108" s="614" t="s">
        <v>1083</v>
      </c>
      <c r="ED108" s="614" t="s">
        <v>529</v>
      </c>
      <c r="EE108" s="614" t="s">
        <v>529</v>
      </c>
      <c r="EF108" s="614" t="s">
        <v>529</v>
      </c>
      <c r="EG108" s="614" t="s">
        <v>529</v>
      </c>
      <c r="EH108" s="614" t="s">
        <v>1083</v>
      </c>
      <c r="EI108" s="614" t="s">
        <v>1083</v>
      </c>
      <c r="EJ108" s="614" t="s">
        <v>1083</v>
      </c>
      <c r="EK108" s="614" t="s">
        <v>1083</v>
      </c>
      <c r="EL108" s="614" t="s">
        <v>1083</v>
      </c>
      <c r="EM108" s="614" t="s">
        <v>1083</v>
      </c>
      <c r="EN108" s="614" t="s">
        <v>529</v>
      </c>
      <c r="EO108" s="614" t="s">
        <v>1083</v>
      </c>
      <c r="EP108" s="614" t="s">
        <v>1083</v>
      </c>
      <c r="EQ108" s="614" t="s">
        <v>1083</v>
      </c>
      <c r="ER108" s="614" t="s">
        <v>1083</v>
      </c>
      <c r="ES108" s="614" t="s">
        <v>1083</v>
      </c>
      <c r="ET108" s="614" t="s">
        <v>529</v>
      </c>
      <c r="EU108" s="614" t="s">
        <v>529</v>
      </c>
      <c r="EV108" s="614" t="s">
        <v>529</v>
      </c>
      <c r="EW108" s="614" t="s">
        <v>529</v>
      </c>
      <c r="EX108" s="614" t="s">
        <v>529</v>
      </c>
      <c r="EY108" s="614" t="s">
        <v>1083</v>
      </c>
      <c r="EZ108" s="614" t="s">
        <v>529</v>
      </c>
      <c r="FA108" s="614" t="s">
        <v>1083</v>
      </c>
      <c r="FB108" s="614" t="s">
        <v>1083</v>
      </c>
      <c r="FC108" s="614" t="s">
        <v>1083</v>
      </c>
      <c r="FD108" s="614" t="s">
        <v>1083</v>
      </c>
      <c r="FE108" s="614" t="s">
        <v>1083</v>
      </c>
      <c r="FF108" s="614" t="s">
        <v>1083</v>
      </c>
      <c r="FG108" s="614" t="s">
        <v>1083</v>
      </c>
      <c r="FH108" s="614" t="s">
        <v>1083</v>
      </c>
      <c r="FI108" s="614" t="s">
        <v>1083</v>
      </c>
      <c r="FJ108" s="614" t="s">
        <v>529</v>
      </c>
      <c r="FK108" s="614" t="s">
        <v>529</v>
      </c>
      <c r="FL108" s="614" t="s">
        <v>1083</v>
      </c>
      <c r="FM108" s="614" t="s">
        <v>529</v>
      </c>
      <c r="FN108" s="614" t="s">
        <v>1083</v>
      </c>
      <c r="FO108" s="614" t="s">
        <v>1083</v>
      </c>
      <c r="FP108" s="614" t="s">
        <v>1083</v>
      </c>
      <c r="FQ108" s="614" t="s">
        <v>1083</v>
      </c>
      <c r="FR108" s="614" t="s">
        <v>1083</v>
      </c>
      <c r="FS108" s="614" t="s">
        <v>1083</v>
      </c>
      <c r="FT108" s="614" t="s">
        <v>529</v>
      </c>
      <c r="FU108" s="614" t="s">
        <v>1083</v>
      </c>
      <c r="FV108" s="614" t="s">
        <v>1083</v>
      </c>
      <c r="FW108" s="614" t="s">
        <v>1083</v>
      </c>
      <c r="FX108" s="614" t="s">
        <v>529</v>
      </c>
      <c r="FY108" s="614" t="s">
        <v>529</v>
      </c>
      <c r="FZ108" s="614" t="s">
        <v>529</v>
      </c>
      <c r="GA108" s="614" t="s">
        <v>529</v>
      </c>
      <c r="GB108" s="614" t="s">
        <v>529</v>
      </c>
      <c r="GC108" s="614" t="s">
        <v>529</v>
      </c>
      <c r="GD108" s="614" t="s">
        <v>1083</v>
      </c>
      <c r="GE108" s="614" t="s">
        <v>1083</v>
      </c>
      <c r="GF108" s="614" t="s">
        <v>529</v>
      </c>
      <c r="GG108" s="614" t="s">
        <v>529</v>
      </c>
      <c r="GH108" s="614" t="s">
        <v>1083</v>
      </c>
      <c r="GI108" s="614" t="s">
        <v>1083</v>
      </c>
      <c r="GJ108" s="614" t="s">
        <v>529</v>
      </c>
      <c r="GK108" s="614" t="s">
        <v>1083</v>
      </c>
      <c r="GL108" s="614" t="s">
        <v>529</v>
      </c>
      <c r="GM108" s="614" t="s">
        <v>529</v>
      </c>
    </row>
    <row r="109" spans="1:195" x14ac:dyDescent="0.2">
      <c r="A109" s="613">
        <v>44934</v>
      </c>
      <c r="B109" s="614" t="s">
        <v>529</v>
      </c>
      <c r="C109" s="614" t="s">
        <v>1083</v>
      </c>
      <c r="D109" s="614" t="s">
        <v>1083</v>
      </c>
      <c r="E109" s="614" t="s">
        <v>529</v>
      </c>
      <c r="F109" s="614" t="s">
        <v>529</v>
      </c>
      <c r="G109" s="614" t="s">
        <v>1083</v>
      </c>
      <c r="H109" s="614" t="s">
        <v>1083</v>
      </c>
      <c r="I109" s="614" t="s">
        <v>529</v>
      </c>
      <c r="J109" s="614" t="s">
        <v>1083</v>
      </c>
      <c r="K109" s="614" t="s">
        <v>1083</v>
      </c>
      <c r="L109" s="614" t="s">
        <v>1083</v>
      </c>
      <c r="M109" s="614" t="s">
        <v>1083</v>
      </c>
      <c r="N109" s="614" t="s">
        <v>529</v>
      </c>
      <c r="O109" s="614" t="s">
        <v>1083</v>
      </c>
      <c r="P109" s="614" t="s">
        <v>1083</v>
      </c>
      <c r="Q109" s="614" t="s">
        <v>529</v>
      </c>
      <c r="R109" s="614" t="s">
        <v>1083</v>
      </c>
      <c r="S109" s="614" t="s">
        <v>1083</v>
      </c>
      <c r="T109" s="614" t="s">
        <v>1083</v>
      </c>
      <c r="U109" s="614" t="s">
        <v>1083</v>
      </c>
      <c r="V109" s="614" t="s">
        <v>1083</v>
      </c>
      <c r="W109" s="614" t="s">
        <v>529</v>
      </c>
      <c r="X109" s="614" t="s">
        <v>529</v>
      </c>
      <c r="Y109" s="614" t="s">
        <v>1083</v>
      </c>
      <c r="Z109" s="614" t="s">
        <v>1083</v>
      </c>
      <c r="AA109" s="614" t="s">
        <v>1083</v>
      </c>
      <c r="AB109" s="614" t="s">
        <v>1083</v>
      </c>
      <c r="AC109" s="614" t="s">
        <v>1083</v>
      </c>
      <c r="AD109" s="614" t="s">
        <v>1083</v>
      </c>
      <c r="AE109" s="614" t="s">
        <v>1083</v>
      </c>
      <c r="AF109" s="614" t="s">
        <v>1083</v>
      </c>
      <c r="AG109" s="614" t="s">
        <v>529</v>
      </c>
      <c r="AH109" s="614" t="s">
        <v>1083</v>
      </c>
      <c r="AI109" s="614" t="s">
        <v>1083</v>
      </c>
      <c r="AJ109" s="614" t="s">
        <v>1083</v>
      </c>
      <c r="AK109" s="614" t="s">
        <v>529</v>
      </c>
      <c r="AL109" s="614" t="s">
        <v>529</v>
      </c>
      <c r="AM109" s="614" t="s">
        <v>1083</v>
      </c>
      <c r="AN109" s="614" t="s">
        <v>1083</v>
      </c>
      <c r="AO109" s="614" t="s">
        <v>1083</v>
      </c>
      <c r="AP109" s="614" t="s">
        <v>1083</v>
      </c>
      <c r="AQ109" s="614" t="s">
        <v>529</v>
      </c>
      <c r="AR109" s="614" t="s">
        <v>529</v>
      </c>
      <c r="AS109" s="614" t="s">
        <v>529</v>
      </c>
      <c r="AT109" s="614" t="s">
        <v>1083</v>
      </c>
      <c r="AU109" s="614" t="s">
        <v>1083</v>
      </c>
      <c r="AV109" s="614" t="s">
        <v>1083</v>
      </c>
      <c r="AW109" s="614" t="s">
        <v>1083</v>
      </c>
      <c r="AX109" s="614" t="s">
        <v>1083</v>
      </c>
      <c r="AY109" s="614" t="s">
        <v>1083</v>
      </c>
      <c r="AZ109" s="614" t="s">
        <v>1083</v>
      </c>
      <c r="BA109" s="614" t="s">
        <v>529</v>
      </c>
      <c r="BB109" s="614" t="s">
        <v>1083</v>
      </c>
      <c r="BC109" s="614" t="s">
        <v>529</v>
      </c>
      <c r="BD109" s="614" t="s">
        <v>529</v>
      </c>
      <c r="BE109" s="614" t="s">
        <v>1083</v>
      </c>
      <c r="BF109" s="614" t="s">
        <v>529</v>
      </c>
      <c r="BG109" s="614" t="s">
        <v>1083</v>
      </c>
      <c r="BH109" s="614" t="s">
        <v>529</v>
      </c>
      <c r="BI109" s="614" t="s">
        <v>529</v>
      </c>
      <c r="BJ109" s="614" t="s">
        <v>1083</v>
      </c>
      <c r="BK109" s="614" t="s">
        <v>529</v>
      </c>
      <c r="BL109" s="614" t="s">
        <v>529</v>
      </c>
      <c r="BM109" s="614" t="s">
        <v>1083</v>
      </c>
      <c r="BN109" s="614" t="s">
        <v>529</v>
      </c>
      <c r="BO109" s="614" t="s">
        <v>529</v>
      </c>
      <c r="BP109" s="614" t="s">
        <v>529</v>
      </c>
      <c r="BQ109" s="614" t="s">
        <v>529</v>
      </c>
      <c r="BR109" s="614" t="s">
        <v>1083</v>
      </c>
      <c r="BS109" s="614" t="s">
        <v>529</v>
      </c>
      <c r="BT109" s="614" t="s">
        <v>529</v>
      </c>
      <c r="BU109" s="614" t="s">
        <v>529</v>
      </c>
      <c r="BV109" s="614" t="s">
        <v>529</v>
      </c>
      <c r="BW109" s="614" t="s">
        <v>1083</v>
      </c>
      <c r="BX109" s="614" t="s">
        <v>529</v>
      </c>
      <c r="BY109" s="614" t="s">
        <v>1083</v>
      </c>
      <c r="BZ109" s="614" t="s">
        <v>1083</v>
      </c>
      <c r="CA109" s="614" t="s">
        <v>1083</v>
      </c>
      <c r="CB109" s="614" t="s">
        <v>1083</v>
      </c>
      <c r="CC109" s="614" t="s">
        <v>1083</v>
      </c>
      <c r="CD109" s="614" t="s">
        <v>1083</v>
      </c>
      <c r="CE109" s="614" t="s">
        <v>529</v>
      </c>
      <c r="CF109" s="614" t="s">
        <v>529</v>
      </c>
      <c r="CG109" s="614" t="s">
        <v>1083</v>
      </c>
      <c r="CH109" s="614" t="s">
        <v>1083</v>
      </c>
      <c r="CI109" s="614" t="s">
        <v>1083</v>
      </c>
      <c r="CJ109" s="614" t="s">
        <v>529</v>
      </c>
      <c r="CK109" s="614" t="s">
        <v>529</v>
      </c>
      <c r="CL109" s="614" t="s">
        <v>1083</v>
      </c>
      <c r="CM109" s="614" t="s">
        <v>1083</v>
      </c>
      <c r="CN109" s="614" t="s">
        <v>1083</v>
      </c>
      <c r="CO109" s="614" t="s">
        <v>1083</v>
      </c>
      <c r="CP109" s="614" t="s">
        <v>1083</v>
      </c>
      <c r="CQ109" s="614" t="s">
        <v>1083</v>
      </c>
      <c r="CR109" s="614" t="s">
        <v>529</v>
      </c>
      <c r="CS109" s="614" t="s">
        <v>1083</v>
      </c>
      <c r="CT109" s="614" t="s">
        <v>1083</v>
      </c>
      <c r="CU109" s="614" t="s">
        <v>1083</v>
      </c>
      <c r="CV109" s="614" t="s">
        <v>1083</v>
      </c>
      <c r="CW109" s="614" t="s">
        <v>1083</v>
      </c>
      <c r="CX109" s="614" t="s">
        <v>1083</v>
      </c>
      <c r="CY109" s="614" t="s">
        <v>1083</v>
      </c>
      <c r="CZ109" s="614" t="s">
        <v>1083</v>
      </c>
      <c r="DA109" s="614" t="s">
        <v>1083</v>
      </c>
      <c r="DB109" s="614" t="s">
        <v>1083</v>
      </c>
      <c r="DC109" s="614" t="s">
        <v>529</v>
      </c>
      <c r="DD109" s="614" t="s">
        <v>1083</v>
      </c>
      <c r="DE109" s="614" t="s">
        <v>1083</v>
      </c>
      <c r="DF109" s="614" t="s">
        <v>1083</v>
      </c>
      <c r="DG109" s="614" t="s">
        <v>1083</v>
      </c>
      <c r="DH109" s="614" t="s">
        <v>529</v>
      </c>
      <c r="DI109" s="614" t="s">
        <v>1083</v>
      </c>
      <c r="DJ109" s="614" t="s">
        <v>1083</v>
      </c>
      <c r="DK109" s="614" t="s">
        <v>529</v>
      </c>
      <c r="DL109" s="614" t="s">
        <v>1083</v>
      </c>
      <c r="DM109" s="614" t="s">
        <v>529</v>
      </c>
      <c r="DN109" s="614" t="s">
        <v>1083</v>
      </c>
      <c r="DO109" s="614" t="s">
        <v>1083</v>
      </c>
      <c r="DP109" s="614" t="s">
        <v>529</v>
      </c>
      <c r="DQ109" s="614" t="s">
        <v>529</v>
      </c>
      <c r="DR109" s="614" t="s">
        <v>1083</v>
      </c>
      <c r="DS109" s="614" t="s">
        <v>1083</v>
      </c>
      <c r="DT109" s="614" t="s">
        <v>1083</v>
      </c>
      <c r="DU109" s="614" t="s">
        <v>529</v>
      </c>
      <c r="DV109" s="614" t="s">
        <v>1083</v>
      </c>
      <c r="DW109" s="614" t="s">
        <v>1083</v>
      </c>
      <c r="DX109" s="614" t="s">
        <v>1083</v>
      </c>
      <c r="DY109" s="614" t="s">
        <v>1083</v>
      </c>
      <c r="DZ109" s="614" t="s">
        <v>529</v>
      </c>
      <c r="EA109" s="614" t="s">
        <v>529</v>
      </c>
      <c r="EB109" s="614" t="s">
        <v>529</v>
      </c>
      <c r="EC109" s="614" t="s">
        <v>1083</v>
      </c>
      <c r="ED109" s="614" t="s">
        <v>529</v>
      </c>
      <c r="EE109" s="614" t="s">
        <v>529</v>
      </c>
      <c r="EF109" s="614" t="s">
        <v>529</v>
      </c>
      <c r="EG109" s="614" t="s">
        <v>529</v>
      </c>
      <c r="EH109" s="614" t="s">
        <v>1083</v>
      </c>
      <c r="EI109" s="614" t="s">
        <v>1083</v>
      </c>
      <c r="EJ109" s="614" t="s">
        <v>1083</v>
      </c>
      <c r="EK109" s="614" t="s">
        <v>1083</v>
      </c>
      <c r="EL109" s="614" t="s">
        <v>1083</v>
      </c>
      <c r="EM109" s="614" t="s">
        <v>1083</v>
      </c>
      <c r="EN109" s="614" t="s">
        <v>529</v>
      </c>
      <c r="EO109" s="614" t="s">
        <v>1083</v>
      </c>
      <c r="EP109" s="614" t="s">
        <v>1083</v>
      </c>
      <c r="EQ109" s="614" t="s">
        <v>1083</v>
      </c>
      <c r="ER109" s="614" t="s">
        <v>529</v>
      </c>
      <c r="ES109" s="614" t="s">
        <v>1083</v>
      </c>
      <c r="ET109" s="614" t="s">
        <v>529</v>
      </c>
      <c r="EU109" s="614" t="s">
        <v>529</v>
      </c>
      <c r="EV109" s="614" t="s">
        <v>529</v>
      </c>
      <c r="EW109" s="614" t="s">
        <v>529</v>
      </c>
      <c r="EX109" s="614" t="s">
        <v>1083</v>
      </c>
      <c r="EY109" s="614" t="s">
        <v>1083</v>
      </c>
      <c r="EZ109" s="614" t="s">
        <v>529</v>
      </c>
      <c r="FA109" s="614" t="s">
        <v>1083</v>
      </c>
      <c r="FB109" s="614" t="s">
        <v>1083</v>
      </c>
      <c r="FC109" s="614" t="s">
        <v>1083</v>
      </c>
      <c r="FD109" s="614" t="s">
        <v>1083</v>
      </c>
      <c r="FE109" s="614" t="s">
        <v>1083</v>
      </c>
      <c r="FF109" s="614" t="s">
        <v>1083</v>
      </c>
      <c r="FG109" s="614" t="s">
        <v>1083</v>
      </c>
      <c r="FH109" s="614" t="s">
        <v>1083</v>
      </c>
      <c r="FI109" s="614" t="s">
        <v>1083</v>
      </c>
      <c r="FJ109" s="614" t="s">
        <v>529</v>
      </c>
      <c r="FK109" s="614" t="s">
        <v>529</v>
      </c>
      <c r="FL109" s="614" t="s">
        <v>1083</v>
      </c>
      <c r="FM109" s="614" t="s">
        <v>529</v>
      </c>
      <c r="FN109" s="614" t="s">
        <v>1083</v>
      </c>
      <c r="FO109" s="614" t="s">
        <v>1083</v>
      </c>
      <c r="FP109" s="614" t="s">
        <v>529</v>
      </c>
      <c r="FQ109" s="614" t="s">
        <v>1083</v>
      </c>
      <c r="FR109" s="614" t="s">
        <v>1083</v>
      </c>
      <c r="FS109" s="614" t="s">
        <v>1083</v>
      </c>
      <c r="FT109" s="614" t="s">
        <v>529</v>
      </c>
      <c r="FU109" s="614" t="s">
        <v>1083</v>
      </c>
      <c r="FV109" s="614" t="s">
        <v>1083</v>
      </c>
      <c r="FW109" s="614" t="s">
        <v>1083</v>
      </c>
      <c r="FX109" s="614" t="s">
        <v>529</v>
      </c>
      <c r="FY109" s="614" t="s">
        <v>529</v>
      </c>
      <c r="FZ109" s="614" t="s">
        <v>529</v>
      </c>
      <c r="GA109" s="614" t="s">
        <v>529</v>
      </c>
      <c r="GB109" s="614" t="s">
        <v>529</v>
      </c>
      <c r="GC109" s="614" t="s">
        <v>529</v>
      </c>
      <c r="GD109" s="614" t="s">
        <v>529</v>
      </c>
      <c r="GE109" s="614" t="s">
        <v>1083</v>
      </c>
      <c r="GF109" s="614" t="s">
        <v>529</v>
      </c>
      <c r="GG109" s="614" t="s">
        <v>529</v>
      </c>
      <c r="GH109" s="614" t="s">
        <v>1083</v>
      </c>
      <c r="GI109" s="614" t="s">
        <v>1083</v>
      </c>
      <c r="GJ109" s="614" t="s">
        <v>529</v>
      </c>
      <c r="GK109" s="614" t="s">
        <v>1083</v>
      </c>
      <c r="GL109" s="614" t="s">
        <v>529</v>
      </c>
      <c r="GM109" s="614" t="s">
        <v>529</v>
      </c>
    </row>
    <row r="110" spans="1:195" x14ac:dyDescent="0.2">
      <c r="A110" s="613">
        <v>44935</v>
      </c>
      <c r="B110" s="614" t="s">
        <v>529</v>
      </c>
      <c r="C110" s="614" t="s">
        <v>1083</v>
      </c>
      <c r="D110" s="614" t="s">
        <v>1083</v>
      </c>
      <c r="E110" s="614" t="s">
        <v>529</v>
      </c>
      <c r="F110" s="614" t="s">
        <v>529</v>
      </c>
      <c r="G110" s="614" t="s">
        <v>1083</v>
      </c>
      <c r="H110" s="614" t="s">
        <v>1083</v>
      </c>
      <c r="I110" s="614" t="s">
        <v>1083</v>
      </c>
      <c r="J110" s="614" t="s">
        <v>1083</v>
      </c>
      <c r="K110" s="614" t="s">
        <v>1083</v>
      </c>
      <c r="L110" s="614" t="s">
        <v>1083</v>
      </c>
      <c r="M110" s="614" t="s">
        <v>1083</v>
      </c>
      <c r="N110" s="614" t="s">
        <v>529</v>
      </c>
      <c r="O110" s="614" t="s">
        <v>1083</v>
      </c>
      <c r="P110" s="614" t="s">
        <v>1083</v>
      </c>
      <c r="Q110" s="614" t="s">
        <v>529</v>
      </c>
      <c r="R110" s="614" t="s">
        <v>1083</v>
      </c>
      <c r="S110" s="614" t="s">
        <v>1083</v>
      </c>
      <c r="T110" s="614" t="s">
        <v>1083</v>
      </c>
      <c r="U110" s="614" t="s">
        <v>1083</v>
      </c>
      <c r="V110" s="614" t="s">
        <v>1083</v>
      </c>
      <c r="W110" s="614" t="s">
        <v>529</v>
      </c>
      <c r="X110" s="614" t="s">
        <v>529</v>
      </c>
      <c r="Y110" s="614" t="s">
        <v>1083</v>
      </c>
      <c r="Z110" s="614" t="s">
        <v>1083</v>
      </c>
      <c r="AA110" s="614" t="s">
        <v>1083</v>
      </c>
      <c r="AB110" s="614" t="s">
        <v>1083</v>
      </c>
      <c r="AC110" s="614" t="s">
        <v>1083</v>
      </c>
      <c r="AD110" s="614" t="s">
        <v>1083</v>
      </c>
      <c r="AE110" s="614" t="s">
        <v>1083</v>
      </c>
      <c r="AF110" s="614" t="s">
        <v>1083</v>
      </c>
      <c r="AG110" s="614" t="s">
        <v>529</v>
      </c>
      <c r="AH110" s="614" t="s">
        <v>1083</v>
      </c>
      <c r="AI110" s="614" t="s">
        <v>1083</v>
      </c>
      <c r="AJ110" s="614" t="s">
        <v>1083</v>
      </c>
      <c r="AK110" s="614" t="s">
        <v>1083</v>
      </c>
      <c r="AL110" s="614" t="s">
        <v>1083</v>
      </c>
      <c r="AM110" s="614" t="s">
        <v>1083</v>
      </c>
      <c r="AN110" s="614" t="s">
        <v>1083</v>
      </c>
      <c r="AO110" s="614" t="s">
        <v>1083</v>
      </c>
      <c r="AP110" s="614" t="s">
        <v>1083</v>
      </c>
      <c r="AQ110" s="614" t="s">
        <v>1083</v>
      </c>
      <c r="AR110" s="614" t="s">
        <v>1083</v>
      </c>
      <c r="AS110" s="614" t="s">
        <v>529</v>
      </c>
      <c r="AT110" s="614" t="s">
        <v>1083</v>
      </c>
      <c r="AU110" s="614" t="s">
        <v>1083</v>
      </c>
      <c r="AV110" s="614" t="s">
        <v>1083</v>
      </c>
      <c r="AW110" s="614" t="s">
        <v>1083</v>
      </c>
      <c r="AX110" s="614" t="s">
        <v>1083</v>
      </c>
      <c r="AY110" s="614" t="s">
        <v>1083</v>
      </c>
      <c r="AZ110" s="614" t="s">
        <v>1083</v>
      </c>
      <c r="BA110" s="614" t="s">
        <v>529</v>
      </c>
      <c r="BB110" s="614" t="s">
        <v>1083</v>
      </c>
      <c r="BC110" s="614" t="s">
        <v>529</v>
      </c>
      <c r="BD110" s="614" t="s">
        <v>529</v>
      </c>
      <c r="BE110" s="614" t="s">
        <v>1083</v>
      </c>
      <c r="BF110" s="614" t="s">
        <v>529</v>
      </c>
      <c r="BG110" s="614" t="s">
        <v>1083</v>
      </c>
      <c r="BH110" s="614" t="s">
        <v>529</v>
      </c>
      <c r="BI110" s="614" t="s">
        <v>529</v>
      </c>
      <c r="BJ110" s="614" t="s">
        <v>1083</v>
      </c>
      <c r="BK110" s="614" t="s">
        <v>529</v>
      </c>
      <c r="BL110" s="614" t="s">
        <v>529</v>
      </c>
      <c r="BM110" s="614" t="s">
        <v>1083</v>
      </c>
      <c r="BN110" s="614" t="s">
        <v>529</v>
      </c>
      <c r="BO110" s="614" t="s">
        <v>529</v>
      </c>
      <c r="BP110" s="614" t="s">
        <v>529</v>
      </c>
      <c r="BQ110" s="614" t="s">
        <v>529</v>
      </c>
      <c r="BR110" s="614" t="s">
        <v>1083</v>
      </c>
      <c r="BS110" s="614" t="s">
        <v>529</v>
      </c>
      <c r="BT110" s="614" t="s">
        <v>529</v>
      </c>
      <c r="BU110" s="614" t="s">
        <v>529</v>
      </c>
      <c r="BV110" s="614" t="s">
        <v>529</v>
      </c>
      <c r="BW110" s="614" t="s">
        <v>1083</v>
      </c>
      <c r="BX110" s="614" t="s">
        <v>529</v>
      </c>
      <c r="BY110" s="614" t="s">
        <v>1083</v>
      </c>
      <c r="BZ110" s="614" t="s">
        <v>1083</v>
      </c>
      <c r="CA110" s="614" t="s">
        <v>1083</v>
      </c>
      <c r="CB110" s="614" t="s">
        <v>1083</v>
      </c>
      <c r="CC110" s="614" t="s">
        <v>1083</v>
      </c>
      <c r="CD110" s="614" t="s">
        <v>1083</v>
      </c>
      <c r="CE110" s="614" t="s">
        <v>529</v>
      </c>
      <c r="CF110" s="614" t="s">
        <v>529</v>
      </c>
      <c r="CG110" s="614" t="s">
        <v>1083</v>
      </c>
      <c r="CH110" s="614" t="s">
        <v>1083</v>
      </c>
      <c r="CI110" s="614" t="s">
        <v>1083</v>
      </c>
      <c r="CJ110" s="614" t="s">
        <v>529</v>
      </c>
      <c r="CK110" s="614" t="s">
        <v>529</v>
      </c>
      <c r="CL110" s="614" t="s">
        <v>1083</v>
      </c>
      <c r="CM110" s="614" t="s">
        <v>1083</v>
      </c>
      <c r="CN110" s="614" t="s">
        <v>1083</v>
      </c>
      <c r="CO110" s="614" t="s">
        <v>1083</v>
      </c>
      <c r="CP110" s="614" t="s">
        <v>1083</v>
      </c>
      <c r="CQ110" s="614" t="s">
        <v>1083</v>
      </c>
      <c r="CR110" s="614" t="s">
        <v>529</v>
      </c>
      <c r="CS110" s="614" t="s">
        <v>1083</v>
      </c>
      <c r="CT110" s="614" t="s">
        <v>1083</v>
      </c>
      <c r="CU110" s="614" t="s">
        <v>1083</v>
      </c>
      <c r="CV110" s="614" t="s">
        <v>1083</v>
      </c>
      <c r="CW110" s="614" t="s">
        <v>1083</v>
      </c>
      <c r="CX110" s="614" t="s">
        <v>1083</v>
      </c>
      <c r="CY110" s="614" t="s">
        <v>1083</v>
      </c>
      <c r="CZ110" s="614" t="s">
        <v>1083</v>
      </c>
      <c r="DA110" s="614" t="s">
        <v>1083</v>
      </c>
      <c r="DB110" s="614" t="s">
        <v>1083</v>
      </c>
      <c r="DC110" s="614" t="s">
        <v>529</v>
      </c>
      <c r="DD110" s="614" t="s">
        <v>1083</v>
      </c>
      <c r="DE110" s="614" t="s">
        <v>1083</v>
      </c>
      <c r="DF110" s="614" t="s">
        <v>1083</v>
      </c>
      <c r="DG110" s="614" t="s">
        <v>1083</v>
      </c>
      <c r="DH110" s="614" t="s">
        <v>529</v>
      </c>
      <c r="DI110" s="614" t="s">
        <v>1083</v>
      </c>
      <c r="DJ110" s="614" t="s">
        <v>1083</v>
      </c>
      <c r="DK110" s="614" t="s">
        <v>529</v>
      </c>
      <c r="DL110" s="614" t="s">
        <v>1083</v>
      </c>
      <c r="DM110" s="614" t="s">
        <v>529</v>
      </c>
      <c r="DN110" s="614" t="s">
        <v>1083</v>
      </c>
      <c r="DO110" s="614" t="s">
        <v>1083</v>
      </c>
      <c r="DP110" s="614" t="s">
        <v>529</v>
      </c>
      <c r="DQ110" s="614" t="s">
        <v>529</v>
      </c>
      <c r="DR110" s="614" t="s">
        <v>1083</v>
      </c>
      <c r="DS110" s="614" t="s">
        <v>1083</v>
      </c>
      <c r="DT110" s="614" t="s">
        <v>1083</v>
      </c>
      <c r="DU110" s="614" t="s">
        <v>529</v>
      </c>
      <c r="DV110" s="614" t="s">
        <v>1083</v>
      </c>
      <c r="DW110" s="614" t="s">
        <v>1083</v>
      </c>
      <c r="DX110" s="614" t="s">
        <v>1083</v>
      </c>
      <c r="DY110" s="614" t="s">
        <v>1083</v>
      </c>
      <c r="DZ110" s="614" t="s">
        <v>529</v>
      </c>
      <c r="EA110" s="614" t="s">
        <v>529</v>
      </c>
      <c r="EB110" s="614" t="s">
        <v>529</v>
      </c>
      <c r="EC110" s="614" t="s">
        <v>529</v>
      </c>
      <c r="ED110" s="614" t="s">
        <v>529</v>
      </c>
      <c r="EE110" s="614" t="s">
        <v>529</v>
      </c>
      <c r="EF110" s="614" t="s">
        <v>529</v>
      </c>
      <c r="EG110" s="614" t="s">
        <v>1083</v>
      </c>
      <c r="EH110" s="614" t="s">
        <v>1083</v>
      </c>
      <c r="EI110" s="614" t="s">
        <v>1083</v>
      </c>
      <c r="EJ110" s="614" t="s">
        <v>1083</v>
      </c>
      <c r="EK110" s="614" t="s">
        <v>1083</v>
      </c>
      <c r="EL110" s="614" t="s">
        <v>1083</v>
      </c>
      <c r="EM110" s="614" t="s">
        <v>1083</v>
      </c>
      <c r="EN110" s="614" t="s">
        <v>529</v>
      </c>
      <c r="EO110" s="614" t="s">
        <v>1083</v>
      </c>
      <c r="EP110" s="614" t="s">
        <v>1083</v>
      </c>
      <c r="EQ110" s="614" t="s">
        <v>1083</v>
      </c>
      <c r="ER110" s="614" t="s">
        <v>529</v>
      </c>
      <c r="ES110" s="614" t="s">
        <v>1083</v>
      </c>
      <c r="ET110" s="614" t="s">
        <v>529</v>
      </c>
      <c r="EU110" s="614" t="s">
        <v>529</v>
      </c>
      <c r="EV110" s="614" t="s">
        <v>529</v>
      </c>
      <c r="EW110" s="614" t="s">
        <v>529</v>
      </c>
      <c r="EX110" s="614" t="s">
        <v>1083</v>
      </c>
      <c r="EY110" s="614" t="s">
        <v>529</v>
      </c>
      <c r="EZ110" s="614" t="s">
        <v>529</v>
      </c>
      <c r="FA110" s="614" t="s">
        <v>1083</v>
      </c>
      <c r="FB110" s="614" t="s">
        <v>1083</v>
      </c>
      <c r="FC110" s="614" t="s">
        <v>1083</v>
      </c>
      <c r="FD110" s="614" t="s">
        <v>1083</v>
      </c>
      <c r="FE110" s="614" t="s">
        <v>1083</v>
      </c>
      <c r="FF110" s="614" t="s">
        <v>1083</v>
      </c>
      <c r="FG110" s="614" t="s">
        <v>1083</v>
      </c>
      <c r="FH110" s="614" t="s">
        <v>1083</v>
      </c>
      <c r="FI110" s="614" t="s">
        <v>1083</v>
      </c>
      <c r="FJ110" s="614" t="s">
        <v>529</v>
      </c>
      <c r="FK110" s="614" t="s">
        <v>529</v>
      </c>
      <c r="FL110" s="614" t="s">
        <v>1083</v>
      </c>
      <c r="FM110" s="614" t="s">
        <v>529</v>
      </c>
      <c r="FN110" s="614" t="s">
        <v>1083</v>
      </c>
      <c r="FO110" s="614" t="s">
        <v>1083</v>
      </c>
      <c r="FP110" s="614" t="s">
        <v>529</v>
      </c>
      <c r="FQ110" s="614" t="s">
        <v>1083</v>
      </c>
      <c r="FR110" s="614" t="s">
        <v>1083</v>
      </c>
      <c r="FS110" s="614" t="s">
        <v>1083</v>
      </c>
      <c r="FT110" s="614" t="s">
        <v>529</v>
      </c>
      <c r="FU110" s="614" t="s">
        <v>1083</v>
      </c>
      <c r="FV110" s="614" t="s">
        <v>1083</v>
      </c>
      <c r="FW110" s="614" t="s">
        <v>1083</v>
      </c>
      <c r="FX110" s="614" t="s">
        <v>529</v>
      </c>
      <c r="FY110" s="614" t="s">
        <v>529</v>
      </c>
      <c r="FZ110" s="614" t="s">
        <v>529</v>
      </c>
      <c r="GA110" s="614" t="s">
        <v>529</v>
      </c>
      <c r="GB110" s="614" t="s">
        <v>529</v>
      </c>
      <c r="GC110" s="614" t="s">
        <v>529</v>
      </c>
      <c r="GD110" s="614" t="s">
        <v>529</v>
      </c>
      <c r="GE110" s="614" t="s">
        <v>1083</v>
      </c>
      <c r="GF110" s="614" t="s">
        <v>529</v>
      </c>
      <c r="GG110" s="614" t="s">
        <v>529</v>
      </c>
      <c r="GH110" s="614" t="s">
        <v>1083</v>
      </c>
      <c r="GI110" s="614" t="s">
        <v>1083</v>
      </c>
      <c r="GJ110" s="614" t="s">
        <v>529</v>
      </c>
      <c r="GK110" s="614" t="s">
        <v>1083</v>
      </c>
      <c r="GL110" s="614" t="s">
        <v>529</v>
      </c>
      <c r="GM110" s="614" t="s">
        <v>529</v>
      </c>
    </row>
    <row r="111" spans="1:195" x14ac:dyDescent="0.2">
      <c r="A111" s="613">
        <v>44936</v>
      </c>
      <c r="B111" s="614" t="s">
        <v>529</v>
      </c>
      <c r="C111" s="614" t="s">
        <v>1083</v>
      </c>
      <c r="D111" s="614" t="s">
        <v>1083</v>
      </c>
      <c r="E111" s="614" t="s">
        <v>1083</v>
      </c>
      <c r="F111" s="614" t="s">
        <v>529</v>
      </c>
      <c r="G111" s="614" t="s">
        <v>1083</v>
      </c>
      <c r="H111" s="614" t="s">
        <v>1083</v>
      </c>
      <c r="I111" s="614" t="s">
        <v>529</v>
      </c>
      <c r="J111" s="614" t="s">
        <v>1083</v>
      </c>
      <c r="K111" s="614" t="s">
        <v>1083</v>
      </c>
      <c r="L111" s="614" t="s">
        <v>1083</v>
      </c>
      <c r="M111" s="614" t="s">
        <v>1083</v>
      </c>
      <c r="N111" s="614" t="s">
        <v>1083</v>
      </c>
      <c r="O111" s="614" t="s">
        <v>1083</v>
      </c>
      <c r="P111" s="614" t="s">
        <v>1083</v>
      </c>
      <c r="Q111" s="614" t="s">
        <v>529</v>
      </c>
      <c r="R111" s="614" t="s">
        <v>1083</v>
      </c>
      <c r="S111" s="614" t="s">
        <v>1083</v>
      </c>
      <c r="T111" s="614" t="s">
        <v>1083</v>
      </c>
      <c r="U111" s="614" t="s">
        <v>1083</v>
      </c>
      <c r="V111" s="614" t="s">
        <v>1083</v>
      </c>
      <c r="W111" s="614" t="s">
        <v>529</v>
      </c>
      <c r="X111" s="614" t="s">
        <v>529</v>
      </c>
      <c r="Y111" s="614" t="s">
        <v>1083</v>
      </c>
      <c r="Z111" s="614" t="s">
        <v>1083</v>
      </c>
      <c r="AA111" s="614" t="s">
        <v>1083</v>
      </c>
      <c r="AB111" s="614" t="s">
        <v>1083</v>
      </c>
      <c r="AC111" s="614" t="s">
        <v>1083</v>
      </c>
      <c r="AD111" s="614" t="s">
        <v>1083</v>
      </c>
      <c r="AE111" s="614" t="s">
        <v>1083</v>
      </c>
      <c r="AF111" s="614" t="s">
        <v>1083</v>
      </c>
      <c r="AG111" s="614" t="s">
        <v>529</v>
      </c>
      <c r="AH111" s="614" t="s">
        <v>1083</v>
      </c>
      <c r="AI111" s="614" t="s">
        <v>1083</v>
      </c>
      <c r="AJ111" s="614" t="s">
        <v>1083</v>
      </c>
      <c r="AK111" s="614" t="s">
        <v>1083</v>
      </c>
      <c r="AL111" s="614" t="s">
        <v>1083</v>
      </c>
      <c r="AM111" s="614" t="s">
        <v>1083</v>
      </c>
      <c r="AN111" s="614" t="s">
        <v>1083</v>
      </c>
      <c r="AO111" s="614" t="s">
        <v>1083</v>
      </c>
      <c r="AP111" s="614" t="s">
        <v>1083</v>
      </c>
      <c r="AQ111" s="614" t="s">
        <v>1083</v>
      </c>
      <c r="AR111" s="614" t="s">
        <v>1083</v>
      </c>
      <c r="AS111" s="614" t="s">
        <v>529</v>
      </c>
      <c r="AT111" s="614" t="s">
        <v>1083</v>
      </c>
      <c r="AU111" s="614" t="s">
        <v>1083</v>
      </c>
      <c r="AV111" s="614" t="s">
        <v>1083</v>
      </c>
      <c r="AW111" s="614" t="s">
        <v>1083</v>
      </c>
      <c r="AX111" s="614" t="s">
        <v>1083</v>
      </c>
      <c r="AY111" s="614" t="s">
        <v>1083</v>
      </c>
      <c r="AZ111" s="614" t="s">
        <v>1083</v>
      </c>
      <c r="BA111" s="614" t="s">
        <v>529</v>
      </c>
      <c r="BB111" s="614" t="s">
        <v>1083</v>
      </c>
      <c r="BC111" s="614" t="s">
        <v>529</v>
      </c>
      <c r="BD111" s="614" t="s">
        <v>529</v>
      </c>
      <c r="BE111" s="614" t="s">
        <v>1083</v>
      </c>
      <c r="BF111" s="614" t="s">
        <v>529</v>
      </c>
      <c r="BG111" s="614" t="s">
        <v>1083</v>
      </c>
      <c r="BH111" s="614" t="s">
        <v>529</v>
      </c>
      <c r="BI111" s="614" t="s">
        <v>529</v>
      </c>
      <c r="BJ111" s="614" t="s">
        <v>1083</v>
      </c>
      <c r="BK111" s="614" t="s">
        <v>529</v>
      </c>
      <c r="BL111" s="614" t="s">
        <v>529</v>
      </c>
      <c r="BM111" s="614" t="s">
        <v>1083</v>
      </c>
      <c r="BN111" s="614" t="s">
        <v>529</v>
      </c>
      <c r="BO111" s="614" t="s">
        <v>529</v>
      </c>
      <c r="BP111" s="614" t="s">
        <v>529</v>
      </c>
      <c r="BQ111" s="614" t="s">
        <v>529</v>
      </c>
      <c r="BR111" s="614" t="s">
        <v>1083</v>
      </c>
      <c r="BS111" s="614" t="s">
        <v>529</v>
      </c>
      <c r="BT111" s="614" t="s">
        <v>529</v>
      </c>
      <c r="BU111" s="614" t="s">
        <v>529</v>
      </c>
      <c r="BV111" s="614" t="s">
        <v>529</v>
      </c>
      <c r="BW111" s="614" t="s">
        <v>1083</v>
      </c>
      <c r="BX111" s="614" t="s">
        <v>529</v>
      </c>
      <c r="BY111" s="614" t="s">
        <v>1083</v>
      </c>
      <c r="BZ111" s="614" t="s">
        <v>1083</v>
      </c>
      <c r="CA111" s="614" t="s">
        <v>1083</v>
      </c>
      <c r="CB111" s="614" t="s">
        <v>1083</v>
      </c>
      <c r="CC111" s="614" t="s">
        <v>1083</v>
      </c>
      <c r="CD111" s="614" t="s">
        <v>1083</v>
      </c>
      <c r="CE111" s="614" t="s">
        <v>529</v>
      </c>
      <c r="CF111" s="614" t="s">
        <v>529</v>
      </c>
      <c r="CG111" s="614" t="s">
        <v>1083</v>
      </c>
      <c r="CH111" s="614" t="s">
        <v>1083</v>
      </c>
      <c r="CI111" s="614" t="s">
        <v>1083</v>
      </c>
      <c r="CJ111" s="614" t="s">
        <v>1083</v>
      </c>
      <c r="CK111" s="614" t="s">
        <v>529</v>
      </c>
      <c r="CL111" s="614" t="s">
        <v>1083</v>
      </c>
      <c r="CM111" s="614" t="s">
        <v>1083</v>
      </c>
      <c r="CN111" s="614" t="s">
        <v>1083</v>
      </c>
      <c r="CO111" s="614" t="s">
        <v>1083</v>
      </c>
      <c r="CP111" s="614" t="s">
        <v>1083</v>
      </c>
      <c r="CQ111" s="614" t="s">
        <v>1083</v>
      </c>
      <c r="CR111" s="614" t="s">
        <v>529</v>
      </c>
      <c r="CS111" s="614" t="s">
        <v>1083</v>
      </c>
      <c r="CT111" s="614" t="s">
        <v>1083</v>
      </c>
      <c r="CU111" s="614" t="s">
        <v>1083</v>
      </c>
      <c r="CV111" s="614" t="s">
        <v>1083</v>
      </c>
      <c r="CW111" s="614" t="s">
        <v>1083</v>
      </c>
      <c r="CX111" s="614" t="s">
        <v>1083</v>
      </c>
      <c r="CY111" s="614" t="s">
        <v>1083</v>
      </c>
      <c r="CZ111" s="614" t="s">
        <v>1083</v>
      </c>
      <c r="DA111" s="614" t="s">
        <v>1083</v>
      </c>
      <c r="DB111" s="614" t="s">
        <v>1083</v>
      </c>
      <c r="DC111" s="614" t="s">
        <v>529</v>
      </c>
      <c r="DD111" s="614" t="s">
        <v>1083</v>
      </c>
      <c r="DE111" s="614" t="s">
        <v>1083</v>
      </c>
      <c r="DF111" s="614" t="s">
        <v>1083</v>
      </c>
      <c r="DG111" s="614" t="s">
        <v>1083</v>
      </c>
      <c r="DH111" s="614" t="s">
        <v>529</v>
      </c>
      <c r="DI111" s="614" t="s">
        <v>1083</v>
      </c>
      <c r="DJ111" s="614" t="s">
        <v>1083</v>
      </c>
      <c r="DK111" s="614" t="s">
        <v>529</v>
      </c>
      <c r="DL111" s="614" t="s">
        <v>1083</v>
      </c>
      <c r="DM111" s="614" t="s">
        <v>529</v>
      </c>
      <c r="DN111" s="614" t="s">
        <v>1083</v>
      </c>
      <c r="DO111" s="614" t="s">
        <v>1083</v>
      </c>
      <c r="DP111" s="614" t="s">
        <v>529</v>
      </c>
      <c r="DQ111" s="614" t="s">
        <v>529</v>
      </c>
      <c r="DR111" s="614" t="s">
        <v>1083</v>
      </c>
      <c r="DS111" s="614" t="s">
        <v>1083</v>
      </c>
      <c r="DT111" s="614" t="s">
        <v>1083</v>
      </c>
      <c r="DU111" s="614" t="s">
        <v>529</v>
      </c>
      <c r="DV111" s="614" t="s">
        <v>529</v>
      </c>
      <c r="DW111" s="614" t="s">
        <v>1083</v>
      </c>
      <c r="DX111" s="614" t="s">
        <v>1083</v>
      </c>
      <c r="DY111" s="614" t="s">
        <v>1083</v>
      </c>
      <c r="DZ111" s="614" t="s">
        <v>529</v>
      </c>
      <c r="EA111" s="614" t="s">
        <v>529</v>
      </c>
      <c r="EB111" s="614" t="s">
        <v>529</v>
      </c>
      <c r="EC111" s="614" t="s">
        <v>1083</v>
      </c>
      <c r="ED111" s="614" t="s">
        <v>529</v>
      </c>
      <c r="EE111" s="614" t="s">
        <v>1083</v>
      </c>
      <c r="EF111" s="614" t="s">
        <v>529</v>
      </c>
      <c r="EG111" s="614" t="s">
        <v>1083</v>
      </c>
      <c r="EH111" s="614" t="s">
        <v>1083</v>
      </c>
      <c r="EI111" s="614" t="s">
        <v>1083</v>
      </c>
      <c r="EJ111" s="614" t="s">
        <v>1083</v>
      </c>
      <c r="EK111" s="614" t="s">
        <v>1083</v>
      </c>
      <c r="EL111" s="614" t="s">
        <v>1083</v>
      </c>
      <c r="EM111" s="614" t="s">
        <v>1083</v>
      </c>
      <c r="EN111" s="614" t="s">
        <v>529</v>
      </c>
      <c r="EO111" s="614" t="s">
        <v>1083</v>
      </c>
      <c r="EP111" s="614" t="s">
        <v>1083</v>
      </c>
      <c r="EQ111" s="614" t="s">
        <v>1083</v>
      </c>
      <c r="ER111" s="614" t="s">
        <v>529</v>
      </c>
      <c r="ES111" s="614" t="s">
        <v>1083</v>
      </c>
      <c r="ET111" s="614" t="s">
        <v>529</v>
      </c>
      <c r="EU111" s="614" t="s">
        <v>1083</v>
      </c>
      <c r="EV111" s="614" t="s">
        <v>529</v>
      </c>
      <c r="EW111" s="614" t="s">
        <v>529</v>
      </c>
      <c r="EX111" s="614" t="s">
        <v>1083</v>
      </c>
      <c r="EY111" s="614" t="s">
        <v>1083</v>
      </c>
      <c r="EZ111" s="614" t="s">
        <v>529</v>
      </c>
      <c r="FA111" s="614" t="s">
        <v>1083</v>
      </c>
      <c r="FB111" s="614" t="s">
        <v>1083</v>
      </c>
      <c r="FC111" s="614" t="s">
        <v>1083</v>
      </c>
      <c r="FD111" s="614" t="s">
        <v>1083</v>
      </c>
      <c r="FE111" s="614" t="s">
        <v>1083</v>
      </c>
      <c r="FF111" s="614" t="s">
        <v>1083</v>
      </c>
      <c r="FG111" s="614" t="s">
        <v>1083</v>
      </c>
      <c r="FH111" s="614" t="s">
        <v>1083</v>
      </c>
      <c r="FI111" s="614" t="s">
        <v>1083</v>
      </c>
      <c r="FJ111" s="614" t="s">
        <v>529</v>
      </c>
      <c r="FK111" s="614" t="s">
        <v>529</v>
      </c>
      <c r="FL111" s="614" t="s">
        <v>1083</v>
      </c>
      <c r="FM111" s="614" t="s">
        <v>529</v>
      </c>
      <c r="FN111" s="614" t="s">
        <v>1083</v>
      </c>
      <c r="FO111" s="614" t="s">
        <v>1083</v>
      </c>
      <c r="FP111" s="614" t="s">
        <v>1083</v>
      </c>
      <c r="FQ111" s="614" t="s">
        <v>1083</v>
      </c>
      <c r="FR111" s="614" t="s">
        <v>1083</v>
      </c>
      <c r="FS111" s="614" t="s">
        <v>1083</v>
      </c>
      <c r="FT111" s="614" t="s">
        <v>529</v>
      </c>
      <c r="FU111" s="614" t="s">
        <v>1083</v>
      </c>
      <c r="FV111" s="614" t="s">
        <v>1083</v>
      </c>
      <c r="FW111" s="614" t="s">
        <v>1083</v>
      </c>
      <c r="FX111" s="614" t="s">
        <v>529</v>
      </c>
      <c r="FY111" s="614" t="s">
        <v>529</v>
      </c>
      <c r="FZ111" s="614" t="s">
        <v>529</v>
      </c>
      <c r="GA111" s="614" t="s">
        <v>529</v>
      </c>
      <c r="GB111" s="614" t="s">
        <v>529</v>
      </c>
      <c r="GC111" s="614" t="s">
        <v>529</v>
      </c>
      <c r="GD111" s="614" t="s">
        <v>1083</v>
      </c>
      <c r="GE111" s="614" t="s">
        <v>1083</v>
      </c>
      <c r="GF111" s="614" t="s">
        <v>529</v>
      </c>
      <c r="GG111" s="614" t="s">
        <v>529</v>
      </c>
      <c r="GH111" s="614" t="s">
        <v>1083</v>
      </c>
      <c r="GI111" s="614" t="s">
        <v>1083</v>
      </c>
      <c r="GJ111" s="614" t="s">
        <v>529</v>
      </c>
      <c r="GK111" s="614" t="s">
        <v>1083</v>
      </c>
      <c r="GL111" s="614" t="s">
        <v>529</v>
      </c>
      <c r="GM111" s="614" t="s">
        <v>529</v>
      </c>
    </row>
    <row r="112" spans="1:195" x14ac:dyDescent="0.2">
      <c r="A112" s="613">
        <v>44937</v>
      </c>
      <c r="B112" s="614" t="s">
        <v>529</v>
      </c>
      <c r="C112" s="614" t="s">
        <v>1083</v>
      </c>
      <c r="D112" s="614" t="s">
        <v>1083</v>
      </c>
      <c r="E112" s="614" t="s">
        <v>529</v>
      </c>
      <c r="F112" s="614" t="s">
        <v>529</v>
      </c>
      <c r="G112" s="614" t="s">
        <v>1083</v>
      </c>
      <c r="H112" s="614" t="s">
        <v>1083</v>
      </c>
      <c r="I112" s="614" t="s">
        <v>1083</v>
      </c>
      <c r="J112" s="614" t="s">
        <v>1083</v>
      </c>
      <c r="K112" s="614" t="s">
        <v>1083</v>
      </c>
      <c r="L112" s="614" t="s">
        <v>1083</v>
      </c>
      <c r="M112" s="614" t="s">
        <v>1083</v>
      </c>
      <c r="N112" s="614" t="s">
        <v>1083</v>
      </c>
      <c r="O112" s="614" t="s">
        <v>1083</v>
      </c>
      <c r="P112" s="614" t="s">
        <v>1083</v>
      </c>
      <c r="Q112" s="614" t="s">
        <v>529</v>
      </c>
      <c r="R112" s="614" t="s">
        <v>1083</v>
      </c>
      <c r="S112" s="614" t="s">
        <v>1083</v>
      </c>
      <c r="T112" s="614" t="s">
        <v>1083</v>
      </c>
      <c r="U112" s="614" t="s">
        <v>1083</v>
      </c>
      <c r="V112" s="614" t="s">
        <v>1083</v>
      </c>
      <c r="W112" s="614" t="s">
        <v>529</v>
      </c>
      <c r="X112" s="614" t="s">
        <v>529</v>
      </c>
      <c r="Y112" s="614" t="s">
        <v>1083</v>
      </c>
      <c r="Z112" s="614" t="s">
        <v>1083</v>
      </c>
      <c r="AA112" s="614" t="s">
        <v>1083</v>
      </c>
      <c r="AB112" s="614" t="s">
        <v>1083</v>
      </c>
      <c r="AC112" s="614" t="s">
        <v>1083</v>
      </c>
      <c r="AD112" s="614" t="s">
        <v>1083</v>
      </c>
      <c r="AE112" s="614" t="s">
        <v>1083</v>
      </c>
      <c r="AF112" s="614" t="s">
        <v>1083</v>
      </c>
      <c r="AG112" s="614" t="s">
        <v>529</v>
      </c>
      <c r="AH112" s="614" t="s">
        <v>1083</v>
      </c>
      <c r="AI112" s="614" t="s">
        <v>1083</v>
      </c>
      <c r="AJ112" s="614" t="s">
        <v>1083</v>
      </c>
      <c r="AK112" s="614" t="s">
        <v>1083</v>
      </c>
      <c r="AL112" s="614" t="s">
        <v>1083</v>
      </c>
      <c r="AM112" s="614" t="s">
        <v>1083</v>
      </c>
      <c r="AN112" s="614" t="s">
        <v>1083</v>
      </c>
      <c r="AO112" s="614" t="s">
        <v>1083</v>
      </c>
      <c r="AP112" s="614" t="s">
        <v>1083</v>
      </c>
      <c r="AQ112" s="614" t="s">
        <v>1083</v>
      </c>
      <c r="AR112" s="614" t="s">
        <v>1083</v>
      </c>
      <c r="AS112" s="614" t="s">
        <v>529</v>
      </c>
      <c r="AT112" s="614" t="s">
        <v>1083</v>
      </c>
      <c r="AU112" s="614" t="s">
        <v>1083</v>
      </c>
      <c r="AV112" s="614" t="s">
        <v>1083</v>
      </c>
      <c r="AW112" s="614" t="s">
        <v>1083</v>
      </c>
      <c r="AX112" s="614" t="s">
        <v>1083</v>
      </c>
      <c r="AY112" s="614" t="s">
        <v>1083</v>
      </c>
      <c r="AZ112" s="614" t="s">
        <v>1083</v>
      </c>
      <c r="BA112" s="614" t="s">
        <v>529</v>
      </c>
      <c r="BB112" s="614" t="s">
        <v>1083</v>
      </c>
      <c r="BC112" s="614" t="s">
        <v>529</v>
      </c>
      <c r="BD112" s="614" t="s">
        <v>529</v>
      </c>
      <c r="BE112" s="614" t="s">
        <v>1083</v>
      </c>
      <c r="BF112" s="614" t="s">
        <v>529</v>
      </c>
      <c r="BG112" s="614" t="s">
        <v>1083</v>
      </c>
      <c r="BH112" s="614" t="s">
        <v>529</v>
      </c>
      <c r="BI112" s="614" t="s">
        <v>529</v>
      </c>
      <c r="BJ112" s="614" t="s">
        <v>1083</v>
      </c>
      <c r="BK112" s="614" t="s">
        <v>529</v>
      </c>
      <c r="BL112" s="614" t="s">
        <v>529</v>
      </c>
      <c r="BM112" s="614" t="s">
        <v>1083</v>
      </c>
      <c r="BN112" s="614" t="s">
        <v>529</v>
      </c>
      <c r="BO112" s="614" t="s">
        <v>529</v>
      </c>
      <c r="BP112" s="614" t="s">
        <v>529</v>
      </c>
      <c r="BQ112" s="614" t="s">
        <v>529</v>
      </c>
      <c r="BR112" s="614" t="s">
        <v>1083</v>
      </c>
      <c r="BS112" s="614" t="s">
        <v>529</v>
      </c>
      <c r="BT112" s="614" t="s">
        <v>529</v>
      </c>
      <c r="BU112" s="614" t="s">
        <v>529</v>
      </c>
      <c r="BV112" s="614" t="s">
        <v>529</v>
      </c>
      <c r="BW112" s="614" t="s">
        <v>1083</v>
      </c>
      <c r="BX112" s="614" t="s">
        <v>529</v>
      </c>
      <c r="BY112" s="614" t="s">
        <v>1083</v>
      </c>
      <c r="BZ112" s="614" t="s">
        <v>1083</v>
      </c>
      <c r="CA112" s="614" t="s">
        <v>1083</v>
      </c>
      <c r="CB112" s="614" t="s">
        <v>1083</v>
      </c>
      <c r="CC112" s="614" t="s">
        <v>1083</v>
      </c>
      <c r="CD112" s="614" t="s">
        <v>1083</v>
      </c>
      <c r="CE112" s="614" t="s">
        <v>529</v>
      </c>
      <c r="CF112" s="614" t="s">
        <v>529</v>
      </c>
      <c r="CG112" s="614" t="s">
        <v>1083</v>
      </c>
      <c r="CH112" s="614" t="s">
        <v>1083</v>
      </c>
      <c r="CI112" s="614" t="s">
        <v>1083</v>
      </c>
      <c r="CJ112" s="614" t="s">
        <v>1083</v>
      </c>
      <c r="CK112" s="614" t="s">
        <v>529</v>
      </c>
      <c r="CL112" s="614" t="s">
        <v>1083</v>
      </c>
      <c r="CM112" s="614" t="s">
        <v>1083</v>
      </c>
      <c r="CN112" s="614" t="s">
        <v>1083</v>
      </c>
      <c r="CO112" s="614" t="s">
        <v>1083</v>
      </c>
      <c r="CP112" s="614" t="s">
        <v>1083</v>
      </c>
      <c r="CQ112" s="614" t="s">
        <v>1083</v>
      </c>
      <c r="CR112" s="614" t="s">
        <v>529</v>
      </c>
      <c r="CS112" s="614" t="s">
        <v>1083</v>
      </c>
      <c r="CT112" s="614" t="s">
        <v>1083</v>
      </c>
      <c r="CU112" s="614" t="s">
        <v>1083</v>
      </c>
      <c r="CV112" s="614" t="s">
        <v>1083</v>
      </c>
      <c r="CW112" s="614" t="s">
        <v>1083</v>
      </c>
      <c r="CX112" s="614" t="s">
        <v>1083</v>
      </c>
      <c r="CY112" s="614" t="s">
        <v>1083</v>
      </c>
      <c r="CZ112" s="614" t="s">
        <v>1083</v>
      </c>
      <c r="DA112" s="614" t="s">
        <v>1083</v>
      </c>
      <c r="DB112" s="614" t="s">
        <v>1083</v>
      </c>
      <c r="DC112" s="614" t="s">
        <v>529</v>
      </c>
      <c r="DD112" s="614" t="s">
        <v>1083</v>
      </c>
      <c r="DE112" s="614" t="s">
        <v>1083</v>
      </c>
      <c r="DF112" s="614" t="s">
        <v>1083</v>
      </c>
      <c r="DG112" s="614" t="s">
        <v>1083</v>
      </c>
      <c r="DH112" s="614" t="s">
        <v>529</v>
      </c>
      <c r="DI112" s="614" t="s">
        <v>1083</v>
      </c>
      <c r="DJ112" s="614" t="s">
        <v>1083</v>
      </c>
      <c r="DK112" s="614" t="s">
        <v>529</v>
      </c>
      <c r="DL112" s="614" t="s">
        <v>1083</v>
      </c>
      <c r="DM112" s="614" t="s">
        <v>529</v>
      </c>
      <c r="DN112" s="614" t="s">
        <v>1083</v>
      </c>
      <c r="DO112" s="614" t="s">
        <v>1083</v>
      </c>
      <c r="DP112" s="614" t="s">
        <v>529</v>
      </c>
      <c r="DQ112" s="614" t="s">
        <v>529</v>
      </c>
      <c r="DR112" s="614" t="s">
        <v>1083</v>
      </c>
      <c r="DS112" s="614" t="s">
        <v>1083</v>
      </c>
      <c r="DT112" s="614" t="s">
        <v>1083</v>
      </c>
      <c r="DU112" s="614" t="s">
        <v>529</v>
      </c>
      <c r="DV112" s="614" t="s">
        <v>529</v>
      </c>
      <c r="DW112" s="614" t="s">
        <v>1083</v>
      </c>
      <c r="DX112" s="614" t="s">
        <v>1083</v>
      </c>
      <c r="DY112" s="614" t="s">
        <v>1083</v>
      </c>
      <c r="DZ112" s="614" t="s">
        <v>529</v>
      </c>
      <c r="EA112" s="614" t="s">
        <v>529</v>
      </c>
      <c r="EB112" s="614" t="s">
        <v>529</v>
      </c>
      <c r="EC112" s="614" t="s">
        <v>1083</v>
      </c>
      <c r="ED112" s="614" t="s">
        <v>529</v>
      </c>
      <c r="EE112" s="614" t="s">
        <v>529</v>
      </c>
      <c r="EF112" s="614" t="s">
        <v>529</v>
      </c>
      <c r="EG112" s="614" t="s">
        <v>529</v>
      </c>
      <c r="EH112" s="614" t="s">
        <v>1083</v>
      </c>
      <c r="EI112" s="614" t="s">
        <v>1083</v>
      </c>
      <c r="EJ112" s="614" t="s">
        <v>1083</v>
      </c>
      <c r="EK112" s="614" t="s">
        <v>1083</v>
      </c>
      <c r="EL112" s="614" t="s">
        <v>1083</v>
      </c>
      <c r="EM112" s="614" t="s">
        <v>1083</v>
      </c>
      <c r="EN112" s="614" t="s">
        <v>529</v>
      </c>
      <c r="EO112" s="614" t="s">
        <v>1083</v>
      </c>
      <c r="EP112" s="614" t="s">
        <v>1083</v>
      </c>
      <c r="EQ112" s="614" t="s">
        <v>1083</v>
      </c>
      <c r="ER112" s="614" t="s">
        <v>529</v>
      </c>
      <c r="ES112" s="614" t="s">
        <v>1083</v>
      </c>
      <c r="ET112" s="614" t="s">
        <v>1083</v>
      </c>
      <c r="EU112" s="614" t="s">
        <v>1083</v>
      </c>
      <c r="EV112" s="614" t="s">
        <v>529</v>
      </c>
      <c r="EW112" s="614" t="s">
        <v>529</v>
      </c>
      <c r="EX112" s="614" t="s">
        <v>1083</v>
      </c>
      <c r="EY112" s="614" t="s">
        <v>1083</v>
      </c>
      <c r="EZ112" s="614" t="s">
        <v>529</v>
      </c>
      <c r="FA112" s="614" t="s">
        <v>1083</v>
      </c>
      <c r="FB112" s="614" t="s">
        <v>1083</v>
      </c>
      <c r="FC112" s="614" t="s">
        <v>1083</v>
      </c>
      <c r="FD112" s="614" t="s">
        <v>1083</v>
      </c>
      <c r="FE112" s="614" t="s">
        <v>1083</v>
      </c>
      <c r="FF112" s="614" t="s">
        <v>1083</v>
      </c>
      <c r="FG112" s="614" t="s">
        <v>1083</v>
      </c>
      <c r="FH112" s="614" t="s">
        <v>1083</v>
      </c>
      <c r="FI112" s="614" t="s">
        <v>1083</v>
      </c>
      <c r="FJ112" s="614" t="s">
        <v>529</v>
      </c>
      <c r="FK112" s="614" t="s">
        <v>529</v>
      </c>
      <c r="FL112" s="614" t="s">
        <v>1083</v>
      </c>
      <c r="FM112" s="614" t="s">
        <v>529</v>
      </c>
      <c r="FN112" s="614" t="s">
        <v>1083</v>
      </c>
      <c r="FO112" s="614" t="s">
        <v>1083</v>
      </c>
      <c r="FP112" s="614" t="s">
        <v>1083</v>
      </c>
      <c r="FQ112" s="614" t="s">
        <v>1083</v>
      </c>
      <c r="FR112" s="614" t="s">
        <v>1083</v>
      </c>
      <c r="FS112" s="614" t="s">
        <v>1083</v>
      </c>
      <c r="FT112" s="614" t="s">
        <v>529</v>
      </c>
      <c r="FU112" s="614" t="s">
        <v>1083</v>
      </c>
      <c r="FV112" s="614" t="s">
        <v>1083</v>
      </c>
      <c r="FW112" s="614" t="s">
        <v>1083</v>
      </c>
      <c r="FX112" s="614" t="s">
        <v>529</v>
      </c>
      <c r="FY112" s="614" t="s">
        <v>529</v>
      </c>
      <c r="FZ112" s="614" t="s">
        <v>529</v>
      </c>
      <c r="GA112" s="614" t="s">
        <v>529</v>
      </c>
      <c r="GB112" s="614" t="s">
        <v>529</v>
      </c>
      <c r="GC112" s="614" t="s">
        <v>529</v>
      </c>
      <c r="GD112" s="614" t="s">
        <v>529</v>
      </c>
      <c r="GE112" s="614" t="s">
        <v>1083</v>
      </c>
      <c r="GF112" s="614" t="s">
        <v>529</v>
      </c>
      <c r="GG112" s="614" t="s">
        <v>529</v>
      </c>
      <c r="GH112" s="614" t="s">
        <v>1083</v>
      </c>
      <c r="GI112" s="614" t="s">
        <v>1083</v>
      </c>
      <c r="GJ112" s="614" t="s">
        <v>1083</v>
      </c>
      <c r="GK112" s="614" t="s">
        <v>1083</v>
      </c>
      <c r="GL112" s="614" t="s">
        <v>529</v>
      </c>
      <c r="GM112" s="614" t="s">
        <v>529</v>
      </c>
    </row>
    <row r="113" spans="1:195" x14ac:dyDescent="0.2">
      <c r="A113" s="613">
        <v>44938</v>
      </c>
      <c r="B113" s="614" t="s">
        <v>529</v>
      </c>
      <c r="C113" s="614" t="s">
        <v>1083</v>
      </c>
      <c r="D113" s="614" t="s">
        <v>1083</v>
      </c>
      <c r="E113" s="614" t="s">
        <v>529</v>
      </c>
      <c r="F113" s="614" t="s">
        <v>529</v>
      </c>
      <c r="G113" s="614" t="s">
        <v>1083</v>
      </c>
      <c r="H113" s="614" t="s">
        <v>1083</v>
      </c>
      <c r="I113" s="614" t="s">
        <v>1083</v>
      </c>
      <c r="J113" s="614" t="s">
        <v>529</v>
      </c>
      <c r="K113" s="614" t="s">
        <v>1083</v>
      </c>
      <c r="L113" s="614" t="s">
        <v>1083</v>
      </c>
      <c r="M113" s="614" t="s">
        <v>1083</v>
      </c>
      <c r="N113" s="614" t="s">
        <v>529</v>
      </c>
      <c r="O113" s="614" t="s">
        <v>1083</v>
      </c>
      <c r="P113" s="614" t="s">
        <v>1083</v>
      </c>
      <c r="Q113" s="614" t="s">
        <v>529</v>
      </c>
      <c r="R113" s="614" t="s">
        <v>1083</v>
      </c>
      <c r="S113" s="614" t="s">
        <v>1083</v>
      </c>
      <c r="T113" s="614" t="s">
        <v>1083</v>
      </c>
      <c r="U113" s="614" t="s">
        <v>1083</v>
      </c>
      <c r="V113" s="614" t="s">
        <v>1083</v>
      </c>
      <c r="W113" s="614" t="s">
        <v>529</v>
      </c>
      <c r="X113" s="614" t="s">
        <v>529</v>
      </c>
      <c r="Y113" s="614" t="s">
        <v>1083</v>
      </c>
      <c r="Z113" s="614" t="s">
        <v>1083</v>
      </c>
      <c r="AA113" s="614" t="s">
        <v>1083</v>
      </c>
      <c r="AB113" s="614" t="s">
        <v>1083</v>
      </c>
      <c r="AC113" s="614" t="s">
        <v>1083</v>
      </c>
      <c r="AD113" s="614" t="s">
        <v>1083</v>
      </c>
      <c r="AE113" s="614" t="s">
        <v>1083</v>
      </c>
      <c r="AF113" s="614" t="s">
        <v>1083</v>
      </c>
      <c r="AG113" s="614" t="s">
        <v>1083</v>
      </c>
      <c r="AH113" s="614" t="s">
        <v>1083</v>
      </c>
      <c r="AI113" s="614" t="s">
        <v>1083</v>
      </c>
      <c r="AJ113" s="614" t="s">
        <v>1083</v>
      </c>
      <c r="AK113" s="614" t="s">
        <v>529</v>
      </c>
      <c r="AL113" s="614" t="s">
        <v>1083</v>
      </c>
      <c r="AM113" s="614" t="s">
        <v>1083</v>
      </c>
      <c r="AN113" s="614" t="s">
        <v>1083</v>
      </c>
      <c r="AO113" s="614" t="s">
        <v>1083</v>
      </c>
      <c r="AP113" s="614" t="s">
        <v>1083</v>
      </c>
      <c r="AQ113" s="614" t="s">
        <v>529</v>
      </c>
      <c r="AR113" s="614" t="s">
        <v>1083</v>
      </c>
      <c r="AS113" s="614" t="s">
        <v>529</v>
      </c>
      <c r="AT113" s="614" t="s">
        <v>1083</v>
      </c>
      <c r="AU113" s="614" t="s">
        <v>1083</v>
      </c>
      <c r="AV113" s="614" t="s">
        <v>1083</v>
      </c>
      <c r="AW113" s="614" t="s">
        <v>1083</v>
      </c>
      <c r="AX113" s="614" t="s">
        <v>1083</v>
      </c>
      <c r="AY113" s="614" t="s">
        <v>1083</v>
      </c>
      <c r="AZ113" s="614" t="s">
        <v>1083</v>
      </c>
      <c r="BA113" s="614" t="s">
        <v>529</v>
      </c>
      <c r="BB113" s="614" t="s">
        <v>529</v>
      </c>
      <c r="BC113" s="614" t="s">
        <v>529</v>
      </c>
      <c r="BD113" s="614" t="s">
        <v>529</v>
      </c>
      <c r="BE113" s="614" t="s">
        <v>529</v>
      </c>
      <c r="BF113" s="614" t="s">
        <v>529</v>
      </c>
      <c r="BG113" s="614" t="s">
        <v>529</v>
      </c>
      <c r="BH113" s="614" t="s">
        <v>529</v>
      </c>
      <c r="BI113" s="614" t="s">
        <v>529</v>
      </c>
      <c r="BJ113" s="614" t="s">
        <v>529</v>
      </c>
      <c r="BK113" s="614" t="s">
        <v>529</v>
      </c>
      <c r="BL113" s="614" t="s">
        <v>529</v>
      </c>
      <c r="BM113" s="614" t="s">
        <v>529</v>
      </c>
      <c r="BN113" s="614" t="s">
        <v>529</v>
      </c>
      <c r="BO113" s="614" t="s">
        <v>529</v>
      </c>
      <c r="BP113" s="614" t="s">
        <v>529</v>
      </c>
      <c r="BQ113" s="614" t="s">
        <v>529</v>
      </c>
      <c r="BR113" s="614" t="s">
        <v>1083</v>
      </c>
      <c r="BS113" s="614" t="s">
        <v>529</v>
      </c>
      <c r="BT113" s="614" t="s">
        <v>529</v>
      </c>
      <c r="BU113" s="614" t="s">
        <v>529</v>
      </c>
      <c r="BV113" s="614" t="s">
        <v>529</v>
      </c>
      <c r="BW113" s="614" t="s">
        <v>1083</v>
      </c>
      <c r="BX113" s="614" t="s">
        <v>529</v>
      </c>
      <c r="BY113" s="614" t="s">
        <v>1083</v>
      </c>
      <c r="BZ113" s="614" t="s">
        <v>1083</v>
      </c>
      <c r="CA113" s="614" t="s">
        <v>1083</v>
      </c>
      <c r="CB113" s="614" t="s">
        <v>1083</v>
      </c>
      <c r="CC113" s="614" t="s">
        <v>1083</v>
      </c>
      <c r="CD113" s="614" t="s">
        <v>1083</v>
      </c>
      <c r="CE113" s="614" t="s">
        <v>529</v>
      </c>
      <c r="CF113" s="614" t="s">
        <v>529</v>
      </c>
      <c r="CG113" s="614" t="s">
        <v>1083</v>
      </c>
      <c r="CH113" s="614" t="s">
        <v>1083</v>
      </c>
      <c r="CI113" s="614" t="s">
        <v>1083</v>
      </c>
      <c r="CJ113" s="614" t="s">
        <v>529</v>
      </c>
      <c r="CK113" s="614" t="s">
        <v>529</v>
      </c>
      <c r="CL113" s="614" t="s">
        <v>1083</v>
      </c>
      <c r="CM113" s="614" t="s">
        <v>1083</v>
      </c>
      <c r="CN113" s="614" t="s">
        <v>1083</v>
      </c>
      <c r="CO113" s="614" t="s">
        <v>1083</v>
      </c>
      <c r="CP113" s="614" t="s">
        <v>1083</v>
      </c>
      <c r="CQ113" s="614" t="s">
        <v>1083</v>
      </c>
      <c r="CR113" s="614" t="s">
        <v>529</v>
      </c>
      <c r="CS113" s="614" t="s">
        <v>1083</v>
      </c>
      <c r="CT113" s="614" t="s">
        <v>1083</v>
      </c>
      <c r="CU113" s="614" t="s">
        <v>1083</v>
      </c>
      <c r="CV113" s="614" t="s">
        <v>1083</v>
      </c>
      <c r="CW113" s="614" t="s">
        <v>1083</v>
      </c>
      <c r="CX113" s="614" t="s">
        <v>1083</v>
      </c>
      <c r="CY113" s="614" t="s">
        <v>1083</v>
      </c>
      <c r="CZ113" s="614" t="s">
        <v>1083</v>
      </c>
      <c r="DA113" s="614" t="s">
        <v>1083</v>
      </c>
      <c r="DB113" s="614" t="s">
        <v>1083</v>
      </c>
      <c r="DC113" s="614" t="s">
        <v>529</v>
      </c>
      <c r="DD113" s="614" t="s">
        <v>1083</v>
      </c>
      <c r="DE113" s="614" t="s">
        <v>1083</v>
      </c>
      <c r="DF113" s="614" t="s">
        <v>1083</v>
      </c>
      <c r="DG113" s="614" t="s">
        <v>1083</v>
      </c>
      <c r="DH113" s="614" t="s">
        <v>529</v>
      </c>
      <c r="DI113" s="614" t="s">
        <v>1083</v>
      </c>
      <c r="DJ113" s="614" t="s">
        <v>1083</v>
      </c>
      <c r="DK113" s="614" t="s">
        <v>529</v>
      </c>
      <c r="DL113" s="614" t="s">
        <v>1083</v>
      </c>
      <c r="DM113" s="614" t="s">
        <v>1083</v>
      </c>
      <c r="DN113" s="614" t="s">
        <v>1083</v>
      </c>
      <c r="DO113" s="614" t="s">
        <v>1083</v>
      </c>
      <c r="DP113" s="614" t="s">
        <v>529</v>
      </c>
      <c r="DQ113" s="614" t="s">
        <v>529</v>
      </c>
      <c r="DR113" s="614" t="s">
        <v>1083</v>
      </c>
      <c r="DS113" s="614" t="s">
        <v>1083</v>
      </c>
      <c r="DT113" s="614" t="s">
        <v>1083</v>
      </c>
      <c r="DU113" s="614" t="s">
        <v>529</v>
      </c>
      <c r="DV113" s="614" t="s">
        <v>529</v>
      </c>
      <c r="DW113" s="614" t="s">
        <v>1083</v>
      </c>
      <c r="DX113" s="614" t="s">
        <v>1083</v>
      </c>
      <c r="DY113" s="614" t="s">
        <v>1083</v>
      </c>
      <c r="DZ113" s="614" t="s">
        <v>529</v>
      </c>
      <c r="EA113" s="614" t="s">
        <v>529</v>
      </c>
      <c r="EB113" s="614" t="s">
        <v>529</v>
      </c>
      <c r="EC113" s="614" t="s">
        <v>1083</v>
      </c>
      <c r="ED113" s="614" t="s">
        <v>529</v>
      </c>
      <c r="EE113" s="614" t="s">
        <v>1083</v>
      </c>
      <c r="EF113" s="614" t="s">
        <v>529</v>
      </c>
      <c r="EG113" s="614" t="s">
        <v>1083</v>
      </c>
      <c r="EH113" s="614" t="s">
        <v>1083</v>
      </c>
      <c r="EI113" s="614" t="s">
        <v>1083</v>
      </c>
      <c r="EJ113" s="614" t="s">
        <v>1083</v>
      </c>
      <c r="EK113" s="614" t="s">
        <v>1083</v>
      </c>
      <c r="EL113" s="614" t="s">
        <v>529</v>
      </c>
      <c r="EM113" s="614" t="s">
        <v>1083</v>
      </c>
      <c r="EN113" s="614" t="s">
        <v>529</v>
      </c>
      <c r="EO113" s="614" t="s">
        <v>1083</v>
      </c>
      <c r="EP113" s="614" t="s">
        <v>1083</v>
      </c>
      <c r="EQ113" s="614" t="s">
        <v>1083</v>
      </c>
      <c r="ER113" s="614" t="s">
        <v>529</v>
      </c>
      <c r="ES113" s="614" t="s">
        <v>1083</v>
      </c>
      <c r="ET113" s="614" t="s">
        <v>1083</v>
      </c>
      <c r="EU113" s="614" t="s">
        <v>529</v>
      </c>
      <c r="EV113" s="614" t="s">
        <v>1083</v>
      </c>
      <c r="EW113" s="614" t="s">
        <v>529</v>
      </c>
      <c r="EX113" s="614" t="s">
        <v>1083</v>
      </c>
      <c r="EY113" s="614" t="s">
        <v>1083</v>
      </c>
      <c r="EZ113" s="614" t="s">
        <v>529</v>
      </c>
      <c r="FA113" s="614" t="s">
        <v>1083</v>
      </c>
      <c r="FB113" s="614" t="s">
        <v>1083</v>
      </c>
      <c r="FC113" s="614" t="s">
        <v>1083</v>
      </c>
      <c r="FD113" s="614" t="s">
        <v>1083</v>
      </c>
      <c r="FE113" s="614" t="s">
        <v>1083</v>
      </c>
      <c r="FF113" s="614" t="s">
        <v>1083</v>
      </c>
      <c r="FG113" s="614" t="s">
        <v>1083</v>
      </c>
      <c r="FH113" s="614" t="s">
        <v>1083</v>
      </c>
      <c r="FI113" s="614" t="s">
        <v>1083</v>
      </c>
      <c r="FJ113" s="614" t="s">
        <v>529</v>
      </c>
      <c r="FK113" s="614" t="s">
        <v>529</v>
      </c>
      <c r="FL113" s="614" t="s">
        <v>1083</v>
      </c>
      <c r="FM113" s="614" t="s">
        <v>1083</v>
      </c>
      <c r="FN113" s="614" t="s">
        <v>1083</v>
      </c>
      <c r="FO113" s="614" t="s">
        <v>1083</v>
      </c>
      <c r="FP113" s="614" t="s">
        <v>1083</v>
      </c>
      <c r="FQ113" s="614" t="s">
        <v>1083</v>
      </c>
      <c r="FR113" s="614" t="s">
        <v>1083</v>
      </c>
      <c r="FS113" s="614" t="s">
        <v>1083</v>
      </c>
      <c r="FT113" s="614" t="s">
        <v>529</v>
      </c>
      <c r="FU113" s="614" t="s">
        <v>1083</v>
      </c>
      <c r="FV113" s="614" t="s">
        <v>1083</v>
      </c>
      <c r="FW113" s="614" t="s">
        <v>1083</v>
      </c>
      <c r="FX113" s="614" t="s">
        <v>529</v>
      </c>
      <c r="FY113" s="614" t="s">
        <v>529</v>
      </c>
      <c r="FZ113" s="614" t="s">
        <v>529</v>
      </c>
      <c r="GA113" s="614" t="s">
        <v>529</v>
      </c>
      <c r="GB113" s="614" t="s">
        <v>529</v>
      </c>
      <c r="GC113" s="614" t="s">
        <v>529</v>
      </c>
      <c r="GD113" s="614" t="s">
        <v>529</v>
      </c>
      <c r="GE113" s="614" t="s">
        <v>1083</v>
      </c>
      <c r="GF113" s="614" t="s">
        <v>529</v>
      </c>
      <c r="GG113" s="614" t="s">
        <v>529</v>
      </c>
      <c r="GH113" s="614" t="s">
        <v>1083</v>
      </c>
      <c r="GI113" s="614" t="s">
        <v>1083</v>
      </c>
      <c r="GJ113" s="614" t="s">
        <v>529</v>
      </c>
      <c r="GK113" s="614" t="s">
        <v>1083</v>
      </c>
      <c r="GL113" s="614" t="s">
        <v>529</v>
      </c>
      <c r="GM113" s="614" t="s">
        <v>529</v>
      </c>
    </row>
    <row r="114" spans="1:195" x14ac:dyDescent="0.2">
      <c r="A114" s="613">
        <v>44939</v>
      </c>
      <c r="B114" s="614" t="s">
        <v>529</v>
      </c>
      <c r="C114" s="614" t="s">
        <v>1083</v>
      </c>
      <c r="D114" s="614" t="s">
        <v>1083</v>
      </c>
      <c r="E114" s="614" t="s">
        <v>529</v>
      </c>
      <c r="F114" s="614" t="s">
        <v>529</v>
      </c>
      <c r="G114" s="614" t="s">
        <v>1083</v>
      </c>
      <c r="H114" s="614" t="s">
        <v>1083</v>
      </c>
      <c r="I114" s="614" t="s">
        <v>1083</v>
      </c>
      <c r="J114" s="614" t="s">
        <v>1083</v>
      </c>
      <c r="K114" s="614" t="s">
        <v>1083</v>
      </c>
      <c r="L114" s="614" t="s">
        <v>529</v>
      </c>
      <c r="M114" s="614" t="s">
        <v>1083</v>
      </c>
      <c r="N114" s="614" t="s">
        <v>529</v>
      </c>
      <c r="O114" s="614" t="s">
        <v>1083</v>
      </c>
      <c r="P114" s="614" t="s">
        <v>1083</v>
      </c>
      <c r="Q114" s="614" t="s">
        <v>1083</v>
      </c>
      <c r="R114" s="614" t="s">
        <v>1083</v>
      </c>
      <c r="S114" s="614" t="s">
        <v>1083</v>
      </c>
      <c r="T114" s="614" t="s">
        <v>1083</v>
      </c>
      <c r="U114" s="614" t="s">
        <v>1083</v>
      </c>
      <c r="V114" s="614" t="s">
        <v>1083</v>
      </c>
      <c r="W114" s="614" t="s">
        <v>529</v>
      </c>
      <c r="X114" s="614" t="s">
        <v>529</v>
      </c>
      <c r="Y114" s="614" t="s">
        <v>1083</v>
      </c>
      <c r="Z114" s="614" t="s">
        <v>1083</v>
      </c>
      <c r="AA114" s="614" t="s">
        <v>1083</v>
      </c>
      <c r="AB114" s="614" t="s">
        <v>1083</v>
      </c>
      <c r="AC114" s="614" t="s">
        <v>1083</v>
      </c>
      <c r="AD114" s="614" t="s">
        <v>1083</v>
      </c>
      <c r="AE114" s="614" t="s">
        <v>1083</v>
      </c>
      <c r="AF114" s="614" t="s">
        <v>1083</v>
      </c>
      <c r="AG114" s="614" t="s">
        <v>529</v>
      </c>
      <c r="AH114" s="614" t="s">
        <v>1083</v>
      </c>
      <c r="AI114" s="614" t="s">
        <v>1083</v>
      </c>
      <c r="AJ114" s="614" t="s">
        <v>1083</v>
      </c>
      <c r="AK114" s="614" t="s">
        <v>529</v>
      </c>
      <c r="AL114" s="614" t="s">
        <v>1083</v>
      </c>
      <c r="AM114" s="614" t="s">
        <v>1083</v>
      </c>
      <c r="AN114" s="614" t="s">
        <v>1083</v>
      </c>
      <c r="AO114" s="614" t="s">
        <v>1083</v>
      </c>
      <c r="AP114" s="614" t="s">
        <v>1083</v>
      </c>
      <c r="AQ114" s="614" t="s">
        <v>529</v>
      </c>
      <c r="AR114" s="614" t="s">
        <v>1083</v>
      </c>
      <c r="AS114" s="614" t="s">
        <v>529</v>
      </c>
      <c r="AT114" s="614" t="s">
        <v>1083</v>
      </c>
      <c r="AU114" s="614" t="s">
        <v>1083</v>
      </c>
      <c r="AV114" s="614" t="s">
        <v>1083</v>
      </c>
      <c r="AW114" s="614" t="s">
        <v>1083</v>
      </c>
      <c r="AX114" s="614" t="s">
        <v>1083</v>
      </c>
      <c r="AY114" s="614" t="s">
        <v>1083</v>
      </c>
      <c r="AZ114" s="614" t="s">
        <v>1083</v>
      </c>
      <c r="BA114" s="614" t="s">
        <v>529</v>
      </c>
      <c r="BB114" s="614" t="s">
        <v>1083</v>
      </c>
      <c r="BC114" s="614" t="s">
        <v>529</v>
      </c>
      <c r="BD114" s="614" t="s">
        <v>529</v>
      </c>
      <c r="BE114" s="614" t="s">
        <v>1083</v>
      </c>
      <c r="BF114" s="614" t="s">
        <v>529</v>
      </c>
      <c r="BG114" s="614" t="s">
        <v>1083</v>
      </c>
      <c r="BH114" s="614" t="s">
        <v>529</v>
      </c>
      <c r="BI114" s="614" t="s">
        <v>529</v>
      </c>
      <c r="BJ114" s="614" t="s">
        <v>1083</v>
      </c>
      <c r="BK114" s="614" t="s">
        <v>529</v>
      </c>
      <c r="BL114" s="614" t="s">
        <v>529</v>
      </c>
      <c r="BM114" s="614" t="s">
        <v>1083</v>
      </c>
      <c r="BN114" s="614" t="s">
        <v>529</v>
      </c>
      <c r="BO114" s="614" t="s">
        <v>529</v>
      </c>
      <c r="BP114" s="614" t="s">
        <v>529</v>
      </c>
      <c r="BQ114" s="614" t="s">
        <v>529</v>
      </c>
      <c r="BR114" s="614" t="s">
        <v>1083</v>
      </c>
      <c r="BS114" s="614" t="s">
        <v>529</v>
      </c>
      <c r="BT114" s="614" t="s">
        <v>529</v>
      </c>
      <c r="BU114" s="614" t="s">
        <v>529</v>
      </c>
      <c r="BV114" s="614" t="s">
        <v>529</v>
      </c>
      <c r="BW114" s="614" t="s">
        <v>1083</v>
      </c>
      <c r="BX114" s="614" t="s">
        <v>529</v>
      </c>
      <c r="BY114" s="614" t="s">
        <v>1083</v>
      </c>
      <c r="BZ114" s="614" t="s">
        <v>1083</v>
      </c>
      <c r="CA114" s="614" t="s">
        <v>1083</v>
      </c>
      <c r="CB114" s="614" t="s">
        <v>1083</v>
      </c>
      <c r="CC114" s="614" t="s">
        <v>1083</v>
      </c>
      <c r="CD114" s="614" t="s">
        <v>1083</v>
      </c>
      <c r="CE114" s="614" t="s">
        <v>529</v>
      </c>
      <c r="CF114" s="614" t="s">
        <v>529</v>
      </c>
      <c r="CG114" s="614" t="s">
        <v>1083</v>
      </c>
      <c r="CH114" s="614" t="s">
        <v>1083</v>
      </c>
      <c r="CI114" s="614" t="s">
        <v>1083</v>
      </c>
      <c r="CJ114" s="614" t="s">
        <v>529</v>
      </c>
      <c r="CK114" s="614" t="s">
        <v>529</v>
      </c>
      <c r="CL114" s="614" t="s">
        <v>1083</v>
      </c>
      <c r="CM114" s="614" t="s">
        <v>1083</v>
      </c>
      <c r="CN114" s="614" t="s">
        <v>1083</v>
      </c>
      <c r="CO114" s="614" t="s">
        <v>1083</v>
      </c>
      <c r="CP114" s="614" t="s">
        <v>1083</v>
      </c>
      <c r="CQ114" s="614" t="s">
        <v>1083</v>
      </c>
      <c r="CR114" s="614" t="s">
        <v>529</v>
      </c>
      <c r="CS114" s="614" t="s">
        <v>1083</v>
      </c>
      <c r="CT114" s="614" t="s">
        <v>1083</v>
      </c>
      <c r="CU114" s="614" t="s">
        <v>1083</v>
      </c>
      <c r="CV114" s="614" t="s">
        <v>1083</v>
      </c>
      <c r="CW114" s="614" t="s">
        <v>1083</v>
      </c>
      <c r="CX114" s="614" t="s">
        <v>1083</v>
      </c>
      <c r="CY114" s="614" t="s">
        <v>1083</v>
      </c>
      <c r="CZ114" s="614" t="s">
        <v>1083</v>
      </c>
      <c r="DA114" s="614" t="s">
        <v>1083</v>
      </c>
      <c r="DB114" s="614" t="s">
        <v>1083</v>
      </c>
      <c r="DC114" s="614" t="s">
        <v>529</v>
      </c>
      <c r="DD114" s="614" t="s">
        <v>1083</v>
      </c>
      <c r="DE114" s="614" t="s">
        <v>1083</v>
      </c>
      <c r="DF114" s="614" t="s">
        <v>1083</v>
      </c>
      <c r="DG114" s="614" t="s">
        <v>1083</v>
      </c>
      <c r="DH114" s="614" t="s">
        <v>529</v>
      </c>
      <c r="DI114" s="614" t="s">
        <v>1083</v>
      </c>
      <c r="DJ114" s="614" t="s">
        <v>1083</v>
      </c>
      <c r="DK114" s="614" t="s">
        <v>529</v>
      </c>
      <c r="DL114" s="614" t="s">
        <v>1083</v>
      </c>
      <c r="DM114" s="614" t="s">
        <v>529</v>
      </c>
      <c r="DN114" s="614" t="s">
        <v>1083</v>
      </c>
      <c r="DO114" s="614" t="s">
        <v>1083</v>
      </c>
      <c r="DP114" s="614" t="s">
        <v>529</v>
      </c>
      <c r="DQ114" s="614" t="s">
        <v>529</v>
      </c>
      <c r="DR114" s="614" t="s">
        <v>1083</v>
      </c>
      <c r="DS114" s="614" t="s">
        <v>1083</v>
      </c>
      <c r="DT114" s="614" t="s">
        <v>1083</v>
      </c>
      <c r="DU114" s="614" t="s">
        <v>529</v>
      </c>
      <c r="DV114" s="614" t="s">
        <v>529</v>
      </c>
      <c r="DW114" s="614" t="s">
        <v>1083</v>
      </c>
      <c r="DX114" s="614" t="s">
        <v>1083</v>
      </c>
      <c r="DY114" s="614" t="s">
        <v>1083</v>
      </c>
      <c r="DZ114" s="614" t="s">
        <v>529</v>
      </c>
      <c r="EA114" s="614" t="s">
        <v>529</v>
      </c>
      <c r="EB114" s="614" t="s">
        <v>529</v>
      </c>
      <c r="EC114" s="614" t="s">
        <v>1083</v>
      </c>
      <c r="ED114" s="614" t="s">
        <v>529</v>
      </c>
      <c r="EE114" s="614" t="s">
        <v>1083</v>
      </c>
      <c r="EF114" s="614" t="s">
        <v>529</v>
      </c>
      <c r="EG114" s="614" t="s">
        <v>1083</v>
      </c>
      <c r="EH114" s="614" t="s">
        <v>1083</v>
      </c>
      <c r="EI114" s="614" t="s">
        <v>1083</v>
      </c>
      <c r="EJ114" s="614" t="s">
        <v>1083</v>
      </c>
      <c r="EK114" s="614" t="s">
        <v>1083</v>
      </c>
      <c r="EL114" s="614" t="s">
        <v>529</v>
      </c>
      <c r="EM114" s="614" t="s">
        <v>1083</v>
      </c>
      <c r="EN114" s="614" t="s">
        <v>529</v>
      </c>
      <c r="EO114" s="614" t="s">
        <v>1083</v>
      </c>
      <c r="EP114" s="614" t="s">
        <v>1083</v>
      </c>
      <c r="EQ114" s="614" t="s">
        <v>1083</v>
      </c>
      <c r="ER114" s="614" t="s">
        <v>529</v>
      </c>
      <c r="ES114" s="614" t="s">
        <v>1083</v>
      </c>
      <c r="ET114" s="614" t="s">
        <v>529</v>
      </c>
      <c r="EU114" s="614" t="s">
        <v>1083</v>
      </c>
      <c r="EV114" s="614" t="s">
        <v>529</v>
      </c>
      <c r="EW114" s="614" t="s">
        <v>529</v>
      </c>
      <c r="EX114" s="614" t="s">
        <v>1083</v>
      </c>
      <c r="EY114" s="614" t="s">
        <v>1083</v>
      </c>
      <c r="EZ114" s="614" t="s">
        <v>529</v>
      </c>
      <c r="FA114" s="614" t="s">
        <v>1083</v>
      </c>
      <c r="FB114" s="614" t="s">
        <v>1083</v>
      </c>
      <c r="FC114" s="614" t="s">
        <v>1083</v>
      </c>
      <c r="FD114" s="614" t="s">
        <v>1083</v>
      </c>
      <c r="FE114" s="614" t="s">
        <v>1083</v>
      </c>
      <c r="FF114" s="614" t="s">
        <v>1083</v>
      </c>
      <c r="FG114" s="614" t="s">
        <v>1083</v>
      </c>
      <c r="FH114" s="614" t="s">
        <v>1083</v>
      </c>
      <c r="FI114" s="614" t="s">
        <v>1083</v>
      </c>
      <c r="FJ114" s="614" t="s">
        <v>529</v>
      </c>
      <c r="FK114" s="614" t="s">
        <v>529</v>
      </c>
      <c r="FL114" s="614" t="s">
        <v>1083</v>
      </c>
      <c r="FM114" s="614" t="s">
        <v>529</v>
      </c>
      <c r="FN114" s="614" t="s">
        <v>1083</v>
      </c>
      <c r="FO114" s="614" t="s">
        <v>1083</v>
      </c>
      <c r="FP114" s="614" t="s">
        <v>529</v>
      </c>
      <c r="FQ114" s="614" t="s">
        <v>1083</v>
      </c>
      <c r="FR114" s="614" t="s">
        <v>1083</v>
      </c>
      <c r="FS114" s="614" t="s">
        <v>1083</v>
      </c>
      <c r="FT114" s="614" t="s">
        <v>529</v>
      </c>
      <c r="FU114" s="614" t="s">
        <v>1083</v>
      </c>
      <c r="FV114" s="614" t="s">
        <v>1083</v>
      </c>
      <c r="FW114" s="614" t="s">
        <v>1083</v>
      </c>
      <c r="FX114" s="614" t="s">
        <v>529</v>
      </c>
      <c r="FY114" s="614" t="s">
        <v>529</v>
      </c>
      <c r="FZ114" s="614" t="s">
        <v>529</v>
      </c>
      <c r="GA114" s="614" t="s">
        <v>529</v>
      </c>
      <c r="GB114" s="614" t="s">
        <v>529</v>
      </c>
      <c r="GC114" s="614" t="s">
        <v>529</v>
      </c>
      <c r="GD114" s="614" t="s">
        <v>1083</v>
      </c>
      <c r="GE114" s="614" t="s">
        <v>1083</v>
      </c>
      <c r="GF114" s="614" t="s">
        <v>529</v>
      </c>
      <c r="GG114" s="614" t="s">
        <v>529</v>
      </c>
      <c r="GH114" s="614" t="s">
        <v>1083</v>
      </c>
      <c r="GI114" s="614" t="s">
        <v>1083</v>
      </c>
      <c r="GJ114" s="614" t="s">
        <v>529</v>
      </c>
      <c r="GK114" s="614" t="s">
        <v>1083</v>
      </c>
      <c r="GL114" s="614" t="s">
        <v>529</v>
      </c>
      <c r="GM114" s="614" t="s">
        <v>529</v>
      </c>
    </row>
    <row r="115" spans="1:195" x14ac:dyDescent="0.2">
      <c r="A115" s="613">
        <v>44940</v>
      </c>
      <c r="B115" s="614" t="s">
        <v>529</v>
      </c>
      <c r="C115" s="614" t="s">
        <v>1083</v>
      </c>
      <c r="D115" s="614" t="s">
        <v>1083</v>
      </c>
      <c r="E115" s="614" t="s">
        <v>529</v>
      </c>
      <c r="F115" s="614" t="s">
        <v>529</v>
      </c>
      <c r="G115" s="614" t="s">
        <v>1083</v>
      </c>
      <c r="H115" s="614" t="s">
        <v>1083</v>
      </c>
      <c r="I115" s="614" t="s">
        <v>529</v>
      </c>
      <c r="J115" s="614" t="s">
        <v>529</v>
      </c>
      <c r="K115" s="614" t="s">
        <v>529</v>
      </c>
      <c r="L115" s="614" t="s">
        <v>1083</v>
      </c>
      <c r="M115" s="614" t="s">
        <v>1083</v>
      </c>
      <c r="N115" s="614" t="s">
        <v>529</v>
      </c>
      <c r="O115" s="614" t="s">
        <v>529</v>
      </c>
      <c r="P115" s="614" t="s">
        <v>1083</v>
      </c>
      <c r="Q115" s="614" t="s">
        <v>529</v>
      </c>
      <c r="R115" s="614" t="s">
        <v>1083</v>
      </c>
      <c r="S115" s="614" t="s">
        <v>1083</v>
      </c>
      <c r="T115" s="614" t="s">
        <v>1083</v>
      </c>
      <c r="U115" s="614" t="s">
        <v>1083</v>
      </c>
      <c r="V115" s="614" t="s">
        <v>1083</v>
      </c>
      <c r="W115" s="614" t="s">
        <v>529</v>
      </c>
      <c r="X115" s="614" t="s">
        <v>529</v>
      </c>
      <c r="Y115" s="614" t="s">
        <v>1083</v>
      </c>
      <c r="Z115" s="614" t="s">
        <v>1083</v>
      </c>
      <c r="AA115" s="614" t="s">
        <v>1083</v>
      </c>
      <c r="AB115" s="614" t="s">
        <v>1083</v>
      </c>
      <c r="AC115" s="614" t="s">
        <v>1083</v>
      </c>
      <c r="AD115" s="614" t="s">
        <v>1083</v>
      </c>
      <c r="AE115" s="614" t="s">
        <v>1083</v>
      </c>
      <c r="AF115" s="614" t="s">
        <v>1083</v>
      </c>
      <c r="AG115" s="614" t="s">
        <v>529</v>
      </c>
      <c r="AH115" s="614" t="s">
        <v>1083</v>
      </c>
      <c r="AI115" s="614" t="s">
        <v>1083</v>
      </c>
      <c r="AJ115" s="614" t="s">
        <v>1083</v>
      </c>
      <c r="AK115" s="614" t="s">
        <v>1083</v>
      </c>
      <c r="AL115" s="614" t="s">
        <v>1083</v>
      </c>
      <c r="AM115" s="614" t="s">
        <v>1083</v>
      </c>
      <c r="AN115" s="614" t="s">
        <v>1083</v>
      </c>
      <c r="AO115" s="614" t="s">
        <v>1083</v>
      </c>
      <c r="AP115" s="614" t="s">
        <v>1083</v>
      </c>
      <c r="AQ115" s="614" t="s">
        <v>1083</v>
      </c>
      <c r="AR115" s="614" t="s">
        <v>1083</v>
      </c>
      <c r="AS115" s="614" t="s">
        <v>529</v>
      </c>
      <c r="AT115" s="614" t="s">
        <v>1083</v>
      </c>
      <c r="AU115" s="614" t="s">
        <v>1083</v>
      </c>
      <c r="AV115" s="614" t="s">
        <v>1083</v>
      </c>
      <c r="AW115" s="614" t="s">
        <v>1083</v>
      </c>
      <c r="AX115" s="614" t="s">
        <v>1083</v>
      </c>
      <c r="AY115" s="614" t="s">
        <v>1083</v>
      </c>
      <c r="AZ115" s="614" t="s">
        <v>1083</v>
      </c>
      <c r="BA115" s="614" t="s">
        <v>1083</v>
      </c>
      <c r="BB115" s="614" t="s">
        <v>1083</v>
      </c>
      <c r="BC115" s="614" t="s">
        <v>529</v>
      </c>
      <c r="BD115" s="614" t="s">
        <v>529</v>
      </c>
      <c r="BE115" s="614" t="s">
        <v>1083</v>
      </c>
      <c r="BF115" s="614" t="s">
        <v>529</v>
      </c>
      <c r="BG115" s="614" t="s">
        <v>1083</v>
      </c>
      <c r="BH115" s="614" t="s">
        <v>529</v>
      </c>
      <c r="BI115" s="614" t="s">
        <v>1083</v>
      </c>
      <c r="BJ115" s="614" t="s">
        <v>1083</v>
      </c>
      <c r="BK115" s="614" t="s">
        <v>529</v>
      </c>
      <c r="BL115" s="614" t="s">
        <v>529</v>
      </c>
      <c r="BM115" s="614" t="s">
        <v>1083</v>
      </c>
      <c r="BN115" s="614" t="s">
        <v>529</v>
      </c>
      <c r="BO115" s="614" t="s">
        <v>529</v>
      </c>
      <c r="BP115" s="614" t="s">
        <v>529</v>
      </c>
      <c r="BQ115" s="614" t="s">
        <v>529</v>
      </c>
      <c r="BR115" s="614" t="s">
        <v>1083</v>
      </c>
      <c r="BS115" s="614" t="s">
        <v>529</v>
      </c>
      <c r="BT115" s="614" t="s">
        <v>529</v>
      </c>
      <c r="BU115" s="614" t="s">
        <v>529</v>
      </c>
      <c r="BV115" s="614" t="s">
        <v>529</v>
      </c>
      <c r="BW115" s="614" t="s">
        <v>1083</v>
      </c>
      <c r="BX115" s="614" t="s">
        <v>529</v>
      </c>
      <c r="BY115" s="614" t="s">
        <v>1083</v>
      </c>
      <c r="BZ115" s="614" t="s">
        <v>1083</v>
      </c>
      <c r="CA115" s="614" t="s">
        <v>1083</v>
      </c>
      <c r="CB115" s="614" t="s">
        <v>1083</v>
      </c>
      <c r="CC115" s="614" t="s">
        <v>1083</v>
      </c>
      <c r="CD115" s="614" t="s">
        <v>1083</v>
      </c>
      <c r="CE115" s="614" t="s">
        <v>529</v>
      </c>
      <c r="CF115" s="614" t="s">
        <v>529</v>
      </c>
      <c r="CG115" s="614" t="s">
        <v>1083</v>
      </c>
      <c r="CH115" s="614" t="s">
        <v>1083</v>
      </c>
      <c r="CI115" s="614" t="s">
        <v>1083</v>
      </c>
      <c r="CJ115" s="614" t="s">
        <v>529</v>
      </c>
      <c r="CK115" s="614" t="s">
        <v>529</v>
      </c>
      <c r="CL115" s="614" t="s">
        <v>1083</v>
      </c>
      <c r="CM115" s="614" t="s">
        <v>1083</v>
      </c>
      <c r="CN115" s="614" t="s">
        <v>1083</v>
      </c>
      <c r="CO115" s="614" t="s">
        <v>1083</v>
      </c>
      <c r="CP115" s="614" t="s">
        <v>1083</v>
      </c>
      <c r="CQ115" s="614" t="s">
        <v>1083</v>
      </c>
      <c r="CR115" s="614" t="s">
        <v>529</v>
      </c>
      <c r="CS115" s="614" t="s">
        <v>1083</v>
      </c>
      <c r="CT115" s="614" t="s">
        <v>1083</v>
      </c>
      <c r="CU115" s="614" t="s">
        <v>1083</v>
      </c>
      <c r="CV115" s="614" t="s">
        <v>1083</v>
      </c>
      <c r="CW115" s="614" t="s">
        <v>1083</v>
      </c>
      <c r="CX115" s="614" t="s">
        <v>1083</v>
      </c>
      <c r="CY115" s="614" t="s">
        <v>1083</v>
      </c>
      <c r="CZ115" s="614" t="s">
        <v>1083</v>
      </c>
      <c r="DA115" s="614" t="s">
        <v>1083</v>
      </c>
      <c r="DB115" s="614" t="s">
        <v>1083</v>
      </c>
      <c r="DC115" s="614" t="s">
        <v>529</v>
      </c>
      <c r="DD115" s="614" t="s">
        <v>1083</v>
      </c>
      <c r="DE115" s="614" t="s">
        <v>1083</v>
      </c>
      <c r="DF115" s="614" t="s">
        <v>1083</v>
      </c>
      <c r="DG115" s="614" t="s">
        <v>1083</v>
      </c>
      <c r="DH115" s="614" t="s">
        <v>529</v>
      </c>
      <c r="DI115" s="614" t="s">
        <v>1083</v>
      </c>
      <c r="DJ115" s="614" t="s">
        <v>1083</v>
      </c>
      <c r="DK115" s="614" t="s">
        <v>529</v>
      </c>
      <c r="DL115" s="614" t="s">
        <v>1083</v>
      </c>
      <c r="DM115" s="614" t="s">
        <v>529</v>
      </c>
      <c r="DN115" s="614" t="s">
        <v>1083</v>
      </c>
      <c r="DO115" s="614" t="s">
        <v>1083</v>
      </c>
      <c r="DP115" s="614" t="s">
        <v>529</v>
      </c>
      <c r="DQ115" s="614" t="s">
        <v>529</v>
      </c>
      <c r="DR115" s="614" t="s">
        <v>1083</v>
      </c>
      <c r="DS115" s="614" t="s">
        <v>1083</v>
      </c>
      <c r="DT115" s="614" t="s">
        <v>1083</v>
      </c>
      <c r="DU115" s="614" t="s">
        <v>529</v>
      </c>
      <c r="DV115" s="614" t="s">
        <v>529</v>
      </c>
      <c r="DW115" s="614" t="s">
        <v>1083</v>
      </c>
      <c r="DX115" s="614" t="s">
        <v>1083</v>
      </c>
      <c r="DY115" s="614" t="s">
        <v>1083</v>
      </c>
      <c r="DZ115" s="614" t="s">
        <v>529</v>
      </c>
      <c r="EA115" s="614" t="s">
        <v>529</v>
      </c>
      <c r="EB115" s="614" t="s">
        <v>529</v>
      </c>
      <c r="EC115" s="614" t="s">
        <v>529</v>
      </c>
      <c r="ED115" s="614" t="s">
        <v>529</v>
      </c>
      <c r="EE115" s="614" t="s">
        <v>529</v>
      </c>
      <c r="EF115" s="614" t="s">
        <v>529</v>
      </c>
      <c r="EG115" s="614" t="s">
        <v>529</v>
      </c>
      <c r="EH115" s="614" t="s">
        <v>1083</v>
      </c>
      <c r="EI115" s="614" t="s">
        <v>1083</v>
      </c>
      <c r="EJ115" s="614" t="s">
        <v>1083</v>
      </c>
      <c r="EK115" s="614" t="s">
        <v>1083</v>
      </c>
      <c r="EL115" s="614" t="s">
        <v>529</v>
      </c>
      <c r="EM115" s="614" t="s">
        <v>1083</v>
      </c>
      <c r="EN115" s="614" t="s">
        <v>529</v>
      </c>
      <c r="EO115" s="614" t="s">
        <v>1083</v>
      </c>
      <c r="EP115" s="614" t="s">
        <v>1083</v>
      </c>
      <c r="EQ115" s="614" t="s">
        <v>1083</v>
      </c>
      <c r="ER115" s="614" t="s">
        <v>529</v>
      </c>
      <c r="ES115" s="614" t="s">
        <v>1083</v>
      </c>
      <c r="ET115" s="614" t="s">
        <v>529</v>
      </c>
      <c r="EU115" s="614" t="s">
        <v>529</v>
      </c>
      <c r="EV115" s="614" t="s">
        <v>529</v>
      </c>
      <c r="EW115" s="614" t="s">
        <v>529</v>
      </c>
      <c r="EX115" s="614" t="s">
        <v>1083</v>
      </c>
      <c r="EY115" s="614" t="s">
        <v>1083</v>
      </c>
      <c r="EZ115" s="614" t="s">
        <v>529</v>
      </c>
      <c r="FA115" s="614" t="s">
        <v>1083</v>
      </c>
      <c r="FB115" s="614" t="s">
        <v>1083</v>
      </c>
      <c r="FC115" s="614" t="s">
        <v>1083</v>
      </c>
      <c r="FD115" s="614" t="s">
        <v>1083</v>
      </c>
      <c r="FE115" s="614" t="s">
        <v>1083</v>
      </c>
      <c r="FF115" s="614" t="s">
        <v>1083</v>
      </c>
      <c r="FG115" s="614" t="s">
        <v>1083</v>
      </c>
      <c r="FH115" s="614" t="s">
        <v>1083</v>
      </c>
      <c r="FI115" s="614" t="s">
        <v>1083</v>
      </c>
      <c r="FJ115" s="614" t="s">
        <v>529</v>
      </c>
      <c r="FK115" s="614" t="s">
        <v>529</v>
      </c>
      <c r="FL115" s="614" t="s">
        <v>1083</v>
      </c>
      <c r="FM115" s="614" t="s">
        <v>529</v>
      </c>
      <c r="FN115" s="614" t="s">
        <v>1083</v>
      </c>
      <c r="FO115" s="614" t="s">
        <v>1083</v>
      </c>
      <c r="FP115" s="614" t="s">
        <v>529</v>
      </c>
      <c r="FQ115" s="614" t="s">
        <v>1083</v>
      </c>
      <c r="FR115" s="614" t="s">
        <v>1083</v>
      </c>
      <c r="FS115" s="614" t="s">
        <v>1083</v>
      </c>
      <c r="FT115" s="614" t="s">
        <v>529</v>
      </c>
      <c r="FU115" s="614" t="s">
        <v>1083</v>
      </c>
      <c r="FV115" s="614" t="s">
        <v>1083</v>
      </c>
      <c r="FW115" s="614" t="s">
        <v>1083</v>
      </c>
      <c r="FX115" s="614" t="s">
        <v>529</v>
      </c>
      <c r="FY115" s="614" t="s">
        <v>529</v>
      </c>
      <c r="FZ115" s="614" t="s">
        <v>529</v>
      </c>
      <c r="GA115" s="614" t="s">
        <v>529</v>
      </c>
      <c r="GB115" s="614" t="s">
        <v>529</v>
      </c>
      <c r="GC115" s="614" t="s">
        <v>529</v>
      </c>
      <c r="GD115" s="614" t="s">
        <v>529</v>
      </c>
      <c r="GE115" s="614" t="s">
        <v>1083</v>
      </c>
      <c r="GF115" s="614" t="s">
        <v>529</v>
      </c>
      <c r="GG115" s="614" t="s">
        <v>529</v>
      </c>
      <c r="GH115" s="614" t="s">
        <v>1083</v>
      </c>
      <c r="GI115" s="614" t="s">
        <v>1083</v>
      </c>
      <c r="GJ115" s="614" t="s">
        <v>1083</v>
      </c>
      <c r="GK115" s="614" t="s">
        <v>1083</v>
      </c>
      <c r="GL115" s="614" t="s">
        <v>529</v>
      </c>
      <c r="GM115" s="614" t="s">
        <v>529</v>
      </c>
    </row>
    <row r="116" spans="1:195" x14ac:dyDescent="0.2">
      <c r="A116" s="613">
        <v>44941</v>
      </c>
      <c r="B116" s="614" t="s">
        <v>529</v>
      </c>
      <c r="C116" s="614" t="s">
        <v>1083</v>
      </c>
      <c r="D116" s="614" t="s">
        <v>1083</v>
      </c>
      <c r="E116" s="614" t="s">
        <v>529</v>
      </c>
      <c r="F116" s="614" t="s">
        <v>529</v>
      </c>
      <c r="G116" s="614" t="s">
        <v>1083</v>
      </c>
      <c r="H116" s="614" t="s">
        <v>1083</v>
      </c>
      <c r="I116" s="614" t="s">
        <v>1083</v>
      </c>
      <c r="J116" s="614" t="s">
        <v>529</v>
      </c>
      <c r="K116" s="614" t="s">
        <v>1083</v>
      </c>
      <c r="L116" s="614" t="s">
        <v>1083</v>
      </c>
      <c r="M116" s="614" t="s">
        <v>1083</v>
      </c>
      <c r="N116" s="614" t="s">
        <v>529</v>
      </c>
      <c r="O116" s="614" t="s">
        <v>1083</v>
      </c>
      <c r="P116" s="614" t="s">
        <v>1083</v>
      </c>
      <c r="Q116" s="614" t="s">
        <v>529</v>
      </c>
      <c r="R116" s="614" t="s">
        <v>1083</v>
      </c>
      <c r="S116" s="614" t="s">
        <v>1083</v>
      </c>
      <c r="T116" s="614" t="s">
        <v>1083</v>
      </c>
      <c r="U116" s="614" t="s">
        <v>1083</v>
      </c>
      <c r="V116" s="614" t="s">
        <v>1083</v>
      </c>
      <c r="W116" s="614" t="s">
        <v>529</v>
      </c>
      <c r="X116" s="614" t="s">
        <v>529</v>
      </c>
      <c r="Y116" s="614" t="s">
        <v>1083</v>
      </c>
      <c r="Z116" s="614" t="s">
        <v>1083</v>
      </c>
      <c r="AA116" s="614" t="s">
        <v>1083</v>
      </c>
      <c r="AB116" s="614" t="s">
        <v>1083</v>
      </c>
      <c r="AC116" s="614" t="s">
        <v>1083</v>
      </c>
      <c r="AD116" s="614" t="s">
        <v>1083</v>
      </c>
      <c r="AE116" s="614" t="s">
        <v>1083</v>
      </c>
      <c r="AF116" s="614" t="s">
        <v>1083</v>
      </c>
      <c r="AG116" s="614" t="s">
        <v>529</v>
      </c>
      <c r="AH116" s="614" t="s">
        <v>1083</v>
      </c>
      <c r="AI116" s="614" t="s">
        <v>1083</v>
      </c>
      <c r="AJ116" s="614" t="s">
        <v>1083</v>
      </c>
      <c r="AK116" s="614" t="s">
        <v>529</v>
      </c>
      <c r="AL116" s="614" t="s">
        <v>1083</v>
      </c>
      <c r="AM116" s="614" t="s">
        <v>1083</v>
      </c>
      <c r="AN116" s="614" t="s">
        <v>1083</v>
      </c>
      <c r="AO116" s="614" t="s">
        <v>1083</v>
      </c>
      <c r="AP116" s="614" t="s">
        <v>1083</v>
      </c>
      <c r="AQ116" s="614" t="s">
        <v>529</v>
      </c>
      <c r="AR116" s="614" t="s">
        <v>1083</v>
      </c>
      <c r="AS116" s="614" t="s">
        <v>529</v>
      </c>
      <c r="AT116" s="614" t="s">
        <v>1083</v>
      </c>
      <c r="AU116" s="614" t="s">
        <v>1083</v>
      </c>
      <c r="AV116" s="614" t="s">
        <v>1083</v>
      </c>
      <c r="AW116" s="614" t="s">
        <v>1083</v>
      </c>
      <c r="AX116" s="614" t="s">
        <v>1083</v>
      </c>
      <c r="AY116" s="614" t="s">
        <v>1083</v>
      </c>
      <c r="AZ116" s="614" t="s">
        <v>1083</v>
      </c>
      <c r="BA116" s="614" t="s">
        <v>529</v>
      </c>
      <c r="BB116" s="614" t="s">
        <v>1083</v>
      </c>
      <c r="BC116" s="614" t="s">
        <v>529</v>
      </c>
      <c r="BD116" s="614" t="s">
        <v>529</v>
      </c>
      <c r="BE116" s="614" t="s">
        <v>1083</v>
      </c>
      <c r="BF116" s="614" t="s">
        <v>529</v>
      </c>
      <c r="BG116" s="614" t="s">
        <v>1083</v>
      </c>
      <c r="BH116" s="614" t="s">
        <v>529</v>
      </c>
      <c r="BI116" s="614" t="s">
        <v>529</v>
      </c>
      <c r="BJ116" s="614" t="s">
        <v>1083</v>
      </c>
      <c r="BK116" s="614" t="s">
        <v>529</v>
      </c>
      <c r="BL116" s="614" t="s">
        <v>529</v>
      </c>
      <c r="BM116" s="614" t="s">
        <v>1083</v>
      </c>
      <c r="BN116" s="614" t="s">
        <v>529</v>
      </c>
      <c r="BO116" s="614" t="s">
        <v>529</v>
      </c>
      <c r="BP116" s="614" t="s">
        <v>529</v>
      </c>
      <c r="BQ116" s="614" t="s">
        <v>529</v>
      </c>
      <c r="BR116" s="614" t="s">
        <v>1083</v>
      </c>
      <c r="BS116" s="614" t="s">
        <v>529</v>
      </c>
      <c r="BT116" s="614" t="s">
        <v>529</v>
      </c>
      <c r="BU116" s="614" t="s">
        <v>529</v>
      </c>
      <c r="BV116" s="614" t="s">
        <v>529</v>
      </c>
      <c r="BW116" s="614" t="s">
        <v>1083</v>
      </c>
      <c r="BX116" s="614" t="s">
        <v>529</v>
      </c>
      <c r="BY116" s="614" t="s">
        <v>1083</v>
      </c>
      <c r="BZ116" s="614" t="s">
        <v>1083</v>
      </c>
      <c r="CA116" s="614" t="s">
        <v>1083</v>
      </c>
      <c r="CB116" s="614" t="s">
        <v>1083</v>
      </c>
      <c r="CC116" s="614" t="s">
        <v>1083</v>
      </c>
      <c r="CD116" s="614" t="s">
        <v>1083</v>
      </c>
      <c r="CE116" s="614" t="s">
        <v>529</v>
      </c>
      <c r="CF116" s="614" t="s">
        <v>529</v>
      </c>
      <c r="CG116" s="614" t="s">
        <v>1083</v>
      </c>
      <c r="CH116" s="614" t="s">
        <v>1083</v>
      </c>
      <c r="CI116" s="614" t="s">
        <v>1083</v>
      </c>
      <c r="CJ116" s="614" t="s">
        <v>529</v>
      </c>
      <c r="CK116" s="614" t="s">
        <v>529</v>
      </c>
      <c r="CL116" s="614" t="s">
        <v>1083</v>
      </c>
      <c r="CM116" s="614" t="s">
        <v>1083</v>
      </c>
      <c r="CN116" s="614" t="s">
        <v>1083</v>
      </c>
      <c r="CO116" s="614" t="s">
        <v>1083</v>
      </c>
      <c r="CP116" s="614" t="s">
        <v>1083</v>
      </c>
      <c r="CQ116" s="614" t="s">
        <v>1083</v>
      </c>
      <c r="CR116" s="614" t="s">
        <v>529</v>
      </c>
      <c r="CS116" s="614" t="s">
        <v>1083</v>
      </c>
      <c r="CT116" s="614" t="s">
        <v>1083</v>
      </c>
      <c r="CU116" s="614" t="s">
        <v>1083</v>
      </c>
      <c r="CV116" s="614" t="s">
        <v>1083</v>
      </c>
      <c r="CW116" s="614" t="s">
        <v>1083</v>
      </c>
      <c r="CX116" s="614" t="s">
        <v>1083</v>
      </c>
      <c r="CY116" s="614" t="s">
        <v>1083</v>
      </c>
      <c r="CZ116" s="614" t="s">
        <v>1083</v>
      </c>
      <c r="DA116" s="614" t="s">
        <v>1083</v>
      </c>
      <c r="DB116" s="614" t="s">
        <v>1083</v>
      </c>
      <c r="DC116" s="614" t="s">
        <v>529</v>
      </c>
      <c r="DD116" s="614" t="s">
        <v>1083</v>
      </c>
      <c r="DE116" s="614" t="s">
        <v>1083</v>
      </c>
      <c r="DF116" s="614" t="s">
        <v>1083</v>
      </c>
      <c r="DG116" s="614" t="s">
        <v>1083</v>
      </c>
      <c r="DH116" s="614" t="s">
        <v>529</v>
      </c>
      <c r="DI116" s="614" t="s">
        <v>1083</v>
      </c>
      <c r="DJ116" s="614" t="s">
        <v>1083</v>
      </c>
      <c r="DK116" s="614" t="s">
        <v>529</v>
      </c>
      <c r="DL116" s="614" t="s">
        <v>1083</v>
      </c>
      <c r="DM116" s="614" t="s">
        <v>529</v>
      </c>
      <c r="DN116" s="614" t="s">
        <v>1083</v>
      </c>
      <c r="DO116" s="614" t="s">
        <v>1083</v>
      </c>
      <c r="DP116" s="614" t="s">
        <v>529</v>
      </c>
      <c r="DQ116" s="614" t="s">
        <v>529</v>
      </c>
      <c r="DR116" s="614" t="s">
        <v>1083</v>
      </c>
      <c r="DS116" s="614" t="s">
        <v>1083</v>
      </c>
      <c r="DT116" s="614" t="s">
        <v>1083</v>
      </c>
      <c r="DU116" s="614" t="s">
        <v>529</v>
      </c>
      <c r="DV116" s="614" t="s">
        <v>529</v>
      </c>
      <c r="DW116" s="614" t="s">
        <v>1083</v>
      </c>
      <c r="DX116" s="614" t="s">
        <v>1083</v>
      </c>
      <c r="DY116" s="614" t="s">
        <v>1083</v>
      </c>
      <c r="DZ116" s="614" t="s">
        <v>529</v>
      </c>
      <c r="EA116" s="614" t="s">
        <v>529</v>
      </c>
      <c r="EB116" s="614" t="s">
        <v>529</v>
      </c>
      <c r="EC116" s="614" t="s">
        <v>1083</v>
      </c>
      <c r="ED116" s="614" t="s">
        <v>529</v>
      </c>
      <c r="EE116" s="614" t="s">
        <v>529</v>
      </c>
      <c r="EF116" s="614" t="s">
        <v>529</v>
      </c>
      <c r="EG116" s="614" t="s">
        <v>529</v>
      </c>
      <c r="EH116" s="614" t="s">
        <v>1083</v>
      </c>
      <c r="EI116" s="614" t="s">
        <v>1083</v>
      </c>
      <c r="EJ116" s="614" t="s">
        <v>1083</v>
      </c>
      <c r="EK116" s="614" t="s">
        <v>1083</v>
      </c>
      <c r="EL116" s="614" t="s">
        <v>529</v>
      </c>
      <c r="EM116" s="614" t="s">
        <v>1083</v>
      </c>
      <c r="EN116" s="614" t="s">
        <v>529</v>
      </c>
      <c r="EO116" s="614" t="s">
        <v>1083</v>
      </c>
      <c r="EP116" s="614" t="s">
        <v>1083</v>
      </c>
      <c r="EQ116" s="614" t="s">
        <v>1083</v>
      </c>
      <c r="ER116" s="614" t="s">
        <v>529</v>
      </c>
      <c r="ES116" s="614" t="s">
        <v>1083</v>
      </c>
      <c r="ET116" s="614" t="s">
        <v>1083</v>
      </c>
      <c r="EU116" s="614" t="s">
        <v>529</v>
      </c>
      <c r="EV116" s="614" t="s">
        <v>529</v>
      </c>
      <c r="EW116" s="614" t="s">
        <v>529</v>
      </c>
      <c r="EX116" s="614" t="s">
        <v>1083</v>
      </c>
      <c r="EY116" s="614" t="s">
        <v>1083</v>
      </c>
      <c r="EZ116" s="614" t="s">
        <v>529</v>
      </c>
      <c r="FA116" s="614" t="s">
        <v>1083</v>
      </c>
      <c r="FB116" s="614" t="s">
        <v>1083</v>
      </c>
      <c r="FC116" s="614" t="s">
        <v>1083</v>
      </c>
      <c r="FD116" s="614" t="s">
        <v>1083</v>
      </c>
      <c r="FE116" s="614" t="s">
        <v>529</v>
      </c>
      <c r="FF116" s="614" t="s">
        <v>1083</v>
      </c>
      <c r="FG116" s="614" t="s">
        <v>1083</v>
      </c>
      <c r="FH116" s="614" t="s">
        <v>1083</v>
      </c>
      <c r="FI116" s="614" t="s">
        <v>1083</v>
      </c>
      <c r="FJ116" s="614" t="s">
        <v>529</v>
      </c>
      <c r="FK116" s="614" t="s">
        <v>529</v>
      </c>
      <c r="FL116" s="614" t="s">
        <v>1083</v>
      </c>
      <c r="FM116" s="614" t="s">
        <v>529</v>
      </c>
      <c r="FN116" s="614" t="s">
        <v>1083</v>
      </c>
      <c r="FO116" s="614" t="s">
        <v>1083</v>
      </c>
      <c r="FP116" s="614" t="s">
        <v>529</v>
      </c>
      <c r="FQ116" s="614" t="s">
        <v>1083</v>
      </c>
      <c r="FR116" s="614" t="s">
        <v>1083</v>
      </c>
      <c r="FS116" s="614" t="s">
        <v>1083</v>
      </c>
      <c r="FT116" s="614" t="s">
        <v>529</v>
      </c>
      <c r="FU116" s="614" t="s">
        <v>1083</v>
      </c>
      <c r="FV116" s="614" t="s">
        <v>1083</v>
      </c>
      <c r="FW116" s="614" t="s">
        <v>1083</v>
      </c>
      <c r="FX116" s="614" t="s">
        <v>529</v>
      </c>
      <c r="FY116" s="614" t="s">
        <v>529</v>
      </c>
      <c r="FZ116" s="614" t="s">
        <v>529</v>
      </c>
      <c r="GA116" s="614" t="s">
        <v>529</v>
      </c>
      <c r="GB116" s="614" t="s">
        <v>529</v>
      </c>
      <c r="GC116" s="614" t="s">
        <v>529</v>
      </c>
      <c r="GD116" s="614" t="s">
        <v>529</v>
      </c>
      <c r="GE116" s="614" t="s">
        <v>1083</v>
      </c>
      <c r="GF116" s="614" t="s">
        <v>529</v>
      </c>
      <c r="GG116" s="614" t="s">
        <v>529</v>
      </c>
      <c r="GH116" s="614" t="s">
        <v>1083</v>
      </c>
      <c r="GI116" s="614" t="s">
        <v>1083</v>
      </c>
      <c r="GJ116" s="614" t="s">
        <v>1083</v>
      </c>
      <c r="GK116" s="614" t="s">
        <v>1083</v>
      </c>
      <c r="GL116" s="614" t="s">
        <v>529</v>
      </c>
      <c r="GM116" s="614" t="s">
        <v>1083</v>
      </c>
    </row>
    <row r="117" spans="1:195" x14ac:dyDescent="0.2">
      <c r="A117" s="613">
        <v>44942</v>
      </c>
      <c r="B117" s="614" t="s">
        <v>529</v>
      </c>
      <c r="C117" s="614" t="s">
        <v>1083</v>
      </c>
      <c r="D117" s="614" t="s">
        <v>1083</v>
      </c>
      <c r="E117" s="614" t="s">
        <v>529</v>
      </c>
      <c r="F117" s="614" t="s">
        <v>529</v>
      </c>
      <c r="G117" s="614" t="s">
        <v>1083</v>
      </c>
      <c r="H117" s="614" t="s">
        <v>1083</v>
      </c>
      <c r="I117" s="614" t="s">
        <v>1083</v>
      </c>
      <c r="J117" s="614" t="s">
        <v>529</v>
      </c>
      <c r="K117" s="614" t="s">
        <v>1083</v>
      </c>
      <c r="L117" s="614" t="s">
        <v>1083</v>
      </c>
      <c r="M117" s="614" t="s">
        <v>1083</v>
      </c>
      <c r="N117" s="614" t="s">
        <v>529</v>
      </c>
      <c r="O117" s="614" t="s">
        <v>1083</v>
      </c>
      <c r="P117" s="614" t="s">
        <v>1083</v>
      </c>
      <c r="Q117" s="614" t="s">
        <v>529</v>
      </c>
      <c r="R117" s="614" t="s">
        <v>1083</v>
      </c>
      <c r="S117" s="614" t="s">
        <v>1083</v>
      </c>
      <c r="T117" s="614" t="s">
        <v>1083</v>
      </c>
      <c r="U117" s="614" t="s">
        <v>1083</v>
      </c>
      <c r="V117" s="614" t="s">
        <v>1083</v>
      </c>
      <c r="W117" s="614" t="s">
        <v>529</v>
      </c>
      <c r="X117" s="614" t="s">
        <v>529</v>
      </c>
      <c r="Y117" s="614" t="s">
        <v>1083</v>
      </c>
      <c r="Z117" s="614" t="s">
        <v>1083</v>
      </c>
      <c r="AA117" s="614" t="s">
        <v>1083</v>
      </c>
      <c r="AB117" s="614" t="s">
        <v>1083</v>
      </c>
      <c r="AC117" s="614" t="s">
        <v>1083</v>
      </c>
      <c r="AD117" s="614" t="s">
        <v>1083</v>
      </c>
      <c r="AE117" s="614" t="s">
        <v>1083</v>
      </c>
      <c r="AF117" s="614" t="s">
        <v>1083</v>
      </c>
      <c r="AG117" s="614" t="s">
        <v>529</v>
      </c>
      <c r="AH117" s="614" t="s">
        <v>1083</v>
      </c>
      <c r="AI117" s="614" t="s">
        <v>1083</v>
      </c>
      <c r="AJ117" s="614" t="s">
        <v>1083</v>
      </c>
      <c r="AK117" s="614" t="s">
        <v>1083</v>
      </c>
      <c r="AL117" s="614" t="s">
        <v>1083</v>
      </c>
      <c r="AM117" s="614" t="s">
        <v>1083</v>
      </c>
      <c r="AN117" s="614" t="s">
        <v>1083</v>
      </c>
      <c r="AO117" s="614" t="s">
        <v>1083</v>
      </c>
      <c r="AP117" s="614" t="s">
        <v>1083</v>
      </c>
      <c r="AQ117" s="614" t="s">
        <v>1083</v>
      </c>
      <c r="AR117" s="614" t="s">
        <v>1083</v>
      </c>
      <c r="AS117" s="614" t="s">
        <v>529</v>
      </c>
      <c r="AT117" s="614" t="s">
        <v>1083</v>
      </c>
      <c r="AU117" s="614" t="s">
        <v>1083</v>
      </c>
      <c r="AV117" s="614" t="s">
        <v>1083</v>
      </c>
      <c r="AW117" s="614" t="s">
        <v>1083</v>
      </c>
      <c r="AX117" s="614" t="s">
        <v>1083</v>
      </c>
      <c r="AY117" s="614" t="s">
        <v>1083</v>
      </c>
      <c r="AZ117" s="614" t="s">
        <v>1083</v>
      </c>
      <c r="BA117" s="614" t="s">
        <v>1083</v>
      </c>
      <c r="BB117" s="614" t="s">
        <v>1083</v>
      </c>
      <c r="BC117" s="614" t="s">
        <v>529</v>
      </c>
      <c r="BD117" s="614" t="s">
        <v>529</v>
      </c>
      <c r="BE117" s="614" t="s">
        <v>1083</v>
      </c>
      <c r="BF117" s="614" t="s">
        <v>529</v>
      </c>
      <c r="BG117" s="614" t="s">
        <v>529</v>
      </c>
      <c r="BH117" s="614" t="s">
        <v>529</v>
      </c>
      <c r="BI117" s="614" t="s">
        <v>529</v>
      </c>
      <c r="BJ117" s="614" t="s">
        <v>1083</v>
      </c>
      <c r="BK117" s="614" t="s">
        <v>529</v>
      </c>
      <c r="BL117" s="614" t="s">
        <v>529</v>
      </c>
      <c r="BM117" s="614" t="s">
        <v>1083</v>
      </c>
      <c r="BN117" s="614" t="s">
        <v>529</v>
      </c>
      <c r="BO117" s="614" t="s">
        <v>529</v>
      </c>
      <c r="BP117" s="614" t="s">
        <v>529</v>
      </c>
      <c r="BQ117" s="614" t="s">
        <v>529</v>
      </c>
      <c r="BR117" s="614" t="s">
        <v>1083</v>
      </c>
      <c r="BS117" s="614" t="s">
        <v>529</v>
      </c>
      <c r="BT117" s="614" t="s">
        <v>529</v>
      </c>
      <c r="BU117" s="614" t="s">
        <v>529</v>
      </c>
      <c r="BV117" s="614" t="s">
        <v>529</v>
      </c>
      <c r="BW117" s="614" t="s">
        <v>1083</v>
      </c>
      <c r="BX117" s="614" t="s">
        <v>529</v>
      </c>
      <c r="BY117" s="614" t="s">
        <v>1083</v>
      </c>
      <c r="BZ117" s="614" t="s">
        <v>1083</v>
      </c>
      <c r="CA117" s="614" t="s">
        <v>1083</v>
      </c>
      <c r="CB117" s="614" t="s">
        <v>1083</v>
      </c>
      <c r="CC117" s="614" t="s">
        <v>1083</v>
      </c>
      <c r="CD117" s="614" t="s">
        <v>1083</v>
      </c>
      <c r="CE117" s="614" t="s">
        <v>529</v>
      </c>
      <c r="CF117" s="614" t="s">
        <v>529</v>
      </c>
      <c r="CG117" s="614" t="s">
        <v>1083</v>
      </c>
      <c r="CH117" s="614" t="s">
        <v>1083</v>
      </c>
      <c r="CI117" s="614" t="s">
        <v>1083</v>
      </c>
      <c r="CJ117" s="614" t="s">
        <v>529</v>
      </c>
      <c r="CK117" s="614" t="s">
        <v>529</v>
      </c>
      <c r="CL117" s="614" t="s">
        <v>1083</v>
      </c>
      <c r="CM117" s="614" t="s">
        <v>1083</v>
      </c>
      <c r="CN117" s="614" t="s">
        <v>1083</v>
      </c>
      <c r="CO117" s="614" t="s">
        <v>1083</v>
      </c>
      <c r="CP117" s="614" t="s">
        <v>1083</v>
      </c>
      <c r="CQ117" s="614" t="s">
        <v>1083</v>
      </c>
      <c r="CR117" s="614" t="s">
        <v>529</v>
      </c>
      <c r="CS117" s="614" t="s">
        <v>1083</v>
      </c>
      <c r="CT117" s="614" t="s">
        <v>1083</v>
      </c>
      <c r="CU117" s="614" t="s">
        <v>1083</v>
      </c>
      <c r="CV117" s="614" t="s">
        <v>1083</v>
      </c>
      <c r="CW117" s="614" t="s">
        <v>1083</v>
      </c>
      <c r="CX117" s="614" t="s">
        <v>1083</v>
      </c>
      <c r="CY117" s="614" t="s">
        <v>1083</v>
      </c>
      <c r="CZ117" s="614" t="s">
        <v>1083</v>
      </c>
      <c r="DA117" s="614" t="s">
        <v>1083</v>
      </c>
      <c r="DB117" s="614" t="s">
        <v>1083</v>
      </c>
      <c r="DC117" s="614" t="s">
        <v>529</v>
      </c>
      <c r="DD117" s="614" t="s">
        <v>529</v>
      </c>
      <c r="DE117" s="614" t="s">
        <v>1083</v>
      </c>
      <c r="DF117" s="614" t="s">
        <v>1083</v>
      </c>
      <c r="DG117" s="614" t="s">
        <v>1083</v>
      </c>
      <c r="DH117" s="614" t="s">
        <v>529</v>
      </c>
      <c r="DI117" s="614" t="s">
        <v>1083</v>
      </c>
      <c r="DJ117" s="614" t="s">
        <v>1083</v>
      </c>
      <c r="DK117" s="614" t="s">
        <v>529</v>
      </c>
      <c r="DL117" s="614" t="s">
        <v>1083</v>
      </c>
      <c r="DM117" s="614" t="s">
        <v>529</v>
      </c>
      <c r="DN117" s="614" t="s">
        <v>1083</v>
      </c>
      <c r="DO117" s="614" t="s">
        <v>1083</v>
      </c>
      <c r="DP117" s="614" t="s">
        <v>529</v>
      </c>
      <c r="DQ117" s="614" t="s">
        <v>529</v>
      </c>
      <c r="DR117" s="614" t="s">
        <v>1083</v>
      </c>
      <c r="DS117" s="614" t="s">
        <v>1083</v>
      </c>
      <c r="DT117" s="614" t="s">
        <v>1083</v>
      </c>
      <c r="DU117" s="614" t="s">
        <v>529</v>
      </c>
      <c r="DV117" s="614" t="s">
        <v>529</v>
      </c>
      <c r="DW117" s="614" t="s">
        <v>1083</v>
      </c>
      <c r="DX117" s="614" t="s">
        <v>1083</v>
      </c>
      <c r="DY117" s="614" t="s">
        <v>1083</v>
      </c>
      <c r="DZ117" s="614" t="s">
        <v>529</v>
      </c>
      <c r="EA117" s="614" t="s">
        <v>529</v>
      </c>
      <c r="EB117" s="614" t="s">
        <v>529</v>
      </c>
      <c r="EC117" s="614" t="s">
        <v>1083</v>
      </c>
      <c r="ED117" s="614" t="s">
        <v>529</v>
      </c>
      <c r="EE117" s="614" t="s">
        <v>529</v>
      </c>
      <c r="EF117" s="614" t="s">
        <v>529</v>
      </c>
      <c r="EG117" s="614" t="s">
        <v>1083</v>
      </c>
      <c r="EH117" s="614" t="s">
        <v>1083</v>
      </c>
      <c r="EI117" s="614" t="s">
        <v>1083</v>
      </c>
      <c r="EJ117" s="614" t="s">
        <v>1083</v>
      </c>
      <c r="EK117" s="614" t="s">
        <v>1083</v>
      </c>
      <c r="EL117" s="614" t="s">
        <v>529</v>
      </c>
      <c r="EM117" s="614" t="s">
        <v>1083</v>
      </c>
      <c r="EN117" s="614" t="s">
        <v>529</v>
      </c>
      <c r="EO117" s="614" t="s">
        <v>1083</v>
      </c>
      <c r="EP117" s="614" t="s">
        <v>1083</v>
      </c>
      <c r="EQ117" s="614" t="s">
        <v>1083</v>
      </c>
      <c r="ER117" s="614" t="s">
        <v>529</v>
      </c>
      <c r="ES117" s="614" t="s">
        <v>1083</v>
      </c>
      <c r="ET117" s="614" t="s">
        <v>529</v>
      </c>
      <c r="EU117" s="614" t="s">
        <v>529</v>
      </c>
      <c r="EV117" s="614" t="s">
        <v>529</v>
      </c>
      <c r="EW117" s="614" t="s">
        <v>529</v>
      </c>
      <c r="EX117" s="614" t="s">
        <v>1083</v>
      </c>
      <c r="EY117" s="614" t="s">
        <v>1083</v>
      </c>
      <c r="EZ117" s="614" t="s">
        <v>529</v>
      </c>
      <c r="FA117" s="614" t="s">
        <v>1083</v>
      </c>
      <c r="FB117" s="614" t="s">
        <v>1083</v>
      </c>
      <c r="FC117" s="614" t="s">
        <v>1083</v>
      </c>
      <c r="FD117" s="614" t="s">
        <v>1083</v>
      </c>
      <c r="FE117" s="614" t="s">
        <v>1083</v>
      </c>
      <c r="FF117" s="614" t="s">
        <v>1083</v>
      </c>
      <c r="FG117" s="614" t="s">
        <v>1083</v>
      </c>
      <c r="FH117" s="614" t="s">
        <v>1083</v>
      </c>
      <c r="FI117" s="614" t="s">
        <v>1083</v>
      </c>
      <c r="FJ117" s="614" t="s">
        <v>529</v>
      </c>
      <c r="FK117" s="614" t="s">
        <v>529</v>
      </c>
      <c r="FL117" s="614" t="s">
        <v>1083</v>
      </c>
      <c r="FM117" s="614" t="s">
        <v>529</v>
      </c>
      <c r="FN117" s="614" t="s">
        <v>1083</v>
      </c>
      <c r="FO117" s="614" t="s">
        <v>1083</v>
      </c>
      <c r="FP117" s="614" t="s">
        <v>1083</v>
      </c>
      <c r="FQ117" s="614" t="s">
        <v>1083</v>
      </c>
      <c r="FR117" s="614" t="s">
        <v>1083</v>
      </c>
      <c r="FS117" s="614" t="s">
        <v>1083</v>
      </c>
      <c r="FT117" s="614" t="s">
        <v>529</v>
      </c>
      <c r="FU117" s="614" t="s">
        <v>1083</v>
      </c>
      <c r="FV117" s="614" t="s">
        <v>1083</v>
      </c>
      <c r="FW117" s="614" t="s">
        <v>1083</v>
      </c>
      <c r="FX117" s="614" t="s">
        <v>529</v>
      </c>
      <c r="FY117" s="614" t="s">
        <v>529</v>
      </c>
      <c r="FZ117" s="614" t="s">
        <v>529</v>
      </c>
      <c r="GA117" s="614" t="s">
        <v>529</v>
      </c>
      <c r="GB117" s="614" t="s">
        <v>529</v>
      </c>
      <c r="GC117" s="614" t="s">
        <v>529</v>
      </c>
      <c r="GD117" s="614" t="s">
        <v>1083</v>
      </c>
      <c r="GE117" s="614" t="s">
        <v>1083</v>
      </c>
      <c r="GF117" s="614" t="s">
        <v>529</v>
      </c>
      <c r="GG117" s="614" t="s">
        <v>529</v>
      </c>
      <c r="GH117" s="614" t="s">
        <v>1083</v>
      </c>
      <c r="GI117" s="614" t="s">
        <v>1083</v>
      </c>
      <c r="GJ117" s="614" t="s">
        <v>529</v>
      </c>
      <c r="GK117" s="614" t="s">
        <v>1083</v>
      </c>
      <c r="GL117" s="614" t="s">
        <v>529</v>
      </c>
      <c r="GM117" s="614" t="s">
        <v>529</v>
      </c>
    </row>
    <row r="118" spans="1:195" x14ac:dyDescent="0.2">
      <c r="A118" s="613">
        <v>44943</v>
      </c>
      <c r="B118" s="614" t="s">
        <v>529</v>
      </c>
      <c r="C118" s="614" t="s">
        <v>1083</v>
      </c>
      <c r="D118" s="614" t="s">
        <v>1083</v>
      </c>
      <c r="E118" s="614" t="s">
        <v>529</v>
      </c>
      <c r="F118" s="614" t="s">
        <v>529</v>
      </c>
      <c r="G118" s="614" t="s">
        <v>1083</v>
      </c>
      <c r="H118" s="614" t="s">
        <v>1083</v>
      </c>
      <c r="I118" s="614" t="s">
        <v>1083</v>
      </c>
      <c r="J118" s="614" t="s">
        <v>1083</v>
      </c>
      <c r="K118" s="614" t="s">
        <v>1083</v>
      </c>
      <c r="L118" s="614" t="s">
        <v>1083</v>
      </c>
      <c r="M118" s="614" t="s">
        <v>1083</v>
      </c>
      <c r="N118" s="614" t="s">
        <v>1083</v>
      </c>
      <c r="O118" s="614" t="s">
        <v>1083</v>
      </c>
      <c r="P118" s="614" t="s">
        <v>1083</v>
      </c>
      <c r="Q118" s="614" t="s">
        <v>529</v>
      </c>
      <c r="R118" s="614" t="s">
        <v>1083</v>
      </c>
      <c r="S118" s="614" t="s">
        <v>1083</v>
      </c>
      <c r="T118" s="614" t="s">
        <v>1083</v>
      </c>
      <c r="U118" s="614" t="s">
        <v>1083</v>
      </c>
      <c r="V118" s="614" t="s">
        <v>1083</v>
      </c>
      <c r="W118" s="614" t="s">
        <v>529</v>
      </c>
      <c r="X118" s="614" t="s">
        <v>529</v>
      </c>
      <c r="Y118" s="614" t="s">
        <v>1083</v>
      </c>
      <c r="Z118" s="614" t="s">
        <v>1083</v>
      </c>
      <c r="AA118" s="614" t="s">
        <v>1083</v>
      </c>
      <c r="AB118" s="614" t="s">
        <v>1083</v>
      </c>
      <c r="AC118" s="614" t="s">
        <v>1083</v>
      </c>
      <c r="AD118" s="614" t="s">
        <v>1083</v>
      </c>
      <c r="AE118" s="614" t="s">
        <v>1083</v>
      </c>
      <c r="AF118" s="614" t="s">
        <v>1083</v>
      </c>
      <c r="AG118" s="614" t="s">
        <v>529</v>
      </c>
      <c r="AH118" s="614" t="s">
        <v>1083</v>
      </c>
      <c r="AI118" s="614" t="s">
        <v>1083</v>
      </c>
      <c r="AJ118" s="614" t="s">
        <v>1083</v>
      </c>
      <c r="AK118" s="614" t="s">
        <v>529</v>
      </c>
      <c r="AL118" s="614" t="s">
        <v>1083</v>
      </c>
      <c r="AM118" s="614" t="s">
        <v>1083</v>
      </c>
      <c r="AN118" s="614" t="s">
        <v>1083</v>
      </c>
      <c r="AO118" s="614" t="s">
        <v>1083</v>
      </c>
      <c r="AP118" s="614" t="s">
        <v>1083</v>
      </c>
      <c r="AQ118" s="614" t="s">
        <v>529</v>
      </c>
      <c r="AR118" s="614" t="s">
        <v>1083</v>
      </c>
      <c r="AS118" s="614" t="s">
        <v>529</v>
      </c>
      <c r="AT118" s="614" t="s">
        <v>1083</v>
      </c>
      <c r="AU118" s="614" t="s">
        <v>1083</v>
      </c>
      <c r="AV118" s="614" t="s">
        <v>1083</v>
      </c>
      <c r="AW118" s="614" t="s">
        <v>1083</v>
      </c>
      <c r="AX118" s="614" t="s">
        <v>1083</v>
      </c>
      <c r="AY118" s="614" t="s">
        <v>1083</v>
      </c>
      <c r="AZ118" s="614" t="s">
        <v>1083</v>
      </c>
      <c r="BA118" s="614" t="s">
        <v>529</v>
      </c>
      <c r="BB118" s="614" t="s">
        <v>1083</v>
      </c>
      <c r="BC118" s="614" t="s">
        <v>529</v>
      </c>
      <c r="BD118" s="614" t="s">
        <v>529</v>
      </c>
      <c r="BE118" s="614" t="s">
        <v>1083</v>
      </c>
      <c r="BF118" s="614" t="s">
        <v>529</v>
      </c>
      <c r="BG118" s="614" t="s">
        <v>1083</v>
      </c>
      <c r="BH118" s="614" t="s">
        <v>529</v>
      </c>
      <c r="BI118" s="614" t="s">
        <v>529</v>
      </c>
      <c r="BJ118" s="614" t="s">
        <v>1083</v>
      </c>
      <c r="BK118" s="614" t="s">
        <v>529</v>
      </c>
      <c r="BL118" s="614" t="s">
        <v>529</v>
      </c>
      <c r="BM118" s="614" t="s">
        <v>1083</v>
      </c>
      <c r="BN118" s="614" t="s">
        <v>529</v>
      </c>
      <c r="BO118" s="614" t="s">
        <v>529</v>
      </c>
      <c r="BP118" s="614" t="s">
        <v>529</v>
      </c>
      <c r="BQ118" s="614" t="s">
        <v>529</v>
      </c>
      <c r="BR118" s="614" t="s">
        <v>1083</v>
      </c>
      <c r="BS118" s="614" t="s">
        <v>529</v>
      </c>
      <c r="BT118" s="614" t="s">
        <v>529</v>
      </c>
      <c r="BU118" s="614" t="s">
        <v>529</v>
      </c>
      <c r="BV118" s="614" t="s">
        <v>529</v>
      </c>
      <c r="BW118" s="614" t="s">
        <v>1083</v>
      </c>
      <c r="BX118" s="614" t="s">
        <v>529</v>
      </c>
      <c r="BY118" s="614" t="s">
        <v>1083</v>
      </c>
      <c r="BZ118" s="614" t="s">
        <v>1083</v>
      </c>
      <c r="CA118" s="614" t="s">
        <v>1083</v>
      </c>
      <c r="CB118" s="614" t="s">
        <v>1083</v>
      </c>
      <c r="CC118" s="614" t="s">
        <v>1083</v>
      </c>
      <c r="CD118" s="614" t="s">
        <v>1083</v>
      </c>
      <c r="CE118" s="614" t="s">
        <v>529</v>
      </c>
      <c r="CF118" s="614" t="s">
        <v>529</v>
      </c>
      <c r="CG118" s="614" t="s">
        <v>1083</v>
      </c>
      <c r="CH118" s="614" t="s">
        <v>1083</v>
      </c>
      <c r="CI118" s="614" t="s">
        <v>1083</v>
      </c>
      <c r="CJ118" s="614" t="s">
        <v>529</v>
      </c>
      <c r="CK118" s="614" t="s">
        <v>529</v>
      </c>
      <c r="CL118" s="614" t="s">
        <v>1083</v>
      </c>
      <c r="CM118" s="614" t="s">
        <v>1083</v>
      </c>
      <c r="CN118" s="614" t="s">
        <v>1083</v>
      </c>
      <c r="CO118" s="614" t="s">
        <v>1083</v>
      </c>
      <c r="CP118" s="614" t="s">
        <v>1083</v>
      </c>
      <c r="CQ118" s="614" t="s">
        <v>1083</v>
      </c>
      <c r="CR118" s="614" t="s">
        <v>529</v>
      </c>
      <c r="CS118" s="614" t="s">
        <v>1083</v>
      </c>
      <c r="CT118" s="614" t="s">
        <v>1083</v>
      </c>
      <c r="CU118" s="614" t="s">
        <v>1083</v>
      </c>
      <c r="CV118" s="614" t="s">
        <v>1083</v>
      </c>
      <c r="CW118" s="614" t="s">
        <v>1083</v>
      </c>
      <c r="CX118" s="614" t="s">
        <v>1083</v>
      </c>
      <c r="CY118" s="614" t="s">
        <v>1083</v>
      </c>
      <c r="CZ118" s="614" t="s">
        <v>1083</v>
      </c>
      <c r="DA118" s="614" t="s">
        <v>1083</v>
      </c>
      <c r="DB118" s="614" t="s">
        <v>1083</v>
      </c>
      <c r="DC118" s="614" t="s">
        <v>529</v>
      </c>
      <c r="DD118" s="614" t="s">
        <v>1083</v>
      </c>
      <c r="DE118" s="614" t="s">
        <v>1083</v>
      </c>
      <c r="DF118" s="614" t="s">
        <v>1083</v>
      </c>
      <c r="DG118" s="614" t="s">
        <v>1083</v>
      </c>
      <c r="DH118" s="614" t="s">
        <v>529</v>
      </c>
      <c r="DI118" s="614" t="s">
        <v>1083</v>
      </c>
      <c r="DJ118" s="614" t="s">
        <v>1083</v>
      </c>
      <c r="DK118" s="614" t="s">
        <v>529</v>
      </c>
      <c r="DL118" s="614" t="s">
        <v>1083</v>
      </c>
      <c r="DM118" s="614" t="s">
        <v>529</v>
      </c>
      <c r="DN118" s="614" t="s">
        <v>1083</v>
      </c>
      <c r="DO118" s="614" t="s">
        <v>1083</v>
      </c>
      <c r="DP118" s="614" t="s">
        <v>529</v>
      </c>
      <c r="DQ118" s="614" t="s">
        <v>529</v>
      </c>
      <c r="DR118" s="614" t="s">
        <v>1083</v>
      </c>
      <c r="DS118" s="614" t="s">
        <v>1083</v>
      </c>
      <c r="DT118" s="614" t="s">
        <v>1083</v>
      </c>
      <c r="DU118" s="614" t="s">
        <v>529</v>
      </c>
      <c r="DV118" s="614" t="s">
        <v>529</v>
      </c>
      <c r="DW118" s="614" t="s">
        <v>1083</v>
      </c>
      <c r="DX118" s="614" t="s">
        <v>1083</v>
      </c>
      <c r="DY118" s="614" t="s">
        <v>1083</v>
      </c>
      <c r="DZ118" s="614" t="s">
        <v>529</v>
      </c>
      <c r="EA118" s="614" t="s">
        <v>529</v>
      </c>
      <c r="EB118" s="614" t="s">
        <v>529</v>
      </c>
      <c r="EC118" s="614" t="s">
        <v>1083</v>
      </c>
      <c r="ED118" s="614" t="s">
        <v>529</v>
      </c>
      <c r="EE118" s="614" t="s">
        <v>1083</v>
      </c>
      <c r="EF118" s="614" t="s">
        <v>529</v>
      </c>
      <c r="EG118" s="614" t="s">
        <v>1083</v>
      </c>
      <c r="EH118" s="614" t="s">
        <v>1083</v>
      </c>
      <c r="EI118" s="614" t="s">
        <v>1083</v>
      </c>
      <c r="EJ118" s="614" t="s">
        <v>1083</v>
      </c>
      <c r="EK118" s="614" t="s">
        <v>1083</v>
      </c>
      <c r="EL118" s="614" t="s">
        <v>1083</v>
      </c>
      <c r="EM118" s="614" t="s">
        <v>1083</v>
      </c>
      <c r="EN118" s="614" t="s">
        <v>529</v>
      </c>
      <c r="EO118" s="614" t="s">
        <v>1083</v>
      </c>
      <c r="EP118" s="614" t="s">
        <v>1083</v>
      </c>
      <c r="EQ118" s="614" t="s">
        <v>1083</v>
      </c>
      <c r="ER118" s="614" t="s">
        <v>529</v>
      </c>
      <c r="ES118" s="614" t="s">
        <v>1083</v>
      </c>
      <c r="ET118" s="614" t="s">
        <v>529</v>
      </c>
      <c r="EU118" s="614" t="s">
        <v>529</v>
      </c>
      <c r="EV118" s="614" t="s">
        <v>529</v>
      </c>
      <c r="EW118" s="614" t="s">
        <v>529</v>
      </c>
      <c r="EX118" s="614" t="s">
        <v>1083</v>
      </c>
      <c r="EY118" s="614" t="s">
        <v>1083</v>
      </c>
      <c r="EZ118" s="614" t="s">
        <v>529</v>
      </c>
      <c r="FA118" s="614" t="s">
        <v>1083</v>
      </c>
      <c r="FB118" s="614" t="s">
        <v>1083</v>
      </c>
      <c r="FC118" s="614" t="s">
        <v>1083</v>
      </c>
      <c r="FD118" s="614" t="s">
        <v>1083</v>
      </c>
      <c r="FE118" s="614" t="s">
        <v>1083</v>
      </c>
      <c r="FF118" s="614" t="s">
        <v>1083</v>
      </c>
      <c r="FG118" s="614" t="s">
        <v>1083</v>
      </c>
      <c r="FH118" s="614" t="s">
        <v>1083</v>
      </c>
      <c r="FI118" s="614" t="s">
        <v>1083</v>
      </c>
      <c r="FJ118" s="614" t="s">
        <v>529</v>
      </c>
      <c r="FK118" s="614" t="s">
        <v>529</v>
      </c>
      <c r="FL118" s="614" t="s">
        <v>1083</v>
      </c>
      <c r="FM118" s="614" t="s">
        <v>529</v>
      </c>
      <c r="FN118" s="614" t="s">
        <v>1083</v>
      </c>
      <c r="FO118" s="614" t="s">
        <v>1083</v>
      </c>
      <c r="FP118" s="614" t="s">
        <v>1083</v>
      </c>
      <c r="FQ118" s="614" t="s">
        <v>1083</v>
      </c>
      <c r="FR118" s="614" t="s">
        <v>1083</v>
      </c>
      <c r="FS118" s="614" t="s">
        <v>1083</v>
      </c>
      <c r="FT118" s="614" t="s">
        <v>529</v>
      </c>
      <c r="FU118" s="614" t="s">
        <v>1083</v>
      </c>
      <c r="FV118" s="614" t="s">
        <v>1083</v>
      </c>
      <c r="FW118" s="614" t="s">
        <v>1083</v>
      </c>
      <c r="FX118" s="614" t="s">
        <v>529</v>
      </c>
      <c r="FY118" s="614" t="s">
        <v>529</v>
      </c>
      <c r="FZ118" s="614" t="s">
        <v>529</v>
      </c>
      <c r="GA118" s="614" t="s">
        <v>529</v>
      </c>
      <c r="GB118" s="614" t="s">
        <v>529</v>
      </c>
      <c r="GC118" s="614" t="s">
        <v>529</v>
      </c>
      <c r="GD118" s="614" t="s">
        <v>529</v>
      </c>
      <c r="GE118" s="614" t="s">
        <v>1083</v>
      </c>
      <c r="GF118" s="614" t="s">
        <v>529</v>
      </c>
      <c r="GG118" s="614" t="s">
        <v>529</v>
      </c>
      <c r="GH118" s="614" t="s">
        <v>1083</v>
      </c>
      <c r="GI118" s="614" t="s">
        <v>1083</v>
      </c>
      <c r="GJ118" s="614" t="s">
        <v>529</v>
      </c>
      <c r="GK118" s="614" t="s">
        <v>1083</v>
      </c>
      <c r="GL118" s="614" t="s">
        <v>529</v>
      </c>
      <c r="GM118" s="614" t="s">
        <v>529</v>
      </c>
    </row>
    <row r="119" spans="1:195" x14ac:dyDescent="0.2">
      <c r="A119" s="613">
        <v>44944</v>
      </c>
      <c r="B119" s="614" t="s">
        <v>529</v>
      </c>
      <c r="C119" s="614" t="s">
        <v>1083</v>
      </c>
      <c r="D119" s="614" t="s">
        <v>1083</v>
      </c>
      <c r="E119" s="614" t="s">
        <v>529</v>
      </c>
      <c r="F119" s="614" t="s">
        <v>529</v>
      </c>
      <c r="G119" s="614" t="s">
        <v>1083</v>
      </c>
      <c r="H119" s="614" t="s">
        <v>1083</v>
      </c>
      <c r="I119" s="614" t="s">
        <v>1083</v>
      </c>
      <c r="J119" s="614" t="s">
        <v>529</v>
      </c>
      <c r="K119" s="614" t="s">
        <v>1083</v>
      </c>
      <c r="L119" s="614" t="s">
        <v>1083</v>
      </c>
      <c r="M119" s="614" t="s">
        <v>1083</v>
      </c>
      <c r="N119" s="614" t="s">
        <v>529</v>
      </c>
      <c r="O119" s="614" t="s">
        <v>1083</v>
      </c>
      <c r="P119" s="614" t="s">
        <v>1083</v>
      </c>
      <c r="Q119" s="614" t="s">
        <v>529</v>
      </c>
      <c r="R119" s="614" t="s">
        <v>1083</v>
      </c>
      <c r="S119" s="614" t="s">
        <v>1083</v>
      </c>
      <c r="T119" s="614" t="s">
        <v>1083</v>
      </c>
      <c r="U119" s="614" t="s">
        <v>1083</v>
      </c>
      <c r="V119" s="614" t="s">
        <v>1083</v>
      </c>
      <c r="W119" s="614" t="s">
        <v>529</v>
      </c>
      <c r="X119" s="614" t="s">
        <v>529</v>
      </c>
      <c r="Y119" s="614" t="s">
        <v>1083</v>
      </c>
      <c r="Z119" s="614" t="s">
        <v>1083</v>
      </c>
      <c r="AA119" s="614" t="s">
        <v>1083</v>
      </c>
      <c r="AB119" s="614" t="s">
        <v>1083</v>
      </c>
      <c r="AC119" s="614" t="s">
        <v>1083</v>
      </c>
      <c r="AD119" s="614" t="s">
        <v>1083</v>
      </c>
      <c r="AE119" s="614" t="s">
        <v>1083</v>
      </c>
      <c r="AF119" s="614" t="s">
        <v>1083</v>
      </c>
      <c r="AG119" s="614" t="s">
        <v>529</v>
      </c>
      <c r="AH119" s="614" t="s">
        <v>1083</v>
      </c>
      <c r="AI119" s="614" t="s">
        <v>1083</v>
      </c>
      <c r="AJ119" s="614" t="s">
        <v>1083</v>
      </c>
      <c r="AK119" s="614" t="s">
        <v>1083</v>
      </c>
      <c r="AL119" s="614" t="s">
        <v>1083</v>
      </c>
      <c r="AM119" s="614" t="s">
        <v>1083</v>
      </c>
      <c r="AN119" s="614" t="s">
        <v>1083</v>
      </c>
      <c r="AO119" s="614" t="s">
        <v>1083</v>
      </c>
      <c r="AP119" s="614" t="s">
        <v>1083</v>
      </c>
      <c r="AQ119" s="614" t="s">
        <v>1083</v>
      </c>
      <c r="AR119" s="614" t="s">
        <v>1083</v>
      </c>
      <c r="AS119" s="614" t="s">
        <v>529</v>
      </c>
      <c r="AT119" s="614" t="s">
        <v>1083</v>
      </c>
      <c r="AU119" s="614" t="s">
        <v>1083</v>
      </c>
      <c r="AV119" s="614" t="s">
        <v>1083</v>
      </c>
      <c r="AW119" s="614" t="s">
        <v>1083</v>
      </c>
      <c r="AX119" s="614" t="s">
        <v>1083</v>
      </c>
      <c r="AY119" s="614" t="s">
        <v>1083</v>
      </c>
      <c r="AZ119" s="614" t="s">
        <v>1083</v>
      </c>
      <c r="BA119" s="614" t="s">
        <v>529</v>
      </c>
      <c r="BB119" s="614" t="s">
        <v>1083</v>
      </c>
      <c r="BC119" s="614" t="s">
        <v>529</v>
      </c>
      <c r="BD119" s="614" t="s">
        <v>529</v>
      </c>
      <c r="BE119" s="614" t="s">
        <v>1083</v>
      </c>
      <c r="BF119" s="614" t="s">
        <v>529</v>
      </c>
      <c r="BG119" s="614" t="s">
        <v>1083</v>
      </c>
      <c r="BH119" s="614" t="s">
        <v>529</v>
      </c>
      <c r="BI119" s="614" t="s">
        <v>529</v>
      </c>
      <c r="BJ119" s="614" t="s">
        <v>1083</v>
      </c>
      <c r="BK119" s="614" t="s">
        <v>529</v>
      </c>
      <c r="BL119" s="614" t="s">
        <v>529</v>
      </c>
      <c r="BM119" s="614" t="s">
        <v>1083</v>
      </c>
      <c r="BN119" s="614" t="s">
        <v>529</v>
      </c>
      <c r="BO119" s="614" t="s">
        <v>529</v>
      </c>
      <c r="BP119" s="614" t="s">
        <v>529</v>
      </c>
      <c r="BQ119" s="614" t="s">
        <v>529</v>
      </c>
      <c r="BR119" s="614" t="s">
        <v>1083</v>
      </c>
      <c r="BS119" s="614" t="s">
        <v>529</v>
      </c>
      <c r="BT119" s="614" t="s">
        <v>529</v>
      </c>
      <c r="BU119" s="614" t="s">
        <v>529</v>
      </c>
      <c r="BV119" s="614" t="s">
        <v>529</v>
      </c>
      <c r="BW119" s="614" t="s">
        <v>1083</v>
      </c>
      <c r="BX119" s="614" t="s">
        <v>529</v>
      </c>
      <c r="BY119" s="614" t="s">
        <v>1083</v>
      </c>
      <c r="BZ119" s="614" t="s">
        <v>1083</v>
      </c>
      <c r="CA119" s="614" t="s">
        <v>1083</v>
      </c>
      <c r="CB119" s="614" t="s">
        <v>1083</v>
      </c>
      <c r="CC119" s="614" t="s">
        <v>1083</v>
      </c>
      <c r="CD119" s="614" t="s">
        <v>1083</v>
      </c>
      <c r="CE119" s="614" t="s">
        <v>529</v>
      </c>
      <c r="CF119" s="614" t="s">
        <v>529</v>
      </c>
      <c r="CG119" s="614" t="s">
        <v>1083</v>
      </c>
      <c r="CH119" s="614" t="s">
        <v>1083</v>
      </c>
      <c r="CI119" s="614" t="s">
        <v>1083</v>
      </c>
      <c r="CJ119" s="614" t="s">
        <v>529</v>
      </c>
      <c r="CK119" s="614" t="s">
        <v>529</v>
      </c>
      <c r="CL119" s="614" t="s">
        <v>1083</v>
      </c>
      <c r="CM119" s="614" t="s">
        <v>1083</v>
      </c>
      <c r="CN119" s="614" t="s">
        <v>529</v>
      </c>
      <c r="CO119" s="614" t="s">
        <v>1083</v>
      </c>
      <c r="CP119" s="614" t="s">
        <v>1083</v>
      </c>
      <c r="CQ119" s="614" t="s">
        <v>1083</v>
      </c>
      <c r="CR119" s="614" t="s">
        <v>529</v>
      </c>
      <c r="CS119" s="614" t="s">
        <v>1083</v>
      </c>
      <c r="CT119" s="614" t="s">
        <v>1083</v>
      </c>
      <c r="CU119" s="614" t="s">
        <v>1083</v>
      </c>
      <c r="CV119" s="614" t="s">
        <v>1083</v>
      </c>
      <c r="CW119" s="614" t="s">
        <v>1083</v>
      </c>
      <c r="CX119" s="614" t="s">
        <v>1083</v>
      </c>
      <c r="CY119" s="614" t="s">
        <v>1083</v>
      </c>
      <c r="CZ119" s="614" t="s">
        <v>1083</v>
      </c>
      <c r="DA119" s="614" t="s">
        <v>1083</v>
      </c>
      <c r="DB119" s="614" t="s">
        <v>1083</v>
      </c>
      <c r="DC119" s="614" t="s">
        <v>529</v>
      </c>
      <c r="DD119" s="614" t="s">
        <v>1083</v>
      </c>
      <c r="DE119" s="614" t="s">
        <v>1083</v>
      </c>
      <c r="DF119" s="614" t="s">
        <v>1083</v>
      </c>
      <c r="DG119" s="614" t="s">
        <v>1083</v>
      </c>
      <c r="DH119" s="614" t="s">
        <v>529</v>
      </c>
      <c r="DI119" s="614" t="s">
        <v>1083</v>
      </c>
      <c r="DJ119" s="614" t="s">
        <v>1083</v>
      </c>
      <c r="DK119" s="614" t="s">
        <v>529</v>
      </c>
      <c r="DL119" s="614" t="s">
        <v>1083</v>
      </c>
      <c r="DM119" s="614" t="s">
        <v>529</v>
      </c>
      <c r="DN119" s="614" t="s">
        <v>1083</v>
      </c>
      <c r="DO119" s="614" t="s">
        <v>1083</v>
      </c>
      <c r="DP119" s="614" t="s">
        <v>529</v>
      </c>
      <c r="DQ119" s="614" t="s">
        <v>529</v>
      </c>
      <c r="DR119" s="614" t="s">
        <v>1083</v>
      </c>
      <c r="DS119" s="614" t="s">
        <v>1083</v>
      </c>
      <c r="DT119" s="614" t="s">
        <v>1083</v>
      </c>
      <c r="DU119" s="614" t="s">
        <v>529</v>
      </c>
      <c r="DV119" s="614" t="s">
        <v>529</v>
      </c>
      <c r="DW119" s="614" t="s">
        <v>1083</v>
      </c>
      <c r="DX119" s="614" t="s">
        <v>529</v>
      </c>
      <c r="DY119" s="614" t="s">
        <v>1083</v>
      </c>
      <c r="DZ119" s="614" t="s">
        <v>529</v>
      </c>
      <c r="EA119" s="614" t="s">
        <v>529</v>
      </c>
      <c r="EB119" s="614" t="s">
        <v>529</v>
      </c>
      <c r="EC119" s="614" t="s">
        <v>529</v>
      </c>
      <c r="ED119" s="614" t="s">
        <v>529</v>
      </c>
      <c r="EE119" s="614" t="s">
        <v>529</v>
      </c>
      <c r="EF119" s="614" t="s">
        <v>529</v>
      </c>
      <c r="EG119" s="614" t="s">
        <v>529</v>
      </c>
      <c r="EH119" s="614" t="s">
        <v>1083</v>
      </c>
      <c r="EI119" s="614" t="s">
        <v>1083</v>
      </c>
      <c r="EJ119" s="614" t="s">
        <v>1083</v>
      </c>
      <c r="EK119" s="614" t="s">
        <v>1083</v>
      </c>
      <c r="EL119" s="614" t="s">
        <v>1083</v>
      </c>
      <c r="EM119" s="614" t="s">
        <v>1083</v>
      </c>
      <c r="EN119" s="614" t="s">
        <v>1083</v>
      </c>
      <c r="EO119" s="614" t="s">
        <v>1083</v>
      </c>
      <c r="EP119" s="614" t="s">
        <v>1083</v>
      </c>
      <c r="EQ119" s="614" t="s">
        <v>1083</v>
      </c>
      <c r="ER119" s="614" t="s">
        <v>529</v>
      </c>
      <c r="ES119" s="614" t="s">
        <v>1083</v>
      </c>
      <c r="ET119" s="614" t="s">
        <v>529</v>
      </c>
      <c r="EU119" s="614" t="s">
        <v>1083</v>
      </c>
      <c r="EV119" s="614" t="s">
        <v>529</v>
      </c>
      <c r="EW119" s="614" t="s">
        <v>529</v>
      </c>
      <c r="EX119" s="614" t="s">
        <v>1083</v>
      </c>
      <c r="EY119" s="614" t="s">
        <v>1083</v>
      </c>
      <c r="EZ119" s="614" t="s">
        <v>529</v>
      </c>
      <c r="FA119" s="614" t="s">
        <v>1083</v>
      </c>
      <c r="FB119" s="614" t="s">
        <v>1083</v>
      </c>
      <c r="FC119" s="614" t="s">
        <v>1083</v>
      </c>
      <c r="FD119" s="614" t="s">
        <v>1083</v>
      </c>
      <c r="FE119" s="614" t="s">
        <v>1083</v>
      </c>
      <c r="FF119" s="614" t="s">
        <v>1083</v>
      </c>
      <c r="FG119" s="614" t="s">
        <v>1083</v>
      </c>
      <c r="FH119" s="614" t="s">
        <v>1083</v>
      </c>
      <c r="FI119" s="614" t="s">
        <v>1083</v>
      </c>
      <c r="FJ119" s="614" t="s">
        <v>529</v>
      </c>
      <c r="FK119" s="614" t="s">
        <v>529</v>
      </c>
      <c r="FL119" s="614" t="s">
        <v>1083</v>
      </c>
      <c r="FM119" s="614" t="s">
        <v>1083</v>
      </c>
      <c r="FN119" s="614" t="s">
        <v>1083</v>
      </c>
      <c r="FO119" s="614" t="s">
        <v>1083</v>
      </c>
      <c r="FP119" s="614" t="s">
        <v>1083</v>
      </c>
      <c r="FQ119" s="614" t="s">
        <v>1083</v>
      </c>
      <c r="FR119" s="614" t="s">
        <v>1083</v>
      </c>
      <c r="FS119" s="614" t="s">
        <v>1083</v>
      </c>
      <c r="FT119" s="614" t="s">
        <v>529</v>
      </c>
      <c r="FU119" s="614" t="s">
        <v>1083</v>
      </c>
      <c r="FV119" s="614" t="s">
        <v>1083</v>
      </c>
      <c r="FW119" s="614" t="s">
        <v>1083</v>
      </c>
      <c r="FX119" s="614" t="s">
        <v>529</v>
      </c>
      <c r="FY119" s="614" t="s">
        <v>529</v>
      </c>
      <c r="FZ119" s="614" t="s">
        <v>529</v>
      </c>
      <c r="GA119" s="614" t="s">
        <v>529</v>
      </c>
      <c r="GB119" s="614" t="s">
        <v>529</v>
      </c>
      <c r="GC119" s="614" t="s">
        <v>529</v>
      </c>
      <c r="GD119" s="614" t="s">
        <v>529</v>
      </c>
      <c r="GE119" s="614" t="s">
        <v>1083</v>
      </c>
      <c r="GF119" s="614" t="s">
        <v>529</v>
      </c>
      <c r="GG119" s="614" t="s">
        <v>529</v>
      </c>
      <c r="GH119" s="614" t="s">
        <v>1083</v>
      </c>
      <c r="GI119" s="614" t="s">
        <v>1083</v>
      </c>
      <c r="GJ119" s="614" t="s">
        <v>529</v>
      </c>
      <c r="GK119" s="614" t="s">
        <v>1083</v>
      </c>
      <c r="GL119" s="614" t="s">
        <v>529</v>
      </c>
      <c r="GM119" s="614" t="s">
        <v>529</v>
      </c>
    </row>
    <row r="120" spans="1:195" x14ac:dyDescent="0.2">
      <c r="A120" s="613">
        <v>44945</v>
      </c>
      <c r="B120" s="614" t="s">
        <v>529</v>
      </c>
      <c r="C120" s="614" t="s">
        <v>1083</v>
      </c>
      <c r="D120" s="614" t="s">
        <v>1083</v>
      </c>
      <c r="E120" s="614" t="s">
        <v>529</v>
      </c>
      <c r="F120" s="614" t="s">
        <v>529</v>
      </c>
      <c r="G120" s="614" t="s">
        <v>1083</v>
      </c>
      <c r="H120" s="614" t="s">
        <v>1083</v>
      </c>
      <c r="I120" s="614" t="s">
        <v>1083</v>
      </c>
      <c r="J120" s="614" t="s">
        <v>1083</v>
      </c>
      <c r="K120" s="614" t="s">
        <v>1083</v>
      </c>
      <c r="L120" s="614" t="s">
        <v>1083</v>
      </c>
      <c r="M120" s="614" t="s">
        <v>1083</v>
      </c>
      <c r="N120" s="614" t="s">
        <v>529</v>
      </c>
      <c r="O120" s="614" t="s">
        <v>1083</v>
      </c>
      <c r="P120" s="614" t="s">
        <v>1083</v>
      </c>
      <c r="Q120" s="614" t="s">
        <v>1083</v>
      </c>
      <c r="R120" s="614" t="s">
        <v>1083</v>
      </c>
      <c r="S120" s="614" t="s">
        <v>1083</v>
      </c>
      <c r="T120" s="614" t="s">
        <v>1083</v>
      </c>
      <c r="U120" s="614" t="s">
        <v>1083</v>
      </c>
      <c r="V120" s="614" t="s">
        <v>1083</v>
      </c>
      <c r="W120" s="614" t="s">
        <v>529</v>
      </c>
      <c r="X120" s="614" t="s">
        <v>529</v>
      </c>
      <c r="Y120" s="614" t="s">
        <v>1083</v>
      </c>
      <c r="Z120" s="614" t="s">
        <v>1083</v>
      </c>
      <c r="AA120" s="614" t="s">
        <v>1083</v>
      </c>
      <c r="AB120" s="614" t="s">
        <v>1083</v>
      </c>
      <c r="AC120" s="614" t="s">
        <v>1083</v>
      </c>
      <c r="AD120" s="614" t="s">
        <v>1083</v>
      </c>
      <c r="AE120" s="614" t="s">
        <v>1083</v>
      </c>
      <c r="AF120" s="614" t="s">
        <v>1083</v>
      </c>
      <c r="AG120" s="614" t="s">
        <v>529</v>
      </c>
      <c r="AH120" s="614" t="s">
        <v>1083</v>
      </c>
      <c r="AI120" s="614" t="s">
        <v>1083</v>
      </c>
      <c r="AJ120" s="614" t="s">
        <v>1083</v>
      </c>
      <c r="AK120" s="614" t="s">
        <v>529</v>
      </c>
      <c r="AL120" s="614" t="s">
        <v>1083</v>
      </c>
      <c r="AM120" s="614" t="s">
        <v>1083</v>
      </c>
      <c r="AN120" s="614" t="s">
        <v>1083</v>
      </c>
      <c r="AO120" s="614" t="s">
        <v>1083</v>
      </c>
      <c r="AP120" s="614" t="s">
        <v>1083</v>
      </c>
      <c r="AQ120" s="614" t="s">
        <v>529</v>
      </c>
      <c r="AR120" s="614" t="s">
        <v>1083</v>
      </c>
      <c r="AS120" s="614" t="s">
        <v>529</v>
      </c>
      <c r="AT120" s="614" t="s">
        <v>1083</v>
      </c>
      <c r="AU120" s="614" t="s">
        <v>1083</v>
      </c>
      <c r="AV120" s="614" t="s">
        <v>1083</v>
      </c>
      <c r="AW120" s="614" t="s">
        <v>1083</v>
      </c>
      <c r="AX120" s="614" t="s">
        <v>1083</v>
      </c>
      <c r="AY120" s="614" t="s">
        <v>1083</v>
      </c>
      <c r="AZ120" s="614" t="s">
        <v>1083</v>
      </c>
      <c r="BA120" s="614" t="s">
        <v>529</v>
      </c>
      <c r="BB120" s="614" t="s">
        <v>1083</v>
      </c>
      <c r="BC120" s="614" t="s">
        <v>529</v>
      </c>
      <c r="BD120" s="614" t="s">
        <v>529</v>
      </c>
      <c r="BE120" s="614" t="s">
        <v>1083</v>
      </c>
      <c r="BF120" s="614" t="s">
        <v>529</v>
      </c>
      <c r="BG120" s="614" t="s">
        <v>1083</v>
      </c>
      <c r="BH120" s="614" t="s">
        <v>529</v>
      </c>
      <c r="BI120" s="614" t="s">
        <v>529</v>
      </c>
      <c r="BJ120" s="614" t="s">
        <v>1083</v>
      </c>
      <c r="BK120" s="614" t="s">
        <v>529</v>
      </c>
      <c r="BL120" s="614" t="s">
        <v>529</v>
      </c>
      <c r="BM120" s="614" t="s">
        <v>1083</v>
      </c>
      <c r="BN120" s="614" t="s">
        <v>529</v>
      </c>
      <c r="BO120" s="614" t="s">
        <v>529</v>
      </c>
      <c r="BP120" s="614" t="s">
        <v>529</v>
      </c>
      <c r="BQ120" s="614" t="s">
        <v>529</v>
      </c>
      <c r="BR120" s="614" t="s">
        <v>1083</v>
      </c>
      <c r="BS120" s="614" t="s">
        <v>529</v>
      </c>
      <c r="BT120" s="614" t="s">
        <v>529</v>
      </c>
      <c r="BU120" s="614" t="s">
        <v>529</v>
      </c>
      <c r="BV120" s="614" t="s">
        <v>529</v>
      </c>
      <c r="BW120" s="614" t="s">
        <v>1083</v>
      </c>
      <c r="BX120" s="614" t="s">
        <v>529</v>
      </c>
      <c r="BY120" s="614" t="s">
        <v>1083</v>
      </c>
      <c r="BZ120" s="614" t="s">
        <v>1083</v>
      </c>
      <c r="CA120" s="614" t="s">
        <v>1083</v>
      </c>
      <c r="CB120" s="614" t="s">
        <v>1083</v>
      </c>
      <c r="CC120" s="614" t="s">
        <v>1083</v>
      </c>
      <c r="CD120" s="614" t="s">
        <v>1083</v>
      </c>
      <c r="CE120" s="614" t="s">
        <v>529</v>
      </c>
      <c r="CF120" s="614" t="s">
        <v>529</v>
      </c>
      <c r="CG120" s="614" t="s">
        <v>1083</v>
      </c>
      <c r="CH120" s="614" t="s">
        <v>1083</v>
      </c>
      <c r="CI120" s="614" t="s">
        <v>1083</v>
      </c>
      <c r="CJ120" s="614" t="s">
        <v>529</v>
      </c>
      <c r="CK120" s="614" t="s">
        <v>529</v>
      </c>
      <c r="CL120" s="614" t="s">
        <v>1083</v>
      </c>
      <c r="CM120" s="614" t="s">
        <v>1083</v>
      </c>
      <c r="CN120" s="614" t="s">
        <v>1083</v>
      </c>
      <c r="CO120" s="614" t="s">
        <v>1083</v>
      </c>
      <c r="CP120" s="614" t="s">
        <v>1083</v>
      </c>
      <c r="CQ120" s="614" t="s">
        <v>1083</v>
      </c>
      <c r="CR120" s="614" t="s">
        <v>529</v>
      </c>
      <c r="CS120" s="614" t="s">
        <v>1083</v>
      </c>
      <c r="CT120" s="614" t="s">
        <v>1083</v>
      </c>
      <c r="CU120" s="614" t="s">
        <v>1083</v>
      </c>
      <c r="CV120" s="614" t="s">
        <v>1083</v>
      </c>
      <c r="CW120" s="614" t="s">
        <v>1083</v>
      </c>
      <c r="CX120" s="614" t="s">
        <v>1083</v>
      </c>
      <c r="CY120" s="614" t="s">
        <v>1083</v>
      </c>
      <c r="CZ120" s="614" t="s">
        <v>1083</v>
      </c>
      <c r="DA120" s="614" t="s">
        <v>1083</v>
      </c>
      <c r="DB120" s="614" t="s">
        <v>1083</v>
      </c>
      <c r="DC120" s="614" t="s">
        <v>529</v>
      </c>
      <c r="DD120" s="614" t="s">
        <v>1083</v>
      </c>
      <c r="DE120" s="614" t="s">
        <v>1083</v>
      </c>
      <c r="DF120" s="614" t="s">
        <v>1083</v>
      </c>
      <c r="DG120" s="614" t="s">
        <v>1083</v>
      </c>
      <c r="DH120" s="614" t="s">
        <v>529</v>
      </c>
      <c r="DI120" s="614" t="s">
        <v>1083</v>
      </c>
      <c r="DJ120" s="614" t="s">
        <v>1083</v>
      </c>
      <c r="DK120" s="614" t="s">
        <v>529</v>
      </c>
      <c r="DL120" s="614" t="s">
        <v>1083</v>
      </c>
      <c r="DM120" s="614" t="s">
        <v>529</v>
      </c>
      <c r="DN120" s="614" t="s">
        <v>1083</v>
      </c>
      <c r="DO120" s="614" t="s">
        <v>1083</v>
      </c>
      <c r="DP120" s="614" t="s">
        <v>529</v>
      </c>
      <c r="DQ120" s="614" t="s">
        <v>529</v>
      </c>
      <c r="DR120" s="614" t="s">
        <v>1083</v>
      </c>
      <c r="DS120" s="614" t="s">
        <v>1083</v>
      </c>
      <c r="DT120" s="614" t="s">
        <v>1083</v>
      </c>
      <c r="DU120" s="614" t="s">
        <v>529</v>
      </c>
      <c r="DV120" s="614" t="s">
        <v>1083</v>
      </c>
      <c r="DW120" s="614" t="s">
        <v>1083</v>
      </c>
      <c r="DX120" s="614" t="s">
        <v>529</v>
      </c>
      <c r="DY120" s="614" t="s">
        <v>1083</v>
      </c>
      <c r="DZ120" s="614" t="s">
        <v>529</v>
      </c>
      <c r="EA120" s="614" t="s">
        <v>529</v>
      </c>
      <c r="EB120" s="614" t="s">
        <v>529</v>
      </c>
      <c r="EC120" s="614" t="s">
        <v>1083</v>
      </c>
      <c r="ED120" s="614" t="s">
        <v>1083</v>
      </c>
      <c r="EE120" s="614" t="s">
        <v>529</v>
      </c>
      <c r="EF120" s="614" t="s">
        <v>529</v>
      </c>
      <c r="EG120" s="614" t="s">
        <v>529</v>
      </c>
      <c r="EH120" s="614" t="s">
        <v>1083</v>
      </c>
      <c r="EI120" s="614" t="s">
        <v>1083</v>
      </c>
      <c r="EJ120" s="614" t="s">
        <v>1083</v>
      </c>
      <c r="EK120" s="614" t="s">
        <v>1083</v>
      </c>
      <c r="EL120" s="614" t="s">
        <v>1083</v>
      </c>
      <c r="EM120" s="614" t="s">
        <v>1083</v>
      </c>
      <c r="EN120" s="614" t="s">
        <v>529</v>
      </c>
      <c r="EO120" s="614" t="s">
        <v>1083</v>
      </c>
      <c r="EP120" s="614" t="s">
        <v>1083</v>
      </c>
      <c r="EQ120" s="614" t="s">
        <v>1083</v>
      </c>
      <c r="ER120" s="614" t="s">
        <v>529</v>
      </c>
      <c r="ES120" s="614" t="s">
        <v>1083</v>
      </c>
      <c r="ET120" s="614" t="s">
        <v>1083</v>
      </c>
      <c r="EU120" s="614" t="s">
        <v>529</v>
      </c>
      <c r="EV120" s="614" t="s">
        <v>529</v>
      </c>
      <c r="EW120" s="614" t="s">
        <v>529</v>
      </c>
      <c r="EX120" s="614" t="s">
        <v>1083</v>
      </c>
      <c r="EY120" s="614" t="s">
        <v>1083</v>
      </c>
      <c r="EZ120" s="614" t="s">
        <v>529</v>
      </c>
      <c r="FA120" s="614" t="s">
        <v>1083</v>
      </c>
      <c r="FB120" s="614" t="s">
        <v>1083</v>
      </c>
      <c r="FC120" s="614" t="s">
        <v>1083</v>
      </c>
      <c r="FD120" s="614" t="s">
        <v>1083</v>
      </c>
      <c r="FE120" s="614" t="s">
        <v>1083</v>
      </c>
      <c r="FF120" s="614" t="s">
        <v>1083</v>
      </c>
      <c r="FG120" s="614" t="s">
        <v>1083</v>
      </c>
      <c r="FH120" s="614" t="s">
        <v>1083</v>
      </c>
      <c r="FI120" s="614" t="s">
        <v>1083</v>
      </c>
      <c r="FJ120" s="614" t="s">
        <v>529</v>
      </c>
      <c r="FK120" s="614" t="s">
        <v>529</v>
      </c>
      <c r="FL120" s="614" t="s">
        <v>1083</v>
      </c>
      <c r="FM120" s="614" t="s">
        <v>529</v>
      </c>
      <c r="FN120" s="614" t="s">
        <v>1083</v>
      </c>
      <c r="FO120" s="614" t="s">
        <v>1083</v>
      </c>
      <c r="FP120" s="614" t="s">
        <v>1083</v>
      </c>
      <c r="FQ120" s="614" t="s">
        <v>1083</v>
      </c>
      <c r="FR120" s="614" t="s">
        <v>1083</v>
      </c>
      <c r="FS120" s="614" t="s">
        <v>1083</v>
      </c>
      <c r="FT120" s="614" t="s">
        <v>529</v>
      </c>
      <c r="FU120" s="614" t="s">
        <v>1083</v>
      </c>
      <c r="FV120" s="614" t="s">
        <v>1083</v>
      </c>
      <c r="FW120" s="614" t="s">
        <v>1083</v>
      </c>
      <c r="FX120" s="614" t="s">
        <v>529</v>
      </c>
      <c r="FY120" s="614" t="s">
        <v>529</v>
      </c>
      <c r="FZ120" s="614" t="s">
        <v>529</v>
      </c>
      <c r="GA120" s="614" t="s">
        <v>529</v>
      </c>
      <c r="GB120" s="614" t="s">
        <v>529</v>
      </c>
      <c r="GC120" s="614" t="s">
        <v>529</v>
      </c>
      <c r="GD120" s="614" t="s">
        <v>1083</v>
      </c>
      <c r="GE120" s="614" t="s">
        <v>1083</v>
      </c>
      <c r="GF120" s="614" t="s">
        <v>529</v>
      </c>
      <c r="GG120" s="614" t="s">
        <v>529</v>
      </c>
      <c r="GH120" s="614" t="s">
        <v>1083</v>
      </c>
      <c r="GI120" s="614" t="s">
        <v>1083</v>
      </c>
      <c r="GJ120" s="614" t="s">
        <v>529</v>
      </c>
      <c r="GK120" s="614" t="s">
        <v>1083</v>
      </c>
      <c r="GL120" s="614" t="s">
        <v>529</v>
      </c>
      <c r="GM120" s="614" t="s">
        <v>1083</v>
      </c>
    </row>
    <row r="121" spans="1:195" x14ac:dyDescent="0.2">
      <c r="A121" s="613">
        <v>44946</v>
      </c>
      <c r="B121" s="614" t="s">
        <v>529</v>
      </c>
      <c r="C121" s="614" t="s">
        <v>1083</v>
      </c>
      <c r="D121" s="614" t="s">
        <v>1083</v>
      </c>
      <c r="E121" s="614" t="s">
        <v>529</v>
      </c>
      <c r="F121" s="614" t="s">
        <v>529</v>
      </c>
      <c r="G121" s="614" t="s">
        <v>1083</v>
      </c>
      <c r="H121" s="614" t="s">
        <v>1083</v>
      </c>
      <c r="I121" s="614" t="s">
        <v>1083</v>
      </c>
      <c r="J121" s="614" t="s">
        <v>1083</v>
      </c>
      <c r="K121" s="614" t="s">
        <v>1083</v>
      </c>
      <c r="L121" s="614" t="s">
        <v>1083</v>
      </c>
      <c r="M121" s="614" t="s">
        <v>1083</v>
      </c>
      <c r="N121" s="614" t="s">
        <v>529</v>
      </c>
      <c r="O121" s="614" t="s">
        <v>1083</v>
      </c>
      <c r="P121" s="614" t="s">
        <v>1083</v>
      </c>
      <c r="Q121" s="614" t="s">
        <v>529</v>
      </c>
      <c r="R121" s="614" t="s">
        <v>1083</v>
      </c>
      <c r="S121" s="614" t="s">
        <v>1083</v>
      </c>
      <c r="T121" s="614" t="s">
        <v>1083</v>
      </c>
      <c r="U121" s="614" t="s">
        <v>1083</v>
      </c>
      <c r="V121" s="614" t="s">
        <v>1083</v>
      </c>
      <c r="W121" s="614" t="s">
        <v>529</v>
      </c>
      <c r="X121" s="614" t="s">
        <v>529</v>
      </c>
      <c r="Y121" s="614" t="s">
        <v>1083</v>
      </c>
      <c r="Z121" s="614" t="s">
        <v>1083</v>
      </c>
      <c r="AA121" s="614" t="s">
        <v>1083</v>
      </c>
      <c r="AB121" s="614" t="s">
        <v>1083</v>
      </c>
      <c r="AC121" s="614" t="s">
        <v>1083</v>
      </c>
      <c r="AD121" s="614" t="s">
        <v>1083</v>
      </c>
      <c r="AE121" s="614" t="s">
        <v>1083</v>
      </c>
      <c r="AF121" s="614" t="s">
        <v>1083</v>
      </c>
      <c r="AG121" s="614" t="s">
        <v>529</v>
      </c>
      <c r="AH121" s="614" t="s">
        <v>1083</v>
      </c>
      <c r="AI121" s="614" t="s">
        <v>1083</v>
      </c>
      <c r="AJ121" s="614" t="s">
        <v>1083</v>
      </c>
      <c r="AK121" s="614" t="s">
        <v>529</v>
      </c>
      <c r="AL121" s="614" t="s">
        <v>1083</v>
      </c>
      <c r="AM121" s="614" t="s">
        <v>1083</v>
      </c>
      <c r="AN121" s="614" t="s">
        <v>1083</v>
      </c>
      <c r="AO121" s="614" t="s">
        <v>1083</v>
      </c>
      <c r="AP121" s="614" t="s">
        <v>1083</v>
      </c>
      <c r="AQ121" s="614" t="s">
        <v>1083</v>
      </c>
      <c r="AR121" s="614" t="s">
        <v>1083</v>
      </c>
      <c r="AS121" s="614" t="s">
        <v>529</v>
      </c>
      <c r="AT121" s="614" t="s">
        <v>1083</v>
      </c>
      <c r="AU121" s="614" t="s">
        <v>1083</v>
      </c>
      <c r="AV121" s="614" t="s">
        <v>1083</v>
      </c>
      <c r="AW121" s="614" t="s">
        <v>1083</v>
      </c>
      <c r="AX121" s="614" t="s">
        <v>1083</v>
      </c>
      <c r="AY121" s="614" t="s">
        <v>1083</v>
      </c>
      <c r="AZ121" s="614" t="s">
        <v>1083</v>
      </c>
      <c r="BA121" s="614" t="s">
        <v>529</v>
      </c>
      <c r="BB121" s="614" t="s">
        <v>1083</v>
      </c>
      <c r="BC121" s="614" t="s">
        <v>529</v>
      </c>
      <c r="BD121" s="614" t="s">
        <v>529</v>
      </c>
      <c r="BE121" s="614" t="s">
        <v>1083</v>
      </c>
      <c r="BF121" s="614" t="s">
        <v>529</v>
      </c>
      <c r="BG121" s="614" t="s">
        <v>1083</v>
      </c>
      <c r="BH121" s="614" t="s">
        <v>529</v>
      </c>
      <c r="BI121" s="614" t="s">
        <v>529</v>
      </c>
      <c r="BJ121" s="614" t="s">
        <v>1083</v>
      </c>
      <c r="BK121" s="614" t="s">
        <v>529</v>
      </c>
      <c r="BL121" s="614" t="s">
        <v>529</v>
      </c>
      <c r="BM121" s="614" t="s">
        <v>1083</v>
      </c>
      <c r="BN121" s="614" t="s">
        <v>529</v>
      </c>
      <c r="BO121" s="614" t="s">
        <v>529</v>
      </c>
      <c r="BP121" s="614" t="s">
        <v>529</v>
      </c>
      <c r="BQ121" s="614" t="s">
        <v>529</v>
      </c>
      <c r="BR121" s="614" t="s">
        <v>1083</v>
      </c>
      <c r="BS121" s="614" t="s">
        <v>529</v>
      </c>
      <c r="BT121" s="614" t="s">
        <v>529</v>
      </c>
      <c r="BU121" s="614" t="s">
        <v>529</v>
      </c>
      <c r="BV121" s="614" t="s">
        <v>529</v>
      </c>
      <c r="BW121" s="614" t="s">
        <v>1083</v>
      </c>
      <c r="BX121" s="614" t="s">
        <v>529</v>
      </c>
      <c r="BY121" s="614" t="s">
        <v>1083</v>
      </c>
      <c r="BZ121" s="614" t="s">
        <v>1083</v>
      </c>
      <c r="CA121" s="614" t="s">
        <v>1083</v>
      </c>
      <c r="CB121" s="614" t="s">
        <v>1083</v>
      </c>
      <c r="CC121" s="614" t="s">
        <v>1083</v>
      </c>
      <c r="CD121" s="614" t="s">
        <v>1083</v>
      </c>
      <c r="CE121" s="614" t="s">
        <v>529</v>
      </c>
      <c r="CF121" s="614" t="s">
        <v>529</v>
      </c>
      <c r="CG121" s="614" t="s">
        <v>1083</v>
      </c>
      <c r="CH121" s="614" t="s">
        <v>1083</v>
      </c>
      <c r="CI121" s="614" t="s">
        <v>1083</v>
      </c>
      <c r="CJ121" s="614" t="s">
        <v>529</v>
      </c>
      <c r="CK121" s="614" t="s">
        <v>529</v>
      </c>
      <c r="CL121" s="614" t="s">
        <v>529</v>
      </c>
      <c r="CM121" s="614" t="s">
        <v>1083</v>
      </c>
      <c r="CN121" s="614" t="s">
        <v>1083</v>
      </c>
      <c r="CO121" s="614" t="s">
        <v>1083</v>
      </c>
      <c r="CP121" s="614" t="s">
        <v>1083</v>
      </c>
      <c r="CQ121" s="614" t="s">
        <v>1083</v>
      </c>
      <c r="CR121" s="614" t="s">
        <v>529</v>
      </c>
      <c r="CS121" s="614" t="s">
        <v>1083</v>
      </c>
      <c r="CT121" s="614" t="s">
        <v>1083</v>
      </c>
      <c r="CU121" s="614" t="s">
        <v>1083</v>
      </c>
      <c r="CV121" s="614" t="s">
        <v>1083</v>
      </c>
      <c r="CW121" s="614" t="s">
        <v>1083</v>
      </c>
      <c r="CX121" s="614" t="s">
        <v>1083</v>
      </c>
      <c r="CY121" s="614" t="s">
        <v>1083</v>
      </c>
      <c r="CZ121" s="614" t="s">
        <v>1083</v>
      </c>
      <c r="DA121" s="614" t="s">
        <v>1083</v>
      </c>
      <c r="DB121" s="614" t="s">
        <v>1083</v>
      </c>
      <c r="DC121" s="614" t="s">
        <v>529</v>
      </c>
      <c r="DD121" s="614" t="s">
        <v>1083</v>
      </c>
      <c r="DE121" s="614" t="s">
        <v>1083</v>
      </c>
      <c r="DF121" s="614" t="s">
        <v>1083</v>
      </c>
      <c r="DG121" s="614" t="s">
        <v>1083</v>
      </c>
      <c r="DH121" s="614" t="s">
        <v>529</v>
      </c>
      <c r="DI121" s="614" t="s">
        <v>1083</v>
      </c>
      <c r="DJ121" s="614" t="s">
        <v>1083</v>
      </c>
      <c r="DK121" s="614" t="s">
        <v>529</v>
      </c>
      <c r="DL121" s="614" t="s">
        <v>1083</v>
      </c>
      <c r="DM121" s="614" t="s">
        <v>529</v>
      </c>
      <c r="DN121" s="614" t="s">
        <v>1083</v>
      </c>
      <c r="DO121" s="614" t="s">
        <v>1083</v>
      </c>
      <c r="DP121" s="614" t="s">
        <v>529</v>
      </c>
      <c r="DQ121" s="614" t="s">
        <v>529</v>
      </c>
      <c r="DR121" s="614" t="s">
        <v>1083</v>
      </c>
      <c r="DS121" s="614" t="s">
        <v>1083</v>
      </c>
      <c r="DT121" s="614" t="s">
        <v>1083</v>
      </c>
      <c r="DU121" s="614" t="s">
        <v>529</v>
      </c>
      <c r="DV121" s="614" t="s">
        <v>1083</v>
      </c>
      <c r="DW121" s="614" t="s">
        <v>1083</v>
      </c>
      <c r="DX121" s="614" t="s">
        <v>1083</v>
      </c>
      <c r="DY121" s="614" t="s">
        <v>1083</v>
      </c>
      <c r="DZ121" s="614" t="s">
        <v>529</v>
      </c>
      <c r="EA121" s="614" t="s">
        <v>529</v>
      </c>
      <c r="EB121" s="614" t="s">
        <v>529</v>
      </c>
      <c r="EC121" s="614" t="s">
        <v>1083</v>
      </c>
      <c r="ED121" s="614" t="s">
        <v>1083</v>
      </c>
      <c r="EE121" s="614" t="s">
        <v>1083</v>
      </c>
      <c r="EF121" s="614" t="s">
        <v>529</v>
      </c>
      <c r="EG121" s="614" t="s">
        <v>529</v>
      </c>
      <c r="EH121" s="614" t="s">
        <v>1083</v>
      </c>
      <c r="EI121" s="614" t="s">
        <v>1083</v>
      </c>
      <c r="EJ121" s="614" t="s">
        <v>1083</v>
      </c>
      <c r="EK121" s="614" t="s">
        <v>1083</v>
      </c>
      <c r="EL121" s="614" t="s">
        <v>1083</v>
      </c>
      <c r="EM121" s="614" t="s">
        <v>1083</v>
      </c>
      <c r="EN121" s="614" t="s">
        <v>529</v>
      </c>
      <c r="EO121" s="614" t="s">
        <v>1083</v>
      </c>
      <c r="EP121" s="614" t="s">
        <v>1083</v>
      </c>
      <c r="EQ121" s="614" t="s">
        <v>1083</v>
      </c>
      <c r="ER121" s="614" t="s">
        <v>529</v>
      </c>
      <c r="ES121" s="614" t="s">
        <v>1083</v>
      </c>
      <c r="ET121" s="614" t="s">
        <v>529</v>
      </c>
      <c r="EU121" s="614" t="s">
        <v>529</v>
      </c>
      <c r="EV121" s="614" t="s">
        <v>529</v>
      </c>
      <c r="EW121" s="614" t="s">
        <v>529</v>
      </c>
      <c r="EX121" s="614" t="s">
        <v>1083</v>
      </c>
      <c r="EY121" s="614" t="s">
        <v>1083</v>
      </c>
      <c r="EZ121" s="614" t="s">
        <v>529</v>
      </c>
      <c r="FA121" s="614" t="s">
        <v>1083</v>
      </c>
      <c r="FB121" s="614" t="s">
        <v>1083</v>
      </c>
      <c r="FC121" s="614" t="s">
        <v>1083</v>
      </c>
      <c r="FD121" s="614" t="s">
        <v>1083</v>
      </c>
      <c r="FE121" s="614" t="s">
        <v>529</v>
      </c>
      <c r="FF121" s="614" t="s">
        <v>1083</v>
      </c>
      <c r="FG121" s="614" t="s">
        <v>1083</v>
      </c>
      <c r="FH121" s="614" t="s">
        <v>1083</v>
      </c>
      <c r="FI121" s="614" t="s">
        <v>1083</v>
      </c>
      <c r="FJ121" s="614" t="s">
        <v>529</v>
      </c>
      <c r="FK121" s="614" t="s">
        <v>529</v>
      </c>
      <c r="FL121" s="614" t="s">
        <v>1083</v>
      </c>
      <c r="FM121" s="614" t="s">
        <v>529</v>
      </c>
      <c r="FN121" s="614" t="s">
        <v>1083</v>
      </c>
      <c r="FO121" s="614" t="s">
        <v>1083</v>
      </c>
      <c r="FP121" s="614" t="s">
        <v>1083</v>
      </c>
      <c r="FQ121" s="614" t="s">
        <v>1083</v>
      </c>
      <c r="FR121" s="614" t="s">
        <v>1083</v>
      </c>
      <c r="FS121" s="614" t="s">
        <v>1083</v>
      </c>
      <c r="FT121" s="614" t="s">
        <v>529</v>
      </c>
      <c r="FU121" s="614" t="s">
        <v>1083</v>
      </c>
      <c r="FV121" s="614" t="s">
        <v>1083</v>
      </c>
      <c r="FW121" s="614" t="s">
        <v>1083</v>
      </c>
      <c r="FX121" s="614" t="s">
        <v>529</v>
      </c>
      <c r="FY121" s="614" t="s">
        <v>529</v>
      </c>
      <c r="FZ121" s="614" t="s">
        <v>529</v>
      </c>
      <c r="GA121" s="614" t="s">
        <v>529</v>
      </c>
      <c r="GB121" s="614" t="s">
        <v>529</v>
      </c>
      <c r="GC121" s="614" t="s">
        <v>529</v>
      </c>
      <c r="GD121" s="614" t="s">
        <v>529</v>
      </c>
      <c r="GE121" s="614" t="s">
        <v>1083</v>
      </c>
      <c r="GF121" s="614" t="s">
        <v>529</v>
      </c>
      <c r="GG121" s="614" t="s">
        <v>529</v>
      </c>
      <c r="GH121" s="614" t="s">
        <v>1083</v>
      </c>
      <c r="GI121" s="614" t="s">
        <v>1083</v>
      </c>
      <c r="GJ121" s="614" t="s">
        <v>529</v>
      </c>
      <c r="GK121" s="614" t="s">
        <v>1083</v>
      </c>
      <c r="GL121" s="614" t="s">
        <v>529</v>
      </c>
      <c r="GM121" s="614" t="s">
        <v>1083</v>
      </c>
    </row>
    <row r="122" spans="1:195" x14ac:dyDescent="0.2">
      <c r="A122" s="613">
        <v>44947</v>
      </c>
      <c r="B122" s="614" t="s">
        <v>529</v>
      </c>
      <c r="C122" s="614" t="s">
        <v>1083</v>
      </c>
      <c r="D122" s="614" t="s">
        <v>1083</v>
      </c>
      <c r="E122" s="614" t="s">
        <v>529</v>
      </c>
      <c r="F122" s="614" t="s">
        <v>529</v>
      </c>
      <c r="G122" s="614" t="s">
        <v>1083</v>
      </c>
      <c r="H122" s="614" t="s">
        <v>1083</v>
      </c>
      <c r="I122" s="614" t="s">
        <v>529</v>
      </c>
      <c r="J122" s="614" t="s">
        <v>1083</v>
      </c>
      <c r="K122" s="614" t="s">
        <v>1083</v>
      </c>
      <c r="L122" s="614" t="s">
        <v>1083</v>
      </c>
      <c r="M122" s="614" t="s">
        <v>1083</v>
      </c>
      <c r="N122" s="614" t="s">
        <v>529</v>
      </c>
      <c r="O122" s="614" t="s">
        <v>1083</v>
      </c>
      <c r="P122" s="614" t="s">
        <v>1083</v>
      </c>
      <c r="Q122" s="614" t="s">
        <v>529</v>
      </c>
      <c r="R122" s="614" t="s">
        <v>1083</v>
      </c>
      <c r="S122" s="614" t="s">
        <v>1083</v>
      </c>
      <c r="T122" s="614" t="s">
        <v>1083</v>
      </c>
      <c r="U122" s="614" t="s">
        <v>1083</v>
      </c>
      <c r="V122" s="614" t="s">
        <v>1083</v>
      </c>
      <c r="W122" s="614" t="s">
        <v>529</v>
      </c>
      <c r="X122" s="614" t="s">
        <v>529</v>
      </c>
      <c r="Y122" s="614" t="s">
        <v>1083</v>
      </c>
      <c r="Z122" s="614" t="s">
        <v>1083</v>
      </c>
      <c r="AA122" s="614" t="s">
        <v>1083</v>
      </c>
      <c r="AB122" s="614" t="s">
        <v>1083</v>
      </c>
      <c r="AC122" s="614" t="s">
        <v>1083</v>
      </c>
      <c r="AD122" s="614" t="s">
        <v>1083</v>
      </c>
      <c r="AE122" s="614" t="s">
        <v>1083</v>
      </c>
      <c r="AF122" s="614" t="s">
        <v>1083</v>
      </c>
      <c r="AG122" s="614" t="s">
        <v>529</v>
      </c>
      <c r="AH122" s="614" t="s">
        <v>1083</v>
      </c>
      <c r="AI122" s="614" t="s">
        <v>1083</v>
      </c>
      <c r="AJ122" s="614" t="s">
        <v>1083</v>
      </c>
      <c r="AK122" s="614" t="s">
        <v>529</v>
      </c>
      <c r="AL122" s="614" t="s">
        <v>1083</v>
      </c>
      <c r="AM122" s="614" t="s">
        <v>1083</v>
      </c>
      <c r="AN122" s="614" t="s">
        <v>1083</v>
      </c>
      <c r="AO122" s="614" t="s">
        <v>1083</v>
      </c>
      <c r="AP122" s="614" t="s">
        <v>1083</v>
      </c>
      <c r="AQ122" s="614" t="s">
        <v>529</v>
      </c>
      <c r="AR122" s="614" t="s">
        <v>1083</v>
      </c>
      <c r="AS122" s="614" t="s">
        <v>529</v>
      </c>
      <c r="AT122" s="614" t="s">
        <v>1083</v>
      </c>
      <c r="AU122" s="614" t="s">
        <v>1083</v>
      </c>
      <c r="AV122" s="614" t="s">
        <v>1083</v>
      </c>
      <c r="AW122" s="614" t="s">
        <v>1083</v>
      </c>
      <c r="AX122" s="614" t="s">
        <v>1083</v>
      </c>
      <c r="AY122" s="614" t="s">
        <v>1083</v>
      </c>
      <c r="AZ122" s="614" t="s">
        <v>1083</v>
      </c>
      <c r="BA122" s="614" t="s">
        <v>529</v>
      </c>
      <c r="BB122" s="614" t="s">
        <v>1083</v>
      </c>
      <c r="BC122" s="614" t="s">
        <v>529</v>
      </c>
      <c r="BD122" s="614" t="s">
        <v>529</v>
      </c>
      <c r="BE122" s="614" t="s">
        <v>1083</v>
      </c>
      <c r="BF122" s="614" t="s">
        <v>529</v>
      </c>
      <c r="BG122" s="614" t="s">
        <v>1083</v>
      </c>
      <c r="BH122" s="614" t="s">
        <v>529</v>
      </c>
      <c r="BI122" s="614" t="s">
        <v>529</v>
      </c>
      <c r="BJ122" s="614" t="s">
        <v>1083</v>
      </c>
      <c r="BK122" s="614" t="s">
        <v>529</v>
      </c>
      <c r="BL122" s="614" t="s">
        <v>529</v>
      </c>
      <c r="BM122" s="614" t="s">
        <v>1083</v>
      </c>
      <c r="BN122" s="614" t="s">
        <v>529</v>
      </c>
      <c r="BO122" s="614" t="s">
        <v>529</v>
      </c>
      <c r="BP122" s="614" t="s">
        <v>529</v>
      </c>
      <c r="BQ122" s="614" t="s">
        <v>529</v>
      </c>
      <c r="BR122" s="614" t="s">
        <v>1083</v>
      </c>
      <c r="BS122" s="614" t="s">
        <v>529</v>
      </c>
      <c r="BT122" s="614" t="s">
        <v>529</v>
      </c>
      <c r="BU122" s="614" t="s">
        <v>529</v>
      </c>
      <c r="BV122" s="614" t="s">
        <v>529</v>
      </c>
      <c r="BW122" s="614" t="s">
        <v>1083</v>
      </c>
      <c r="BX122" s="614" t="s">
        <v>529</v>
      </c>
      <c r="BY122" s="614" t="s">
        <v>1083</v>
      </c>
      <c r="BZ122" s="614" t="s">
        <v>1083</v>
      </c>
      <c r="CA122" s="614" t="s">
        <v>1083</v>
      </c>
      <c r="CB122" s="614" t="s">
        <v>1083</v>
      </c>
      <c r="CC122" s="614" t="s">
        <v>1083</v>
      </c>
      <c r="CD122" s="614" t="s">
        <v>1083</v>
      </c>
      <c r="CE122" s="614" t="s">
        <v>529</v>
      </c>
      <c r="CF122" s="614" t="s">
        <v>529</v>
      </c>
      <c r="CG122" s="614" t="s">
        <v>1083</v>
      </c>
      <c r="CH122" s="614" t="s">
        <v>1083</v>
      </c>
      <c r="CI122" s="614" t="s">
        <v>1083</v>
      </c>
      <c r="CJ122" s="614" t="s">
        <v>529</v>
      </c>
      <c r="CK122" s="614" t="s">
        <v>529</v>
      </c>
      <c r="CL122" s="614" t="s">
        <v>529</v>
      </c>
      <c r="CM122" s="614" t="s">
        <v>1083</v>
      </c>
      <c r="CN122" s="614" t="s">
        <v>1083</v>
      </c>
      <c r="CO122" s="614" t="s">
        <v>1083</v>
      </c>
      <c r="CP122" s="614" t="s">
        <v>1083</v>
      </c>
      <c r="CQ122" s="614" t="s">
        <v>1083</v>
      </c>
      <c r="CR122" s="614" t="s">
        <v>529</v>
      </c>
      <c r="CS122" s="614" t="s">
        <v>1083</v>
      </c>
      <c r="CT122" s="614" t="s">
        <v>1083</v>
      </c>
      <c r="CU122" s="614" t="s">
        <v>1083</v>
      </c>
      <c r="CV122" s="614" t="s">
        <v>1083</v>
      </c>
      <c r="CW122" s="614" t="s">
        <v>1083</v>
      </c>
      <c r="CX122" s="614" t="s">
        <v>1083</v>
      </c>
      <c r="CY122" s="614" t="s">
        <v>1083</v>
      </c>
      <c r="CZ122" s="614" t="s">
        <v>1083</v>
      </c>
      <c r="DA122" s="614" t="s">
        <v>1083</v>
      </c>
      <c r="DB122" s="614" t="s">
        <v>1083</v>
      </c>
      <c r="DC122" s="614" t="s">
        <v>529</v>
      </c>
      <c r="DD122" s="614" t="s">
        <v>1083</v>
      </c>
      <c r="DE122" s="614" t="s">
        <v>1083</v>
      </c>
      <c r="DF122" s="614" t="s">
        <v>1083</v>
      </c>
      <c r="DG122" s="614" t="s">
        <v>1083</v>
      </c>
      <c r="DH122" s="614" t="s">
        <v>529</v>
      </c>
      <c r="DI122" s="614" t="s">
        <v>1083</v>
      </c>
      <c r="DJ122" s="614" t="s">
        <v>1083</v>
      </c>
      <c r="DK122" s="614" t="s">
        <v>529</v>
      </c>
      <c r="DL122" s="614" t="s">
        <v>1083</v>
      </c>
      <c r="DM122" s="614" t="s">
        <v>529</v>
      </c>
      <c r="DN122" s="614" t="s">
        <v>1083</v>
      </c>
      <c r="DO122" s="614" t="s">
        <v>1083</v>
      </c>
      <c r="DP122" s="614" t="s">
        <v>529</v>
      </c>
      <c r="DQ122" s="614" t="s">
        <v>529</v>
      </c>
      <c r="DR122" s="614" t="s">
        <v>1083</v>
      </c>
      <c r="DS122" s="614" t="s">
        <v>1083</v>
      </c>
      <c r="DT122" s="614" t="s">
        <v>1083</v>
      </c>
      <c r="DU122" s="614" t="s">
        <v>529</v>
      </c>
      <c r="DV122" s="614" t="s">
        <v>1083</v>
      </c>
      <c r="DW122" s="614" t="s">
        <v>1083</v>
      </c>
      <c r="DX122" s="614" t="s">
        <v>1083</v>
      </c>
      <c r="DY122" s="614" t="s">
        <v>1083</v>
      </c>
      <c r="DZ122" s="614" t="s">
        <v>529</v>
      </c>
      <c r="EA122" s="614" t="s">
        <v>529</v>
      </c>
      <c r="EB122" s="614" t="s">
        <v>529</v>
      </c>
      <c r="EC122" s="614" t="s">
        <v>529</v>
      </c>
      <c r="ED122" s="614" t="s">
        <v>529</v>
      </c>
      <c r="EE122" s="614" t="s">
        <v>1083</v>
      </c>
      <c r="EF122" s="614" t="s">
        <v>529</v>
      </c>
      <c r="EG122" s="614" t="s">
        <v>529</v>
      </c>
      <c r="EH122" s="614" t="s">
        <v>1083</v>
      </c>
      <c r="EI122" s="614" t="s">
        <v>1083</v>
      </c>
      <c r="EJ122" s="614" t="s">
        <v>1083</v>
      </c>
      <c r="EK122" s="614" t="s">
        <v>1083</v>
      </c>
      <c r="EL122" s="614" t="s">
        <v>1083</v>
      </c>
      <c r="EM122" s="614" t="s">
        <v>1083</v>
      </c>
      <c r="EN122" s="614" t="s">
        <v>529</v>
      </c>
      <c r="EO122" s="614" t="s">
        <v>1083</v>
      </c>
      <c r="EP122" s="614" t="s">
        <v>1083</v>
      </c>
      <c r="EQ122" s="614" t="s">
        <v>1083</v>
      </c>
      <c r="ER122" s="614" t="s">
        <v>529</v>
      </c>
      <c r="ES122" s="614" t="s">
        <v>1083</v>
      </c>
      <c r="ET122" s="614" t="s">
        <v>529</v>
      </c>
      <c r="EU122" s="614" t="s">
        <v>529</v>
      </c>
      <c r="EV122" s="614" t="s">
        <v>529</v>
      </c>
      <c r="EW122" s="614" t="s">
        <v>529</v>
      </c>
      <c r="EX122" s="614" t="s">
        <v>1083</v>
      </c>
      <c r="EY122" s="614" t="s">
        <v>529</v>
      </c>
      <c r="EZ122" s="614" t="s">
        <v>529</v>
      </c>
      <c r="FA122" s="614" t="s">
        <v>1083</v>
      </c>
      <c r="FB122" s="614" t="s">
        <v>1083</v>
      </c>
      <c r="FC122" s="614" t="s">
        <v>1083</v>
      </c>
      <c r="FD122" s="614" t="s">
        <v>1083</v>
      </c>
      <c r="FE122" s="614" t="s">
        <v>529</v>
      </c>
      <c r="FF122" s="614" t="s">
        <v>1083</v>
      </c>
      <c r="FG122" s="614" t="s">
        <v>1083</v>
      </c>
      <c r="FH122" s="614" t="s">
        <v>1083</v>
      </c>
      <c r="FI122" s="614" t="s">
        <v>1083</v>
      </c>
      <c r="FJ122" s="614" t="s">
        <v>529</v>
      </c>
      <c r="FK122" s="614" t="s">
        <v>529</v>
      </c>
      <c r="FL122" s="614" t="s">
        <v>1083</v>
      </c>
      <c r="FM122" s="614" t="s">
        <v>529</v>
      </c>
      <c r="FN122" s="614" t="s">
        <v>1083</v>
      </c>
      <c r="FO122" s="614" t="s">
        <v>1083</v>
      </c>
      <c r="FP122" s="614" t="s">
        <v>1083</v>
      </c>
      <c r="FQ122" s="614" t="s">
        <v>1083</v>
      </c>
      <c r="FR122" s="614" t="s">
        <v>1083</v>
      </c>
      <c r="FS122" s="614" t="s">
        <v>1083</v>
      </c>
      <c r="FT122" s="614" t="s">
        <v>529</v>
      </c>
      <c r="FU122" s="614" t="s">
        <v>1083</v>
      </c>
      <c r="FV122" s="614" t="s">
        <v>1083</v>
      </c>
      <c r="FW122" s="614" t="s">
        <v>1083</v>
      </c>
      <c r="FX122" s="614" t="s">
        <v>529</v>
      </c>
      <c r="FY122" s="614" t="s">
        <v>529</v>
      </c>
      <c r="FZ122" s="614" t="s">
        <v>529</v>
      </c>
      <c r="GA122" s="614" t="s">
        <v>529</v>
      </c>
      <c r="GB122" s="614" t="s">
        <v>529</v>
      </c>
      <c r="GC122" s="614" t="s">
        <v>529</v>
      </c>
      <c r="GD122" s="614" t="s">
        <v>529</v>
      </c>
      <c r="GE122" s="614" t="s">
        <v>1083</v>
      </c>
      <c r="GF122" s="614" t="s">
        <v>529</v>
      </c>
      <c r="GG122" s="614" t="s">
        <v>529</v>
      </c>
      <c r="GH122" s="614" t="s">
        <v>1083</v>
      </c>
      <c r="GI122" s="614" t="s">
        <v>1083</v>
      </c>
      <c r="GJ122" s="614" t="s">
        <v>529</v>
      </c>
      <c r="GK122" s="614" t="s">
        <v>1083</v>
      </c>
      <c r="GL122" s="614" t="s">
        <v>529</v>
      </c>
      <c r="GM122" s="614" t="s">
        <v>529</v>
      </c>
    </row>
    <row r="123" spans="1:195" x14ac:dyDescent="0.2">
      <c r="A123" s="613">
        <v>44948</v>
      </c>
      <c r="B123" s="614" t="s">
        <v>529</v>
      </c>
      <c r="C123" s="614" t="s">
        <v>1083</v>
      </c>
      <c r="D123" s="614" t="s">
        <v>1083</v>
      </c>
      <c r="E123" s="614" t="s">
        <v>529</v>
      </c>
      <c r="F123" s="614" t="s">
        <v>1083</v>
      </c>
      <c r="G123" s="614" t="s">
        <v>1083</v>
      </c>
      <c r="H123" s="614" t="s">
        <v>1083</v>
      </c>
      <c r="I123" s="614" t="s">
        <v>1083</v>
      </c>
      <c r="J123" s="614" t="s">
        <v>1083</v>
      </c>
      <c r="K123" s="614" t="s">
        <v>1083</v>
      </c>
      <c r="L123" s="614" t="s">
        <v>1083</v>
      </c>
      <c r="M123" s="614" t="s">
        <v>1083</v>
      </c>
      <c r="N123" s="614" t="s">
        <v>529</v>
      </c>
      <c r="O123" s="614" t="s">
        <v>1083</v>
      </c>
      <c r="P123" s="614" t="s">
        <v>1083</v>
      </c>
      <c r="Q123" s="614" t="s">
        <v>529</v>
      </c>
      <c r="R123" s="614" t="s">
        <v>1083</v>
      </c>
      <c r="S123" s="614" t="s">
        <v>1083</v>
      </c>
      <c r="T123" s="614" t="s">
        <v>1083</v>
      </c>
      <c r="U123" s="614" t="s">
        <v>1083</v>
      </c>
      <c r="V123" s="614" t="s">
        <v>1083</v>
      </c>
      <c r="W123" s="614" t="s">
        <v>529</v>
      </c>
      <c r="X123" s="614" t="s">
        <v>529</v>
      </c>
      <c r="Y123" s="614" t="s">
        <v>1083</v>
      </c>
      <c r="Z123" s="614" t="s">
        <v>1083</v>
      </c>
      <c r="AA123" s="614" t="s">
        <v>1083</v>
      </c>
      <c r="AB123" s="614" t="s">
        <v>1083</v>
      </c>
      <c r="AC123" s="614" t="s">
        <v>1083</v>
      </c>
      <c r="AD123" s="614" t="s">
        <v>1083</v>
      </c>
      <c r="AE123" s="614" t="s">
        <v>1083</v>
      </c>
      <c r="AF123" s="614" t="s">
        <v>1083</v>
      </c>
      <c r="AG123" s="614" t="s">
        <v>529</v>
      </c>
      <c r="AH123" s="614" t="s">
        <v>1083</v>
      </c>
      <c r="AI123" s="614" t="s">
        <v>1083</v>
      </c>
      <c r="AJ123" s="614" t="s">
        <v>1083</v>
      </c>
      <c r="AK123" s="614" t="s">
        <v>529</v>
      </c>
      <c r="AL123" s="614" t="s">
        <v>1083</v>
      </c>
      <c r="AM123" s="614" t="s">
        <v>1083</v>
      </c>
      <c r="AN123" s="614" t="s">
        <v>1083</v>
      </c>
      <c r="AO123" s="614" t="s">
        <v>1083</v>
      </c>
      <c r="AP123" s="614" t="s">
        <v>1083</v>
      </c>
      <c r="AQ123" s="614" t="s">
        <v>529</v>
      </c>
      <c r="AR123" s="614" t="s">
        <v>1083</v>
      </c>
      <c r="AS123" s="614" t="s">
        <v>529</v>
      </c>
      <c r="AT123" s="614" t="s">
        <v>1083</v>
      </c>
      <c r="AU123" s="614" t="s">
        <v>1083</v>
      </c>
      <c r="AV123" s="614" t="s">
        <v>1083</v>
      </c>
      <c r="AW123" s="614" t="s">
        <v>1083</v>
      </c>
      <c r="AX123" s="614" t="s">
        <v>1083</v>
      </c>
      <c r="AY123" s="614" t="s">
        <v>1083</v>
      </c>
      <c r="AZ123" s="614" t="s">
        <v>1083</v>
      </c>
      <c r="BA123" s="614" t="s">
        <v>529</v>
      </c>
      <c r="BB123" s="614" t="s">
        <v>1083</v>
      </c>
      <c r="BC123" s="614" t="s">
        <v>529</v>
      </c>
      <c r="BD123" s="614" t="s">
        <v>529</v>
      </c>
      <c r="BE123" s="614" t="s">
        <v>1083</v>
      </c>
      <c r="BF123" s="614" t="s">
        <v>529</v>
      </c>
      <c r="BG123" s="614" t="s">
        <v>1083</v>
      </c>
      <c r="BH123" s="614" t="s">
        <v>529</v>
      </c>
      <c r="BI123" s="614" t="s">
        <v>529</v>
      </c>
      <c r="BJ123" s="614" t="s">
        <v>1083</v>
      </c>
      <c r="BK123" s="614" t="s">
        <v>529</v>
      </c>
      <c r="BL123" s="614" t="s">
        <v>529</v>
      </c>
      <c r="BM123" s="614" t="s">
        <v>1083</v>
      </c>
      <c r="BN123" s="614" t="s">
        <v>529</v>
      </c>
      <c r="BO123" s="614" t="s">
        <v>529</v>
      </c>
      <c r="BP123" s="614" t="s">
        <v>529</v>
      </c>
      <c r="BQ123" s="614" t="s">
        <v>529</v>
      </c>
      <c r="BR123" s="614" t="s">
        <v>1083</v>
      </c>
      <c r="BS123" s="614" t="s">
        <v>529</v>
      </c>
      <c r="BT123" s="614" t="s">
        <v>529</v>
      </c>
      <c r="BU123" s="614" t="s">
        <v>529</v>
      </c>
      <c r="BV123" s="614" t="s">
        <v>529</v>
      </c>
      <c r="BW123" s="614" t="s">
        <v>1083</v>
      </c>
      <c r="BX123" s="614" t="s">
        <v>529</v>
      </c>
      <c r="BY123" s="614" t="s">
        <v>1083</v>
      </c>
      <c r="BZ123" s="614" t="s">
        <v>1083</v>
      </c>
      <c r="CA123" s="614" t="s">
        <v>1083</v>
      </c>
      <c r="CB123" s="614" t="s">
        <v>1083</v>
      </c>
      <c r="CC123" s="614" t="s">
        <v>1083</v>
      </c>
      <c r="CD123" s="614" t="s">
        <v>1083</v>
      </c>
      <c r="CE123" s="614" t="s">
        <v>529</v>
      </c>
      <c r="CF123" s="614" t="s">
        <v>529</v>
      </c>
      <c r="CG123" s="614" t="s">
        <v>1083</v>
      </c>
      <c r="CH123" s="614" t="s">
        <v>1083</v>
      </c>
      <c r="CI123" s="614" t="s">
        <v>1083</v>
      </c>
      <c r="CJ123" s="614" t="s">
        <v>529</v>
      </c>
      <c r="CK123" s="614" t="s">
        <v>529</v>
      </c>
      <c r="CL123" s="614" t="s">
        <v>1083</v>
      </c>
      <c r="CM123" s="614" t="s">
        <v>1083</v>
      </c>
      <c r="CN123" s="614" t="s">
        <v>1083</v>
      </c>
      <c r="CO123" s="614" t="s">
        <v>1083</v>
      </c>
      <c r="CP123" s="614" t="s">
        <v>1083</v>
      </c>
      <c r="CQ123" s="614" t="s">
        <v>1083</v>
      </c>
      <c r="CR123" s="614" t="s">
        <v>529</v>
      </c>
      <c r="CS123" s="614" t="s">
        <v>1083</v>
      </c>
      <c r="CT123" s="614" t="s">
        <v>1083</v>
      </c>
      <c r="CU123" s="614" t="s">
        <v>1083</v>
      </c>
      <c r="CV123" s="614" t="s">
        <v>1083</v>
      </c>
      <c r="CW123" s="614" t="s">
        <v>1083</v>
      </c>
      <c r="CX123" s="614" t="s">
        <v>1083</v>
      </c>
      <c r="CY123" s="614" t="s">
        <v>1083</v>
      </c>
      <c r="CZ123" s="614" t="s">
        <v>1083</v>
      </c>
      <c r="DA123" s="614" t="s">
        <v>1083</v>
      </c>
      <c r="DB123" s="614" t="s">
        <v>1083</v>
      </c>
      <c r="DC123" s="614" t="s">
        <v>529</v>
      </c>
      <c r="DD123" s="614" t="s">
        <v>1083</v>
      </c>
      <c r="DE123" s="614" t="s">
        <v>1083</v>
      </c>
      <c r="DF123" s="614" t="s">
        <v>1083</v>
      </c>
      <c r="DG123" s="614" t="s">
        <v>1083</v>
      </c>
      <c r="DH123" s="614" t="s">
        <v>529</v>
      </c>
      <c r="DI123" s="614" t="s">
        <v>1083</v>
      </c>
      <c r="DJ123" s="614" t="s">
        <v>1083</v>
      </c>
      <c r="DK123" s="614" t="s">
        <v>529</v>
      </c>
      <c r="DL123" s="614" t="s">
        <v>1083</v>
      </c>
      <c r="DM123" s="614" t="s">
        <v>529</v>
      </c>
      <c r="DN123" s="614" t="s">
        <v>1083</v>
      </c>
      <c r="DO123" s="614" t="s">
        <v>1083</v>
      </c>
      <c r="DP123" s="614" t="s">
        <v>529</v>
      </c>
      <c r="DQ123" s="614" t="s">
        <v>529</v>
      </c>
      <c r="DR123" s="614" t="s">
        <v>1083</v>
      </c>
      <c r="DS123" s="614" t="s">
        <v>1083</v>
      </c>
      <c r="DT123" s="614" t="s">
        <v>1083</v>
      </c>
      <c r="DU123" s="614" t="s">
        <v>529</v>
      </c>
      <c r="DV123" s="614" t="s">
        <v>529</v>
      </c>
      <c r="DW123" s="614" t="s">
        <v>1083</v>
      </c>
      <c r="DX123" s="614" t="s">
        <v>1083</v>
      </c>
      <c r="DY123" s="614" t="s">
        <v>1083</v>
      </c>
      <c r="DZ123" s="614" t="s">
        <v>529</v>
      </c>
      <c r="EA123" s="614" t="s">
        <v>529</v>
      </c>
      <c r="EB123" s="614" t="s">
        <v>529</v>
      </c>
      <c r="EC123" s="614" t="s">
        <v>529</v>
      </c>
      <c r="ED123" s="614" t="s">
        <v>529</v>
      </c>
      <c r="EE123" s="614" t="s">
        <v>529</v>
      </c>
      <c r="EF123" s="614" t="s">
        <v>529</v>
      </c>
      <c r="EG123" s="614" t="s">
        <v>529</v>
      </c>
      <c r="EH123" s="614" t="s">
        <v>1083</v>
      </c>
      <c r="EI123" s="614" t="s">
        <v>1083</v>
      </c>
      <c r="EJ123" s="614" t="s">
        <v>1083</v>
      </c>
      <c r="EK123" s="614" t="s">
        <v>1083</v>
      </c>
      <c r="EL123" s="614" t="s">
        <v>1083</v>
      </c>
      <c r="EM123" s="614" t="s">
        <v>1083</v>
      </c>
      <c r="EN123" s="614" t="s">
        <v>529</v>
      </c>
      <c r="EO123" s="614" t="s">
        <v>1083</v>
      </c>
      <c r="EP123" s="614" t="s">
        <v>1083</v>
      </c>
      <c r="EQ123" s="614" t="s">
        <v>1083</v>
      </c>
      <c r="ER123" s="614" t="s">
        <v>529</v>
      </c>
      <c r="ES123" s="614" t="s">
        <v>1083</v>
      </c>
      <c r="ET123" s="614" t="s">
        <v>529</v>
      </c>
      <c r="EU123" s="614" t="s">
        <v>529</v>
      </c>
      <c r="EV123" s="614" t="s">
        <v>529</v>
      </c>
      <c r="EW123" s="614" t="s">
        <v>529</v>
      </c>
      <c r="EX123" s="614" t="s">
        <v>1083</v>
      </c>
      <c r="EY123" s="614" t="s">
        <v>1083</v>
      </c>
      <c r="EZ123" s="614" t="s">
        <v>529</v>
      </c>
      <c r="FA123" s="614" t="s">
        <v>1083</v>
      </c>
      <c r="FB123" s="614" t="s">
        <v>1083</v>
      </c>
      <c r="FC123" s="614" t="s">
        <v>1083</v>
      </c>
      <c r="FD123" s="614" t="s">
        <v>1083</v>
      </c>
      <c r="FE123" s="614" t="s">
        <v>1083</v>
      </c>
      <c r="FF123" s="614" t="s">
        <v>1083</v>
      </c>
      <c r="FG123" s="614" t="s">
        <v>1083</v>
      </c>
      <c r="FH123" s="614" t="s">
        <v>1083</v>
      </c>
      <c r="FI123" s="614" t="s">
        <v>1083</v>
      </c>
      <c r="FJ123" s="614" t="s">
        <v>529</v>
      </c>
      <c r="FK123" s="614" t="s">
        <v>529</v>
      </c>
      <c r="FL123" s="614" t="s">
        <v>1083</v>
      </c>
      <c r="FM123" s="614" t="s">
        <v>529</v>
      </c>
      <c r="FN123" s="614" t="s">
        <v>1083</v>
      </c>
      <c r="FO123" s="614" t="s">
        <v>1083</v>
      </c>
      <c r="FP123" s="614" t="s">
        <v>529</v>
      </c>
      <c r="FQ123" s="614" t="s">
        <v>1083</v>
      </c>
      <c r="FR123" s="614" t="s">
        <v>1083</v>
      </c>
      <c r="FS123" s="614" t="s">
        <v>1083</v>
      </c>
      <c r="FT123" s="614" t="s">
        <v>529</v>
      </c>
      <c r="FU123" s="614" t="s">
        <v>1083</v>
      </c>
      <c r="FV123" s="614" t="s">
        <v>1083</v>
      </c>
      <c r="FW123" s="614" t="s">
        <v>1083</v>
      </c>
      <c r="FX123" s="614" t="s">
        <v>529</v>
      </c>
      <c r="FY123" s="614" t="s">
        <v>529</v>
      </c>
      <c r="FZ123" s="614" t="s">
        <v>529</v>
      </c>
      <c r="GA123" s="614" t="s">
        <v>529</v>
      </c>
      <c r="GB123" s="614" t="s">
        <v>529</v>
      </c>
      <c r="GC123" s="614" t="s">
        <v>529</v>
      </c>
      <c r="GD123" s="614" t="s">
        <v>529</v>
      </c>
      <c r="GE123" s="614" t="s">
        <v>1083</v>
      </c>
      <c r="GF123" s="614" t="s">
        <v>529</v>
      </c>
      <c r="GG123" s="614" t="s">
        <v>529</v>
      </c>
      <c r="GH123" s="614" t="s">
        <v>1083</v>
      </c>
      <c r="GI123" s="614" t="s">
        <v>1083</v>
      </c>
      <c r="GJ123" s="614" t="s">
        <v>529</v>
      </c>
      <c r="GK123" s="614" t="s">
        <v>1083</v>
      </c>
      <c r="GL123" s="614" t="s">
        <v>529</v>
      </c>
      <c r="GM123" s="614" t="s">
        <v>529</v>
      </c>
    </row>
    <row r="124" spans="1:195" x14ac:dyDescent="0.2">
      <c r="A124" s="613">
        <v>44949</v>
      </c>
      <c r="B124" s="614" t="s">
        <v>529</v>
      </c>
      <c r="C124" s="614" t="s">
        <v>1083</v>
      </c>
      <c r="D124" s="614" t="s">
        <v>529</v>
      </c>
      <c r="E124" s="614" t="s">
        <v>529</v>
      </c>
      <c r="F124" s="614" t="s">
        <v>529</v>
      </c>
      <c r="G124" s="614" t="s">
        <v>1083</v>
      </c>
      <c r="H124" s="614" t="s">
        <v>1083</v>
      </c>
      <c r="I124" s="614" t="s">
        <v>1083</v>
      </c>
      <c r="J124" s="614" t="s">
        <v>1083</v>
      </c>
      <c r="K124" s="614" t="s">
        <v>1083</v>
      </c>
      <c r="L124" s="614" t="s">
        <v>1083</v>
      </c>
      <c r="M124" s="614" t="s">
        <v>1083</v>
      </c>
      <c r="N124" s="614" t="s">
        <v>529</v>
      </c>
      <c r="O124" s="614" t="s">
        <v>1083</v>
      </c>
      <c r="P124" s="614" t="s">
        <v>1083</v>
      </c>
      <c r="Q124" s="614" t="s">
        <v>529</v>
      </c>
      <c r="R124" s="614" t="s">
        <v>1083</v>
      </c>
      <c r="S124" s="614" t="s">
        <v>1083</v>
      </c>
      <c r="T124" s="614" t="s">
        <v>1083</v>
      </c>
      <c r="U124" s="614" t="s">
        <v>1083</v>
      </c>
      <c r="V124" s="614" t="s">
        <v>1083</v>
      </c>
      <c r="W124" s="614" t="s">
        <v>529</v>
      </c>
      <c r="X124" s="614" t="s">
        <v>529</v>
      </c>
      <c r="Y124" s="614" t="s">
        <v>1083</v>
      </c>
      <c r="Z124" s="614" t="s">
        <v>1083</v>
      </c>
      <c r="AA124" s="614" t="s">
        <v>1083</v>
      </c>
      <c r="AB124" s="614" t="s">
        <v>1083</v>
      </c>
      <c r="AC124" s="614" t="s">
        <v>1083</v>
      </c>
      <c r="AD124" s="614" t="s">
        <v>1083</v>
      </c>
      <c r="AE124" s="614" t="s">
        <v>1083</v>
      </c>
      <c r="AF124" s="614" t="s">
        <v>1083</v>
      </c>
      <c r="AG124" s="614" t="s">
        <v>529</v>
      </c>
      <c r="AH124" s="614" t="s">
        <v>1083</v>
      </c>
      <c r="AI124" s="614" t="s">
        <v>1083</v>
      </c>
      <c r="AJ124" s="614" t="s">
        <v>1083</v>
      </c>
      <c r="AK124" s="614" t="s">
        <v>1083</v>
      </c>
      <c r="AL124" s="614" t="s">
        <v>1083</v>
      </c>
      <c r="AM124" s="614" t="s">
        <v>1083</v>
      </c>
      <c r="AN124" s="614" t="s">
        <v>1083</v>
      </c>
      <c r="AO124" s="614" t="s">
        <v>1083</v>
      </c>
      <c r="AP124" s="614" t="s">
        <v>1083</v>
      </c>
      <c r="AQ124" s="614" t="s">
        <v>529</v>
      </c>
      <c r="AR124" s="614" t="s">
        <v>1083</v>
      </c>
      <c r="AS124" s="614" t="s">
        <v>529</v>
      </c>
      <c r="AT124" s="614" t="s">
        <v>1083</v>
      </c>
      <c r="AU124" s="614" t="s">
        <v>1083</v>
      </c>
      <c r="AV124" s="614" t="s">
        <v>1083</v>
      </c>
      <c r="AW124" s="614" t="s">
        <v>1083</v>
      </c>
      <c r="AX124" s="614" t="s">
        <v>1083</v>
      </c>
      <c r="AY124" s="614" t="s">
        <v>1083</v>
      </c>
      <c r="AZ124" s="614" t="s">
        <v>1083</v>
      </c>
      <c r="BA124" s="614" t="s">
        <v>529</v>
      </c>
      <c r="BB124" s="614" t="s">
        <v>1083</v>
      </c>
      <c r="BC124" s="614" t="s">
        <v>529</v>
      </c>
      <c r="BD124" s="614" t="s">
        <v>529</v>
      </c>
      <c r="BE124" s="614" t="s">
        <v>1083</v>
      </c>
      <c r="BF124" s="614" t="s">
        <v>529</v>
      </c>
      <c r="BG124" s="614" t="s">
        <v>1083</v>
      </c>
      <c r="BH124" s="614" t="s">
        <v>529</v>
      </c>
      <c r="BI124" s="614" t="s">
        <v>529</v>
      </c>
      <c r="BJ124" s="614" t="s">
        <v>1083</v>
      </c>
      <c r="BK124" s="614" t="s">
        <v>529</v>
      </c>
      <c r="BL124" s="614" t="s">
        <v>529</v>
      </c>
      <c r="BM124" s="614" t="s">
        <v>1083</v>
      </c>
      <c r="BN124" s="614" t="s">
        <v>529</v>
      </c>
      <c r="BO124" s="614" t="s">
        <v>529</v>
      </c>
      <c r="BP124" s="614" t="s">
        <v>529</v>
      </c>
      <c r="BQ124" s="614" t="s">
        <v>529</v>
      </c>
      <c r="BR124" s="614" t="s">
        <v>1083</v>
      </c>
      <c r="BS124" s="614" t="s">
        <v>529</v>
      </c>
      <c r="BT124" s="614" t="s">
        <v>529</v>
      </c>
      <c r="BU124" s="614" t="s">
        <v>529</v>
      </c>
      <c r="BV124" s="614" t="s">
        <v>529</v>
      </c>
      <c r="BW124" s="614" t="s">
        <v>1083</v>
      </c>
      <c r="BX124" s="614" t="s">
        <v>529</v>
      </c>
      <c r="BY124" s="614" t="s">
        <v>1083</v>
      </c>
      <c r="BZ124" s="614" t="s">
        <v>1083</v>
      </c>
      <c r="CA124" s="614" t="s">
        <v>1083</v>
      </c>
      <c r="CB124" s="614" t="s">
        <v>1083</v>
      </c>
      <c r="CC124" s="614" t="s">
        <v>1083</v>
      </c>
      <c r="CD124" s="614" t="s">
        <v>1083</v>
      </c>
      <c r="CE124" s="614" t="s">
        <v>529</v>
      </c>
      <c r="CF124" s="614" t="s">
        <v>529</v>
      </c>
      <c r="CG124" s="614" t="s">
        <v>1083</v>
      </c>
      <c r="CH124" s="614" t="s">
        <v>1083</v>
      </c>
      <c r="CI124" s="614" t="s">
        <v>1083</v>
      </c>
      <c r="CJ124" s="614" t="s">
        <v>1083</v>
      </c>
      <c r="CK124" s="614" t="s">
        <v>529</v>
      </c>
      <c r="CL124" s="614" t="s">
        <v>529</v>
      </c>
      <c r="CM124" s="614" t="s">
        <v>1083</v>
      </c>
      <c r="CN124" s="614" t="s">
        <v>1083</v>
      </c>
      <c r="CO124" s="614" t="s">
        <v>1083</v>
      </c>
      <c r="CP124" s="614" t="s">
        <v>1083</v>
      </c>
      <c r="CQ124" s="614" t="s">
        <v>1083</v>
      </c>
      <c r="CR124" s="614" t="s">
        <v>529</v>
      </c>
      <c r="CS124" s="614" t="s">
        <v>1083</v>
      </c>
      <c r="CT124" s="614" t="s">
        <v>1083</v>
      </c>
      <c r="CU124" s="614" t="s">
        <v>1083</v>
      </c>
      <c r="CV124" s="614" t="s">
        <v>1083</v>
      </c>
      <c r="CW124" s="614" t="s">
        <v>1083</v>
      </c>
      <c r="CX124" s="614" t="s">
        <v>1083</v>
      </c>
      <c r="CY124" s="614" t="s">
        <v>1083</v>
      </c>
      <c r="CZ124" s="614" t="s">
        <v>1083</v>
      </c>
      <c r="DA124" s="614" t="s">
        <v>1083</v>
      </c>
      <c r="DB124" s="614" t="s">
        <v>1083</v>
      </c>
      <c r="DC124" s="614" t="s">
        <v>529</v>
      </c>
      <c r="DD124" s="614" t="s">
        <v>1083</v>
      </c>
      <c r="DE124" s="614" t="s">
        <v>1083</v>
      </c>
      <c r="DF124" s="614" t="s">
        <v>1083</v>
      </c>
      <c r="DG124" s="614" t="s">
        <v>1083</v>
      </c>
      <c r="DH124" s="614" t="s">
        <v>529</v>
      </c>
      <c r="DI124" s="614" t="s">
        <v>1083</v>
      </c>
      <c r="DJ124" s="614" t="s">
        <v>1083</v>
      </c>
      <c r="DK124" s="614" t="s">
        <v>529</v>
      </c>
      <c r="DL124" s="614" t="s">
        <v>1083</v>
      </c>
      <c r="DM124" s="614" t="s">
        <v>529</v>
      </c>
      <c r="DN124" s="614" t="s">
        <v>1083</v>
      </c>
      <c r="DO124" s="614" t="s">
        <v>1083</v>
      </c>
      <c r="DP124" s="614" t="s">
        <v>529</v>
      </c>
      <c r="DQ124" s="614" t="s">
        <v>529</v>
      </c>
      <c r="DR124" s="614" t="s">
        <v>1083</v>
      </c>
      <c r="DS124" s="614" t="s">
        <v>1083</v>
      </c>
      <c r="DT124" s="614" t="s">
        <v>1083</v>
      </c>
      <c r="DU124" s="614" t="s">
        <v>529</v>
      </c>
      <c r="DV124" s="614" t="s">
        <v>1083</v>
      </c>
      <c r="DW124" s="614" t="s">
        <v>1083</v>
      </c>
      <c r="DX124" s="614" t="s">
        <v>1083</v>
      </c>
      <c r="DY124" s="614" t="s">
        <v>1083</v>
      </c>
      <c r="DZ124" s="614" t="s">
        <v>529</v>
      </c>
      <c r="EA124" s="614" t="s">
        <v>529</v>
      </c>
      <c r="EB124" s="614" t="s">
        <v>529</v>
      </c>
      <c r="EC124" s="614" t="s">
        <v>1083</v>
      </c>
      <c r="ED124" s="614" t="s">
        <v>1083</v>
      </c>
      <c r="EE124" s="614" t="s">
        <v>529</v>
      </c>
      <c r="EF124" s="614" t="s">
        <v>529</v>
      </c>
      <c r="EG124" s="614" t="s">
        <v>529</v>
      </c>
      <c r="EH124" s="614" t="s">
        <v>1083</v>
      </c>
      <c r="EI124" s="614" t="s">
        <v>1083</v>
      </c>
      <c r="EJ124" s="614" t="s">
        <v>1083</v>
      </c>
      <c r="EK124" s="614" t="s">
        <v>1083</v>
      </c>
      <c r="EL124" s="614" t="s">
        <v>1083</v>
      </c>
      <c r="EM124" s="614" t="s">
        <v>1083</v>
      </c>
      <c r="EN124" s="614" t="s">
        <v>529</v>
      </c>
      <c r="EO124" s="614" t="s">
        <v>1083</v>
      </c>
      <c r="EP124" s="614" t="s">
        <v>1083</v>
      </c>
      <c r="EQ124" s="614" t="s">
        <v>1083</v>
      </c>
      <c r="ER124" s="614" t="s">
        <v>1083</v>
      </c>
      <c r="ES124" s="614" t="s">
        <v>1083</v>
      </c>
      <c r="ET124" s="614" t="s">
        <v>1083</v>
      </c>
      <c r="EU124" s="614" t="s">
        <v>1083</v>
      </c>
      <c r="EV124" s="614" t="s">
        <v>529</v>
      </c>
      <c r="EW124" s="614" t="s">
        <v>529</v>
      </c>
      <c r="EX124" s="614" t="s">
        <v>1083</v>
      </c>
      <c r="EY124" s="614" t="s">
        <v>1083</v>
      </c>
      <c r="EZ124" s="614" t="s">
        <v>529</v>
      </c>
      <c r="FA124" s="614" t="s">
        <v>1083</v>
      </c>
      <c r="FB124" s="614" t="s">
        <v>1083</v>
      </c>
      <c r="FC124" s="614" t="s">
        <v>1083</v>
      </c>
      <c r="FD124" s="614" t="s">
        <v>1083</v>
      </c>
      <c r="FE124" s="614" t="s">
        <v>1083</v>
      </c>
      <c r="FF124" s="614" t="s">
        <v>1083</v>
      </c>
      <c r="FG124" s="614" t="s">
        <v>1083</v>
      </c>
      <c r="FH124" s="614" t="s">
        <v>1083</v>
      </c>
      <c r="FI124" s="614" t="s">
        <v>1083</v>
      </c>
      <c r="FJ124" s="614" t="s">
        <v>529</v>
      </c>
      <c r="FK124" s="614" t="s">
        <v>529</v>
      </c>
      <c r="FL124" s="614" t="s">
        <v>1083</v>
      </c>
      <c r="FM124" s="614" t="s">
        <v>1083</v>
      </c>
      <c r="FN124" s="614" t="s">
        <v>1083</v>
      </c>
      <c r="FO124" s="614" t="s">
        <v>1083</v>
      </c>
      <c r="FP124" s="614" t="s">
        <v>1083</v>
      </c>
      <c r="FQ124" s="614" t="s">
        <v>1083</v>
      </c>
      <c r="FR124" s="614" t="s">
        <v>1083</v>
      </c>
      <c r="FS124" s="614" t="s">
        <v>1083</v>
      </c>
      <c r="FT124" s="614" t="s">
        <v>529</v>
      </c>
      <c r="FU124" s="614" t="s">
        <v>1083</v>
      </c>
      <c r="FV124" s="614" t="s">
        <v>1083</v>
      </c>
      <c r="FW124" s="614" t="s">
        <v>1083</v>
      </c>
      <c r="FX124" s="614" t="s">
        <v>529</v>
      </c>
      <c r="FY124" s="614" t="s">
        <v>529</v>
      </c>
      <c r="FZ124" s="614" t="s">
        <v>529</v>
      </c>
      <c r="GA124" s="614" t="s">
        <v>529</v>
      </c>
      <c r="GB124" s="614" t="s">
        <v>529</v>
      </c>
      <c r="GC124" s="614" t="s">
        <v>529</v>
      </c>
      <c r="GD124" s="614" t="s">
        <v>529</v>
      </c>
      <c r="GE124" s="614" t="s">
        <v>1083</v>
      </c>
      <c r="GF124" s="614" t="s">
        <v>529</v>
      </c>
      <c r="GG124" s="614" t="s">
        <v>529</v>
      </c>
      <c r="GH124" s="614" t="s">
        <v>1083</v>
      </c>
      <c r="GI124" s="614" t="s">
        <v>1083</v>
      </c>
      <c r="GJ124" s="614" t="s">
        <v>529</v>
      </c>
      <c r="GK124" s="614" t="s">
        <v>1083</v>
      </c>
      <c r="GL124" s="614" t="s">
        <v>529</v>
      </c>
      <c r="GM124" s="614" t="s">
        <v>1083</v>
      </c>
    </row>
    <row r="125" spans="1:195" x14ac:dyDescent="0.2">
      <c r="A125" s="613">
        <v>44950</v>
      </c>
      <c r="B125" s="614" t="s">
        <v>529</v>
      </c>
      <c r="C125" s="614" t="s">
        <v>1083</v>
      </c>
      <c r="D125" s="614" t="s">
        <v>1083</v>
      </c>
      <c r="E125" s="614" t="s">
        <v>529</v>
      </c>
      <c r="F125" s="614" t="s">
        <v>529</v>
      </c>
      <c r="G125" s="614" t="s">
        <v>1083</v>
      </c>
      <c r="H125" s="614" t="s">
        <v>1083</v>
      </c>
      <c r="I125" s="614" t="s">
        <v>529</v>
      </c>
      <c r="J125" s="614" t="s">
        <v>1083</v>
      </c>
      <c r="K125" s="614" t="s">
        <v>1083</v>
      </c>
      <c r="L125" s="614" t="s">
        <v>1083</v>
      </c>
      <c r="M125" s="614" t="s">
        <v>1083</v>
      </c>
      <c r="N125" s="614" t="s">
        <v>529</v>
      </c>
      <c r="O125" s="614" t="s">
        <v>1083</v>
      </c>
      <c r="P125" s="614" t="s">
        <v>1083</v>
      </c>
      <c r="Q125" s="614" t="s">
        <v>1083</v>
      </c>
      <c r="R125" s="614" t="s">
        <v>1083</v>
      </c>
      <c r="S125" s="614" t="s">
        <v>1083</v>
      </c>
      <c r="T125" s="614" t="s">
        <v>1083</v>
      </c>
      <c r="U125" s="614" t="s">
        <v>1083</v>
      </c>
      <c r="V125" s="614" t="s">
        <v>1083</v>
      </c>
      <c r="W125" s="614" t="s">
        <v>529</v>
      </c>
      <c r="X125" s="614" t="s">
        <v>529</v>
      </c>
      <c r="Y125" s="614" t="s">
        <v>1083</v>
      </c>
      <c r="Z125" s="614" t="s">
        <v>1083</v>
      </c>
      <c r="AA125" s="614" t="s">
        <v>1083</v>
      </c>
      <c r="AB125" s="614" t="s">
        <v>1083</v>
      </c>
      <c r="AC125" s="614" t="s">
        <v>1083</v>
      </c>
      <c r="AD125" s="614" t="s">
        <v>1083</v>
      </c>
      <c r="AE125" s="614" t="s">
        <v>1083</v>
      </c>
      <c r="AF125" s="614" t="s">
        <v>1083</v>
      </c>
      <c r="AG125" s="614" t="s">
        <v>529</v>
      </c>
      <c r="AH125" s="614" t="s">
        <v>1083</v>
      </c>
      <c r="AI125" s="614" t="s">
        <v>1083</v>
      </c>
      <c r="AJ125" s="614" t="s">
        <v>1083</v>
      </c>
      <c r="AK125" s="614" t="s">
        <v>529</v>
      </c>
      <c r="AL125" s="614" t="s">
        <v>1083</v>
      </c>
      <c r="AM125" s="614" t="s">
        <v>1083</v>
      </c>
      <c r="AN125" s="614" t="s">
        <v>1083</v>
      </c>
      <c r="AO125" s="614" t="s">
        <v>1083</v>
      </c>
      <c r="AP125" s="614" t="s">
        <v>1083</v>
      </c>
      <c r="AQ125" s="614" t="s">
        <v>529</v>
      </c>
      <c r="AR125" s="614" t="s">
        <v>1083</v>
      </c>
      <c r="AS125" s="614" t="s">
        <v>529</v>
      </c>
      <c r="AT125" s="614" t="s">
        <v>1083</v>
      </c>
      <c r="AU125" s="614" t="s">
        <v>1083</v>
      </c>
      <c r="AV125" s="614" t="s">
        <v>1083</v>
      </c>
      <c r="AW125" s="614" t="s">
        <v>1083</v>
      </c>
      <c r="AX125" s="614" t="s">
        <v>1083</v>
      </c>
      <c r="AY125" s="614" t="s">
        <v>1083</v>
      </c>
      <c r="AZ125" s="614" t="s">
        <v>1083</v>
      </c>
      <c r="BA125" s="614" t="s">
        <v>529</v>
      </c>
      <c r="BB125" s="614" t="s">
        <v>1083</v>
      </c>
      <c r="BC125" s="614" t="s">
        <v>529</v>
      </c>
      <c r="BD125" s="614" t="s">
        <v>529</v>
      </c>
      <c r="BE125" s="614" t="s">
        <v>1083</v>
      </c>
      <c r="BF125" s="614" t="s">
        <v>529</v>
      </c>
      <c r="BG125" s="614" t="s">
        <v>1083</v>
      </c>
      <c r="BH125" s="614" t="s">
        <v>529</v>
      </c>
      <c r="BI125" s="614" t="s">
        <v>529</v>
      </c>
      <c r="BJ125" s="614" t="s">
        <v>1083</v>
      </c>
      <c r="BK125" s="614" t="s">
        <v>529</v>
      </c>
      <c r="BL125" s="614" t="s">
        <v>529</v>
      </c>
      <c r="BM125" s="614" t="s">
        <v>1083</v>
      </c>
      <c r="BN125" s="614" t="s">
        <v>529</v>
      </c>
      <c r="BO125" s="614" t="s">
        <v>529</v>
      </c>
      <c r="BP125" s="614" t="s">
        <v>529</v>
      </c>
      <c r="BQ125" s="614" t="s">
        <v>529</v>
      </c>
      <c r="BR125" s="614" t="s">
        <v>1083</v>
      </c>
      <c r="BS125" s="614" t="s">
        <v>529</v>
      </c>
      <c r="BT125" s="614" t="s">
        <v>529</v>
      </c>
      <c r="BU125" s="614" t="s">
        <v>529</v>
      </c>
      <c r="BV125" s="614" t="s">
        <v>529</v>
      </c>
      <c r="BW125" s="614" t="s">
        <v>1083</v>
      </c>
      <c r="BX125" s="614" t="s">
        <v>529</v>
      </c>
      <c r="BY125" s="614" t="s">
        <v>1083</v>
      </c>
      <c r="BZ125" s="614" t="s">
        <v>1083</v>
      </c>
      <c r="CA125" s="614" t="s">
        <v>1083</v>
      </c>
      <c r="CB125" s="614" t="s">
        <v>1083</v>
      </c>
      <c r="CC125" s="614" t="s">
        <v>1083</v>
      </c>
      <c r="CD125" s="614" t="s">
        <v>1083</v>
      </c>
      <c r="CE125" s="614" t="s">
        <v>529</v>
      </c>
      <c r="CF125" s="614" t="s">
        <v>529</v>
      </c>
      <c r="CG125" s="614" t="s">
        <v>1083</v>
      </c>
      <c r="CH125" s="614" t="s">
        <v>1083</v>
      </c>
      <c r="CI125" s="614" t="s">
        <v>1083</v>
      </c>
      <c r="CJ125" s="614" t="s">
        <v>1083</v>
      </c>
      <c r="CK125" s="614" t="s">
        <v>529</v>
      </c>
      <c r="CL125" s="614" t="s">
        <v>529</v>
      </c>
      <c r="CM125" s="614" t="s">
        <v>1083</v>
      </c>
      <c r="CN125" s="614" t="s">
        <v>1083</v>
      </c>
      <c r="CO125" s="614" t="s">
        <v>1083</v>
      </c>
      <c r="CP125" s="614" t="s">
        <v>1083</v>
      </c>
      <c r="CQ125" s="614" t="s">
        <v>1083</v>
      </c>
      <c r="CR125" s="614" t="s">
        <v>529</v>
      </c>
      <c r="CS125" s="614" t="s">
        <v>1083</v>
      </c>
      <c r="CT125" s="614" t="s">
        <v>1083</v>
      </c>
      <c r="CU125" s="614" t="s">
        <v>1083</v>
      </c>
      <c r="CV125" s="614" t="s">
        <v>1083</v>
      </c>
      <c r="CW125" s="614" t="s">
        <v>1083</v>
      </c>
      <c r="CX125" s="614" t="s">
        <v>1083</v>
      </c>
      <c r="CY125" s="614" t="s">
        <v>1083</v>
      </c>
      <c r="CZ125" s="614" t="s">
        <v>1083</v>
      </c>
      <c r="DA125" s="614" t="s">
        <v>1083</v>
      </c>
      <c r="DB125" s="614" t="s">
        <v>1083</v>
      </c>
      <c r="DC125" s="614" t="s">
        <v>529</v>
      </c>
      <c r="DD125" s="614" t="s">
        <v>1083</v>
      </c>
      <c r="DE125" s="614" t="s">
        <v>1083</v>
      </c>
      <c r="DF125" s="614" t="s">
        <v>529</v>
      </c>
      <c r="DG125" s="614" t="s">
        <v>1083</v>
      </c>
      <c r="DH125" s="614" t="s">
        <v>529</v>
      </c>
      <c r="DI125" s="614" t="s">
        <v>1083</v>
      </c>
      <c r="DJ125" s="614" t="s">
        <v>1083</v>
      </c>
      <c r="DK125" s="614" t="s">
        <v>529</v>
      </c>
      <c r="DL125" s="614" t="s">
        <v>1083</v>
      </c>
      <c r="DM125" s="614" t="s">
        <v>529</v>
      </c>
      <c r="DN125" s="614" t="s">
        <v>1083</v>
      </c>
      <c r="DO125" s="614" t="s">
        <v>1083</v>
      </c>
      <c r="DP125" s="614" t="s">
        <v>529</v>
      </c>
      <c r="DQ125" s="614" t="s">
        <v>529</v>
      </c>
      <c r="DR125" s="614" t="s">
        <v>1083</v>
      </c>
      <c r="DS125" s="614" t="s">
        <v>1083</v>
      </c>
      <c r="DT125" s="614" t="s">
        <v>1083</v>
      </c>
      <c r="DU125" s="614" t="s">
        <v>529</v>
      </c>
      <c r="DV125" s="614" t="s">
        <v>1083</v>
      </c>
      <c r="DW125" s="614" t="s">
        <v>1083</v>
      </c>
      <c r="DX125" s="614" t="s">
        <v>1083</v>
      </c>
      <c r="DY125" s="614" t="s">
        <v>1083</v>
      </c>
      <c r="DZ125" s="614" t="s">
        <v>529</v>
      </c>
      <c r="EA125" s="614" t="s">
        <v>529</v>
      </c>
      <c r="EB125" s="614" t="s">
        <v>529</v>
      </c>
      <c r="EC125" s="614" t="s">
        <v>1083</v>
      </c>
      <c r="ED125" s="614" t="s">
        <v>529</v>
      </c>
      <c r="EE125" s="614" t="s">
        <v>1083</v>
      </c>
      <c r="EF125" s="614" t="s">
        <v>529</v>
      </c>
      <c r="EG125" s="614" t="s">
        <v>529</v>
      </c>
      <c r="EH125" s="614" t="s">
        <v>1083</v>
      </c>
      <c r="EI125" s="614" t="s">
        <v>1083</v>
      </c>
      <c r="EJ125" s="614" t="s">
        <v>1083</v>
      </c>
      <c r="EK125" s="614" t="s">
        <v>1083</v>
      </c>
      <c r="EL125" s="614" t="s">
        <v>1083</v>
      </c>
      <c r="EM125" s="614" t="s">
        <v>1083</v>
      </c>
      <c r="EN125" s="614" t="s">
        <v>529</v>
      </c>
      <c r="EO125" s="614" t="s">
        <v>1083</v>
      </c>
      <c r="EP125" s="614" t="s">
        <v>1083</v>
      </c>
      <c r="EQ125" s="614" t="s">
        <v>1083</v>
      </c>
      <c r="ER125" s="614" t="s">
        <v>529</v>
      </c>
      <c r="ES125" s="614" t="s">
        <v>1083</v>
      </c>
      <c r="ET125" s="614" t="s">
        <v>529</v>
      </c>
      <c r="EU125" s="614" t="s">
        <v>529</v>
      </c>
      <c r="EV125" s="614" t="s">
        <v>529</v>
      </c>
      <c r="EW125" s="614" t="s">
        <v>529</v>
      </c>
      <c r="EX125" s="614" t="s">
        <v>1083</v>
      </c>
      <c r="EY125" s="614" t="s">
        <v>1083</v>
      </c>
      <c r="EZ125" s="614" t="s">
        <v>529</v>
      </c>
      <c r="FA125" s="614" t="s">
        <v>1083</v>
      </c>
      <c r="FB125" s="614" t="s">
        <v>1083</v>
      </c>
      <c r="FC125" s="614" t="s">
        <v>1083</v>
      </c>
      <c r="FD125" s="614" t="s">
        <v>1083</v>
      </c>
      <c r="FE125" s="614" t="s">
        <v>1083</v>
      </c>
      <c r="FF125" s="614" t="s">
        <v>1083</v>
      </c>
      <c r="FG125" s="614" t="s">
        <v>1083</v>
      </c>
      <c r="FH125" s="614" t="s">
        <v>1083</v>
      </c>
      <c r="FI125" s="614" t="s">
        <v>1083</v>
      </c>
      <c r="FJ125" s="614" t="s">
        <v>529</v>
      </c>
      <c r="FK125" s="614" t="s">
        <v>529</v>
      </c>
      <c r="FL125" s="614" t="s">
        <v>1083</v>
      </c>
      <c r="FM125" s="614" t="s">
        <v>529</v>
      </c>
      <c r="FN125" s="614" t="s">
        <v>1083</v>
      </c>
      <c r="FO125" s="614" t="s">
        <v>1083</v>
      </c>
      <c r="FP125" s="614" t="s">
        <v>1083</v>
      </c>
      <c r="FQ125" s="614" t="s">
        <v>1083</v>
      </c>
      <c r="FR125" s="614" t="s">
        <v>1083</v>
      </c>
      <c r="FS125" s="614" t="s">
        <v>1083</v>
      </c>
      <c r="FT125" s="614" t="s">
        <v>529</v>
      </c>
      <c r="FU125" s="614" t="s">
        <v>1083</v>
      </c>
      <c r="FV125" s="614" t="s">
        <v>1083</v>
      </c>
      <c r="FW125" s="614" t="s">
        <v>1083</v>
      </c>
      <c r="FX125" s="614" t="s">
        <v>529</v>
      </c>
      <c r="FY125" s="614" t="s">
        <v>529</v>
      </c>
      <c r="FZ125" s="614" t="s">
        <v>529</v>
      </c>
      <c r="GA125" s="614" t="s">
        <v>529</v>
      </c>
      <c r="GB125" s="614" t="s">
        <v>529</v>
      </c>
      <c r="GC125" s="614" t="s">
        <v>529</v>
      </c>
      <c r="GD125" s="614" t="s">
        <v>529</v>
      </c>
      <c r="GE125" s="614" t="s">
        <v>1083</v>
      </c>
      <c r="GF125" s="614" t="s">
        <v>529</v>
      </c>
      <c r="GG125" s="614" t="s">
        <v>529</v>
      </c>
      <c r="GH125" s="614" t="s">
        <v>1083</v>
      </c>
      <c r="GI125" s="614" t="s">
        <v>1083</v>
      </c>
      <c r="GJ125" s="614" t="s">
        <v>529</v>
      </c>
      <c r="GK125" s="614" t="s">
        <v>1083</v>
      </c>
      <c r="GL125" s="614" t="s">
        <v>529</v>
      </c>
      <c r="GM125" s="614" t="s">
        <v>529</v>
      </c>
    </row>
    <row r="126" spans="1:195" x14ac:dyDescent="0.2">
      <c r="A126" s="613">
        <v>44951</v>
      </c>
      <c r="B126" s="614" t="s">
        <v>529</v>
      </c>
      <c r="C126" s="614" t="s">
        <v>1083</v>
      </c>
      <c r="D126" s="614" t="s">
        <v>1083</v>
      </c>
      <c r="E126" s="614" t="s">
        <v>529</v>
      </c>
      <c r="F126" s="614" t="s">
        <v>529</v>
      </c>
      <c r="G126" s="614" t="s">
        <v>1083</v>
      </c>
      <c r="H126" s="614" t="s">
        <v>1083</v>
      </c>
      <c r="I126" s="614" t="s">
        <v>529</v>
      </c>
      <c r="J126" s="614" t="s">
        <v>1083</v>
      </c>
      <c r="K126" s="614" t="s">
        <v>1083</v>
      </c>
      <c r="L126" s="614" t="s">
        <v>1083</v>
      </c>
      <c r="M126" s="614" t="s">
        <v>1083</v>
      </c>
      <c r="N126" s="614" t="s">
        <v>529</v>
      </c>
      <c r="O126" s="614" t="s">
        <v>1083</v>
      </c>
      <c r="P126" s="614" t="s">
        <v>1083</v>
      </c>
      <c r="Q126" s="614" t="s">
        <v>529</v>
      </c>
      <c r="R126" s="614" t="s">
        <v>1083</v>
      </c>
      <c r="S126" s="614" t="s">
        <v>1083</v>
      </c>
      <c r="T126" s="614" t="s">
        <v>1083</v>
      </c>
      <c r="U126" s="614" t="s">
        <v>1083</v>
      </c>
      <c r="V126" s="614" t="s">
        <v>1083</v>
      </c>
      <c r="W126" s="614" t="s">
        <v>529</v>
      </c>
      <c r="X126" s="614" t="s">
        <v>529</v>
      </c>
      <c r="Y126" s="614" t="s">
        <v>1083</v>
      </c>
      <c r="Z126" s="614" t="s">
        <v>1083</v>
      </c>
      <c r="AA126" s="614" t="s">
        <v>1083</v>
      </c>
      <c r="AB126" s="614" t="s">
        <v>1083</v>
      </c>
      <c r="AC126" s="614" t="s">
        <v>1083</v>
      </c>
      <c r="AD126" s="614" t="s">
        <v>1083</v>
      </c>
      <c r="AE126" s="614" t="s">
        <v>1083</v>
      </c>
      <c r="AF126" s="614" t="s">
        <v>1083</v>
      </c>
      <c r="AG126" s="614" t="s">
        <v>529</v>
      </c>
      <c r="AH126" s="614" t="s">
        <v>1083</v>
      </c>
      <c r="AI126" s="614" t="s">
        <v>1083</v>
      </c>
      <c r="AJ126" s="614" t="s">
        <v>1083</v>
      </c>
      <c r="AK126" s="614" t="s">
        <v>1083</v>
      </c>
      <c r="AL126" s="614" t="s">
        <v>1083</v>
      </c>
      <c r="AM126" s="614" t="s">
        <v>1083</v>
      </c>
      <c r="AN126" s="614" t="s">
        <v>1083</v>
      </c>
      <c r="AO126" s="614" t="s">
        <v>1083</v>
      </c>
      <c r="AP126" s="614" t="s">
        <v>1083</v>
      </c>
      <c r="AQ126" s="614" t="s">
        <v>1083</v>
      </c>
      <c r="AR126" s="614" t="s">
        <v>1083</v>
      </c>
      <c r="AS126" s="614" t="s">
        <v>529</v>
      </c>
      <c r="AT126" s="614" t="s">
        <v>1083</v>
      </c>
      <c r="AU126" s="614" t="s">
        <v>1083</v>
      </c>
      <c r="AV126" s="614" t="s">
        <v>1083</v>
      </c>
      <c r="AW126" s="614" t="s">
        <v>1083</v>
      </c>
      <c r="AX126" s="614" t="s">
        <v>1083</v>
      </c>
      <c r="AY126" s="614" t="s">
        <v>1083</v>
      </c>
      <c r="AZ126" s="614" t="s">
        <v>1083</v>
      </c>
      <c r="BA126" s="614" t="s">
        <v>529</v>
      </c>
      <c r="BB126" s="614" t="s">
        <v>1083</v>
      </c>
      <c r="BC126" s="614" t="s">
        <v>529</v>
      </c>
      <c r="BD126" s="614" t="s">
        <v>529</v>
      </c>
      <c r="BE126" s="614" t="s">
        <v>1083</v>
      </c>
      <c r="BF126" s="614" t="s">
        <v>529</v>
      </c>
      <c r="BG126" s="614" t="s">
        <v>1083</v>
      </c>
      <c r="BH126" s="614" t="s">
        <v>529</v>
      </c>
      <c r="BI126" s="614" t="s">
        <v>529</v>
      </c>
      <c r="BJ126" s="614" t="s">
        <v>1083</v>
      </c>
      <c r="BK126" s="614" t="s">
        <v>529</v>
      </c>
      <c r="BL126" s="614" t="s">
        <v>529</v>
      </c>
      <c r="BM126" s="614" t="s">
        <v>1083</v>
      </c>
      <c r="BN126" s="614" t="s">
        <v>529</v>
      </c>
      <c r="BO126" s="614" t="s">
        <v>529</v>
      </c>
      <c r="BP126" s="614" t="s">
        <v>529</v>
      </c>
      <c r="BQ126" s="614" t="s">
        <v>529</v>
      </c>
      <c r="BR126" s="614" t="s">
        <v>1083</v>
      </c>
      <c r="BS126" s="614" t="s">
        <v>529</v>
      </c>
      <c r="BT126" s="614" t="s">
        <v>529</v>
      </c>
      <c r="BU126" s="614" t="s">
        <v>529</v>
      </c>
      <c r="BV126" s="614" t="s">
        <v>529</v>
      </c>
      <c r="BW126" s="614" t="s">
        <v>1083</v>
      </c>
      <c r="BX126" s="614" t="s">
        <v>529</v>
      </c>
      <c r="BY126" s="614" t="s">
        <v>1083</v>
      </c>
      <c r="BZ126" s="614" t="s">
        <v>1083</v>
      </c>
      <c r="CA126" s="614" t="s">
        <v>1083</v>
      </c>
      <c r="CB126" s="614" t="s">
        <v>1083</v>
      </c>
      <c r="CC126" s="614" t="s">
        <v>1083</v>
      </c>
      <c r="CD126" s="614" t="s">
        <v>1083</v>
      </c>
      <c r="CE126" s="614" t="s">
        <v>529</v>
      </c>
      <c r="CF126" s="614" t="s">
        <v>529</v>
      </c>
      <c r="CG126" s="614" t="s">
        <v>1083</v>
      </c>
      <c r="CH126" s="614" t="s">
        <v>1083</v>
      </c>
      <c r="CI126" s="614" t="s">
        <v>1083</v>
      </c>
      <c r="CJ126" s="614" t="s">
        <v>1083</v>
      </c>
      <c r="CK126" s="614" t="s">
        <v>529</v>
      </c>
      <c r="CL126" s="614" t="s">
        <v>1083</v>
      </c>
      <c r="CM126" s="614" t="s">
        <v>1083</v>
      </c>
      <c r="CN126" s="614" t="s">
        <v>529</v>
      </c>
      <c r="CO126" s="614" t="s">
        <v>1083</v>
      </c>
      <c r="CP126" s="614" t="s">
        <v>1083</v>
      </c>
      <c r="CQ126" s="614" t="s">
        <v>1083</v>
      </c>
      <c r="CR126" s="614" t="s">
        <v>529</v>
      </c>
      <c r="CS126" s="614" t="s">
        <v>1083</v>
      </c>
      <c r="CT126" s="614" t="s">
        <v>1083</v>
      </c>
      <c r="CU126" s="614" t="s">
        <v>1083</v>
      </c>
      <c r="CV126" s="614" t="s">
        <v>1083</v>
      </c>
      <c r="CW126" s="614" t="s">
        <v>1083</v>
      </c>
      <c r="CX126" s="614" t="s">
        <v>1083</v>
      </c>
      <c r="CY126" s="614" t="s">
        <v>1083</v>
      </c>
      <c r="CZ126" s="614" t="s">
        <v>1083</v>
      </c>
      <c r="DA126" s="614" t="s">
        <v>1083</v>
      </c>
      <c r="DB126" s="614" t="s">
        <v>1083</v>
      </c>
      <c r="DC126" s="614" t="s">
        <v>529</v>
      </c>
      <c r="DD126" s="614" t="s">
        <v>1083</v>
      </c>
      <c r="DE126" s="614" t="s">
        <v>1083</v>
      </c>
      <c r="DF126" s="614" t="s">
        <v>1083</v>
      </c>
      <c r="DG126" s="614" t="s">
        <v>1083</v>
      </c>
      <c r="DH126" s="614" t="s">
        <v>529</v>
      </c>
      <c r="DI126" s="614" t="s">
        <v>1083</v>
      </c>
      <c r="DJ126" s="614" t="s">
        <v>1083</v>
      </c>
      <c r="DK126" s="614" t="s">
        <v>529</v>
      </c>
      <c r="DL126" s="614" t="s">
        <v>1083</v>
      </c>
      <c r="DM126" s="614" t="s">
        <v>1083</v>
      </c>
      <c r="DN126" s="614" t="s">
        <v>1083</v>
      </c>
      <c r="DO126" s="614" t="s">
        <v>1083</v>
      </c>
      <c r="DP126" s="614" t="s">
        <v>529</v>
      </c>
      <c r="DQ126" s="614" t="s">
        <v>529</v>
      </c>
      <c r="DR126" s="614" t="s">
        <v>1083</v>
      </c>
      <c r="DS126" s="614" t="s">
        <v>1083</v>
      </c>
      <c r="DT126" s="614" t="s">
        <v>1083</v>
      </c>
      <c r="DU126" s="614" t="s">
        <v>529</v>
      </c>
      <c r="DV126" s="614" t="s">
        <v>1083</v>
      </c>
      <c r="DW126" s="614" t="s">
        <v>1083</v>
      </c>
      <c r="DX126" s="614" t="s">
        <v>1083</v>
      </c>
      <c r="DY126" s="614" t="s">
        <v>1083</v>
      </c>
      <c r="DZ126" s="614" t="s">
        <v>529</v>
      </c>
      <c r="EA126" s="614" t="s">
        <v>529</v>
      </c>
      <c r="EB126" s="614" t="s">
        <v>529</v>
      </c>
      <c r="EC126" s="614" t="s">
        <v>1083</v>
      </c>
      <c r="ED126" s="614" t="s">
        <v>529</v>
      </c>
      <c r="EE126" s="614" t="s">
        <v>1083</v>
      </c>
      <c r="EF126" s="614" t="s">
        <v>529</v>
      </c>
      <c r="EG126" s="614" t="s">
        <v>529</v>
      </c>
      <c r="EH126" s="614" t="s">
        <v>1083</v>
      </c>
      <c r="EI126" s="614" t="s">
        <v>1083</v>
      </c>
      <c r="EJ126" s="614" t="s">
        <v>1083</v>
      </c>
      <c r="EK126" s="614" t="s">
        <v>1083</v>
      </c>
      <c r="EL126" s="614" t="s">
        <v>1083</v>
      </c>
      <c r="EM126" s="614" t="s">
        <v>1083</v>
      </c>
      <c r="EN126" s="614" t="s">
        <v>529</v>
      </c>
      <c r="EO126" s="614" t="s">
        <v>1083</v>
      </c>
      <c r="EP126" s="614" t="s">
        <v>1083</v>
      </c>
      <c r="EQ126" s="614" t="s">
        <v>1083</v>
      </c>
      <c r="ER126" s="614" t="s">
        <v>529</v>
      </c>
      <c r="ES126" s="614" t="s">
        <v>1083</v>
      </c>
      <c r="ET126" s="614" t="s">
        <v>529</v>
      </c>
      <c r="EU126" s="614" t="s">
        <v>1083</v>
      </c>
      <c r="EV126" s="614" t="s">
        <v>529</v>
      </c>
      <c r="EW126" s="614" t="s">
        <v>529</v>
      </c>
      <c r="EX126" s="614" t="s">
        <v>1083</v>
      </c>
      <c r="EY126" s="614" t="s">
        <v>1083</v>
      </c>
      <c r="EZ126" s="614" t="s">
        <v>529</v>
      </c>
      <c r="FA126" s="614" t="s">
        <v>1083</v>
      </c>
      <c r="FB126" s="614" t="s">
        <v>1083</v>
      </c>
      <c r="FC126" s="614" t="s">
        <v>1083</v>
      </c>
      <c r="FD126" s="614" t="s">
        <v>1083</v>
      </c>
      <c r="FE126" s="614" t="s">
        <v>1083</v>
      </c>
      <c r="FF126" s="614" t="s">
        <v>1083</v>
      </c>
      <c r="FG126" s="614" t="s">
        <v>1083</v>
      </c>
      <c r="FH126" s="614" t="s">
        <v>1083</v>
      </c>
      <c r="FI126" s="614" t="s">
        <v>1083</v>
      </c>
      <c r="FJ126" s="614" t="s">
        <v>529</v>
      </c>
      <c r="FK126" s="614" t="s">
        <v>529</v>
      </c>
      <c r="FL126" s="614" t="s">
        <v>1083</v>
      </c>
      <c r="FM126" s="614" t="s">
        <v>529</v>
      </c>
      <c r="FN126" s="614" t="s">
        <v>1083</v>
      </c>
      <c r="FO126" s="614" t="s">
        <v>1083</v>
      </c>
      <c r="FP126" s="614" t="s">
        <v>529</v>
      </c>
      <c r="FQ126" s="614" t="s">
        <v>1083</v>
      </c>
      <c r="FR126" s="614" t="s">
        <v>1083</v>
      </c>
      <c r="FS126" s="614" t="s">
        <v>1083</v>
      </c>
      <c r="FT126" s="614" t="s">
        <v>529</v>
      </c>
      <c r="FU126" s="614" t="s">
        <v>1083</v>
      </c>
      <c r="FV126" s="614" t="s">
        <v>1083</v>
      </c>
      <c r="FW126" s="614" t="s">
        <v>1083</v>
      </c>
      <c r="FX126" s="614" t="s">
        <v>529</v>
      </c>
      <c r="FY126" s="614" t="s">
        <v>529</v>
      </c>
      <c r="FZ126" s="614" t="s">
        <v>529</v>
      </c>
      <c r="GA126" s="614" t="s">
        <v>529</v>
      </c>
      <c r="GB126" s="614" t="s">
        <v>529</v>
      </c>
      <c r="GC126" s="614" t="s">
        <v>529</v>
      </c>
      <c r="GD126" s="614" t="s">
        <v>1083</v>
      </c>
      <c r="GE126" s="614" t="s">
        <v>1083</v>
      </c>
      <c r="GF126" s="614" t="s">
        <v>529</v>
      </c>
      <c r="GG126" s="614" t="s">
        <v>529</v>
      </c>
      <c r="GH126" s="614" t="s">
        <v>1083</v>
      </c>
      <c r="GI126" s="614" t="s">
        <v>1083</v>
      </c>
      <c r="GJ126" s="614" t="s">
        <v>1083</v>
      </c>
      <c r="GK126" s="614" t="s">
        <v>1083</v>
      </c>
      <c r="GL126" s="614" t="s">
        <v>529</v>
      </c>
      <c r="GM126" s="614" t="s">
        <v>1083</v>
      </c>
    </row>
    <row r="127" spans="1:195" x14ac:dyDescent="0.2">
      <c r="A127" s="613">
        <v>44952</v>
      </c>
      <c r="B127" s="614" t="s">
        <v>529</v>
      </c>
      <c r="C127" s="614" t="s">
        <v>1083</v>
      </c>
      <c r="D127" s="614" t="s">
        <v>1083</v>
      </c>
      <c r="E127" s="614" t="s">
        <v>529</v>
      </c>
      <c r="F127" s="614" t="s">
        <v>529</v>
      </c>
      <c r="G127" s="614" t="s">
        <v>1083</v>
      </c>
      <c r="H127" s="614" t="s">
        <v>1083</v>
      </c>
      <c r="I127" s="614" t="s">
        <v>529</v>
      </c>
      <c r="J127" s="614" t="s">
        <v>1083</v>
      </c>
      <c r="K127" s="614" t="s">
        <v>1083</v>
      </c>
      <c r="L127" s="614" t="s">
        <v>1083</v>
      </c>
      <c r="M127" s="614" t="s">
        <v>1083</v>
      </c>
      <c r="N127" s="614" t="s">
        <v>529</v>
      </c>
      <c r="O127" s="614" t="s">
        <v>1083</v>
      </c>
      <c r="P127" s="614" t="s">
        <v>1083</v>
      </c>
      <c r="Q127" s="614" t="s">
        <v>529</v>
      </c>
      <c r="R127" s="614" t="s">
        <v>1083</v>
      </c>
      <c r="S127" s="614" t="s">
        <v>1083</v>
      </c>
      <c r="T127" s="614" t="s">
        <v>1083</v>
      </c>
      <c r="U127" s="614" t="s">
        <v>1083</v>
      </c>
      <c r="V127" s="614" t="s">
        <v>1083</v>
      </c>
      <c r="W127" s="614" t="s">
        <v>529</v>
      </c>
      <c r="X127" s="614" t="s">
        <v>529</v>
      </c>
      <c r="Y127" s="614" t="s">
        <v>1083</v>
      </c>
      <c r="Z127" s="614" t="s">
        <v>1083</v>
      </c>
      <c r="AA127" s="614" t="s">
        <v>1083</v>
      </c>
      <c r="AB127" s="614" t="s">
        <v>1083</v>
      </c>
      <c r="AC127" s="614" t="s">
        <v>1083</v>
      </c>
      <c r="AD127" s="614" t="s">
        <v>1083</v>
      </c>
      <c r="AE127" s="614" t="s">
        <v>1083</v>
      </c>
      <c r="AF127" s="614" t="s">
        <v>1083</v>
      </c>
      <c r="AG127" s="614" t="s">
        <v>529</v>
      </c>
      <c r="AH127" s="614" t="s">
        <v>1083</v>
      </c>
      <c r="AI127" s="614" t="s">
        <v>1083</v>
      </c>
      <c r="AJ127" s="614" t="s">
        <v>1083</v>
      </c>
      <c r="AK127" s="614" t="s">
        <v>1083</v>
      </c>
      <c r="AL127" s="614" t="s">
        <v>1083</v>
      </c>
      <c r="AM127" s="614" t="s">
        <v>1083</v>
      </c>
      <c r="AN127" s="614" t="s">
        <v>1083</v>
      </c>
      <c r="AO127" s="614" t="s">
        <v>1083</v>
      </c>
      <c r="AP127" s="614" t="s">
        <v>1083</v>
      </c>
      <c r="AQ127" s="614" t="s">
        <v>529</v>
      </c>
      <c r="AR127" s="614" t="s">
        <v>1083</v>
      </c>
      <c r="AS127" s="614" t="s">
        <v>529</v>
      </c>
      <c r="AT127" s="614" t="s">
        <v>1083</v>
      </c>
      <c r="AU127" s="614" t="s">
        <v>1083</v>
      </c>
      <c r="AV127" s="614" t="s">
        <v>1083</v>
      </c>
      <c r="AW127" s="614" t="s">
        <v>1083</v>
      </c>
      <c r="AX127" s="614" t="s">
        <v>1083</v>
      </c>
      <c r="AY127" s="614" t="s">
        <v>1083</v>
      </c>
      <c r="AZ127" s="614" t="s">
        <v>1083</v>
      </c>
      <c r="BA127" s="614" t="s">
        <v>1083</v>
      </c>
      <c r="BB127" s="614" t="s">
        <v>1083</v>
      </c>
      <c r="BC127" s="614" t="s">
        <v>529</v>
      </c>
      <c r="BD127" s="614" t="s">
        <v>529</v>
      </c>
      <c r="BE127" s="614" t="s">
        <v>1083</v>
      </c>
      <c r="BF127" s="614" t="s">
        <v>529</v>
      </c>
      <c r="BG127" s="614" t="s">
        <v>1083</v>
      </c>
      <c r="BH127" s="614" t="s">
        <v>529</v>
      </c>
      <c r="BI127" s="614" t="s">
        <v>1083</v>
      </c>
      <c r="BJ127" s="614" t="s">
        <v>1083</v>
      </c>
      <c r="BK127" s="614" t="s">
        <v>529</v>
      </c>
      <c r="BL127" s="614" t="s">
        <v>529</v>
      </c>
      <c r="BM127" s="614" t="s">
        <v>1083</v>
      </c>
      <c r="BN127" s="614" t="s">
        <v>529</v>
      </c>
      <c r="BO127" s="614" t="s">
        <v>529</v>
      </c>
      <c r="BP127" s="614" t="s">
        <v>529</v>
      </c>
      <c r="BQ127" s="614" t="s">
        <v>529</v>
      </c>
      <c r="BR127" s="614" t="s">
        <v>1083</v>
      </c>
      <c r="BS127" s="614" t="s">
        <v>529</v>
      </c>
      <c r="BT127" s="614" t="s">
        <v>529</v>
      </c>
      <c r="BU127" s="614" t="s">
        <v>529</v>
      </c>
      <c r="BV127" s="614" t="s">
        <v>529</v>
      </c>
      <c r="BW127" s="614" t="s">
        <v>1083</v>
      </c>
      <c r="BX127" s="614" t="s">
        <v>529</v>
      </c>
      <c r="BY127" s="614" t="s">
        <v>1083</v>
      </c>
      <c r="BZ127" s="614" t="s">
        <v>1083</v>
      </c>
      <c r="CA127" s="614" t="s">
        <v>1083</v>
      </c>
      <c r="CB127" s="614" t="s">
        <v>1083</v>
      </c>
      <c r="CC127" s="614" t="s">
        <v>1083</v>
      </c>
      <c r="CD127" s="614" t="s">
        <v>1083</v>
      </c>
      <c r="CE127" s="614" t="s">
        <v>529</v>
      </c>
      <c r="CF127" s="614" t="s">
        <v>529</v>
      </c>
      <c r="CG127" s="614" t="s">
        <v>1083</v>
      </c>
      <c r="CH127" s="614" t="s">
        <v>1083</v>
      </c>
      <c r="CI127" s="614" t="s">
        <v>1083</v>
      </c>
      <c r="CJ127" s="614" t="s">
        <v>1083</v>
      </c>
      <c r="CK127" s="614" t="s">
        <v>529</v>
      </c>
      <c r="CL127" s="614" t="s">
        <v>529</v>
      </c>
      <c r="CM127" s="614" t="s">
        <v>1083</v>
      </c>
      <c r="CN127" s="614" t="s">
        <v>1083</v>
      </c>
      <c r="CO127" s="614" t="s">
        <v>1083</v>
      </c>
      <c r="CP127" s="614" t="s">
        <v>1083</v>
      </c>
      <c r="CQ127" s="614" t="s">
        <v>1083</v>
      </c>
      <c r="CR127" s="614" t="s">
        <v>529</v>
      </c>
      <c r="CS127" s="614" t="s">
        <v>1083</v>
      </c>
      <c r="CT127" s="614" t="s">
        <v>1083</v>
      </c>
      <c r="CU127" s="614" t="s">
        <v>1083</v>
      </c>
      <c r="CV127" s="614" t="s">
        <v>1083</v>
      </c>
      <c r="CW127" s="614" t="s">
        <v>1083</v>
      </c>
      <c r="CX127" s="614" t="s">
        <v>1083</v>
      </c>
      <c r="CY127" s="614" t="s">
        <v>1083</v>
      </c>
      <c r="CZ127" s="614" t="s">
        <v>1083</v>
      </c>
      <c r="DA127" s="614" t="s">
        <v>1083</v>
      </c>
      <c r="DB127" s="614" t="s">
        <v>1083</v>
      </c>
      <c r="DC127" s="614" t="s">
        <v>529</v>
      </c>
      <c r="DD127" s="614" t="s">
        <v>1083</v>
      </c>
      <c r="DE127" s="614" t="s">
        <v>1083</v>
      </c>
      <c r="DF127" s="614" t="s">
        <v>1083</v>
      </c>
      <c r="DG127" s="614" t="s">
        <v>1083</v>
      </c>
      <c r="DH127" s="614" t="s">
        <v>529</v>
      </c>
      <c r="DI127" s="614" t="s">
        <v>1083</v>
      </c>
      <c r="DJ127" s="614" t="s">
        <v>1083</v>
      </c>
      <c r="DK127" s="614" t="s">
        <v>529</v>
      </c>
      <c r="DL127" s="614" t="s">
        <v>1083</v>
      </c>
      <c r="DM127" s="614" t="s">
        <v>529</v>
      </c>
      <c r="DN127" s="614" t="s">
        <v>1083</v>
      </c>
      <c r="DO127" s="614" t="s">
        <v>1083</v>
      </c>
      <c r="DP127" s="614" t="s">
        <v>529</v>
      </c>
      <c r="DQ127" s="614" t="s">
        <v>529</v>
      </c>
      <c r="DR127" s="614" t="s">
        <v>1083</v>
      </c>
      <c r="DS127" s="614" t="s">
        <v>1083</v>
      </c>
      <c r="DT127" s="614" t="s">
        <v>1083</v>
      </c>
      <c r="DU127" s="614" t="s">
        <v>1083</v>
      </c>
      <c r="DV127" s="614" t="s">
        <v>1083</v>
      </c>
      <c r="DW127" s="614" t="s">
        <v>1083</v>
      </c>
      <c r="DX127" s="614" t="s">
        <v>1083</v>
      </c>
      <c r="DY127" s="614" t="s">
        <v>1083</v>
      </c>
      <c r="DZ127" s="614" t="s">
        <v>529</v>
      </c>
      <c r="EA127" s="614" t="s">
        <v>529</v>
      </c>
      <c r="EB127" s="614" t="s">
        <v>529</v>
      </c>
      <c r="EC127" s="614" t="s">
        <v>1083</v>
      </c>
      <c r="ED127" s="614" t="s">
        <v>529</v>
      </c>
      <c r="EE127" s="614" t="s">
        <v>1083</v>
      </c>
      <c r="EF127" s="614" t="s">
        <v>529</v>
      </c>
      <c r="EG127" s="614" t="s">
        <v>1083</v>
      </c>
      <c r="EH127" s="614" t="s">
        <v>1083</v>
      </c>
      <c r="EI127" s="614" t="s">
        <v>1083</v>
      </c>
      <c r="EJ127" s="614" t="s">
        <v>1083</v>
      </c>
      <c r="EK127" s="614" t="s">
        <v>1083</v>
      </c>
      <c r="EL127" s="614" t="s">
        <v>1083</v>
      </c>
      <c r="EM127" s="614" t="s">
        <v>1083</v>
      </c>
      <c r="EN127" s="614" t="s">
        <v>529</v>
      </c>
      <c r="EO127" s="614" t="s">
        <v>1083</v>
      </c>
      <c r="EP127" s="614" t="s">
        <v>1083</v>
      </c>
      <c r="EQ127" s="614" t="s">
        <v>1083</v>
      </c>
      <c r="ER127" s="614" t="s">
        <v>529</v>
      </c>
      <c r="ES127" s="614" t="s">
        <v>1083</v>
      </c>
      <c r="ET127" s="614" t="s">
        <v>1083</v>
      </c>
      <c r="EU127" s="614" t="s">
        <v>529</v>
      </c>
      <c r="EV127" s="614" t="s">
        <v>529</v>
      </c>
      <c r="EW127" s="614" t="s">
        <v>529</v>
      </c>
      <c r="EX127" s="614" t="s">
        <v>1083</v>
      </c>
      <c r="EY127" s="614" t="s">
        <v>529</v>
      </c>
      <c r="EZ127" s="614" t="s">
        <v>529</v>
      </c>
      <c r="FA127" s="614" t="s">
        <v>1083</v>
      </c>
      <c r="FB127" s="614" t="s">
        <v>1083</v>
      </c>
      <c r="FC127" s="614" t="s">
        <v>1083</v>
      </c>
      <c r="FD127" s="614" t="s">
        <v>1083</v>
      </c>
      <c r="FE127" s="614" t="s">
        <v>1083</v>
      </c>
      <c r="FF127" s="614" t="s">
        <v>1083</v>
      </c>
      <c r="FG127" s="614" t="s">
        <v>1083</v>
      </c>
      <c r="FH127" s="614" t="s">
        <v>1083</v>
      </c>
      <c r="FI127" s="614" t="s">
        <v>1083</v>
      </c>
      <c r="FJ127" s="614" t="s">
        <v>529</v>
      </c>
      <c r="FK127" s="614" t="s">
        <v>529</v>
      </c>
      <c r="FL127" s="614" t="s">
        <v>1083</v>
      </c>
      <c r="FM127" s="614" t="s">
        <v>529</v>
      </c>
      <c r="FN127" s="614" t="s">
        <v>1083</v>
      </c>
      <c r="FO127" s="614" t="s">
        <v>1083</v>
      </c>
      <c r="FP127" s="614" t="s">
        <v>1083</v>
      </c>
      <c r="FQ127" s="614" t="s">
        <v>1083</v>
      </c>
      <c r="FR127" s="614" t="s">
        <v>1083</v>
      </c>
      <c r="FS127" s="614" t="s">
        <v>1083</v>
      </c>
      <c r="FT127" s="614" t="s">
        <v>529</v>
      </c>
      <c r="FU127" s="614" t="s">
        <v>1083</v>
      </c>
      <c r="FV127" s="614" t="s">
        <v>1083</v>
      </c>
      <c r="FW127" s="614" t="s">
        <v>1083</v>
      </c>
      <c r="FX127" s="614" t="s">
        <v>529</v>
      </c>
      <c r="FY127" s="614" t="s">
        <v>529</v>
      </c>
      <c r="FZ127" s="614" t="s">
        <v>529</v>
      </c>
      <c r="GA127" s="614" t="s">
        <v>529</v>
      </c>
      <c r="GB127" s="614" t="s">
        <v>529</v>
      </c>
      <c r="GC127" s="614" t="s">
        <v>529</v>
      </c>
      <c r="GD127" s="614" t="s">
        <v>529</v>
      </c>
      <c r="GE127" s="614" t="s">
        <v>1083</v>
      </c>
      <c r="GF127" s="614" t="s">
        <v>529</v>
      </c>
      <c r="GG127" s="614" t="s">
        <v>529</v>
      </c>
      <c r="GH127" s="614" t="s">
        <v>1083</v>
      </c>
      <c r="GI127" s="614" t="s">
        <v>1083</v>
      </c>
      <c r="GJ127" s="614" t="s">
        <v>529</v>
      </c>
      <c r="GK127" s="614" t="s">
        <v>1083</v>
      </c>
      <c r="GL127" s="614" t="s">
        <v>529</v>
      </c>
      <c r="GM127" s="614" t="s">
        <v>1083</v>
      </c>
    </row>
    <row r="128" spans="1:195" x14ac:dyDescent="0.2">
      <c r="A128" s="613">
        <v>44953</v>
      </c>
      <c r="B128" s="614" t="s">
        <v>529</v>
      </c>
      <c r="C128" s="614" t="s">
        <v>1083</v>
      </c>
      <c r="D128" s="614" t="s">
        <v>1083</v>
      </c>
      <c r="E128" s="614" t="s">
        <v>529</v>
      </c>
      <c r="F128" s="614" t="s">
        <v>529</v>
      </c>
      <c r="G128" s="614" t="s">
        <v>1083</v>
      </c>
      <c r="H128" s="614" t="s">
        <v>1083</v>
      </c>
      <c r="I128" s="614" t="s">
        <v>1083</v>
      </c>
      <c r="J128" s="614" t="s">
        <v>1083</v>
      </c>
      <c r="K128" s="614" t="s">
        <v>1083</v>
      </c>
      <c r="L128" s="614" t="s">
        <v>1083</v>
      </c>
      <c r="M128" s="614" t="s">
        <v>1083</v>
      </c>
      <c r="N128" s="614" t="s">
        <v>1083</v>
      </c>
      <c r="O128" s="614" t="s">
        <v>1083</v>
      </c>
      <c r="P128" s="614" t="s">
        <v>1083</v>
      </c>
      <c r="Q128" s="614" t="s">
        <v>529</v>
      </c>
      <c r="R128" s="614" t="s">
        <v>1083</v>
      </c>
      <c r="S128" s="614" t="s">
        <v>1083</v>
      </c>
      <c r="T128" s="614" t="s">
        <v>1083</v>
      </c>
      <c r="U128" s="614" t="s">
        <v>1083</v>
      </c>
      <c r="V128" s="614" t="s">
        <v>1083</v>
      </c>
      <c r="W128" s="614" t="s">
        <v>529</v>
      </c>
      <c r="X128" s="614" t="s">
        <v>529</v>
      </c>
      <c r="Y128" s="614" t="s">
        <v>1083</v>
      </c>
      <c r="Z128" s="614" t="s">
        <v>1083</v>
      </c>
      <c r="AA128" s="614" t="s">
        <v>1083</v>
      </c>
      <c r="AB128" s="614" t="s">
        <v>1083</v>
      </c>
      <c r="AC128" s="614" t="s">
        <v>1083</v>
      </c>
      <c r="AD128" s="614" t="s">
        <v>1083</v>
      </c>
      <c r="AE128" s="614" t="s">
        <v>1083</v>
      </c>
      <c r="AF128" s="614" t="s">
        <v>1083</v>
      </c>
      <c r="AG128" s="614" t="s">
        <v>529</v>
      </c>
      <c r="AH128" s="614" t="s">
        <v>1083</v>
      </c>
      <c r="AI128" s="614" t="s">
        <v>1083</v>
      </c>
      <c r="AJ128" s="614" t="s">
        <v>1083</v>
      </c>
      <c r="AK128" s="614" t="s">
        <v>1083</v>
      </c>
      <c r="AL128" s="614" t="s">
        <v>1083</v>
      </c>
      <c r="AM128" s="614" t="s">
        <v>1083</v>
      </c>
      <c r="AN128" s="614" t="s">
        <v>1083</v>
      </c>
      <c r="AO128" s="614" t="s">
        <v>1083</v>
      </c>
      <c r="AP128" s="614" t="s">
        <v>1083</v>
      </c>
      <c r="AQ128" s="614" t="s">
        <v>529</v>
      </c>
      <c r="AR128" s="614" t="s">
        <v>1083</v>
      </c>
      <c r="AS128" s="614" t="s">
        <v>529</v>
      </c>
      <c r="AT128" s="614" t="s">
        <v>1083</v>
      </c>
      <c r="AU128" s="614" t="s">
        <v>1083</v>
      </c>
      <c r="AV128" s="614" t="s">
        <v>1083</v>
      </c>
      <c r="AW128" s="614" t="s">
        <v>1083</v>
      </c>
      <c r="AX128" s="614" t="s">
        <v>1083</v>
      </c>
      <c r="AY128" s="614" t="s">
        <v>1083</v>
      </c>
      <c r="AZ128" s="614" t="s">
        <v>1083</v>
      </c>
      <c r="BA128" s="614" t="s">
        <v>1083</v>
      </c>
      <c r="BB128" s="614" t="s">
        <v>1083</v>
      </c>
      <c r="BC128" s="614" t="s">
        <v>529</v>
      </c>
      <c r="BD128" s="614" t="s">
        <v>529</v>
      </c>
      <c r="BE128" s="614" t="s">
        <v>1083</v>
      </c>
      <c r="BF128" s="614" t="s">
        <v>529</v>
      </c>
      <c r="BG128" s="614" t="s">
        <v>1083</v>
      </c>
      <c r="BH128" s="614" t="s">
        <v>529</v>
      </c>
      <c r="BI128" s="614" t="s">
        <v>1083</v>
      </c>
      <c r="BJ128" s="614" t="s">
        <v>1083</v>
      </c>
      <c r="BK128" s="614" t="s">
        <v>529</v>
      </c>
      <c r="BL128" s="614" t="s">
        <v>529</v>
      </c>
      <c r="BM128" s="614" t="s">
        <v>1083</v>
      </c>
      <c r="BN128" s="614" t="s">
        <v>529</v>
      </c>
      <c r="BO128" s="614" t="s">
        <v>529</v>
      </c>
      <c r="BP128" s="614" t="s">
        <v>529</v>
      </c>
      <c r="BQ128" s="614" t="s">
        <v>529</v>
      </c>
      <c r="BR128" s="614" t="s">
        <v>1083</v>
      </c>
      <c r="BS128" s="614" t="s">
        <v>529</v>
      </c>
      <c r="BT128" s="614" t="s">
        <v>529</v>
      </c>
      <c r="BU128" s="614" t="s">
        <v>529</v>
      </c>
      <c r="BV128" s="614" t="s">
        <v>529</v>
      </c>
      <c r="BW128" s="614" t="s">
        <v>1083</v>
      </c>
      <c r="BX128" s="614" t="s">
        <v>529</v>
      </c>
      <c r="BY128" s="614" t="s">
        <v>1083</v>
      </c>
      <c r="BZ128" s="614" t="s">
        <v>529</v>
      </c>
      <c r="CA128" s="614" t="s">
        <v>1083</v>
      </c>
      <c r="CB128" s="614" t="s">
        <v>1083</v>
      </c>
      <c r="CC128" s="614" t="s">
        <v>1083</v>
      </c>
      <c r="CD128" s="614" t="s">
        <v>1083</v>
      </c>
      <c r="CE128" s="614" t="s">
        <v>529</v>
      </c>
      <c r="CF128" s="614" t="s">
        <v>529</v>
      </c>
      <c r="CG128" s="614" t="s">
        <v>1083</v>
      </c>
      <c r="CH128" s="614" t="s">
        <v>1083</v>
      </c>
      <c r="CI128" s="614" t="s">
        <v>1083</v>
      </c>
      <c r="CJ128" s="614" t="s">
        <v>1083</v>
      </c>
      <c r="CK128" s="614" t="s">
        <v>529</v>
      </c>
      <c r="CL128" s="614" t="s">
        <v>1083</v>
      </c>
      <c r="CM128" s="614" t="s">
        <v>1083</v>
      </c>
      <c r="CN128" s="614" t="s">
        <v>1083</v>
      </c>
      <c r="CO128" s="614" t="s">
        <v>1083</v>
      </c>
      <c r="CP128" s="614" t="s">
        <v>1083</v>
      </c>
      <c r="CQ128" s="614" t="s">
        <v>1083</v>
      </c>
      <c r="CR128" s="614" t="s">
        <v>529</v>
      </c>
      <c r="CS128" s="614" t="s">
        <v>1083</v>
      </c>
      <c r="CT128" s="614" t="s">
        <v>1083</v>
      </c>
      <c r="CU128" s="614" t="s">
        <v>1083</v>
      </c>
      <c r="CV128" s="614" t="s">
        <v>1083</v>
      </c>
      <c r="CW128" s="614" t="s">
        <v>1083</v>
      </c>
      <c r="CX128" s="614" t="s">
        <v>1083</v>
      </c>
      <c r="CY128" s="614" t="s">
        <v>1083</v>
      </c>
      <c r="CZ128" s="614" t="s">
        <v>1083</v>
      </c>
      <c r="DA128" s="614" t="s">
        <v>1083</v>
      </c>
      <c r="DB128" s="614" t="s">
        <v>1083</v>
      </c>
      <c r="DC128" s="614" t="s">
        <v>529</v>
      </c>
      <c r="DD128" s="614" t="s">
        <v>1083</v>
      </c>
      <c r="DE128" s="614" t="s">
        <v>1083</v>
      </c>
      <c r="DF128" s="614" t="s">
        <v>1083</v>
      </c>
      <c r="DG128" s="614" t="s">
        <v>1083</v>
      </c>
      <c r="DH128" s="614" t="s">
        <v>529</v>
      </c>
      <c r="DI128" s="614" t="s">
        <v>1083</v>
      </c>
      <c r="DJ128" s="614" t="s">
        <v>1083</v>
      </c>
      <c r="DK128" s="614" t="s">
        <v>529</v>
      </c>
      <c r="DL128" s="614" t="s">
        <v>1083</v>
      </c>
      <c r="DM128" s="614" t="s">
        <v>529</v>
      </c>
      <c r="DN128" s="614" t="s">
        <v>1083</v>
      </c>
      <c r="DO128" s="614" t="s">
        <v>1083</v>
      </c>
      <c r="DP128" s="614" t="s">
        <v>529</v>
      </c>
      <c r="DQ128" s="614" t="s">
        <v>529</v>
      </c>
      <c r="DR128" s="614" t="s">
        <v>1083</v>
      </c>
      <c r="DS128" s="614" t="s">
        <v>1083</v>
      </c>
      <c r="DT128" s="614" t="s">
        <v>1083</v>
      </c>
      <c r="DU128" s="614" t="s">
        <v>529</v>
      </c>
      <c r="DV128" s="614" t="s">
        <v>1083</v>
      </c>
      <c r="DW128" s="614" t="s">
        <v>1083</v>
      </c>
      <c r="DX128" s="614" t="s">
        <v>1083</v>
      </c>
      <c r="DY128" s="614" t="s">
        <v>1083</v>
      </c>
      <c r="DZ128" s="614" t="s">
        <v>529</v>
      </c>
      <c r="EA128" s="614" t="s">
        <v>529</v>
      </c>
      <c r="EB128" s="614" t="s">
        <v>529</v>
      </c>
      <c r="EC128" s="614" t="s">
        <v>1083</v>
      </c>
      <c r="ED128" s="614" t="s">
        <v>529</v>
      </c>
      <c r="EE128" s="614" t="s">
        <v>1083</v>
      </c>
      <c r="EF128" s="614" t="s">
        <v>529</v>
      </c>
      <c r="EG128" s="614" t="s">
        <v>1083</v>
      </c>
      <c r="EH128" s="614" t="s">
        <v>1083</v>
      </c>
      <c r="EI128" s="614" t="s">
        <v>1083</v>
      </c>
      <c r="EJ128" s="614" t="s">
        <v>1083</v>
      </c>
      <c r="EK128" s="614" t="s">
        <v>1083</v>
      </c>
      <c r="EL128" s="614" t="s">
        <v>1083</v>
      </c>
      <c r="EM128" s="614" t="s">
        <v>1083</v>
      </c>
      <c r="EN128" s="614" t="s">
        <v>529</v>
      </c>
      <c r="EO128" s="614" t="s">
        <v>1083</v>
      </c>
      <c r="EP128" s="614" t="s">
        <v>1083</v>
      </c>
      <c r="EQ128" s="614" t="s">
        <v>1083</v>
      </c>
      <c r="ER128" s="614" t="s">
        <v>529</v>
      </c>
      <c r="ES128" s="614" t="s">
        <v>1083</v>
      </c>
      <c r="ET128" s="614" t="s">
        <v>529</v>
      </c>
      <c r="EU128" s="614" t="s">
        <v>1083</v>
      </c>
      <c r="EV128" s="614" t="s">
        <v>529</v>
      </c>
      <c r="EW128" s="614" t="s">
        <v>529</v>
      </c>
      <c r="EX128" s="614" t="s">
        <v>1083</v>
      </c>
      <c r="EY128" s="614" t="s">
        <v>529</v>
      </c>
      <c r="EZ128" s="614" t="s">
        <v>529</v>
      </c>
      <c r="FA128" s="614" t="s">
        <v>1083</v>
      </c>
      <c r="FB128" s="614" t="s">
        <v>1083</v>
      </c>
      <c r="FC128" s="614" t="s">
        <v>1083</v>
      </c>
      <c r="FD128" s="614" t="s">
        <v>1083</v>
      </c>
      <c r="FE128" s="614" t="s">
        <v>1083</v>
      </c>
      <c r="FF128" s="614" t="s">
        <v>1083</v>
      </c>
      <c r="FG128" s="614" t="s">
        <v>1083</v>
      </c>
      <c r="FH128" s="614" t="s">
        <v>1083</v>
      </c>
      <c r="FI128" s="614" t="s">
        <v>1083</v>
      </c>
      <c r="FJ128" s="614" t="s">
        <v>529</v>
      </c>
      <c r="FK128" s="614" t="s">
        <v>529</v>
      </c>
      <c r="FL128" s="614" t="s">
        <v>1083</v>
      </c>
      <c r="FM128" s="614" t="s">
        <v>1083</v>
      </c>
      <c r="FN128" s="614" t="s">
        <v>1083</v>
      </c>
      <c r="FO128" s="614" t="s">
        <v>1083</v>
      </c>
      <c r="FP128" s="614" t="s">
        <v>1083</v>
      </c>
      <c r="FQ128" s="614" t="s">
        <v>1083</v>
      </c>
      <c r="FR128" s="614" t="s">
        <v>1083</v>
      </c>
      <c r="FS128" s="614" t="s">
        <v>1083</v>
      </c>
      <c r="FT128" s="614" t="s">
        <v>529</v>
      </c>
      <c r="FU128" s="614" t="s">
        <v>1083</v>
      </c>
      <c r="FV128" s="614" t="s">
        <v>1083</v>
      </c>
      <c r="FW128" s="614" t="s">
        <v>1083</v>
      </c>
      <c r="FX128" s="614" t="s">
        <v>529</v>
      </c>
      <c r="FY128" s="614" t="s">
        <v>529</v>
      </c>
      <c r="FZ128" s="614" t="s">
        <v>529</v>
      </c>
      <c r="GA128" s="614" t="s">
        <v>529</v>
      </c>
      <c r="GB128" s="614" t="s">
        <v>529</v>
      </c>
      <c r="GC128" s="614" t="s">
        <v>529</v>
      </c>
      <c r="GD128" s="614" t="s">
        <v>529</v>
      </c>
      <c r="GE128" s="614" t="s">
        <v>1083</v>
      </c>
      <c r="GF128" s="614" t="s">
        <v>529</v>
      </c>
      <c r="GG128" s="614" t="s">
        <v>529</v>
      </c>
      <c r="GH128" s="614" t="s">
        <v>1083</v>
      </c>
      <c r="GI128" s="614" t="s">
        <v>1083</v>
      </c>
      <c r="GJ128" s="614" t="s">
        <v>529</v>
      </c>
      <c r="GK128" s="614" t="s">
        <v>1083</v>
      </c>
      <c r="GL128" s="614" t="s">
        <v>529</v>
      </c>
      <c r="GM128" s="614" t="s">
        <v>1083</v>
      </c>
    </row>
    <row r="129" spans="1:195" x14ac:dyDescent="0.2">
      <c r="A129" s="613">
        <v>44954</v>
      </c>
      <c r="B129" s="614" t="s">
        <v>529</v>
      </c>
      <c r="C129" s="614" t="s">
        <v>1083</v>
      </c>
      <c r="D129" s="614" t="s">
        <v>1083</v>
      </c>
      <c r="E129" s="614" t="s">
        <v>529</v>
      </c>
      <c r="F129" s="614" t="s">
        <v>529</v>
      </c>
      <c r="G129" s="614" t="s">
        <v>1083</v>
      </c>
      <c r="H129" s="614" t="s">
        <v>1083</v>
      </c>
      <c r="I129" s="614" t="s">
        <v>529</v>
      </c>
      <c r="J129" s="614" t="s">
        <v>1083</v>
      </c>
      <c r="K129" s="614" t="s">
        <v>1083</v>
      </c>
      <c r="L129" s="614" t="s">
        <v>1083</v>
      </c>
      <c r="M129" s="614" t="s">
        <v>1083</v>
      </c>
      <c r="N129" s="614" t="s">
        <v>529</v>
      </c>
      <c r="O129" s="614" t="s">
        <v>1083</v>
      </c>
      <c r="P129" s="614" t="s">
        <v>1083</v>
      </c>
      <c r="Q129" s="614" t="s">
        <v>1083</v>
      </c>
      <c r="R129" s="614" t="s">
        <v>1083</v>
      </c>
      <c r="S129" s="614" t="s">
        <v>1083</v>
      </c>
      <c r="T129" s="614" t="s">
        <v>1083</v>
      </c>
      <c r="U129" s="614" t="s">
        <v>1083</v>
      </c>
      <c r="V129" s="614" t="s">
        <v>1083</v>
      </c>
      <c r="W129" s="614" t="s">
        <v>529</v>
      </c>
      <c r="X129" s="614" t="s">
        <v>529</v>
      </c>
      <c r="Y129" s="614" t="s">
        <v>1083</v>
      </c>
      <c r="Z129" s="614" t="s">
        <v>1083</v>
      </c>
      <c r="AA129" s="614" t="s">
        <v>1083</v>
      </c>
      <c r="AB129" s="614" t="s">
        <v>1083</v>
      </c>
      <c r="AC129" s="614" t="s">
        <v>1083</v>
      </c>
      <c r="AD129" s="614" t="s">
        <v>1083</v>
      </c>
      <c r="AE129" s="614" t="s">
        <v>1083</v>
      </c>
      <c r="AF129" s="614" t="s">
        <v>1083</v>
      </c>
      <c r="AG129" s="614" t="s">
        <v>529</v>
      </c>
      <c r="AH129" s="614" t="s">
        <v>529</v>
      </c>
      <c r="AI129" s="614" t="s">
        <v>1083</v>
      </c>
      <c r="AJ129" s="614" t="s">
        <v>1083</v>
      </c>
      <c r="AK129" s="614" t="s">
        <v>529</v>
      </c>
      <c r="AL129" s="614" t="s">
        <v>1083</v>
      </c>
      <c r="AM129" s="614" t="s">
        <v>1083</v>
      </c>
      <c r="AN129" s="614" t="s">
        <v>1083</v>
      </c>
      <c r="AO129" s="614" t="s">
        <v>1083</v>
      </c>
      <c r="AP129" s="614" t="s">
        <v>1083</v>
      </c>
      <c r="AQ129" s="614" t="s">
        <v>529</v>
      </c>
      <c r="AR129" s="614" t="s">
        <v>1083</v>
      </c>
      <c r="AS129" s="614" t="s">
        <v>529</v>
      </c>
      <c r="AT129" s="614" t="s">
        <v>1083</v>
      </c>
      <c r="AU129" s="614" t="s">
        <v>1083</v>
      </c>
      <c r="AV129" s="614" t="s">
        <v>1083</v>
      </c>
      <c r="AW129" s="614" t="s">
        <v>1083</v>
      </c>
      <c r="AX129" s="614" t="s">
        <v>1083</v>
      </c>
      <c r="AY129" s="614" t="s">
        <v>529</v>
      </c>
      <c r="AZ129" s="614" t="s">
        <v>529</v>
      </c>
      <c r="BA129" s="614" t="s">
        <v>529</v>
      </c>
      <c r="BB129" s="614" t="s">
        <v>529</v>
      </c>
      <c r="BC129" s="614" t="s">
        <v>529</v>
      </c>
      <c r="BD129" s="614" t="s">
        <v>529</v>
      </c>
      <c r="BE129" s="614" t="s">
        <v>529</v>
      </c>
      <c r="BF129" s="614" t="s">
        <v>529</v>
      </c>
      <c r="BG129" s="614" t="s">
        <v>529</v>
      </c>
      <c r="BH129" s="614" t="s">
        <v>529</v>
      </c>
      <c r="BI129" s="614" t="s">
        <v>529</v>
      </c>
      <c r="BJ129" s="614" t="s">
        <v>529</v>
      </c>
      <c r="BK129" s="614" t="s">
        <v>529</v>
      </c>
      <c r="BL129" s="614" t="s">
        <v>529</v>
      </c>
      <c r="BM129" s="614" t="s">
        <v>529</v>
      </c>
      <c r="BN129" s="614" t="s">
        <v>529</v>
      </c>
      <c r="BO129" s="614" t="s">
        <v>529</v>
      </c>
      <c r="BP129" s="614" t="s">
        <v>529</v>
      </c>
      <c r="BQ129" s="614" t="s">
        <v>529</v>
      </c>
      <c r="BR129" s="614" t="s">
        <v>1083</v>
      </c>
      <c r="BS129" s="614" t="s">
        <v>529</v>
      </c>
      <c r="BT129" s="614" t="s">
        <v>529</v>
      </c>
      <c r="BU129" s="614" t="s">
        <v>529</v>
      </c>
      <c r="BV129" s="614" t="s">
        <v>529</v>
      </c>
      <c r="BW129" s="614" t="s">
        <v>1083</v>
      </c>
      <c r="BX129" s="614" t="s">
        <v>529</v>
      </c>
      <c r="BY129" s="614" t="s">
        <v>529</v>
      </c>
      <c r="BZ129" s="614" t="s">
        <v>529</v>
      </c>
      <c r="CA129" s="614" t="s">
        <v>1083</v>
      </c>
      <c r="CB129" s="614" t="s">
        <v>1083</v>
      </c>
      <c r="CC129" s="614" t="s">
        <v>1083</v>
      </c>
      <c r="CD129" s="614" t="s">
        <v>1083</v>
      </c>
      <c r="CE129" s="614" t="s">
        <v>529</v>
      </c>
      <c r="CF129" s="614" t="s">
        <v>529</v>
      </c>
      <c r="CG129" s="614" t="s">
        <v>1083</v>
      </c>
      <c r="CH129" s="614" t="s">
        <v>1083</v>
      </c>
      <c r="CI129" s="614" t="s">
        <v>1083</v>
      </c>
      <c r="CJ129" s="614" t="s">
        <v>529</v>
      </c>
      <c r="CK129" s="614" t="s">
        <v>529</v>
      </c>
      <c r="CL129" s="614" t="s">
        <v>1083</v>
      </c>
      <c r="CM129" s="614" t="s">
        <v>1083</v>
      </c>
      <c r="CN129" s="614" t="s">
        <v>1083</v>
      </c>
      <c r="CO129" s="614" t="s">
        <v>1083</v>
      </c>
      <c r="CP129" s="614" t="s">
        <v>1083</v>
      </c>
      <c r="CQ129" s="614" t="s">
        <v>1083</v>
      </c>
      <c r="CR129" s="614" t="s">
        <v>529</v>
      </c>
      <c r="CS129" s="614" t="s">
        <v>1083</v>
      </c>
      <c r="CT129" s="614" t="s">
        <v>1083</v>
      </c>
      <c r="CU129" s="614" t="s">
        <v>1083</v>
      </c>
      <c r="CV129" s="614" t="s">
        <v>1083</v>
      </c>
      <c r="CW129" s="614" t="s">
        <v>1083</v>
      </c>
      <c r="CX129" s="614" t="s">
        <v>1083</v>
      </c>
      <c r="CY129" s="614" t="s">
        <v>1083</v>
      </c>
      <c r="CZ129" s="614" t="s">
        <v>1083</v>
      </c>
      <c r="DA129" s="614" t="s">
        <v>1083</v>
      </c>
      <c r="DB129" s="614" t="s">
        <v>1083</v>
      </c>
      <c r="DC129" s="614" t="s">
        <v>529</v>
      </c>
      <c r="DD129" s="614" t="s">
        <v>1083</v>
      </c>
      <c r="DE129" s="614" t="s">
        <v>1083</v>
      </c>
      <c r="DF129" s="614" t="s">
        <v>1083</v>
      </c>
      <c r="DG129" s="614" t="s">
        <v>1083</v>
      </c>
      <c r="DH129" s="614" t="s">
        <v>529</v>
      </c>
      <c r="DI129" s="614" t="s">
        <v>1083</v>
      </c>
      <c r="DJ129" s="614" t="s">
        <v>1083</v>
      </c>
      <c r="DK129" s="614" t="s">
        <v>529</v>
      </c>
      <c r="DL129" s="614" t="s">
        <v>1083</v>
      </c>
      <c r="DM129" s="614" t="s">
        <v>529</v>
      </c>
      <c r="DN129" s="614" t="s">
        <v>1083</v>
      </c>
      <c r="DO129" s="614" t="s">
        <v>1083</v>
      </c>
      <c r="DP129" s="614" t="s">
        <v>529</v>
      </c>
      <c r="DQ129" s="614" t="s">
        <v>529</v>
      </c>
      <c r="DR129" s="614" t="s">
        <v>1083</v>
      </c>
      <c r="DS129" s="614" t="s">
        <v>1083</v>
      </c>
      <c r="DT129" s="614" t="s">
        <v>1083</v>
      </c>
      <c r="DU129" s="614" t="s">
        <v>529</v>
      </c>
      <c r="DV129" s="614" t="s">
        <v>1083</v>
      </c>
      <c r="DW129" s="614" t="s">
        <v>1083</v>
      </c>
      <c r="DX129" s="614" t="s">
        <v>1083</v>
      </c>
      <c r="DY129" s="614" t="s">
        <v>1083</v>
      </c>
      <c r="DZ129" s="614" t="s">
        <v>529</v>
      </c>
      <c r="EA129" s="614" t="s">
        <v>529</v>
      </c>
      <c r="EB129" s="614" t="s">
        <v>529</v>
      </c>
      <c r="EC129" s="614" t="s">
        <v>1083</v>
      </c>
      <c r="ED129" s="614" t="s">
        <v>529</v>
      </c>
      <c r="EE129" s="614" t="s">
        <v>529</v>
      </c>
      <c r="EF129" s="614" t="s">
        <v>529</v>
      </c>
      <c r="EG129" s="614" t="s">
        <v>529</v>
      </c>
      <c r="EH129" s="614" t="s">
        <v>1083</v>
      </c>
      <c r="EI129" s="614" t="s">
        <v>1083</v>
      </c>
      <c r="EJ129" s="614" t="s">
        <v>1083</v>
      </c>
      <c r="EK129" s="614" t="s">
        <v>1083</v>
      </c>
      <c r="EL129" s="614" t="s">
        <v>1083</v>
      </c>
      <c r="EM129" s="614" t="s">
        <v>1083</v>
      </c>
      <c r="EN129" s="614" t="s">
        <v>529</v>
      </c>
      <c r="EO129" s="614" t="s">
        <v>1083</v>
      </c>
      <c r="EP129" s="614" t="s">
        <v>1083</v>
      </c>
      <c r="EQ129" s="614" t="s">
        <v>1083</v>
      </c>
      <c r="ER129" s="614" t="s">
        <v>529</v>
      </c>
      <c r="ES129" s="614" t="s">
        <v>1083</v>
      </c>
      <c r="ET129" s="614" t="s">
        <v>529</v>
      </c>
      <c r="EU129" s="614" t="s">
        <v>529</v>
      </c>
      <c r="EV129" s="614" t="s">
        <v>529</v>
      </c>
      <c r="EW129" s="614" t="s">
        <v>529</v>
      </c>
      <c r="EX129" s="614" t="s">
        <v>1083</v>
      </c>
      <c r="EY129" s="614" t="s">
        <v>1083</v>
      </c>
      <c r="EZ129" s="614" t="s">
        <v>529</v>
      </c>
      <c r="FA129" s="614" t="s">
        <v>1083</v>
      </c>
      <c r="FB129" s="614" t="s">
        <v>1083</v>
      </c>
      <c r="FC129" s="614" t="s">
        <v>1083</v>
      </c>
      <c r="FD129" s="614" t="s">
        <v>1083</v>
      </c>
      <c r="FE129" s="614" t="s">
        <v>1083</v>
      </c>
      <c r="FF129" s="614" t="s">
        <v>1083</v>
      </c>
      <c r="FG129" s="614" t="s">
        <v>1083</v>
      </c>
      <c r="FH129" s="614" t="s">
        <v>1083</v>
      </c>
      <c r="FI129" s="614" t="s">
        <v>1083</v>
      </c>
      <c r="FJ129" s="614" t="s">
        <v>529</v>
      </c>
      <c r="FK129" s="614" t="s">
        <v>529</v>
      </c>
      <c r="FL129" s="614" t="s">
        <v>1083</v>
      </c>
      <c r="FM129" s="614" t="s">
        <v>529</v>
      </c>
      <c r="FN129" s="614" t="s">
        <v>1083</v>
      </c>
      <c r="FO129" s="614" t="s">
        <v>1083</v>
      </c>
      <c r="FP129" s="614" t="s">
        <v>1083</v>
      </c>
      <c r="FQ129" s="614" t="s">
        <v>1083</v>
      </c>
      <c r="FR129" s="614" t="s">
        <v>1083</v>
      </c>
      <c r="FS129" s="614" t="s">
        <v>1083</v>
      </c>
      <c r="FT129" s="614" t="s">
        <v>529</v>
      </c>
      <c r="FU129" s="614" t="s">
        <v>1083</v>
      </c>
      <c r="FV129" s="614" t="s">
        <v>1083</v>
      </c>
      <c r="FW129" s="614" t="s">
        <v>1083</v>
      </c>
      <c r="FX129" s="614" t="s">
        <v>529</v>
      </c>
      <c r="FY129" s="614" t="s">
        <v>529</v>
      </c>
      <c r="FZ129" s="614" t="s">
        <v>529</v>
      </c>
      <c r="GA129" s="614" t="s">
        <v>529</v>
      </c>
      <c r="GB129" s="614" t="s">
        <v>529</v>
      </c>
      <c r="GC129" s="614" t="s">
        <v>529</v>
      </c>
      <c r="GD129" s="614" t="s">
        <v>1083</v>
      </c>
      <c r="GE129" s="614" t="s">
        <v>1083</v>
      </c>
      <c r="GF129" s="614" t="s">
        <v>529</v>
      </c>
      <c r="GG129" s="614" t="s">
        <v>529</v>
      </c>
      <c r="GH129" s="614" t="s">
        <v>1083</v>
      </c>
      <c r="GI129" s="614" t="s">
        <v>1083</v>
      </c>
      <c r="GJ129" s="614" t="s">
        <v>1083</v>
      </c>
      <c r="GK129" s="614" t="s">
        <v>1083</v>
      </c>
      <c r="GL129" s="614" t="s">
        <v>529</v>
      </c>
      <c r="GM129" s="614" t="s">
        <v>1083</v>
      </c>
    </row>
    <row r="130" spans="1:195" x14ac:dyDescent="0.2">
      <c r="A130" s="613">
        <v>44955</v>
      </c>
      <c r="B130" s="614" t="s">
        <v>529</v>
      </c>
      <c r="C130" s="614" t="s">
        <v>1083</v>
      </c>
      <c r="D130" s="614" t="s">
        <v>1083</v>
      </c>
      <c r="E130" s="614" t="s">
        <v>529</v>
      </c>
      <c r="F130" s="614" t="s">
        <v>529</v>
      </c>
      <c r="G130" s="614" t="s">
        <v>1083</v>
      </c>
      <c r="H130" s="614" t="s">
        <v>1083</v>
      </c>
      <c r="I130" s="614" t="s">
        <v>1083</v>
      </c>
      <c r="J130" s="614" t="s">
        <v>1083</v>
      </c>
      <c r="K130" s="614" t="s">
        <v>1083</v>
      </c>
      <c r="L130" s="614" t="s">
        <v>1083</v>
      </c>
      <c r="M130" s="614" t="s">
        <v>1083</v>
      </c>
      <c r="N130" s="614" t="s">
        <v>1083</v>
      </c>
      <c r="O130" s="614" t="s">
        <v>1083</v>
      </c>
      <c r="P130" s="614" t="s">
        <v>1083</v>
      </c>
      <c r="Q130" s="614" t="s">
        <v>1083</v>
      </c>
      <c r="R130" s="614" t="s">
        <v>1083</v>
      </c>
      <c r="S130" s="614" t="s">
        <v>1083</v>
      </c>
      <c r="T130" s="614" t="s">
        <v>1083</v>
      </c>
      <c r="U130" s="614" t="s">
        <v>1083</v>
      </c>
      <c r="V130" s="614" t="s">
        <v>1083</v>
      </c>
      <c r="W130" s="614" t="s">
        <v>529</v>
      </c>
      <c r="X130" s="614" t="s">
        <v>529</v>
      </c>
      <c r="Y130" s="614" t="s">
        <v>1083</v>
      </c>
      <c r="Z130" s="614" t="s">
        <v>1083</v>
      </c>
      <c r="AA130" s="614" t="s">
        <v>1083</v>
      </c>
      <c r="AB130" s="614" t="s">
        <v>1083</v>
      </c>
      <c r="AC130" s="614" t="s">
        <v>1083</v>
      </c>
      <c r="AD130" s="614" t="s">
        <v>1083</v>
      </c>
      <c r="AE130" s="614" t="s">
        <v>1083</v>
      </c>
      <c r="AF130" s="614" t="s">
        <v>1083</v>
      </c>
      <c r="AG130" s="614" t="s">
        <v>529</v>
      </c>
      <c r="AH130" s="614" t="s">
        <v>1083</v>
      </c>
      <c r="AI130" s="614" t="s">
        <v>1083</v>
      </c>
      <c r="AJ130" s="614" t="s">
        <v>1083</v>
      </c>
      <c r="AK130" s="614" t="s">
        <v>529</v>
      </c>
      <c r="AL130" s="614" t="s">
        <v>1083</v>
      </c>
      <c r="AM130" s="614" t="s">
        <v>1083</v>
      </c>
      <c r="AN130" s="614" t="s">
        <v>1083</v>
      </c>
      <c r="AO130" s="614" t="s">
        <v>1083</v>
      </c>
      <c r="AP130" s="614" t="s">
        <v>1083</v>
      </c>
      <c r="AQ130" s="614" t="s">
        <v>529</v>
      </c>
      <c r="AR130" s="614" t="s">
        <v>1083</v>
      </c>
      <c r="AS130" s="614" t="s">
        <v>529</v>
      </c>
      <c r="AT130" s="614" t="s">
        <v>1083</v>
      </c>
      <c r="AU130" s="614" t="s">
        <v>1083</v>
      </c>
      <c r="AV130" s="614" t="s">
        <v>1083</v>
      </c>
      <c r="AW130" s="614" t="s">
        <v>1083</v>
      </c>
      <c r="AX130" s="614" t="s">
        <v>1083</v>
      </c>
      <c r="AY130" s="614" t="s">
        <v>529</v>
      </c>
      <c r="AZ130" s="614" t="s">
        <v>529</v>
      </c>
      <c r="BA130" s="614" t="s">
        <v>529</v>
      </c>
      <c r="BB130" s="614" t="s">
        <v>529</v>
      </c>
      <c r="BC130" s="614" t="s">
        <v>529</v>
      </c>
      <c r="BD130" s="614" t="s">
        <v>529</v>
      </c>
      <c r="BE130" s="614" t="s">
        <v>529</v>
      </c>
      <c r="BF130" s="614" t="s">
        <v>529</v>
      </c>
      <c r="BG130" s="614" t="s">
        <v>529</v>
      </c>
      <c r="BH130" s="614" t="s">
        <v>529</v>
      </c>
      <c r="BI130" s="614" t="s">
        <v>529</v>
      </c>
      <c r="BJ130" s="614" t="s">
        <v>529</v>
      </c>
      <c r="BK130" s="614" t="s">
        <v>529</v>
      </c>
      <c r="BL130" s="614" t="s">
        <v>529</v>
      </c>
      <c r="BM130" s="614" t="s">
        <v>529</v>
      </c>
      <c r="BN130" s="614" t="s">
        <v>529</v>
      </c>
      <c r="BO130" s="614" t="s">
        <v>529</v>
      </c>
      <c r="BP130" s="614" t="s">
        <v>529</v>
      </c>
      <c r="BQ130" s="614" t="s">
        <v>529</v>
      </c>
      <c r="BR130" s="614" t="s">
        <v>1083</v>
      </c>
      <c r="BS130" s="614" t="s">
        <v>529</v>
      </c>
      <c r="BT130" s="614" t="s">
        <v>529</v>
      </c>
      <c r="BU130" s="614" t="s">
        <v>529</v>
      </c>
      <c r="BV130" s="614" t="s">
        <v>529</v>
      </c>
      <c r="BW130" s="614" t="s">
        <v>1083</v>
      </c>
      <c r="BX130" s="614" t="s">
        <v>529</v>
      </c>
      <c r="BY130" s="614" t="s">
        <v>1083</v>
      </c>
      <c r="BZ130" s="614" t="s">
        <v>529</v>
      </c>
      <c r="CA130" s="614" t="s">
        <v>1083</v>
      </c>
      <c r="CB130" s="614" t="s">
        <v>1083</v>
      </c>
      <c r="CC130" s="614" t="s">
        <v>1083</v>
      </c>
      <c r="CD130" s="614" t="s">
        <v>1083</v>
      </c>
      <c r="CE130" s="614" t="s">
        <v>529</v>
      </c>
      <c r="CF130" s="614" t="s">
        <v>529</v>
      </c>
      <c r="CG130" s="614" t="s">
        <v>1083</v>
      </c>
      <c r="CH130" s="614" t="s">
        <v>1083</v>
      </c>
      <c r="CI130" s="614" t="s">
        <v>1083</v>
      </c>
      <c r="CJ130" s="614" t="s">
        <v>1083</v>
      </c>
      <c r="CK130" s="614" t="s">
        <v>529</v>
      </c>
      <c r="CL130" s="614" t="s">
        <v>1083</v>
      </c>
      <c r="CM130" s="614" t="s">
        <v>1083</v>
      </c>
      <c r="CN130" s="614" t="s">
        <v>1083</v>
      </c>
      <c r="CO130" s="614" t="s">
        <v>1083</v>
      </c>
      <c r="CP130" s="614" t="s">
        <v>1083</v>
      </c>
      <c r="CQ130" s="614" t="s">
        <v>1083</v>
      </c>
      <c r="CR130" s="614" t="s">
        <v>529</v>
      </c>
      <c r="CS130" s="614" t="s">
        <v>1083</v>
      </c>
      <c r="CT130" s="614" t="s">
        <v>1083</v>
      </c>
      <c r="CU130" s="614" t="s">
        <v>1083</v>
      </c>
      <c r="CV130" s="614" t="s">
        <v>1083</v>
      </c>
      <c r="CW130" s="614" t="s">
        <v>1083</v>
      </c>
      <c r="CX130" s="614" t="s">
        <v>1083</v>
      </c>
      <c r="CY130" s="614" t="s">
        <v>1083</v>
      </c>
      <c r="CZ130" s="614" t="s">
        <v>1083</v>
      </c>
      <c r="DA130" s="614" t="s">
        <v>1083</v>
      </c>
      <c r="DB130" s="614" t="s">
        <v>1083</v>
      </c>
      <c r="DC130" s="614" t="s">
        <v>529</v>
      </c>
      <c r="DD130" s="614" t="s">
        <v>1083</v>
      </c>
      <c r="DE130" s="614" t="s">
        <v>1083</v>
      </c>
      <c r="DF130" s="614" t="s">
        <v>1083</v>
      </c>
      <c r="DG130" s="614" t="s">
        <v>1083</v>
      </c>
      <c r="DH130" s="614" t="s">
        <v>529</v>
      </c>
      <c r="DI130" s="614" t="s">
        <v>1083</v>
      </c>
      <c r="DJ130" s="614" t="s">
        <v>1083</v>
      </c>
      <c r="DK130" s="614" t="s">
        <v>529</v>
      </c>
      <c r="DL130" s="614" t="s">
        <v>1083</v>
      </c>
      <c r="DM130" s="614" t="s">
        <v>529</v>
      </c>
      <c r="DN130" s="614" t="s">
        <v>1083</v>
      </c>
      <c r="DO130" s="614" t="s">
        <v>1083</v>
      </c>
      <c r="DP130" s="614" t="s">
        <v>529</v>
      </c>
      <c r="DQ130" s="614" t="s">
        <v>529</v>
      </c>
      <c r="DR130" s="614" t="s">
        <v>1083</v>
      </c>
      <c r="DS130" s="614" t="s">
        <v>1083</v>
      </c>
      <c r="DT130" s="614" t="s">
        <v>1083</v>
      </c>
      <c r="DU130" s="614" t="s">
        <v>529</v>
      </c>
      <c r="DV130" s="614" t="s">
        <v>1083</v>
      </c>
      <c r="DW130" s="614" t="s">
        <v>1083</v>
      </c>
      <c r="DX130" s="614" t="s">
        <v>529</v>
      </c>
      <c r="DY130" s="614" t="s">
        <v>1083</v>
      </c>
      <c r="DZ130" s="614" t="s">
        <v>529</v>
      </c>
      <c r="EA130" s="614" t="s">
        <v>529</v>
      </c>
      <c r="EB130" s="614" t="s">
        <v>529</v>
      </c>
      <c r="EC130" s="614" t="s">
        <v>529</v>
      </c>
      <c r="ED130" s="614" t="s">
        <v>529</v>
      </c>
      <c r="EE130" s="614" t="s">
        <v>529</v>
      </c>
      <c r="EF130" s="614" t="s">
        <v>529</v>
      </c>
      <c r="EG130" s="614" t="s">
        <v>529</v>
      </c>
      <c r="EH130" s="614" t="s">
        <v>1083</v>
      </c>
      <c r="EI130" s="614" t="s">
        <v>1083</v>
      </c>
      <c r="EJ130" s="614" t="s">
        <v>1083</v>
      </c>
      <c r="EK130" s="614" t="s">
        <v>1083</v>
      </c>
      <c r="EL130" s="614" t="s">
        <v>1083</v>
      </c>
      <c r="EM130" s="614" t="s">
        <v>1083</v>
      </c>
      <c r="EN130" s="614" t="s">
        <v>529</v>
      </c>
      <c r="EO130" s="614" t="s">
        <v>1083</v>
      </c>
      <c r="EP130" s="614" t="s">
        <v>1083</v>
      </c>
      <c r="EQ130" s="614" t="s">
        <v>1083</v>
      </c>
      <c r="ER130" s="614" t="s">
        <v>529</v>
      </c>
      <c r="ES130" s="614" t="s">
        <v>1083</v>
      </c>
      <c r="ET130" s="614" t="s">
        <v>1083</v>
      </c>
      <c r="EU130" s="614" t="s">
        <v>529</v>
      </c>
      <c r="EV130" s="614" t="s">
        <v>529</v>
      </c>
      <c r="EW130" s="614" t="s">
        <v>529</v>
      </c>
      <c r="EX130" s="614" t="s">
        <v>1083</v>
      </c>
      <c r="EY130" s="614" t="s">
        <v>1083</v>
      </c>
      <c r="EZ130" s="614" t="s">
        <v>529</v>
      </c>
      <c r="FA130" s="614" t="s">
        <v>1083</v>
      </c>
      <c r="FB130" s="614" t="s">
        <v>1083</v>
      </c>
      <c r="FC130" s="614" t="s">
        <v>1083</v>
      </c>
      <c r="FD130" s="614" t="s">
        <v>1083</v>
      </c>
      <c r="FE130" s="614" t="s">
        <v>1083</v>
      </c>
      <c r="FF130" s="614" t="s">
        <v>1083</v>
      </c>
      <c r="FG130" s="614" t="s">
        <v>1083</v>
      </c>
      <c r="FH130" s="614" t="s">
        <v>1083</v>
      </c>
      <c r="FI130" s="614" t="s">
        <v>1083</v>
      </c>
      <c r="FJ130" s="614" t="s">
        <v>529</v>
      </c>
      <c r="FK130" s="614" t="s">
        <v>529</v>
      </c>
      <c r="FL130" s="614" t="s">
        <v>1083</v>
      </c>
      <c r="FM130" s="614" t="s">
        <v>529</v>
      </c>
      <c r="FN130" s="614" t="s">
        <v>1083</v>
      </c>
      <c r="FO130" s="614" t="s">
        <v>1083</v>
      </c>
      <c r="FP130" s="614" t="s">
        <v>529</v>
      </c>
      <c r="FQ130" s="614" t="s">
        <v>1083</v>
      </c>
      <c r="FR130" s="614" t="s">
        <v>1083</v>
      </c>
      <c r="FS130" s="614" t="s">
        <v>1083</v>
      </c>
      <c r="FT130" s="614" t="s">
        <v>529</v>
      </c>
      <c r="FU130" s="614" t="s">
        <v>1083</v>
      </c>
      <c r="FV130" s="614" t="s">
        <v>1083</v>
      </c>
      <c r="FW130" s="614" t="s">
        <v>1083</v>
      </c>
      <c r="FX130" s="614" t="s">
        <v>529</v>
      </c>
      <c r="FY130" s="614" t="s">
        <v>529</v>
      </c>
      <c r="FZ130" s="614" t="s">
        <v>529</v>
      </c>
      <c r="GA130" s="614" t="s">
        <v>529</v>
      </c>
      <c r="GB130" s="614" t="s">
        <v>529</v>
      </c>
      <c r="GC130" s="614" t="s">
        <v>529</v>
      </c>
      <c r="GD130" s="614" t="s">
        <v>529</v>
      </c>
      <c r="GE130" s="614" t="s">
        <v>1083</v>
      </c>
      <c r="GF130" s="614" t="s">
        <v>529</v>
      </c>
      <c r="GG130" s="614" t="s">
        <v>529</v>
      </c>
      <c r="GH130" s="614" t="s">
        <v>1083</v>
      </c>
      <c r="GI130" s="614" t="s">
        <v>1083</v>
      </c>
      <c r="GJ130" s="614" t="s">
        <v>529</v>
      </c>
      <c r="GK130" s="614" t="s">
        <v>1083</v>
      </c>
      <c r="GL130" s="614" t="s">
        <v>529</v>
      </c>
      <c r="GM130" s="614" t="s">
        <v>529</v>
      </c>
    </row>
    <row r="131" spans="1:195" x14ac:dyDescent="0.2">
      <c r="A131" s="613">
        <v>44956</v>
      </c>
      <c r="B131" s="614" t="s">
        <v>529</v>
      </c>
      <c r="C131" s="614" t="s">
        <v>1083</v>
      </c>
      <c r="D131" s="614" t="s">
        <v>1083</v>
      </c>
      <c r="E131" s="614" t="s">
        <v>529</v>
      </c>
      <c r="F131" s="614" t="s">
        <v>529</v>
      </c>
      <c r="G131" s="614" t="s">
        <v>1083</v>
      </c>
      <c r="H131" s="614" t="s">
        <v>1083</v>
      </c>
      <c r="I131" s="614" t="s">
        <v>1083</v>
      </c>
      <c r="J131" s="614" t="s">
        <v>1083</v>
      </c>
      <c r="K131" s="614" t="s">
        <v>1083</v>
      </c>
      <c r="L131" s="614" t="s">
        <v>1083</v>
      </c>
      <c r="M131" s="614" t="s">
        <v>1083</v>
      </c>
      <c r="N131" s="614" t="s">
        <v>1083</v>
      </c>
      <c r="O131" s="614" t="s">
        <v>1083</v>
      </c>
      <c r="P131" s="614" t="s">
        <v>1083</v>
      </c>
      <c r="Q131" s="614" t="s">
        <v>529</v>
      </c>
      <c r="R131" s="614" t="s">
        <v>1083</v>
      </c>
      <c r="S131" s="614" t="s">
        <v>1083</v>
      </c>
      <c r="T131" s="614" t="s">
        <v>1083</v>
      </c>
      <c r="U131" s="614" t="s">
        <v>1083</v>
      </c>
      <c r="V131" s="614" t="s">
        <v>1083</v>
      </c>
      <c r="W131" s="614" t="s">
        <v>529</v>
      </c>
      <c r="X131" s="614" t="s">
        <v>529</v>
      </c>
      <c r="Y131" s="614" t="s">
        <v>1083</v>
      </c>
      <c r="Z131" s="614" t="s">
        <v>1083</v>
      </c>
      <c r="AA131" s="614" t="s">
        <v>1083</v>
      </c>
      <c r="AB131" s="614" t="s">
        <v>1083</v>
      </c>
      <c r="AC131" s="614" t="s">
        <v>1083</v>
      </c>
      <c r="AD131" s="614" t="s">
        <v>1083</v>
      </c>
      <c r="AE131" s="614" t="s">
        <v>1083</v>
      </c>
      <c r="AF131" s="614" t="s">
        <v>1083</v>
      </c>
      <c r="AG131" s="614" t="s">
        <v>529</v>
      </c>
      <c r="AH131" s="614" t="s">
        <v>529</v>
      </c>
      <c r="AI131" s="614" t="s">
        <v>1083</v>
      </c>
      <c r="AJ131" s="614" t="s">
        <v>1083</v>
      </c>
      <c r="AK131" s="614" t="s">
        <v>1083</v>
      </c>
      <c r="AL131" s="614" t="s">
        <v>1083</v>
      </c>
      <c r="AM131" s="614" t="s">
        <v>1083</v>
      </c>
      <c r="AN131" s="614" t="s">
        <v>1083</v>
      </c>
      <c r="AO131" s="614" t="s">
        <v>1083</v>
      </c>
      <c r="AP131" s="614" t="s">
        <v>1083</v>
      </c>
      <c r="AQ131" s="614" t="s">
        <v>1083</v>
      </c>
      <c r="AR131" s="614" t="s">
        <v>1083</v>
      </c>
      <c r="AS131" s="614" t="s">
        <v>529</v>
      </c>
      <c r="AT131" s="614" t="s">
        <v>1083</v>
      </c>
      <c r="AU131" s="614" t="s">
        <v>1083</v>
      </c>
      <c r="AV131" s="614" t="s">
        <v>1083</v>
      </c>
      <c r="AW131" s="614" t="s">
        <v>1083</v>
      </c>
      <c r="AX131" s="614" t="s">
        <v>1083</v>
      </c>
      <c r="AY131" s="614" t="s">
        <v>529</v>
      </c>
      <c r="AZ131" s="614" t="s">
        <v>1083</v>
      </c>
      <c r="BA131" s="614" t="s">
        <v>529</v>
      </c>
      <c r="BB131" s="614" t="s">
        <v>529</v>
      </c>
      <c r="BC131" s="614" t="s">
        <v>529</v>
      </c>
      <c r="BD131" s="614" t="s">
        <v>529</v>
      </c>
      <c r="BE131" s="614" t="s">
        <v>529</v>
      </c>
      <c r="BF131" s="614" t="s">
        <v>529</v>
      </c>
      <c r="BG131" s="614" t="s">
        <v>529</v>
      </c>
      <c r="BH131" s="614" t="s">
        <v>529</v>
      </c>
      <c r="BI131" s="614" t="s">
        <v>529</v>
      </c>
      <c r="BJ131" s="614" t="s">
        <v>529</v>
      </c>
      <c r="BK131" s="614" t="s">
        <v>529</v>
      </c>
      <c r="BL131" s="614" t="s">
        <v>529</v>
      </c>
      <c r="BM131" s="614" t="s">
        <v>529</v>
      </c>
      <c r="BN131" s="614" t="s">
        <v>529</v>
      </c>
      <c r="BO131" s="614" t="s">
        <v>529</v>
      </c>
      <c r="BP131" s="614" t="s">
        <v>529</v>
      </c>
      <c r="BQ131" s="614" t="s">
        <v>529</v>
      </c>
      <c r="BR131" s="614" t="s">
        <v>1083</v>
      </c>
      <c r="BS131" s="614" t="s">
        <v>529</v>
      </c>
      <c r="BT131" s="614" t="s">
        <v>529</v>
      </c>
      <c r="BU131" s="614" t="s">
        <v>529</v>
      </c>
      <c r="BV131" s="614" t="s">
        <v>529</v>
      </c>
      <c r="BW131" s="614" t="s">
        <v>1083</v>
      </c>
      <c r="BX131" s="614" t="s">
        <v>529</v>
      </c>
      <c r="BY131" s="614" t="s">
        <v>529</v>
      </c>
      <c r="BZ131" s="614" t="s">
        <v>529</v>
      </c>
      <c r="CA131" s="614" t="s">
        <v>1083</v>
      </c>
      <c r="CB131" s="614" t="s">
        <v>1083</v>
      </c>
      <c r="CC131" s="614" t="s">
        <v>1083</v>
      </c>
      <c r="CD131" s="614" t="s">
        <v>1083</v>
      </c>
      <c r="CE131" s="614" t="s">
        <v>529</v>
      </c>
      <c r="CF131" s="614" t="s">
        <v>529</v>
      </c>
      <c r="CG131" s="614" t="s">
        <v>1083</v>
      </c>
      <c r="CH131" s="614" t="s">
        <v>1083</v>
      </c>
      <c r="CI131" s="614" t="s">
        <v>1083</v>
      </c>
      <c r="CJ131" s="614" t="s">
        <v>1083</v>
      </c>
      <c r="CK131" s="614" t="s">
        <v>529</v>
      </c>
      <c r="CL131" s="614" t="s">
        <v>1083</v>
      </c>
      <c r="CM131" s="614" t="s">
        <v>1083</v>
      </c>
      <c r="CN131" s="614" t="s">
        <v>1083</v>
      </c>
      <c r="CO131" s="614" t="s">
        <v>1083</v>
      </c>
      <c r="CP131" s="614" t="s">
        <v>1083</v>
      </c>
      <c r="CQ131" s="614" t="s">
        <v>1083</v>
      </c>
      <c r="CR131" s="614" t="s">
        <v>529</v>
      </c>
      <c r="CS131" s="614" t="s">
        <v>1083</v>
      </c>
      <c r="CT131" s="614" t="s">
        <v>1083</v>
      </c>
      <c r="CU131" s="614" t="s">
        <v>1083</v>
      </c>
      <c r="CV131" s="614" t="s">
        <v>1083</v>
      </c>
      <c r="CW131" s="614" t="s">
        <v>1083</v>
      </c>
      <c r="CX131" s="614" t="s">
        <v>1083</v>
      </c>
      <c r="CY131" s="614" t="s">
        <v>529</v>
      </c>
      <c r="CZ131" s="614" t="s">
        <v>1083</v>
      </c>
      <c r="DA131" s="614" t="s">
        <v>1083</v>
      </c>
      <c r="DB131" s="614" t="s">
        <v>1083</v>
      </c>
      <c r="DC131" s="614" t="s">
        <v>529</v>
      </c>
      <c r="DD131" s="614" t="s">
        <v>1083</v>
      </c>
      <c r="DE131" s="614" t="s">
        <v>1083</v>
      </c>
      <c r="DF131" s="614" t="s">
        <v>1083</v>
      </c>
      <c r="DG131" s="614" t="s">
        <v>1083</v>
      </c>
      <c r="DH131" s="614" t="s">
        <v>529</v>
      </c>
      <c r="DI131" s="614" t="s">
        <v>1083</v>
      </c>
      <c r="DJ131" s="614" t="s">
        <v>1083</v>
      </c>
      <c r="DK131" s="614" t="s">
        <v>529</v>
      </c>
      <c r="DL131" s="614" t="s">
        <v>1083</v>
      </c>
      <c r="DM131" s="614" t="s">
        <v>529</v>
      </c>
      <c r="DN131" s="614" t="s">
        <v>1083</v>
      </c>
      <c r="DO131" s="614" t="s">
        <v>1083</v>
      </c>
      <c r="DP131" s="614" t="s">
        <v>529</v>
      </c>
      <c r="DQ131" s="614" t="s">
        <v>529</v>
      </c>
      <c r="DR131" s="614" t="s">
        <v>1083</v>
      </c>
      <c r="DS131" s="614" t="s">
        <v>1083</v>
      </c>
      <c r="DT131" s="614" t="s">
        <v>1083</v>
      </c>
      <c r="DU131" s="614" t="s">
        <v>529</v>
      </c>
      <c r="DV131" s="614" t="s">
        <v>1083</v>
      </c>
      <c r="DW131" s="614" t="s">
        <v>1083</v>
      </c>
      <c r="DX131" s="614" t="s">
        <v>1083</v>
      </c>
      <c r="DY131" s="614" t="s">
        <v>1083</v>
      </c>
      <c r="DZ131" s="614" t="s">
        <v>529</v>
      </c>
      <c r="EA131" s="614" t="s">
        <v>529</v>
      </c>
      <c r="EB131" s="614" t="s">
        <v>529</v>
      </c>
      <c r="EC131" s="614" t="s">
        <v>1083</v>
      </c>
      <c r="ED131" s="614" t="s">
        <v>529</v>
      </c>
      <c r="EE131" s="614" t="s">
        <v>1083</v>
      </c>
      <c r="EF131" s="614" t="s">
        <v>529</v>
      </c>
      <c r="EG131" s="614" t="s">
        <v>529</v>
      </c>
      <c r="EH131" s="614" t="s">
        <v>1083</v>
      </c>
      <c r="EI131" s="614" t="s">
        <v>1083</v>
      </c>
      <c r="EJ131" s="614" t="s">
        <v>1083</v>
      </c>
      <c r="EK131" s="614" t="s">
        <v>1083</v>
      </c>
      <c r="EL131" s="614" t="s">
        <v>1083</v>
      </c>
      <c r="EM131" s="614" t="s">
        <v>1083</v>
      </c>
      <c r="EN131" s="614" t="s">
        <v>529</v>
      </c>
      <c r="EO131" s="614" t="s">
        <v>1083</v>
      </c>
      <c r="EP131" s="614" t="s">
        <v>1083</v>
      </c>
      <c r="EQ131" s="614" t="s">
        <v>1083</v>
      </c>
      <c r="ER131" s="614" t="s">
        <v>529</v>
      </c>
      <c r="ES131" s="614" t="s">
        <v>1083</v>
      </c>
      <c r="ET131" s="614" t="s">
        <v>529</v>
      </c>
      <c r="EU131" s="614" t="s">
        <v>529</v>
      </c>
      <c r="EV131" s="614" t="s">
        <v>529</v>
      </c>
      <c r="EW131" s="614" t="s">
        <v>529</v>
      </c>
      <c r="EX131" s="614" t="s">
        <v>1083</v>
      </c>
      <c r="EY131" s="614" t="s">
        <v>529</v>
      </c>
      <c r="EZ131" s="614" t="s">
        <v>529</v>
      </c>
      <c r="FA131" s="614" t="s">
        <v>1083</v>
      </c>
      <c r="FB131" s="614" t="s">
        <v>1083</v>
      </c>
      <c r="FC131" s="614" t="s">
        <v>1083</v>
      </c>
      <c r="FD131" s="614" t="s">
        <v>1083</v>
      </c>
      <c r="FE131" s="614" t="s">
        <v>1083</v>
      </c>
      <c r="FF131" s="614" t="s">
        <v>1083</v>
      </c>
      <c r="FG131" s="614" t="s">
        <v>1083</v>
      </c>
      <c r="FH131" s="614" t="s">
        <v>1083</v>
      </c>
      <c r="FI131" s="614" t="s">
        <v>1083</v>
      </c>
      <c r="FJ131" s="614" t="s">
        <v>529</v>
      </c>
      <c r="FK131" s="614" t="s">
        <v>529</v>
      </c>
      <c r="FL131" s="614" t="s">
        <v>1083</v>
      </c>
      <c r="FM131" s="614" t="s">
        <v>529</v>
      </c>
      <c r="FN131" s="614" t="s">
        <v>1083</v>
      </c>
      <c r="FO131" s="614" t="s">
        <v>1083</v>
      </c>
      <c r="FP131" s="614" t="s">
        <v>529</v>
      </c>
      <c r="FQ131" s="614" t="s">
        <v>1083</v>
      </c>
      <c r="FR131" s="614" t="s">
        <v>1083</v>
      </c>
      <c r="FS131" s="614" t="s">
        <v>1083</v>
      </c>
      <c r="FT131" s="614" t="s">
        <v>529</v>
      </c>
      <c r="FU131" s="614" t="s">
        <v>1083</v>
      </c>
      <c r="FV131" s="614" t="s">
        <v>1083</v>
      </c>
      <c r="FW131" s="614" t="s">
        <v>1083</v>
      </c>
      <c r="FX131" s="614" t="s">
        <v>529</v>
      </c>
      <c r="FY131" s="614" t="s">
        <v>529</v>
      </c>
      <c r="FZ131" s="614" t="s">
        <v>529</v>
      </c>
      <c r="GA131" s="614" t="s">
        <v>529</v>
      </c>
      <c r="GB131" s="614" t="s">
        <v>529</v>
      </c>
      <c r="GC131" s="614" t="s">
        <v>529</v>
      </c>
      <c r="GD131" s="614" t="s">
        <v>529</v>
      </c>
      <c r="GE131" s="614" t="s">
        <v>1083</v>
      </c>
      <c r="GF131" s="614" t="s">
        <v>529</v>
      </c>
      <c r="GG131" s="614" t="s">
        <v>529</v>
      </c>
      <c r="GH131" s="614" t="s">
        <v>1083</v>
      </c>
      <c r="GI131" s="614" t="s">
        <v>1083</v>
      </c>
      <c r="GJ131" s="614" t="s">
        <v>529</v>
      </c>
      <c r="GK131" s="614" t="s">
        <v>1083</v>
      </c>
      <c r="GL131" s="614" t="s">
        <v>529</v>
      </c>
      <c r="GM131" s="614" t="s">
        <v>529</v>
      </c>
    </row>
    <row r="132" spans="1:195" x14ac:dyDescent="0.2">
      <c r="A132" s="613">
        <v>44957</v>
      </c>
      <c r="B132" s="614" t="s">
        <v>1083</v>
      </c>
      <c r="C132" s="614" t="s">
        <v>1083</v>
      </c>
      <c r="D132" s="614" t="s">
        <v>1083</v>
      </c>
      <c r="E132" s="614" t="s">
        <v>529</v>
      </c>
      <c r="F132" s="614" t="s">
        <v>529</v>
      </c>
      <c r="G132" s="614" t="s">
        <v>1083</v>
      </c>
      <c r="H132" s="614" t="s">
        <v>1083</v>
      </c>
      <c r="I132" s="614" t="s">
        <v>1083</v>
      </c>
      <c r="J132" s="614" t="s">
        <v>1083</v>
      </c>
      <c r="K132" s="614" t="s">
        <v>1083</v>
      </c>
      <c r="L132" s="614" t="s">
        <v>1083</v>
      </c>
      <c r="M132" s="614" t="s">
        <v>1083</v>
      </c>
      <c r="N132" s="614" t="s">
        <v>529</v>
      </c>
      <c r="O132" s="614" t="s">
        <v>1083</v>
      </c>
      <c r="P132" s="614" t="s">
        <v>1083</v>
      </c>
      <c r="Q132" s="614" t="s">
        <v>529</v>
      </c>
      <c r="R132" s="614" t="s">
        <v>1083</v>
      </c>
      <c r="S132" s="614" t="s">
        <v>1083</v>
      </c>
      <c r="T132" s="614" t="s">
        <v>1083</v>
      </c>
      <c r="U132" s="614" t="s">
        <v>1083</v>
      </c>
      <c r="V132" s="614" t="s">
        <v>1083</v>
      </c>
      <c r="W132" s="614" t="s">
        <v>529</v>
      </c>
      <c r="X132" s="614" t="s">
        <v>529</v>
      </c>
      <c r="Y132" s="614" t="s">
        <v>1083</v>
      </c>
      <c r="Z132" s="614" t="s">
        <v>1083</v>
      </c>
      <c r="AA132" s="614" t="s">
        <v>1083</v>
      </c>
      <c r="AB132" s="614" t="s">
        <v>1083</v>
      </c>
      <c r="AC132" s="614" t="s">
        <v>1083</v>
      </c>
      <c r="AD132" s="614" t="s">
        <v>1083</v>
      </c>
      <c r="AE132" s="614" t="s">
        <v>1083</v>
      </c>
      <c r="AF132" s="614" t="s">
        <v>1083</v>
      </c>
      <c r="AG132" s="614" t="s">
        <v>529</v>
      </c>
      <c r="AH132" s="614" t="s">
        <v>529</v>
      </c>
      <c r="AI132" s="614" t="s">
        <v>1083</v>
      </c>
      <c r="AJ132" s="614" t="s">
        <v>1083</v>
      </c>
      <c r="AK132" s="614" t="s">
        <v>529</v>
      </c>
      <c r="AL132" s="614" t="s">
        <v>1083</v>
      </c>
      <c r="AM132" s="614" t="s">
        <v>529</v>
      </c>
      <c r="AN132" s="614" t="s">
        <v>1083</v>
      </c>
      <c r="AO132" s="614" t="s">
        <v>1083</v>
      </c>
      <c r="AP132" s="614" t="s">
        <v>1083</v>
      </c>
      <c r="AQ132" s="614" t="s">
        <v>529</v>
      </c>
      <c r="AR132" s="614" t="s">
        <v>1083</v>
      </c>
      <c r="AS132" s="614" t="s">
        <v>529</v>
      </c>
      <c r="AT132" s="614" t="s">
        <v>1083</v>
      </c>
      <c r="AU132" s="614" t="s">
        <v>1083</v>
      </c>
      <c r="AV132" s="614" t="s">
        <v>1083</v>
      </c>
      <c r="AW132" s="614" t="s">
        <v>1083</v>
      </c>
      <c r="AX132" s="614" t="s">
        <v>1083</v>
      </c>
      <c r="AY132" s="614" t="s">
        <v>1083</v>
      </c>
      <c r="AZ132" s="614" t="s">
        <v>1083</v>
      </c>
      <c r="BA132" s="614" t="s">
        <v>529</v>
      </c>
      <c r="BB132" s="614" t="s">
        <v>529</v>
      </c>
      <c r="BC132" s="614" t="s">
        <v>529</v>
      </c>
      <c r="BD132" s="614" t="s">
        <v>529</v>
      </c>
      <c r="BE132" s="614" t="s">
        <v>529</v>
      </c>
      <c r="BF132" s="614" t="s">
        <v>529</v>
      </c>
      <c r="BG132" s="614" t="s">
        <v>529</v>
      </c>
      <c r="BH132" s="614" t="s">
        <v>529</v>
      </c>
      <c r="BI132" s="614" t="s">
        <v>529</v>
      </c>
      <c r="BJ132" s="614" t="s">
        <v>529</v>
      </c>
      <c r="BK132" s="614" t="s">
        <v>529</v>
      </c>
      <c r="BL132" s="614" t="s">
        <v>529</v>
      </c>
      <c r="BM132" s="614" t="s">
        <v>529</v>
      </c>
      <c r="BN132" s="614" t="s">
        <v>529</v>
      </c>
      <c r="BO132" s="614" t="s">
        <v>529</v>
      </c>
      <c r="BP132" s="614" t="s">
        <v>529</v>
      </c>
      <c r="BQ132" s="614" t="s">
        <v>529</v>
      </c>
      <c r="BR132" s="614" t="s">
        <v>1083</v>
      </c>
      <c r="BS132" s="614" t="s">
        <v>529</v>
      </c>
      <c r="BT132" s="614" t="s">
        <v>529</v>
      </c>
      <c r="BU132" s="614" t="s">
        <v>529</v>
      </c>
      <c r="BV132" s="614" t="s">
        <v>529</v>
      </c>
      <c r="BW132" s="614" t="s">
        <v>1083</v>
      </c>
      <c r="BX132" s="614" t="s">
        <v>529</v>
      </c>
      <c r="BY132" s="614" t="s">
        <v>1083</v>
      </c>
      <c r="BZ132" s="614" t="s">
        <v>1083</v>
      </c>
      <c r="CA132" s="614" t="s">
        <v>1083</v>
      </c>
      <c r="CB132" s="614" t="s">
        <v>1083</v>
      </c>
      <c r="CC132" s="614" t="s">
        <v>1083</v>
      </c>
      <c r="CD132" s="614" t="s">
        <v>1083</v>
      </c>
      <c r="CE132" s="614" t="s">
        <v>529</v>
      </c>
      <c r="CF132" s="614" t="s">
        <v>529</v>
      </c>
      <c r="CG132" s="614" t="s">
        <v>1083</v>
      </c>
      <c r="CH132" s="614" t="s">
        <v>1083</v>
      </c>
      <c r="CI132" s="614" t="s">
        <v>1083</v>
      </c>
      <c r="CJ132" s="614" t="s">
        <v>1083</v>
      </c>
      <c r="CK132" s="614" t="s">
        <v>529</v>
      </c>
      <c r="CL132" s="614" t="s">
        <v>1083</v>
      </c>
      <c r="CM132" s="614" t="s">
        <v>1083</v>
      </c>
      <c r="CN132" s="614" t="s">
        <v>1083</v>
      </c>
      <c r="CO132" s="614" t="s">
        <v>1083</v>
      </c>
      <c r="CP132" s="614" t="s">
        <v>1083</v>
      </c>
      <c r="CQ132" s="614" t="s">
        <v>1083</v>
      </c>
      <c r="CR132" s="614" t="s">
        <v>529</v>
      </c>
      <c r="CS132" s="614" t="s">
        <v>1083</v>
      </c>
      <c r="CT132" s="614" t="s">
        <v>1083</v>
      </c>
      <c r="CU132" s="614" t="s">
        <v>1083</v>
      </c>
      <c r="CV132" s="614" t="s">
        <v>1083</v>
      </c>
      <c r="CW132" s="614" t="s">
        <v>1083</v>
      </c>
      <c r="CX132" s="614" t="s">
        <v>1083</v>
      </c>
      <c r="CY132" s="614" t="s">
        <v>1083</v>
      </c>
      <c r="CZ132" s="614" t="s">
        <v>1083</v>
      </c>
      <c r="DA132" s="614" t="s">
        <v>1083</v>
      </c>
      <c r="DB132" s="614" t="s">
        <v>1083</v>
      </c>
      <c r="DC132" s="614" t="s">
        <v>529</v>
      </c>
      <c r="DD132" s="614" t="s">
        <v>1083</v>
      </c>
      <c r="DE132" s="614" t="s">
        <v>1083</v>
      </c>
      <c r="DF132" s="614" t="s">
        <v>1083</v>
      </c>
      <c r="DG132" s="614" t="s">
        <v>1083</v>
      </c>
      <c r="DH132" s="614" t="s">
        <v>529</v>
      </c>
      <c r="DI132" s="614" t="s">
        <v>1083</v>
      </c>
      <c r="DJ132" s="614" t="s">
        <v>1083</v>
      </c>
      <c r="DK132" s="614" t="s">
        <v>529</v>
      </c>
      <c r="DL132" s="614" t="s">
        <v>1083</v>
      </c>
      <c r="DM132" s="614" t="s">
        <v>529</v>
      </c>
      <c r="DN132" s="614" t="s">
        <v>1083</v>
      </c>
      <c r="DO132" s="614" t="s">
        <v>1083</v>
      </c>
      <c r="DP132" s="614" t="s">
        <v>529</v>
      </c>
      <c r="DQ132" s="614" t="s">
        <v>529</v>
      </c>
      <c r="DR132" s="614" t="s">
        <v>1083</v>
      </c>
      <c r="DS132" s="614" t="s">
        <v>1083</v>
      </c>
      <c r="DT132" s="614" t="s">
        <v>1083</v>
      </c>
      <c r="DU132" s="614" t="s">
        <v>529</v>
      </c>
      <c r="DV132" s="614" t="s">
        <v>1083</v>
      </c>
      <c r="DW132" s="614" t="s">
        <v>1083</v>
      </c>
      <c r="DX132" s="614" t="s">
        <v>1083</v>
      </c>
      <c r="DY132" s="614" t="s">
        <v>1083</v>
      </c>
      <c r="DZ132" s="614" t="s">
        <v>529</v>
      </c>
      <c r="EA132" s="614" t="s">
        <v>529</v>
      </c>
      <c r="EB132" s="614" t="s">
        <v>529</v>
      </c>
      <c r="EC132" s="614" t="s">
        <v>1083</v>
      </c>
      <c r="ED132" s="614" t="s">
        <v>529</v>
      </c>
      <c r="EE132" s="614" t="s">
        <v>1083</v>
      </c>
      <c r="EF132" s="614" t="s">
        <v>529</v>
      </c>
      <c r="EG132" s="614" t="s">
        <v>1083</v>
      </c>
      <c r="EH132" s="614" t="s">
        <v>1083</v>
      </c>
      <c r="EI132" s="614" t="s">
        <v>1083</v>
      </c>
      <c r="EJ132" s="614" t="s">
        <v>1083</v>
      </c>
      <c r="EK132" s="614" t="s">
        <v>1083</v>
      </c>
      <c r="EL132" s="614" t="s">
        <v>1083</v>
      </c>
      <c r="EM132" s="614" t="s">
        <v>1083</v>
      </c>
      <c r="EN132" s="614" t="s">
        <v>529</v>
      </c>
      <c r="EO132" s="614" t="s">
        <v>1083</v>
      </c>
      <c r="EP132" s="614" t="s">
        <v>1083</v>
      </c>
      <c r="EQ132" s="614" t="s">
        <v>1083</v>
      </c>
      <c r="ER132" s="614" t="s">
        <v>529</v>
      </c>
      <c r="ES132" s="614" t="s">
        <v>1083</v>
      </c>
      <c r="ET132" s="614" t="s">
        <v>529</v>
      </c>
      <c r="EU132" s="614" t="s">
        <v>529</v>
      </c>
      <c r="EV132" s="614" t="s">
        <v>529</v>
      </c>
      <c r="EW132" s="614" t="s">
        <v>529</v>
      </c>
      <c r="EX132" s="614" t="s">
        <v>1083</v>
      </c>
      <c r="EY132" s="614" t="s">
        <v>1083</v>
      </c>
      <c r="EZ132" s="614" t="s">
        <v>529</v>
      </c>
      <c r="FA132" s="614" t="s">
        <v>1083</v>
      </c>
      <c r="FB132" s="614" t="s">
        <v>1083</v>
      </c>
      <c r="FC132" s="614" t="s">
        <v>1083</v>
      </c>
      <c r="FD132" s="614" t="s">
        <v>1083</v>
      </c>
      <c r="FE132" s="614" t="s">
        <v>1083</v>
      </c>
      <c r="FF132" s="614" t="s">
        <v>1083</v>
      </c>
      <c r="FG132" s="614" t="s">
        <v>1083</v>
      </c>
      <c r="FH132" s="614" t="s">
        <v>1083</v>
      </c>
      <c r="FI132" s="614" t="s">
        <v>1083</v>
      </c>
      <c r="FJ132" s="614" t="s">
        <v>529</v>
      </c>
      <c r="FK132" s="614" t="s">
        <v>1083</v>
      </c>
      <c r="FL132" s="614" t="s">
        <v>1083</v>
      </c>
      <c r="FM132" s="614" t="s">
        <v>1083</v>
      </c>
      <c r="FN132" s="614" t="s">
        <v>1083</v>
      </c>
      <c r="FO132" s="614" t="s">
        <v>1083</v>
      </c>
      <c r="FP132" s="614" t="s">
        <v>529</v>
      </c>
      <c r="FQ132" s="614" t="s">
        <v>1083</v>
      </c>
      <c r="FR132" s="614" t="s">
        <v>1083</v>
      </c>
      <c r="FS132" s="614" t="s">
        <v>1083</v>
      </c>
      <c r="FT132" s="614" t="s">
        <v>529</v>
      </c>
      <c r="FU132" s="614" t="s">
        <v>1083</v>
      </c>
      <c r="FV132" s="614" t="s">
        <v>1083</v>
      </c>
      <c r="FW132" s="614" t="s">
        <v>1083</v>
      </c>
      <c r="FX132" s="614" t="s">
        <v>529</v>
      </c>
      <c r="FY132" s="614" t="s">
        <v>529</v>
      </c>
      <c r="FZ132" s="614" t="s">
        <v>529</v>
      </c>
      <c r="GA132" s="614" t="s">
        <v>529</v>
      </c>
      <c r="GB132" s="614" t="s">
        <v>529</v>
      </c>
      <c r="GC132" s="614" t="s">
        <v>529</v>
      </c>
      <c r="GD132" s="614" t="s">
        <v>1083</v>
      </c>
      <c r="GE132" s="614" t="s">
        <v>1083</v>
      </c>
      <c r="GF132" s="614" t="s">
        <v>529</v>
      </c>
      <c r="GG132" s="614" t="s">
        <v>529</v>
      </c>
      <c r="GH132" s="614" t="s">
        <v>1083</v>
      </c>
      <c r="GI132" s="614" t="s">
        <v>1083</v>
      </c>
      <c r="GJ132" s="614" t="s">
        <v>529</v>
      </c>
      <c r="GK132" s="614" t="s">
        <v>1083</v>
      </c>
      <c r="GL132" s="614" t="s">
        <v>529</v>
      </c>
      <c r="GM132" s="614" t="s">
        <v>1083</v>
      </c>
    </row>
    <row r="133" spans="1:195" x14ac:dyDescent="0.2">
      <c r="A133" s="613">
        <v>44958</v>
      </c>
      <c r="B133" s="614" t="s">
        <v>529</v>
      </c>
      <c r="C133" s="614" t="s">
        <v>1083</v>
      </c>
      <c r="D133" s="614" t="s">
        <v>1083</v>
      </c>
      <c r="E133" s="614" t="s">
        <v>529</v>
      </c>
      <c r="F133" s="614" t="s">
        <v>529</v>
      </c>
      <c r="G133" s="614" t="s">
        <v>1083</v>
      </c>
      <c r="H133" s="614" t="s">
        <v>1083</v>
      </c>
      <c r="I133" s="614" t="s">
        <v>1083</v>
      </c>
      <c r="J133" s="614" t="s">
        <v>1083</v>
      </c>
      <c r="K133" s="614" t="s">
        <v>1083</v>
      </c>
      <c r="L133" s="614" t="s">
        <v>1083</v>
      </c>
      <c r="M133" s="614" t="s">
        <v>1083</v>
      </c>
      <c r="N133" s="614" t="s">
        <v>529</v>
      </c>
      <c r="O133" s="614" t="s">
        <v>1083</v>
      </c>
      <c r="P133" s="614" t="s">
        <v>1083</v>
      </c>
      <c r="Q133" s="614" t="s">
        <v>1083</v>
      </c>
      <c r="R133" s="614" t="s">
        <v>1083</v>
      </c>
      <c r="S133" s="614" t="s">
        <v>1083</v>
      </c>
      <c r="T133" s="614" t="s">
        <v>1083</v>
      </c>
      <c r="U133" s="614" t="s">
        <v>1083</v>
      </c>
      <c r="V133" s="614" t="s">
        <v>1083</v>
      </c>
      <c r="W133" s="614" t="s">
        <v>529</v>
      </c>
      <c r="X133" s="614" t="s">
        <v>1083</v>
      </c>
      <c r="Y133" s="614" t="s">
        <v>1083</v>
      </c>
      <c r="Z133" s="614" t="s">
        <v>529</v>
      </c>
      <c r="AA133" s="614" t="s">
        <v>1083</v>
      </c>
      <c r="AB133" s="614" t="s">
        <v>1083</v>
      </c>
      <c r="AC133" s="614" t="s">
        <v>1083</v>
      </c>
      <c r="AD133" s="614" t="s">
        <v>1083</v>
      </c>
      <c r="AE133" s="614" t="s">
        <v>1083</v>
      </c>
      <c r="AF133" s="614" t="s">
        <v>1083</v>
      </c>
      <c r="AG133" s="614" t="s">
        <v>529</v>
      </c>
      <c r="AH133" s="614" t="s">
        <v>1083</v>
      </c>
      <c r="AI133" s="614" t="s">
        <v>1083</v>
      </c>
      <c r="AJ133" s="614" t="s">
        <v>1083</v>
      </c>
      <c r="AK133" s="614" t="s">
        <v>1083</v>
      </c>
      <c r="AL133" s="614" t="s">
        <v>529</v>
      </c>
      <c r="AM133" s="614" t="s">
        <v>529</v>
      </c>
      <c r="AN133" s="614" t="s">
        <v>1083</v>
      </c>
      <c r="AO133" s="614" t="s">
        <v>1083</v>
      </c>
      <c r="AP133" s="614" t="s">
        <v>1083</v>
      </c>
      <c r="AQ133" s="614" t="s">
        <v>529</v>
      </c>
      <c r="AR133" s="614" t="s">
        <v>529</v>
      </c>
      <c r="AS133" s="614" t="s">
        <v>529</v>
      </c>
      <c r="AT133" s="614" t="s">
        <v>1083</v>
      </c>
      <c r="AU133" s="614" t="s">
        <v>1083</v>
      </c>
      <c r="AV133" s="614" t="s">
        <v>1083</v>
      </c>
      <c r="AW133" s="614" t="s">
        <v>1083</v>
      </c>
      <c r="AX133" s="614" t="s">
        <v>1083</v>
      </c>
      <c r="AY133" s="614" t="s">
        <v>1083</v>
      </c>
      <c r="AZ133" s="614" t="s">
        <v>1083</v>
      </c>
      <c r="BA133" s="614" t="s">
        <v>1083</v>
      </c>
      <c r="BB133" s="614" t="s">
        <v>1083</v>
      </c>
      <c r="BC133" s="614" t="s">
        <v>529</v>
      </c>
      <c r="BD133" s="614" t="s">
        <v>529</v>
      </c>
      <c r="BE133" s="614" t="s">
        <v>1083</v>
      </c>
      <c r="BF133" s="614" t="s">
        <v>529</v>
      </c>
      <c r="BG133" s="614" t="s">
        <v>1083</v>
      </c>
      <c r="BH133" s="614" t="s">
        <v>529</v>
      </c>
      <c r="BI133" s="614" t="s">
        <v>1083</v>
      </c>
      <c r="BJ133" s="614" t="s">
        <v>1083</v>
      </c>
      <c r="BK133" s="614" t="s">
        <v>529</v>
      </c>
      <c r="BL133" s="614" t="s">
        <v>529</v>
      </c>
      <c r="BM133" s="614" t="s">
        <v>1083</v>
      </c>
      <c r="BN133" s="614" t="s">
        <v>529</v>
      </c>
      <c r="BO133" s="614" t="s">
        <v>529</v>
      </c>
      <c r="BP133" s="614" t="s">
        <v>529</v>
      </c>
      <c r="BQ133" s="614" t="s">
        <v>529</v>
      </c>
      <c r="BR133" s="614" t="s">
        <v>1083</v>
      </c>
      <c r="BS133" s="614" t="s">
        <v>529</v>
      </c>
      <c r="BT133" s="614" t="s">
        <v>529</v>
      </c>
      <c r="BU133" s="614" t="s">
        <v>529</v>
      </c>
      <c r="BV133" s="614" t="s">
        <v>529</v>
      </c>
      <c r="BW133" s="614" t="s">
        <v>1083</v>
      </c>
      <c r="BX133" s="614" t="s">
        <v>529</v>
      </c>
      <c r="BY133" s="614" t="s">
        <v>1083</v>
      </c>
      <c r="BZ133" s="614" t="s">
        <v>1083</v>
      </c>
      <c r="CA133" s="614" t="s">
        <v>1083</v>
      </c>
      <c r="CB133" s="614" t="s">
        <v>1083</v>
      </c>
      <c r="CC133" s="614" t="s">
        <v>1083</v>
      </c>
      <c r="CD133" s="614" t="s">
        <v>1083</v>
      </c>
      <c r="CE133" s="614" t="s">
        <v>529</v>
      </c>
      <c r="CF133" s="614" t="s">
        <v>529</v>
      </c>
      <c r="CG133" s="614" t="s">
        <v>1083</v>
      </c>
      <c r="CH133" s="614" t="s">
        <v>1083</v>
      </c>
      <c r="CI133" s="614" t="s">
        <v>1083</v>
      </c>
      <c r="CJ133" s="614" t="s">
        <v>1083</v>
      </c>
      <c r="CK133" s="614" t="s">
        <v>529</v>
      </c>
      <c r="CL133" s="614" t="s">
        <v>1083</v>
      </c>
      <c r="CM133" s="614" t="s">
        <v>1083</v>
      </c>
      <c r="CN133" s="614" t="s">
        <v>1083</v>
      </c>
      <c r="CO133" s="614" t="s">
        <v>1083</v>
      </c>
      <c r="CP133" s="614" t="s">
        <v>1083</v>
      </c>
      <c r="CQ133" s="614" t="s">
        <v>1083</v>
      </c>
      <c r="CR133" s="614" t="s">
        <v>529</v>
      </c>
      <c r="CS133" s="614" t="s">
        <v>1083</v>
      </c>
      <c r="CT133" s="614" t="s">
        <v>1083</v>
      </c>
      <c r="CU133" s="614" t="s">
        <v>1083</v>
      </c>
      <c r="CV133" s="614" t="s">
        <v>1083</v>
      </c>
      <c r="CW133" s="614" t="s">
        <v>1083</v>
      </c>
      <c r="CX133" s="614" t="s">
        <v>1083</v>
      </c>
      <c r="CY133" s="614" t="s">
        <v>1083</v>
      </c>
      <c r="CZ133" s="614" t="s">
        <v>1083</v>
      </c>
      <c r="DA133" s="614" t="s">
        <v>1083</v>
      </c>
      <c r="DB133" s="614" t="s">
        <v>1083</v>
      </c>
      <c r="DC133" s="614" t="s">
        <v>529</v>
      </c>
      <c r="DD133" s="614" t="s">
        <v>1083</v>
      </c>
      <c r="DE133" s="614" t="s">
        <v>1083</v>
      </c>
      <c r="DF133" s="614" t="s">
        <v>1083</v>
      </c>
      <c r="DG133" s="614" t="s">
        <v>1083</v>
      </c>
      <c r="DH133" s="614" t="s">
        <v>529</v>
      </c>
      <c r="DI133" s="614" t="s">
        <v>1083</v>
      </c>
      <c r="DJ133" s="614" t="s">
        <v>1083</v>
      </c>
      <c r="DK133" s="614" t="s">
        <v>529</v>
      </c>
      <c r="DL133" s="614" t="s">
        <v>1083</v>
      </c>
      <c r="DM133" s="614" t="s">
        <v>529</v>
      </c>
      <c r="DN133" s="614" t="s">
        <v>1083</v>
      </c>
      <c r="DO133" s="614" t="s">
        <v>1083</v>
      </c>
      <c r="DP133" s="614" t="s">
        <v>529</v>
      </c>
      <c r="DQ133" s="614" t="s">
        <v>529</v>
      </c>
      <c r="DR133" s="614" t="s">
        <v>1083</v>
      </c>
      <c r="DS133" s="614" t="s">
        <v>1083</v>
      </c>
      <c r="DT133" s="614" t="s">
        <v>1083</v>
      </c>
      <c r="DU133" s="614" t="s">
        <v>529</v>
      </c>
      <c r="DV133" s="614" t="s">
        <v>1083</v>
      </c>
      <c r="DW133" s="614" t="s">
        <v>1083</v>
      </c>
      <c r="DX133" s="614" t="s">
        <v>1083</v>
      </c>
      <c r="DY133" s="614" t="s">
        <v>1083</v>
      </c>
      <c r="DZ133" s="614" t="s">
        <v>529</v>
      </c>
      <c r="EA133" s="614" t="s">
        <v>529</v>
      </c>
      <c r="EB133" s="614" t="s">
        <v>529</v>
      </c>
      <c r="EC133" s="614" t="s">
        <v>1083</v>
      </c>
      <c r="ED133" s="614" t="s">
        <v>529</v>
      </c>
      <c r="EE133" s="614" t="s">
        <v>529</v>
      </c>
      <c r="EF133" s="614" t="s">
        <v>529</v>
      </c>
      <c r="EG133" s="614" t="s">
        <v>1083</v>
      </c>
      <c r="EH133" s="614" t="s">
        <v>1083</v>
      </c>
      <c r="EI133" s="614" t="s">
        <v>1083</v>
      </c>
      <c r="EJ133" s="614" t="s">
        <v>1083</v>
      </c>
      <c r="EK133" s="614" t="s">
        <v>1083</v>
      </c>
      <c r="EL133" s="614" t="s">
        <v>1083</v>
      </c>
      <c r="EM133" s="614" t="s">
        <v>1083</v>
      </c>
      <c r="EN133" s="614" t="s">
        <v>529</v>
      </c>
      <c r="EO133" s="614" t="s">
        <v>1083</v>
      </c>
      <c r="EP133" s="614" t="s">
        <v>1083</v>
      </c>
      <c r="EQ133" s="614" t="s">
        <v>1083</v>
      </c>
      <c r="ER133" s="614" t="s">
        <v>529</v>
      </c>
      <c r="ES133" s="614" t="s">
        <v>1083</v>
      </c>
      <c r="ET133" s="614" t="s">
        <v>529</v>
      </c>
      <c r="EU133" s="614" t="s">
        <v>529</v>
      </c>
      <c r="EV133" s="614" t="s">
        <v>529</v>
      </c>
      <c r="EW133" s="614" t="s">
        <v>529</v>
      </c>
      <c r="EX133" s="614" t="s">
        <v>1083</v>
      </c>
      <c r="EY133" s="614" t="s">
        <v>1083</v>
      </c>
      <c r="EZ133" s="614" t="s">
        <v>529</v>
      </c>
      <c r="FA133" s="614" t="s">
        <v>1083</v>
      </c>
      <c r="FB133" s="614" t="s">
        <v>1083</v>
      </c>
      <c r="FC133" s="614" t="s">
        <v>1083</v>
      </c>
      <c r="FD133" s="614" t="s">
        <v>1083</v>
      </c>
      <c r="FE133" s="614" t="s">
        <v>1083</v>
      </c>
      <c r="FF133" s="614" t="s">
        <v>1083</v>
      </c>
      <c r="FG133" s="614" t="s">
        <v>1083</v>
      </c>
      <c r="FH133" s="614" t="s">
        <v>1083</v>
      </c>
      <c r="FI133" s="614" t="s">
        <v>1083</v>
      </c>
      <c r="FJ133" s="614" t="s">
        <v>529</v>
      </c>
      <c r="FK133" s="614" t="s">
        <v>529</v>
      </c>
      <c r="FL133" s="614" t="s">
        <v>1083</v>
      </c>
      <c r="FM133" s="614" t="s">
        <v>529</v>
      </c>
      <c r="FN133" s="614" t="s">
        <v>1083</v>
      </c>
      <c r="FO133" s="614" t="s">
        <v>1083</v>
      </c>
      <c r="FP133" s="614" t="s">
        <v>1083</v>
      </c>
      <c r="FQ133" s="614" t="s">
        <v>1083</v>
      </c>
      <c r="FR133" s="614" t="s">
        <v>1083</v>
      </c>
      <c r="FS133" s="614" t="s">
        <v>1083</v>
      </c>
      <c r="FT133" s="614" t="s">
        <v>529</v>
      </c>
      <c r="FU133" s="614" t="s">
        <v>1083</v>
      </c>
      <c r="FV133" s="614" t="s">
        <v>1083</v>
      </c>
      <c r="FW133" s="614" t="s">
        <v>1083</v>
      </c>
      <c r="FX133" s="614" t="s">
        <v>529</v>
      </c>
      <c r="FY133" s="614" t="s">
        <v>529</v>
      </c>
      <c r="FZ133" s="614" t="s">
        <v>1083</v>
      </c>
      <c r="GA133" s="614" t="s">
        <v>1083</v>
      </c>
      <c r="GB133" s="614" t="s">
        <v>529</v>
      </c>
      <c r="GC133" s="614" t="s">
        <v>529</v>
      </c>
      <c r="GD133" s="614" t="s">
        <v>529</v>
      </c>
      <c r="GE133" s="614" t="s">
        <v>1083</v>
      </c>
      <c r="GF133" s="614" t="s">
        <v>529</v>
      </c>
      <c r="GG133" s="614" t="s">
        <v>529</v>
      </c>
      <c r="GH133" s="614" t="s">
        <v>1083</v>
      </c>
      <c r="GI133" s="614" t="s">
        <v>1083</v>
      </c>
      <c r="GJ133" s="614" t="s">
        <v>529</v>
      </c>
      <c r="GK133" s="614" t="s">
        <v>1083</v>
      </c>
      <c r="GL133" s="614" t="s">
        <v>529</v>
      </c>
      <c r="GM133" s="614" t="s">
        <v>1083</v>
      </c>
    </row>
    <row r="134" spans="1:195" x14ac:dyDescent="0.2">
      <c r="A134" s="613">
        <v>44959</v>
      </c>
      <c r="B134" s="614" t="s">
        <v>529</v>
      </c>
      <c r="C134" s="614" t="s">
        <v>1083</v>
      </c>
      <c r="D134" s="614" t="s">
        <v>1083</v>
      </c>
      <c r="E134" s="614" t="s">
        <v>529</v>
      </c>
      <c r="F134" s="614" t="s">
        <v>529</v>
      </c>
      <c r="G134" s="614" t="s">
        <v>1083</v>
      </c>
      <c r="H134" s="614" t="s">
        <v>1083</v>
      </c>
      <c r="I134" s="614" t="s">
        <v>1083</v>
      </c>
      <c r="J134" s="614" t="s">
        <v>1083</v>
      </c>
      <c r="K134" s="614" t="s">
        <v>1083</v>
      </c>
      <c r="L134" s="614" t="s">
        <v>1083</v>
      </c>
      <c r="M134" s="614" t="s">
        <v>1083</v>
      </c>
      <c r="N134" s="614" t="s">
        <v>1083</v>
      </c>
      <c r="O134" s="614" t="s">
        <v>1083</v>
      </c>
      <c r="P134" s="614" t="s">
        <v>1083</v>
      </c>
      <c r="Q134" s="614" t="s">
        <v>529</v>
      </c>
      <c r="R134" s="614" t="s">
        <v>1083</v>
      </c>
      <c r="S134" s="614" t="s">
        <v>1083</v>
      </c>
      <c r="T134" s="614" t="s">
        <v>1083</v>
      </c>
      <c r="U134" s="614" t="s">
        <v>1083</v>
      </c>
      <c r="V134" s="614" t="s">
        <v>1083</v>
      </c>
      <c r="W134" s="614" t="s">
        <v>529</v>
      </c>
      <c r="X134" s="614" t="s">
        <v>529</v>
      </c>
      <c r="Y134" s="614" t="s">
        <v>1083</v>
      </c>
      <c r="Z134" s="614" t="s">
        <v>1083</v>
      </c>
      <c r="AA134" s="614" t="s">
        <v>1083</v>
      </c>
      <c r="AB134" s="614" t="s">
        <v>1083</v>
      </c>
      <c r="AC134" s="614" t="s">
        <v>1083</v>
      </c>
      <c r="AD134" s="614" t="s">
        <v>1083</v>
      </c>
      <c r="AE134" s="614" t="s">
        <v>1083</v>
      </c>
      <c r="AF134" s="614" t="s">
        <v>1083</v>
      </c>
      <c r="AG134" s="614" t="s">
        <v>529</v>
      </c>
      <c r="AH134" s="614" t="s">
        <v>1083</v>
      </c>
      <c r="AI134" s="614" t="s">
        <v>1083</v>
      </c>
      <c r="AJ134" s="614" t="s">
        <v>1083</v>
      </c>
      <c r="AK134" s="614" t="s">
        <v>529</v>
      </c>
      <c r="AL134" s="614" t="s">
        <v>1083</v>
      </c>
      <c r="AM134" s="614" t="s">
        <v>1083</v>
      </c>
      <c r="AN134" s="614" t="s">
        <v>1083</v>
      </c>
      <c r="AO134" s="614" t="s">
        <v>1083</v>
      </c>
      <c r="AP134" s="614" t="s">
        <v>1083</v>
      </c>
      <c r="AQ134" s="614" t="s">
        <v>529</v>
      </c>
      <c r="AR134" s="614" t="s">
        <v>1083</v>
      </c>
      <c r="AS134" s="614" t="s">
        <v>529</v>
      </c>
      <c r="AT134" s="614" t="s">
        <v>1083</v>
      </c>
      <c r="AU134" s="614" t="s">
        <v>1083</v>
      </c>
      <c r="AV134" s="614" t="s">
        <v>1083</v>
      </c>
      <c r="AW134" s="614" t="s">
        <v>1083</v>
      </c>
      <c r="AX134" s="614" t="s">
        <v>1083</v>
      </c>
      <c r="AY134" s="614" t="s">
        <v>1083</v>
      </c>
      <c r="AZ134" s="614" t="s">
        <v>1083</v>
      </c>
      <c r="BA134" s="614" t="s">
        <v>1083</v>
      </c>
      <c r="BB134" s="614" t="s">
        <v>1083</v>
      </c>
      <c r="BC134" s="614" t="s">
        <v>529</v>
      </c>
      <c r="BD134" s="614" t="s">
        <v>529</v>
      </c>
      <c r="BE134" s="614" t="s">
        <v>1083</v>
      </c>
      <c r="BF134" s="614" t="s">
        <v>529</v>
      </c>
      <c r="BG134" s="614" t="s">
        <v>1083</v>
      </c>
      <c r="BH134" s="614" t="s">
        <v>529</v>
      </c>
      <c r="BI134" s="614" t="s">
        <v>1083</v>
      </c>
      <c r="BJ134" s="614" t="s">
        <v>1083</v>
      </c>
      <c r="BK134" s="614" t="s">
        <v>529</v>
      </c>
      <c r="BL134" s="614" t="s">
        <v>529</v>
      </c>
      <c r="BM134" s="614" t="s">
        <v>1083</v>
      </c>
      <c r="BN134" s="614" t="s">
        <v>529</v>
      </c>
      <c r="BO134" s="614" t="s">
        <v>529</v>
      </c>
      <c r="BP134" s="614" t="s">
        <v>529</v>
      </c>
      <c r="BQ134" s="614" t="s">
        <v>529</v>
      </c>
      <c r="BR134" s="614" t="s">
        <v>1083</v>
      </c>
      <c r="BS134" s="614" t="s">
        <v>529</v>
      </c>
      <c r="BT134" s="614" t="s">
        <v>529</v>
      </c>
      <c r="BU134" s="614" t="s">
        <v>529</v>
      </c>
      <c r="BV134" s="614" t="s">
        <v>529</v>
      </c>
      <c r="BW134" s="614" t="s">
        <v>1083</v>
      </c>
      <c r="BX134" s="614" t="s">
        <v>529</v>
      </c>
      <c r="BY134" s="614" t="s">
        <v>1083</v>
      </c>
      <c r="BZ134" s="614" t="s">
        <v>1083</v>
      </c>
      <c r="CA134" s="614" t="s">
        <v>1083</v>
      </c>
      <c r="CB134" s="614" t="s">
        <v>1083</v>
      </c>
      <c r="CC134" s="614" t="s">
        <v>1083</v>
      </c>
      <c r="CD134" s="614" t="s">
        <v>1083</v>
      </c>
      <c r="CE134" s="614" t="s">
        <v>529</v>
      </c>
      <c r="CF134" s="614" t="s">
        <v>529</v>
      </c>
      <c r="CG134" s="614" t="s">
        <v>1083</v>
      </c>
      <c r="CH134" s="614" t="s">
        <v>1083</v>
      </c>
      <c r="CI134" s="614" t="s">
        <v>1083</v>
      </c>
      <c r="CJ134" s="614" t="s">
        <v>1083</v>
      </c>
      <c r="CK134" s="614" t="s">
        <v>529</v>
      </c>
      <c r="CL134" s="614" t="s">
        <v>1083</v>
      </c>
      <c r="CM134" s="614" t="s">
        <v>1083</v>
      </c>
      <c r="CN134" s="614" t="s">
        <v>1083</v>
      </c>
      <c r="CO134" s="614" t="s">
        <v>1083</v>
      </c>
      <c r="CP134" s="614" t="s">
        <v>1083</v>
      </c>
      <c r="CQ134" s="614" t="s">
        <v>1083</v>
      </c>
      <c r="CR134" s="614" t="s">
        <v>529</v>
      </c>
      <c r="CS134" s="614" t="s">
        <v>1083</v>
      </c>
      <c r="CT134" s="614" t="s">
        <v>1083</v>
      </c>
      <c r="CU134" s="614" t="s">
        <v>1083</v>
      </c>
      <c r="CV134" s="614" t="s">
        <v>1083</v>
      </c>
      <c r="CW134" s="614" t="s">
        <v>1083</v>
      </c>
      <c r="CX134" s="614" t="s">
        <v>1083</v>
      </c>
      <c r="CY134" s="614" t="s">
        <v>1083</v>
      </c>
      <c r="CZ134" s="614" t="s">
        <v>1083</v>
      </c>
      <c r="DA134" s="614" t="s">
        <v>1083</v>
      </c>
      <c r="DB134" s="614" t="s">
        <v>1083</v>
      </c>
      <c r="DC134" s="614" t="s">
        <v>1083</v>
      </c>
      <c r="DD134" s="614" t="s">
        <v>1083</v>
      </c>
      <c r="DE134" s="614" t="s">
        <v>1083</v>
      </c>
      <c r="DF134" s="614" t="s">
        <v>1083</v>
      </c>
      <c r="DG134" s="614" t="s">
        <v>1083</v>
      </c>
      <c r="DH134" s="614" t="s">
        <v>529</v>
      </c>
      <c r="DI134" s="614" t="s">
        <v>1083</v>
      </c>
      <c r="DJ134" s="614" t="s">
        <v>1083</v>
      </c>
      <c r="DK134" s="614" t="s">
        <v>529</v>
      </c>
      <c r="DL134" s="614" t="s">
        <v>1083</v>
      </c>
      <c r="DM134" s="614" t="s">
        <v>529</v>
      </c>
      <c r="DN134" s="614" t="s">
        <v>1083</v>
      </c>
      <c r="DO134" s="614" t="s">
        <v>1083</v>
      </c>
      <c r="DP134" s="614" t="s">
        <v>529</v>
      </c>
      <c r="DQ134" s="614" t="s">
        <v>529</v>
      </c>
      <c r="DR134" s="614" t="s">
        <v>1083</v>
      </c>
      <c r="DS134" s="614" t="s">
        <v>1083</v>
      </c>
      <c r="DT134" s="614" t="s">
        <v>1083</v>
      </c>
      <c r="DU134" s="614" t="s">
        <v>529</v>
      </c>
      <c r="DV134" s="614" t="s">
        <v>1083</v>
      </c>
      <c r="DW134" s="614" t="s">
        <v>1083</v>
      </c>
      <c r="DX134" s="614" t="s">
        <v>1083</v>
      </c>
      <c r="DY134" s="614" t="s">
        <v>1083</v>
      </c>
      <c r="DZ134" s="614" t="s">
        <v>529</v>
      </c>
      <c r="EA134" s="614" t="s">
        <v>529</v>
      </c>
      <c r="EB134" s="614" t="s">
        <v>529</v>
      </c>
      <c r="EC134" s="614" t="s">
        <v>1083</v>
      </c>
      <c r="ED134" s="614" t="s">
        <v>529</v>
      </c>
      <c r="EE134" s="614" t="s">
        <v>529</v>
      </c>
      <c r="EF134" s="614" t="s">
        <v>529</v>
      </c>
      <c r="EG134" s="614" t="s">
        <v>529</v>
      </c>
      <c r="EH134" s="614" t="s">
        <v>1083</v>
      </c>
      <c r="EI134" s="614" t="s">
        <v>1083</v>
      </c>
      <c r="EJ134" s="614" t="s">
        <v>1083</v>
      </c>
      <c r="EK134" s="614" t="s">
        <v>1083</v>
      </c>
      <c r="EL134" s="614" t="s">
        <v>1083</v>
      </c>
      <c r="EM134" s="614" t="s">
        <v>1083</v>
      </c>
      <c r="EN134" s="614" t="s">
        <v>529</v>
      </c>
      <c r="EO134" s="614" t="s">
        <v>1083</v>
      </c>
      <c r="EP134" s="614" t="s">
        <v>1083</v>
      </c>
      <c r="EQ134" s="614" t="s">
        <v>1083</v>
      </c>
      <c r="ER134" s="614" t="s">
        <v>529</v>
      </c>
      <c r="ES134" s="614" t="s">
        <v>1083</v>
      </c>
      <c r="ET134" s="614" t="s">
        <v>529</v>
      </c>
      <c r="EU134" s="614" t="s">
        <v>529</v>
      </c>
      <c r="EV134" s="614" t="s">
        <v>529</v>
      </c>
      <c r="EW134" s="614" t="s">
        <v>529</v>
      </c>
      <c r="EX134" s="614" t="s">
        <v>1083</v>
      </c>
      <c r="EY134" s="614" t="s">
        <v>1083</v>
      </c>
      <c r="EZ134" s="614" t="s">
        <v>529</v>
      </c>
      <c r="FA134" s="614" t="s">
        <v>1083</v>
      </c>
      <c r="FB134" s="614" t="s">
        <v>1083</v>
      </c>
      <c r="FC134" s="614" t="s">
        <v>1083</v>
      </c>
      <c r="FD134" s="614" t="s">
        <v>1083</v>
      </c>
      <c r="FE134" s="614" t="s">
        <v>1083</v>
      </c>
      <c r="FF134" s="614" t="s">
        <v>1083</v>
      </c>
      <c r="FG134" s="614" t="s">
        <v>1083</v>
      </c>
      <c r="FH134" s="614" t="s">
        <v>1083</v>
      </c>
      <c r="FI134" s="614" t="s">
        <v>1083</v>
      </c>
      <c r="FJ134" s="614" t="s">
        <v>529</v>
      </c>
      <c r="FK134" s="614" t="s">
        <v>529</v>
      </c>
      <c r="FL134" s="614" t="s">
        <v>1083</v>
      </c>
      <c r="FM134" s="614" t="s">
        <v>529</v>
      </c>
      <c r="FN134" s="614" t="s">
        <v>1083</v>
      </c>
      <c r="FO134" s="614" t="s">
        <v>1083</v>
      </c>
      <c r="FP134" s="614" t="s">
        <v>529</v>
      </c>
      <c r="FQ134" s="614" t="s">
        <v>1083</v>
      </c>
      <c r="FR134" s="614" t="s">
        <v>1083</v>
      </c>
      <c r="FS134" s="614" t="s">
        <v>1083</v>
      </c>
      <c r="FT134" s="614" t="s">
        <v>529</v>
      </c>
      <c r="FU134" s="614" t="s">
        <v>1083</v>
      </c>
      <c r="FV134" s="614" t="s">
        <v>1083</v>
      </c>
      <c r="FW134" s="614" t="s">
        <v>1083</v>
      </c>
      <c r="FX134" s="614" t="s">
        <v>529</v>
      </c>
      <c r="FY134" s="614" t="s">
        <v>529</v>
      </c>
      <c r="FZ134" s="614" t="s">
        <v>529</v>
      </c>
      <c r="GA134" s="614" t="s">
        <v>529</v>
      </c>
      <c r="GB134" s="614" t="s">
        <v>529</v>
      </c>
      <c r="GC134" s="614" t="s">
        <v>529</v>
      </c>
      <c r="GD134" s="614" t="s">
        <v>529</v>
      </c>
      <c r="GE134" s="614" t="s">
        <v>1083</v>
      </c>
      <c r="GF134" s="614" t="s">
        <v>529</v>
      </c>
      <c r="GG134" s="614" t="s">
        <v>529</v>
      </c>
      <c r="GH134" s="614" t="s">
        <v>1083</v>
      </c>
      <c r="GI134" s="614" t="s">
        <v>1083</v>
      </c>
      <c r="GJ134" s="614" t="s">
        <v>529</v>
      </c>
      <c r="GK134" s="614" t="s">
        <v>1083</v>
      </c>
      <c r="GL134" s="614" t="s">
        <v>529</v>
      </c>
      <c r="GM134" s="614" t="s">
        <v>529</v>
      </c>
    </row>
    <row r="135" spans="1:195" x14ac:dyDescent="0.2">
      <c r="A135" s="613">
        <v>44960</v>
      </c>
      <c r="B135" s="614" t="s">
        <v>1083</v>
      </c>
      <c r="C135" s="614" t="s">
        <v>1083</v>
      </c>
      <c r="D135" s="614" t="s">
        <v>1083</v>
      </c>
      <c r="E135" s="614" t="s">
        <v>529</v>
      </c>
      <c r="F135" s="614" t="s">
        <v>1083</v>
      </c>
      <c r="G135" s="614" t="s">
        <v>1083</v>
      </c>
      <c r="H135" s="614" t="s">
        <v>1083</v>
      </c>
      <c r="I135" s="614" t="s">
        <v>1083</v>
      </c>
      <c r="J135" s="614" t="s">
        <v>529</v>
      </c>
      <c r="K135" s="614" t="s">
        <v>1083</v>
      </c>
      <c r="L135" s="614" t="s">
        <v>1083</v>
      </c>
      <c r="M135" s="614" t="s">
        <v>1083</v>
      </c>
      <c r="N135" s="614" t="s">
        <v>1083</v>
      </c>
      <c r="O135" s="614" t="s">
        <v>1083</v>
      </c>
      <c r="P135" s="614" t="s">
        <v>1083</v>
      </c>
      <c r="Q135" s="614" t="s">
        <v>529</v>
      </c>
      <c r="R135" s="614" t="s">
        <v>1083</v>
      </c>
      <c r="S135" s="614" t="s">
        <v>1083</v>
      </c>
      <c r="T135" s="614" t="s">
        <v>1083</v>
      </c>
      <c r="U135" s="614" t="s">
        <v>1083</v>
      </c>
      <c r="V135" s="614" t="s">
        <v>1083</v>
      </c>
      <c r="W135" s="614" t="s">
        <v>529</v>
      </c>
      <c r="X135" s="614" t="s">
        <v>529</v>
      </c>
      <c r="Y135" s="614" t="s">
        <v>1083</v>
      </c>
      <c r="Z135" s="614" t="s">
        <v>1083</v>
      </c>
      <c r="AA135" s="614" t="s">
        <v>1083</v>
      </c>
      <c r="AB135" s="614" t="s">
        <v>1083</v>
      </c>
      <c r="AC135" s="614" t="s">
        <v>1083</v>
      </c>
      <c r="AD135" s="614" t="s">
        <v>1083</v>
      </c>
      <c r="AE135" s="614" t="s">
        <v>1083</v>
      </c>
      <c r="AF135" s="614" t="s">
        <v>1083</v>
      </c>
      <c r="AG135" s="614" t="s">
        <v>529</v>
      </c>
      <c r="AH135" s="614" t="s">
        <v>1083</v>
      </c>
      <c r="AI135" s="614" t="s">
        <v>1083</v>
      </c>
      <c r="AJ135" s="614" t="s">
        <v>1083</v>
      </c>
      <c r="AK135" s="614" t="s">
        <v>1083</v>
      </c>
      <c r="AL135" s="614" t="s">
        <v>1083</v>
      </c>
      <c r="AM135" s="614" t="s">
        <v>1083</v>
      </c>
      <c r="AN135" s="614" t="s">
        <v>1083</v>
      </c>
      <c r="AO135" s="614" t="s">
        <v>1083</v>
      </c>
      <c r="AP135" s="614" t="s">
        <v>1083</v>
      </c>
      <c r="AQ135" s="614" t="s">
        <v>1083</v>
      </c>
      <c r="AR135" s="614" t="s">
        <v>1083</v>
      </c>
      <c r="AS135" s="614" t="s">
        <v>529</v>
      </c>
      <c r="AT135" s="614" t="s">
        <v>1083</v>
      </c>
      <c r="AU135" s="614" t="s">
        <v>1083</v>
      </c>
      <c r="AV135" s="614" t="s">
        <v>1083</v>
      </c>
      <c r="AW135" s="614" t="s">
        <v>1083</v>
      </c>
      <c r="AX135" s="614" t="s">
        <v>1083</v>
      </c>
      <c r="AY135" s="614" t="s">
        <v>1083</v>
      </c>
      <c r="AZ135" s="614" t="s">
        <v>1083</v>
      </c>
      <c r="BA135" s="614" t="s">
        <v>1083</v>
      </c>
      <c r="BB135" s="614" t="s">
        <v>1083</v>
      </c>
      <c r="BC135" s="614" t="s">
        <v>529</v>
      </c>
      <c r="BD135" s="614" t="s">
        <v>529</v>
      </c>
      <c r="BE135" s="614" t="s">
        <v>1083</v>
      </c>
      <c r="BF135" s="614" t="s">
        <v>529</v>
      </c>
      <c r="BG135" s="614" t="s">
        <v>1083</v>
      </c>
      <c r="BH135" s="614" t="s">
        <v>529</v>
      </c>
      <c r="BI135" s="614" t="s">
        <v>1083</v>
      </c>
      <c r="BJ135" s="614" t="s">
        <v>1083</v>
      </c>
      <c r="BK135" s="614" t="s">
        <v>529</v>
      </c>
      <c r="BL135" s="614" t="s">
        <v>529</v>
      </c>
      <c r="BM135" s="614" t="s">
        <v>1083</v>
      </c>
      <c r="BN135" s="614" t="s">
        <v>529</v>
      </c>
      <c r="BO135" s="614" t="s">
        <v>529</v>
      </c>
      <c r="BP135" s="614" t="s">
        <v>529</v>
      </c>
      <c r="BQ135" s="614" t="s">
        <v>529</v>
      </c>
      <c r="BR135" s="614" t="s">
        <v>1083</v>
      </c>
      <c r="BS135" s="614" t="s">
        <v>529</v>
      </c>
      <c r="BT135" s="614" t="s">
        <v>529</v>
      </c>
      <c r="BU135" s="614" t="s">
        <v>529</v>
      </c>
      <c r="BV135" s="614" t="s">
        <v>529</v>
      </c>
      <c r="BW135" s="614" t="s">
        <v>1083</v>
      </c>
      <c r="BX135" s="614" t="s">
        <v>529</v>
      </c>
      <c r="BY135" s="614" t="s">
        <v>1083</v>
      </c>
      <c r="BZ135" s="614" t="s">
        <v>1083</v>
      </c>
      <c r="CA135" s="614" t="s">
        <v>1083</v>
      </c>
      <c r="CB135" s="614" t="s">
        <v>1083</v>
      </c>
      <c r="CC135" s="614" t="s">
        <v>1083</v>
      </c>
      <c r="CD135" s="614" t="s">
        <v>1083</v>
      </c>
      <c r="CE135" s="614" t="s">
        <v>529</v>
      </c>
      <c r="CF135" s="614" t="s">
        <v>529</v>
      </c>
      <c r="CG135" s="614" t="s">
        <v>1083</v>
      </c>
      <c r="CH135" s="614" t="s">
        <v>1083</v>
      </c>
      <c r="CI135" s="614" t="s">
        <v>1083</v>
      </c>
      <c r="CJ135" s="614" t="s">
        <v>529</v>
      </c>
      <c r="CK135" s="614" t="s">
        <v>529</v>
      </c>
      <c r="CL135" s="614" t="s">
        <v>1083</v>
      </c>
      <c r="CM135" s="614" t="s">
        <v>1083</v>
      </c>
      <c r="CN135" s="614" t="s">
        <v>1083</v>
      </c>
      <c r="CO135" s="614" t="s">
        <v>1083</v>
      </c>
      <c r="CP135" s="614" t="s">
        <v>1083</v>
      </c>
      <c r="CQ135" s="614" t="s">
        <v>1083</v>
      </c>
      <c r="CR135" s="614" t="s">
        <v>529</v>
      </c>
      <c r="CS135" s="614" t="s">
        <v>1083</v>
      </c>
      <c r="CT135" s="614" t="s">
        <v>1083</v>
      </c>
      <c r="CU135" s="614" t="s">
        <v>1083</v>
      </c>
      <c r="CV135" s="614" t="s">
        <v>1083</v>
      </c>
      <c r="CW135" s="614" t="s">
        <v>1083</v>
      </c>
      <c r="CX135" s="614" t="s">
        <v>1083</v>
      </c>
      <c r="CY135" s="614" t="s">
        <v>1083</v>
      </c>
      <c r="CZ135" s="614" t="s">
        <v>1083</v>
      </c>
      <c r="DA135" s="614" t="s">
        <v>1083</v>
      </c>
      <c r="DB135" s="614" t="s">
        <v>1083</v>
      </c>
      <c r="DC135" s="614" t="s">
        <v>529</v>
      </c>
      <c r="DD135" s="614" t="s">
        <v>1083</v>
      </c>
      <c r="DE135" s="614" t="s">
        <v>1083</v>
      </c>
      <c r="DF135" s="614" t="s">
        <v>1083</v>
      </c>
      <c r="DG135" s="614" t="s">
        <v>1083</v>
      </c>
      <c r="DH135" s="614" t="s">
        <v>529</v>
      </c>
      <c r="DI135" s="614" t="s">
        <v>1083</v>
      </c>
      <c r="DJ135" s="614" t="s">
        <v>1083</v>
      </c>
      <c r="DK135" s="614" t="s">
        <v>529</v>
      </c>
      <c r="DL135" s="614" t="s">
        <v>1083</v>
      </c>
      <c r="DM135" s="614" t="s">
        <v>529</v>
      </c>
      <c r="DN135" s="614" t="s">
        <v>1083</v>
      </c>
      <c r="DO135" s="614" t="s">
        <v>1083</v>
      </c>
      <c r="DP135" s="614" t="s">
        <v>529</v>
      </c>
      <c r="DQ135" s="614" t="s">
        <v>529</v>
      </c>
      <c r="DR135" s="614" t="s">
        <v>1083</v>
      </c>
      <c r="DS135" s="614" t="s">
        <v>1083</v>
      </c>
      <c r="DT135" s="614" t="s">
        <v>1083</v>
      </c>
      <c r="DU135" s="614" t="s">
        <v>529</v>
      </c>
      <c r="DV135" s="614" t="s">
        <v>1083</v>
      </c>
      <c r="DW135" s="614" t="s">
        <v>1083</v>
      </c>
      <c r="DX135" s="614" t="s">
        <v>1083</v>
      </c>
      <c r="DY135" s="614" t="s">
        <v>1083</v>
      </c>
      <c r="DZ135" s="614" t="s">
        <v>529</v>
      </c>
      <c r="EA135" s="614" t="s">
        <v>529</v>
      </c>
      <c r="EB135" s="614" t="s">
        <v>529</v>
      </c>
      <c r="EC135" s="614" t="s">
        <v>1083</v>
      </c>
      <c r="ED135" s="614" t="s">
        <v>529</v>
      </c>
      <c r="EE135" s="614" t="s">
        <v>529</v>
      </c>
      <c r="EF135" s="614" t="s">
        <v>529</v>
      </c>
      <c r="EG135" s="614" t="s">
        <v>529</v>
      </c>
      <c r="EH135" s="614" t="s">
        <v>1083</v>
      </c>
      <c r="EI135" s="614" t="s">
        <v>1083</v>
      </c>
      <c r="EJ135" s="614" t="s">
        <v>1083</v>
      </c>
      <c r="EK135" s="614" t="s">
        <v>1083</v>
      </c>
      <c r="EL135" s="614" t="s">
        <v>1083</v>
      </c>
      <c r="EM135" s="614" t="s">
        <v>1083</v>
      </c>
      <c r="EN135" s="614" t="s">
        <v>529</v>
      </c>
      <c r="EO135" s="614" t="s">
        <v>1083</v>
      </c>
      <c r="EP135" s="614" t="s">
        <v>1083</v>
      </c>
      <c r="EQ135" s="614" t="s">
        <v>1083</v>
      </c>
      <c r="ER135" s="614" t="s">
        <v>529</v>
      </c>
      <c r="ES135" s="614" t="s">
        <v>1083</v>
      </c>
      <c r="ET135" s="614" t="s">
        <v>529</v>
      </c>
      <c r="EU135" s="614" t="s">
        <v>1083</v>
      </c>
      <c r="EV135" s="614" t="s">
        <v>1083</v>
      </c>
      <c r="EW135" s="614" t="s">
        <v>529</v>
      </c>
      <c r="EX135" s="614" t="s">
        <v>1083</v>
      </c>
      <c r="EY135" s="614" t="s">
        <v>1083</v>
      </c>
      <c r="EZ135" s="614" t="s">
        <v>529</v>
      </c>
      <c r="FA135" s="614" t="s">
        <v>1083</v>
      </c>
      <c r="FB135" s="614" t="s">
        <v>1083</v>
      </c>
      <c r="FC135" s="614" t="s">
        <v>1083</v>
      </c>
      <c r="FD135" s="614" t="s">
        <v>1083</v>
      </c>
      <c r="FE135" s="614" t="s">
        <v>1083</v>
      </c>
      <c r="FF135" s="614" t="s">
        <v>1083</v>
      </c>
      <c r="FG135" s="614" t="s">
        <v>1083</v>
      </c>
      <c r="FH135" s="614" t="s">
        <v>1083</v>
      </c>
      <c r="FI135" s="614" t="s">
        <v>1083</v>
      </c>
      <c r="FJ135" s="614" t="s">
        <v>529</v>
      </c>
      <c r="FK135" s="614" t="s">
        <v>529</v>
      </c>
      <c r="FL135" s="614" t="s">
        <v>1083</v>
      </c>
      <c r="FM135" s="614" t="s">
        <v>529</v>
      </c>
      <c r="FN135" s="614" t="s">
        <v>1083</v>
      </c>
      <c r="FO135" s="614" t="s">
        <v>1083</v>
      </c>
      <c r="FP135" s="614" t="s">
        <v>1083</v>
      </c>
      <c r="FQ135" s="614" t="s">
        <v>1083</v>
      </c>
      <c r="FR135" s="614" t="s">
        <v>1083</v>
      </c>
      <c r="FS135" s="614" t="s">
        <v>1083</v>
      </c>
      <c r="FT135" s="614" t="s">
        <v>529</v>
      </c>
      <c r="FU135" s="614" t="s">
        <v>1083</v>
      </c>
      <c r="FV135" s="614" t="s">
        <v>1083</v>
      </c>
      <c r="FW135" s="614" t="s">
        <v>1083</v>
      </c>
      <c r="FX135" s="614" t="s">
        <v>529</v>
      </c>
      <c r="FY135" s="614" t="s">
        <v>529</v>
      </c>
      <c r="FZ135" s="614" t="s">
        <v>529</v>
      </c>
      <c r="GA135" s="614" t="s">
        <v>529</v>
      </c>
      <c r="GB135" s="614" t="s">
        <v>529</v>
      </c>
      <c r="GC135" s="614" t="s">
        <v>529</v>
      </c>
      <c r="GD135" s="614" t="s">
        <v>529</v>
      </c>
      <c r="GE135" s="614" t="s">
        <v>1083</v>
      </c>
      <c r="GF135" s="614" t="s">
        <v>529</v>
      </c>
      <c r="GG135" s="614" t="s">
        <v>529</v>
      </c>
      <c r="GH135" s="614" t="s">
        <v>1083</v>
      </c>
      <c r="GI135" s="614" t="s">
        <v>1083</v>
      </c>
      <c r="GJ135" s="614" t="s">
        <v>529</v>
      </c>
      <c r="GK135" s="614" t="s">
        <v>1083</v>
      </c>
      <c r="GL135" s="614" t="s">
        <v>529</v>
      </c>
      <c r="GM135" s="614" t="s">
        <v>529</v>
      </c>
    </row>
    <row r="136" spans="1:195" x14ac:dyDescent="0.2">
      <c r="A136" s="613">
        <v>44961</v>
      </c>
      <c r="B136" s="614" t="s">
        <v>529</v>
      </c>
      <c r="C136" s="614" t="s">
        <v>1083</v>
      </c>
      <c r="D136" s="614" t="s">
        <v>1083</v>
      </c>
      <c r="E136" s="614" t="s">
        <v>529</v>
      </c>
      <c r="F136" s="614" t="s">
        <v>529</v>
      </c>
      <c r="G136" s="614" t="s">
        <v>1083</v>
      </c>
      <c r="H136" s="614" t="s">
        <v>1083</v>
      </c>
      <c r="I136" s="614" t="s">
        <v>1083</v>
      </c>
      <c r="J136" s="614" t="s">
        <v>1083</v>
      </c>
      <c r="K136" s="614" t="s">
        <v>1083</v>
      </c>
      <c r="L136" s="614" t="s">
        <v>1083</v>
      </c>
      <c r="M136" s="614" t="s">
        <v>1083</v>
      </c>
      <c r="N136" s="614" t="s">
        <v>529</v>
      </c>
      <c r="O136" s="614" t="s">
        <v>1083</v>
      </c>
      <c r="P136" s="614" t="s">
        <v>1083</v>
      </c>
      <c r="Q136" s="614" t="s">
        <v>529</v>
      </c>
      <c r="R136" s="614" t="s">
        <v>1083</v>
      </c>
      <c r="S136" s="614" t="s">
        <v>1083</v>
      </c>
      <c r="T136" s="614" t="s">
        <v>1083</v>
      </c>
      <c r="U136" s="614" t="s">
        <v>1083</v>
      </c>
      <c r="V136" s="614" t="s">
        <v>1083</v>
      </c>
      <c r="W136" s="614" t="s">
        <v>529</v>
      </c>
      <c r="X136" s="614" t="s">
        <v>529</v>
      </c>
      <c r="Y136" s="614" t="s">
        <v>1083</v>
      </c>
      <c r="Z136" s="614" t="s">
        <v>1083</v>
      </c>
      <c r="AA136" s="614" t="s">
        <v>1083</v>
      </c>
      <c r="AB136" s="614" t="s">
        <v>1083</v>
      </c>
      <c r="AC136" s="614" t="s">
        <v>1083</v>
      </c>
      <c r="AD136" s="614" t="s">
        <v>1083</v>
      </c>
      <c r="AE136" s="614" t="s">
        <v>1083</v>
      </c>
      <c r="AF136" s="614" t="s">
        <v>1083</v>
      </c>
      <c r="AG136" s="614" t="s">
        <v>529</v>
      </c>
      <c r="AH136" s="614" t="s">
        <v>1083</v>
      </c>
      <c r="AI136" s="614" t="s">
        <v>1083</v>
      </c>
      <c r="AJ136" s="614" t="s">
        <v>1083</v>
      </c>
      <c r="AK136" s="614" t="s">
        <v>529</v>
      </c>
      <c r="AL136" s="614" t="s">
        <v>1083</v>
      </c>
      <c r="AM136" s="614" t="s">
        <v>1083</v>
      </c>
      <c r="AN136" s="614" t="s">
        <v>1083</v>
      </c>
      <c r="AO136" s="614" t="s">
        <v>1083</v>
      </c>
      <c r="AP136" s="614" t="s">
        <v>1083</v>
      </c>
      <c r="AQ136" s="614" t="s">
        <v>529</v>
      </c>
      <c r="AR136" s="614" t="s">
        <v>1083</v>
      </c>
      <c r="AS136" s="614" t="s">
        <v>529</v>
      </c>
      <c r="AT136" s="614" t="s">
        <v>1083</v>
      </c>
      <c r="AU136" s="614" t="s">
        <v>1083</v>
      </c>
      <c r="AV136" s="614" t="s">
        <v>1083</v>
      </c>
      <c r="AW136" s="614" t="s">
        <v>1083</v>
      </c>
      <c r="AX136" s="614" t="s">
        <v>1083</v>
      </c>
      <c r="AY136" s="614" t="s">
        <v>529</v>
      </c>
      <c r="AZ136" s="614" t="s">
        <v>1083</v>
      </c>
      <c r="BA136" s="614" t="s">
        <v>1083</v>
      </c>
      <c r="BB136" s="614" t="s">
        <v>1083</v>
      </c>
      <c r="BC136" s="614" t="s">
        <v>529</v>
      </c>
      <c r="BD136" s="614" t="s">
        <v>529</v>
      </c>
      <c r="BE136" s="614" t="s">
        <v>1083</v>
      </c>
      <c r="BF136" s="614" t="s">
        <v>529</v>
      </c>
      <c r="BG136" s="614" t="s">
        <v>1083</v>
      </c>
      <c r="BH136" s="614" t="s">
        <v>529</v>
      </c>
      <c r="BI136" s="614" t="s">
        <v>1083</v>
      </c>
      <c r="BJ136" s="614" t="s">
        <v>1083</v>
      </c>
      <c r="BK136" s="614" t="s">
        <v>529</v>
      </c>
      <c r="BL136" s="614" t="s">
        <v>529</v>
      </c>
      <c r="BM136" s="614" t="s">
        <v>1083</v>
      </c>
      <c r="BN136" s="614" t="s">
        <v>529</v>
      </c>
      <c r="BO136" s="614" t="s">
        <v>529</v>
      </c>
      <c r="BP136" s="614" t="s">
        <v>529</v>
      </c>
      <c r="BQ136" s="614" t="s">
        <v>529</v>
      </c>
      <c r="BR136" s="614" t="s">
        <v>1083</v>
      </c>
      <c r="BS136" s="614" t="s">
        <v>529</v>
      </c>
      <c r="BT136" s="614" t="s">
        <v>529</v>
      </c>
      <c r="BU136" s="614" t="s">
        <v>529</v>
      </c>
      <c r="BV136" s="614" t="s">
        <v>529</v>
      </c>
      <c r="BW136" s="614" t="s">
        <v>1083</v>
      </c>
      <c r="BX136" s="614" t="s">
        <v>529</v>
      </c>
      <c r="BY136" s="614" t="s">
        <v>1083</v>
      </c>
      <c r="BZ136" s="614" t="s">
        <v>1083</v>
      </c>
      <c r="CA136" s="614" t="s">
        <v>1083</v>
      </c>
      <c r="CB136" s="614" t="s">
        <v>1083</v>
      </c>
      <c r="CC136" s="614" t="s">
        <v>1083</v>
      </c>
      <c r="CD136" s="614" t="s">
        <v>1083</v>
      </c>
      <c r="CE136" s="614" t="s">
        <v>529</v>
      </c>
      <c r="CF136" s="614" t="s">
        <v>529</v>
      </c>
      <c r="CG136" s="614" t="s">
        <v>1083</v>
      </c>
      <c r="CH136" s="614" t="s">
        <v>1083</v>
      </c>
      <c r="CI136" s="614" t="s">
        <v>1083</v>
      </c>
      <c r="CJ136" s="614" t="s">
        <v>1083</v>
      </c>
      <c r="CK136" s="614" t="s">
        <v>529</v>
      </c>
      <c r="CL136" s="614" t="s">
        <v>529</v>
      </c>
      <c r="CM136" s="614" t="s">
        <v>1083</v>
      </c>
      <c r="CN136" s="614" t="s">
        <v>1083</v>
      </c>
      <c r="CO136" s="614" t="s">
        <v>1083</v>
      </c>
      <c r="CP136" s="614" t="s">
        <v>1083</v>
      </c>
      <c r="CQ136" s="614" t="s">
        <v>1083</v>
      </c>
      <c r="CR136" s="614" t="s">
        <v>529</v>
      </c>
      <c r="CS136" s="614" t="s">
        <v>1083</v>
      </c>
      <c r="CT136" s="614" t="s">
        <v>1083</v>
      </c>
      <c r="CU136" s="614" t="s">
        <v>1083</v>
      </c>
      <c r="CV136" s="614" t="s">
        <v>1083</v>
      </c>
      <c r="CW136" s="614" t="s">
        <v>1083</v>
      </c>
      <c r="CX136" s="614" t="s">
        <v>1083</v>
      </c>
      <c r="CY136" s="614" t="s">
        <v>1083</v>
      </c>
      <c r="CZ136" s="614" t="s">
        <v>1083</v>
      </c>
      <c r="DA136" s="614" t="s">
        <v>1083</v>
      </c>
      <c r="DB136" s="614" t="s">
        <v>1083</v>
      </c>
      <c r="DC136" s="614" t="s">
        <v>529</v>
      </c>
      <c r="DD136" s="614" t="s">
        <v>1083</v>
      </c>
      <c r="DE136" s="614" t="s">
        <v>1083</v>
      </c>
      <c r="DF136" s="614" t="s">
        <v>1083</v>
      </c>
      <c r="DG136" s="614" t="s">
        <v>1083</v>
      </c>
      <c r="DH136" s="614" t="s">
        <v>529</v>
      </c>
      <c r="DI136" s="614" t="s">
        <v>1083</v>
      </c>
      <c r="DJ136" s="614" t="s">
        <v>1083</v>
      </c>
      <c r="DK136" s="614" t="s">
        <v>529</v>
      </c>
      <c r="DL136" s="614" t="s">
        <v>1083</v>
      </c>
      <c r="DM136" s="614" t="s">
        <v>529</v>
      </c>
      <c r="DN136" s="614" t="s">
        <v>1083</v>
      </c>
      <c r="DO136" s="614" t="s">
        <v>1083</v>
      </c>
      <c r="DP136" s="614" t="s">
        <v>529</v>
      </c>
      <c r="DQ136" s="614" t="s">
        <v>529</v>
      </c>
      <c r="DR136" s="614" t="s">
        <v>1083</v>
      </c>
      <c r="DS136" s="614" t="s">
        <v>1083</v>
      </c>
      <c r="DT136" s="614" t="s">
        <v>1083</v>
      </c>
      <c r="DU136" s="614" t="s">
        <v>529</v>
      </c>
      <c r="DV136" s="614" t="s">
        <v>1083</v>
      </c>
      <c r="DW136" s="614" t="s">
        <v>1083</v>
      </c>
      <c r="DX136" s="614" t="s">
        <v>1083</v>
      </c>
      <c r="DY136" s="614" t="s">
        <v>1083</v>
      </c>
      <c r="DZ136" s="614" t="s">
        <v>529</v>
      </c>
      <c r="EA136" s="614" t="s">
        <v>529</v>
      </c>
      <c r="EB136" s="614" t="s">
        <v>529</v>
      </c>
      <c r="EC136" s="614" t="s">
        <v>1083</v>
      </c>
      <c r="ED136" s="614" t="s">
        <v>529</v>
      </c>
      <c r="EE136" s="614" t="s">
        <v>1083</v>
      </c>
      <c r="EF136" s="614" t="s">
        <v>529</v>
      </c>
      <c r="EG136" s="614" t="s">
        <v>529</v>
      </c>
      <c r="EH136" s="614" t="s">
        <v>1083</v>
      </c>
      <c r="EI136" s="614" t="s">
        <v>1083</v>
      </c>
      <c r="EJ136" s="614" t="s">
        <v>1083</v>
      </c>
      <c r="EK136" s="614" t="s">
        <v>1083</v>
      </c>
      <c r="EL136" s="614" t="s">
        <v>1083</v>
      </c>
      <c r="EM136" s="614" t="s">
        <v>1083</v>
      </c>
      <c r="EN136" s="614" t="s">
        <v>529</v>
      </c>
      <c r="EO136" s="614" t="s">
        <v>1083</v>
      </c>
      <c r="EP136" s="614" t="s">
        <v>1083</v>
      </c>
      <c r="EQ136" s="614" t="s">
        <v>1083</v>
      </c>
      <c r="ER136" s="614" t="s">
        <v>1083</v>
      </c>
      <c r="ES136" s="614" t="s">
        <v>1083</v>
      </c>
      <c r="ET136" s="614" t="s">
        <v>529</v>
      </c>
      <c r="EU136" s="614" t="s">
        <v>529</v>
      </c>
      <c r="EV136" s="614" t="s">
        <v>529</v>
      </c>
      <c r="EW136" s="614" t="s">
        <v>529</v>
      </c>
      <c r="EX136" s="614" t="s">
        <v>1083</v>
      </c>
      <c r="EY136" s="614" t="s">
        <v>1083</v>
      </c>
      <c r="EZ136" s="614" t="s">
        <v>529</v>
      </c>
      <c r="FA136" s="614" t="s">
        <v>1083</v>
      </c>
      <c r="FB136" s="614" t="s">
        <v>1083</v>
      </c>
      <c r="FC136" s="614" t="s">
        <v>1083</v>
      </c>
      <c r="FD136" s="614" t="s">
        <v>1083</v>
      </c>
      <c r="FE136" s="614" t="s">
        <v>1083</v>
      </c>
      <c r="FF136" s="614" t="s">
        <v>1083</v>
      </c>
      <c r="FG136" s="614" t="s">
        <v>1083</v>
      </c>
      <c r="FH136" s="614" t="s">
        <v>1083</v>
      </c>
      <c r="FI136" s="614" t="s">
        <v>1083</v>
      </c>
      <c r="FJ136" s="614" t="s">
        <v>529</v>
      </c>
      <c r="FK136" s="614" t="s">
        <v>529</v>
      </c>
      <c r="FL136" s="614" t="s">
        <v>1083</v>
      </c>
      <c r="FM136" s="614" t="s">
        <v>529</v>
      </c>
      <c r="FN136" s="614" t="s">
        <v>1083</v>
      </c>
      <c r="FO136" s="614" t="s">
        <v>1083</v>
      </c>
      <c r="FP136" s="614" t="s">
        <v>1083</v>
      </c>
      <c r="FQ136" s="614" t="s">
        <v>1083</v>
      </c>
      <c r="FR136" s="614" t="s">
        <v>1083</v>
      </c>
      <c r="FS136" s="614" t="s">
        <v>1083</v>
      </c>
      <c r="FT136" s="614" t="s">
        <v>529</v>
      </c>
      <c r="FU136" s="614" t="s">
        <v>1083</v>
      </c>
      <c r="FV136" s="614" t="s">
        <v>1083</v>
      </c>
      <c r="FW136" s="614" t="s">
        <v>1083</v>
      </c>
      <c r="FX136" s="614" t="s">
        <v>529</v>
      </c>
      <c r="FY136" s="614" t="s">
        <v>529</v>
      </c>
      <c r="FZ136" s="614" t="s">
        <v>529</v>
      </c>
      <c r="GA136" s="614" t="s">
        <v>529</v>
      </c>
      <c r="GB136" s="614" t="s">
        <v>529</v>
      </c>
      <c r="GC136" s="614" t="s">
        <v>529</v>
      </c>
      <c r="GD136" s="614" t="s">
        <v>1083</v>
      </c>
      <c r="GE136" s="614" t="s">
        <v>1083</v>
      </c>
      <c r="GF136" s="614" t="s">
        <v>529</v>
      </c>
      <c r="GG136" s="614" t="s">
        <v>529</v>
      </c>
      <c r="GH136" s="614" t="s">
        <v>1083</v>
      </c>
      <c r="GI136" s="614" t="s">
        <v>1083</v>
      </c>
      <c r="GJ136" s="614" t="s">
        <v>529</v>
      </c>
      <c r="GK136" s="614" t="s">
        <v>1083</v>
      </c>
      <c r="GL136" s="614" t="s">
        <v>529</v>
      </c>
      <c r="GM136" s="614" t="s">
        <v>529</v>
      </c>
    </row>
    <row r="137" spans="1:195" x14ac:dyDescent="0.2">
      <c r="A137" s="613">
        <v>44962</v>
      </c>
      <c r="B137" s="614" t="s">
        <v>529</v>
      </c>
      <c r="C137" s="614" t="s">
        <v>1083</v>
      </c>
      <c r="D137" s="614" t="s">
        <v>1083</v>
      </c>
      <c r="E137" s="614" t="s">
        <v>529</v>
      </c>
      <c r="F137" s="614" t="s">
        <v>529</v>
      </c>
      <c r="G137" s="614" t="s">
        <v>1083</v>
      </c>
      <c r="H137" s="614" t="s">
        <v>1083</v>
      </c>
      <c r="I137" s="614" t="s">
        <v>1083</v>
      </c>
      <c r="J137" s="614" t="s">
        <v>529</v>
      </c>
      <c r="K137" s="614" t="s">
        <v>1083</v>
      </c>
      <c r="L137" s="614" t="s">
        <v>1083</v>
      </c>
      <c r="M137" s="614" t="s">
        <v>1083</v>
      </c>
      <c r="N137" s="614" t="s">
        <v>1083</v>
      </c>
      <c r="O137" s="614" t="s">
        <v>1083</v>
      </c>
      <c r="P137" s="614" t="s">
        <v>1083</v>
      </c>
      <c r="Q137" s="614" t="s">
        <v>529</v>
      </c>
      <c r="R137" s="614" t="s">
        <v>1083</v>
      </c>
      <c r="S137" s="614" t="s">
        <v>1083</v>
      </c>
      <c r="T137" s="614" t="s">
        <v>1083</v>
      </c>
      <c r="U137" s="614" t="s">
        <v>1083</v>
      </c>
      <c r="V137" s="614" t="s">
        <v>1083</v>
      </c>
      <c r="W137" s="614" t="s">
        <v>529</v>
      </c>
      <c r="X137" s="614" t="s">
        <v>529</v>
      </c>
      <c r="Y137" s="614" t="s">
        <v>1083</v>
      </c>
      <c r="Z137" s="614" t="s">
        <v>1083</v>
      </c>
      <c r="AA137" s="614" t="s">
        <v>1083</v>
      </c>
      <c r="AB137" s="614" t="s">
        <v>1083</v>
      </c>
      <c r="AC137" s="614" t="s">
        <v>1083</v>
      </c>
      <c r="AD137" s="614" t="s">
        <v>1083</v>
      </c>
      <c r="AE137" s="614" t="s">
        <v>1083</v>
      </c>
      <c r="AF137" s="614" t="s">
        <v>1083</v>
      </c>
      <c r="AG137" s="614" t="s">
        <v>529</v>
      </c>
      <c r="AH137" s="614" t="s">
        <v>1083</v>
      </c>
      <c r="AI137" s="614" t="s">
        <v>1083</v>
      </c>
      <c r="AJ137" s="614" t="s">
        <v>1083</v>
      </c>
      <c r="AK137" s="614" t="s">
        <v>529</v>
      </c>
      <c r="AL137" s="614" t="s">
        <v>1083</v>
      </c>
      <c r="AM137" s="614" t="s">
        <v>1083</v>
      </c>
      <c r="AN137" s="614" t="s">
        <v>1083</v>
      </c>
      <c r="AO137" s="614" t="s">
        <v>1083</v>
      </c>
      <c r="AP137" s="614" t="s">
        <v>1083</v>
      </c>
      <c r="AQ137" s="614" t="s">
        <v>529</v>
      </c>
      <c r="AR137" s="614" t="s">
        <v>1083</v>
      </c>
      <c r="AS137" s="614" t="s">
        <v>529</v>
      </c>
      <c r="AT137" s="614" t="s">
        <v>1083</v>
      </c>
      <c r="AU137" s="614" t="s">
        <v>1083</v>
      </c>
      <c r="AV137" s="614" t="s">
        <v>1083</v>
      </c>
      <c r="AW137" s="614" t="s">
        <v>1083</v>
      </c>
      <c r="AX137" s="614" t="s">
        <v>1083</v>
      </c>
      <c r="AY137" s="614" t="s">
        <v>1083</v>
      </c>
      <c r="AZ137" s="614" t="s">
        <v>1083</v>
      </c>
      <c r="BA137" s="614" t="s">
        <v>529</v>
      </c>
      <c r="BB137" s="614" t="s">
        <v>529</v>
      </c>
      <c r="BC137" s="614" t="s">
        <v>529</v>
      </c>
      <c r="BD137" s="614" t="s">
        <v>529</v>
      </c>
      <c r="BE137" s="614" t="s">
        <v>529</v>
      </c>
      <c r="BF137" s="614" t="s">
        <v>529</v>
      </c>
      <c r="BG137" s="614" t="s">
        <v>529</v>
      </c>
      <c r="BH137" s="614" t="s">
        <v>529</v>
      </c>
      <c r="BI137" s="614" t="s">
        <v>529</v>
      </c>
      <c r="BJ137" s="614" t="s">
        <v>529</v>
      </c>
      <c r="BK137" s="614" t="s">
        <v>529</v>
      </c>
      <c r="BL137" s="614" t="s">
        <v>529</v>
      </c>
      <c r="BM137" s="614" t="s">
        <v>529</v>
      </c>
      <c r="BN137" s="614" t="s">
        <v>529</v>
      </c>
      <c r="BO137" s="614" t="s">
        <v>529</v>
      </c>
      <c r="BP137" s="614" t="s">
        <v>529</v>
      </c>
      <c r="BQ137" s="614" t="s">
        <v>529</v>
      </c>
      <c r="BR137" s="614" t="s">
        <v>1083</v>
      </c>
      <c r="BS137" s="614" t="s">
        <v>529</v>
      </c>
      <c r="BT137" s="614" t="s">
        <v>529</v>
      </c>
      <c r="BU137" s="614" t="s">
        <v>529</v>
      </c>
      <c r="BV137" s="614" t="s">
        <v>529</v>
      </c>
      <c r="BW137" s="614" t="s">
        <v>1083</v>
      </c>
      <c r="BX137" s="614" t="s">
        <v>529</v>
      </c>
      <c r="BY137" s="614" t="s">
        <v>1083</v>
      </c>
      <c r="BZ137" s="614" t="s">
        <v>1083</v>
      </c>
      <c r="CA137" s="614" t="s">
        <v>1083</v>
      </c>
      <c r="CB137" s="614" t="s">
        <v>1083</v>
      </c>
      <c r="CC137" s="614" t="s">
        <v>1083</v>
      </c>
      <c r="CD137" s="614" t="s">
        <v>1083</v>
      </c>
      <c r="CE137" s="614" t="s">
        <v>529</v>
      </c>
      <c r="CF137" s="614" t="s">
        <v>529</v>
      </c>
      <c r="CG137" s="614" t="s">
        <v>1083</v>
      </c>
      <c r="CH137" s="614" t="s">
        <v>1083</v>
      </c>
      <c r="CI137" s="614" t="s">
        <v>1083</v>
      </c>
      <c r="CJ137" s="614" t="s">
        <v>1083</v>
      </c>
      <c r="CK137" s="614" t="s">
        <v>529</v>
      </c>
      <c r="CL137" s="614" t="s">
        <v>1083</v>
      </c>
      <c r="CM137" s="614" t="s">
        <v>1083</v>
      </c>
      <c r="CN137" s="614" t="s">
        <v>529</v>
      </c>
      <c r="CO137" s="614" t="s">
        <v>1083</v>
      </c>
      <c r="CP137" s="614" t="s">
        <v>1083</v>
      </c>
      <c r="CQ137" s="614" t="s">
        <v>1083</v>
      </c>
      <c r="CR137" s="614" t="s">
        <v>529</v>
      </c>
      <c r="CS137" s="614" t="s">
        <v>1083</v>
      </c>
      <c r="CT137" s="614" t="s">
        <v>1083</v>
      </c>
      <c r="CU137" s="614" t="s">
        <v>1083</v>
      </c>
      <c r="CV137" s="614" t="s">
        <v>1083</v>
      </c>
      <c r="CW137" s="614" t="s">
        <v>1083</v>
      </c>
      <c r="CX137" s="614" t="s">
        <v>1083</v>
      </c>
      <c r="CY137" s="614" t="s">
        <v>1083</v>
      </c>
      <c r="CZ137" s="614" t="s">
        <v>1083</v>
      </c>
      <c r="DA137" s="614" t="s">
        <v>1083</v>
      </c>
      <c r="DB137" s="614" t="s">
        <v>1083</v>
      </c>
      <c r="DC137" s="614" t="s">
        <v>1083</v>
      </c>
      <c r="DD137" s="614" t="s">
        <v>1083</v>
      </c>
      <c r="DE137" s="614" t="s">
        <v>1083</v>
      </c>
      <c r="DF137" s="614" t="s">
        <v>1083</v>
      </c>
      <c r="DG137" s="614" t="s">
        <v>1083</v>
      </c>
      <c r="DH137" s="614" t="s">
        <v>529</v>
      </c>
      <c r="DI137" s="614" t="s">
        <v>1083</v>
      </c>
      <c r="DJ137" s="614" t="s">
        <v>1083</v>
      </c>
      <c r="DK137" s="614" t="s">
        <v>529</v>
      </c>
      <c r="DL137" s="614" t="s">
        <v>1083</v>
      </c>
      <c r="DM137" s="614" t="s">
        <v>529</v>
      </c>
      <c r="DN137" s="614" t="s">
        <v>1083</v>
      </c>
      <c r="DO137" s="614" t="s">
        <v>1083</v>
      </c>
      <c r="DP137" s="614" t="s">
        <v>529</v>
      </c>
      <c r="DQ137" s="614" t="s">
        <v>529</v>
      </c>
      <c r="DR137" s="614" t="s">
        <v>1083</v>
      </c>
      <c r="DS137" s="614" t="s">
        <v>1083</v>
      </c>
      <c r="DT137" s="614" t="s">
        <v>1083</v>
      </c>
      <c r="DU137" s="614" t="s">
        <v>529</v>
      </c>
      <c r="DV137" s="614" t="s">
        <v>1083</v>
      </c>
      <c r="DW137" s="614" t="s">
        <v>1083</v>
      </c>
      <c r="DX137" s="614" t="s">
        <v>1083</v>
      </c>
      <c r="DY137" s="614" t="s">
        <v>1083</v>
      </c>
      <c r="DZ137" s="614" t="s">
        <v>529</v>
      </c>
      <c r="EA137" s="614" t="s">
        <v>529</v>
      </c>
      <c r="EB137" s="614" t="s">
        <v>529</v>
      </c>
      <c r="EC137" s="614" t="s">
        <v>1083</v>
      </c>
      <c r="ED137" s="614" t="s">
        <v>529</v>
      </c>
      <c r="EE137" s="614" t="s">
        <v>529</v>
      </c>
      <c r="EF137" s="614" t="s">
        <v>529</v>
      </c>
      <c r="EG137" s="614" t="s">
        <v>529</v>
      </c>
      <c r="EH137" s="614" t="s">
        <v>1083</v>
      </c>
      <c r="EI137" s="614" t="s">
        <v>1083</v>
      </c>
      <c r="EJ137" s="614" t="s">
        <v>1083</v>
      </c>
      <c r="EK137" s="614" t="s">
        <v>1083</v>
      </c>
      <c r="EL137" s="614" t="s">
        <v>1083</v>
      </c>
      <c r="EM137" s="614" t="s">
        <v>1083</v>
      </c>
      <c r="EN137" s="614" t="s">
        <v>529</v>
      </c>
      <c r="EO137" s="614" t="s">
        <v>1083</v>
      </c>
      <c r="EP137" s="614" t="s">
        <v>1083</v>
      </c>
      <c r="EQ137" s="614" t="s">
        <v>1083</v>
      </c>
      <c r="ER137" s="614" t="s">
        <v>529</v>
      </c>
      <c r="ES137" s="614" t="s">
        <v>1083</v>
      </c>
      <c r="ET137" s="614" t="s">
        <v>529</v>
      </c>
      <c r="EU137" s="614" t="s">
        <v>529</v>
      </c>
      <c r="EV137" s="614" t="s">
        <v>529</v>
      </c>
      <c r="EW137" s="614" t="s">
        <v>529</v>
      </c>
      <c r="EX137" s="614" t="s">
        <v>1083</v>
      </c>
      <c r="EY137" s="614" t="s">
        <v>1083</v>
      </c>
      <c r="EZ137" s="614" t="s">
        <v>529</v>
      </c>
      <c r="FA137" s="614" t="s">
        <v>1083</v>
      </c>
      <c r="FB137" s="614" t="s">
        <v>1083</v>
      </c>
      <c r="FC137" s="614" t="s">
        <v>1083</v>
      </c>
      <c r="FD137" s="614" t="s">
        <v>1083</v>
      </c>
      <c r="FE137" s="614" t="s">
        <v>1083</v>
      </c>
      <c r="FF137" s="614" t="s">
        <v>1083</v>
      </c>
      <c r="FG137" s="614" t="s">
        <v>1083</v>
      </c>
      <c r="FH137" s="614" t="s">
        <v>1083</v>
      </c>
      <c r="FI137" s="614" t="s">
        <v>1083</v>
      </c>
      <c r="FJ137" s="614" t="s">
        <v>529</v>
      </c>
      <c r="FK137" s="614" t="s">
        <v>529</v>
      </c>
      <c r="FL137" s="614" t="s">
        <v>1083</v>
      </c>
      <c r="FM137" s="614" t="s">
        <v>529</v>
      </c>
      <c r="FN137" s="614" t="s">
        <v>1083</v>
      </c>
      <c r="FO137" s="614" t="s">
        <v>1083</v>
      </c>
      <c r="FP137" s="614" t="s">
        <v>1083</v>
      </c>
      <c r="FQ137" s="614" t="s">
        <v>1083</v>
      </c>
      <c r="FR137" s="614" t="s">
        <v>1083</v>
      </c>
      <c r="FS137" s="614" t="s">
        <v>1083</v>
      </c>
      <c r="FT137" s="614" t="s">
        <v>529</v>
      </c>
      <c r="FU137" s="614" t="s">
        <v>1083</v>
      </c>
      <c r="FV137" s="614" t="s">
        <v>1083</v>
      </c>
      <c r="FW137" s="614" t="s">
        <v>1083</v>
      </c>
      <c r="FX137" s="614" t="s">
        <v>529</v>
      </c>
      <c r="FY137" s="614" t="s">
        <v>529</v>
      </c>
      <c r="FZ137" s="614" t="s">
        <v>529</v>
      </c>
      <c r="GA137" s="614" t="s">
        <v>529</v>
      </c>
      <c r="GB137" s="614" t="s">
        <v>529</v>
      </c>
      <c r="GC137" s="614" t="s">
        <v>529</v>
      </c>
      <c r="GD137" s="614" t="s">
        <v>529</v>
      </c>
      <c r="GE137" s="614" t="s">
        <v>1083</v>
      </c>
      <c r="GF137" s="614" t="s">
        <v>529</v>
      </c>
      <c r="GG137" s="614" t="s">
        <v>529</v>
      </c>
      <c r="GH137" s="614" t="s">
        <v>1083</v>
      </c>
      <c r="GI137" s="614" t="s">
        <v>1083</v>
      </c>
      <c r="GJ137" s="614" t="s">
        <v>529</v>
      </c>
      <c r="GK137" s="614" t="s">
        <v>1083</v>
      </c>
      <c r="GL137" s="614" t="s">
        <v>529</v>
      </c>
      <c r="GM137" s="614" t="s">
        <v>529</v>
      </c>
    </row>
    <row r="138" spans="1:195" x14ac:dyDescent="0.2">
      <c r="A138" s="613">
        <v>44963</v>
      </c>
      <c r="B138" s="614" t="s">
        <v>529</v>
      </c>
      <c r="C138" s="614" t="s">
        <v>1083</v>
      </c>
      <c r="D138" s="614" t="s">
        <v>1083</v>
      </c>
      <c r="E138" s="614" t="s">
        <v>529</v>
      </c>
      <c r="F138" s="614" t="s">
        <v>529</v>
      </c>
      <c r="G138" s="614" t="s">
        <v>1083</v>
      </c>
      <c r="H138" s="614" t="s">
        <v>1083</v>
      </c>
      <c r="I138" s="614" t="s">
        <v>1083</v>
      </c>
      <c r="J138" s="614" t="s">
        <v>1083</v>
      </c>
      <c r="K138" s="614" t="s">
        <v>1083</v>
      </c>
      <c r="L138" s="614" t="s">
        <v>1083</v>
      </c>
      <c r="M138" s="614" t="s">
        <v>1083</v>
      </c>
      <c r="N138" s="614" t="s">
        <v>1083</v>
      </c>
      <c r="O138" s="614" t="s">
        <v>1083</v>
      </c>
      <c r="P138" s="614" t="s">
        <v>1083</v>
      </c>
      <c r="Q138" s="614" t="s">
        <v>529</v>
      </c>
      <c r="R138" s="614" t="s">
        <v>1083</v>
      </c>
      <c r="S138" s="614" t="s">
        <v>1083</v>
      </c>
      <c r="T138" s="614" t="s">
        <v>1083</v>
      </c>
      <c r="U138" s="614" t="s">
        <v>1083</v>
      </c>
      <c r="V138" s="614" t="s">
        <v>1083</v>
      </c>
      <c r="W138" s="614" t="s">
        <v>529</v>
      </c>
      <c r="X138" s="614" t="s">
        <v>529</v>
      </c>
      <c r="Y138" s="614" t="s">
        <v>1083</v>
      </c>
      <c r="Z138" s="614" t="s">
        <v>1083</v>
      </c>
      <c r="AA138" s="614" t="s">
        <v>1083</v>
      </c>
      <c r="AB138" s="614" t="s">
        <v>1083</v>
      </c>
      <c r="AC138" s="614" t="s">
        <v>1083</v>
      </c>
      <c r="AD138" s="614" t="s">
        <v>1083</v>
      </c>
      <c r="AE138" s="614" t="s">
        <v>1083</v>
      </c>
      <c r="AF138" s="614" t="s">
        <v>1083</v>
      </c>
      <c r="AG138" s="614" t="s">
        <v>529</v>
      </c>
      <c r="AH138" s="614" t="s">
        <v>1083</v>
      </c>
      <c r="AI138" s="614" t="s">
        <v>1083</v>
      </c>
      <c r="AJ138" s="614" t="s">
        <v>1083</v>
      </c>
      <c r="AK138" s="614" t="s">
        <v>1083</v>
      </c>
      <c r="AL138" s="614" t="s">
        <v>1083</v>
      </c>
      <c r="AM138" s="614" t="s">
        <v>1083</v>
      </c>
      <c r="AN138" s="614" t="s">
        <v>1083</v>
      </c>
      <c r="AO138" s="614" t="s">
        <v>1083</v>
      </c>
      <c r="AP138" s="614" t="s">
        <v>1083</v>
      </c>
      <c r="AQ138" s="614" t="s">
        <v>1083</v>
      </c>
      <c r="AR138" s="614" t="s">
        <v>1083</v>
      </c>
      <c r="AS138" s="614" t="s">
        <v>529</v>
      </c>
      <c r="AT138" s="614" t="s">
        <v>1083</v>
      </c>
      <c r="AU138" s="614" t="s">
        <v>1083</v>
      </c>
      <c r="AV138" s="614" t="s">
        <v>1083</v>
      </c>
      <c r="AW138" s="614" t="s">
        <v>1083</v>
      </c>
      <c r="AX138" s="614" t="s">
        <v>1083</v>
      </c>
      <c r="AY138" s="614" t="s">
        <v>1083</v>
      </c>
      <c r="AZ138" s="614" t="s">
        <v>1083</v>
      </c>
      <c r="BA138" s="614" t="s">
        <v>1083</v>
      </c>
      <c r="BB138" s="614" t="s">
        <v>1083</v>
      </c>
      <c r="BC138" s="614" t="s">
        <v>529</v>
      </c>
      <c r="BD138" s="614" t="s">
        <v>529</v>
      </c>
      <c r="BE138" s="614" t="s">
        <v>1083</v>
      </c>
      <c r="BF138" s="614" t="s">
        <v>529</v>
      </c>
      <c r="BG138" s="614" t="s">
        <v>1083</v>
      </c>
      <c r="BH138" s="614" t="s">
        <v>529</v>
      </c>
      <c r="BI138" s="614" t="s">
        <v>1083</v>
      </c>
      <c r="BJ138" s="614" t="s">
        <v>1083</v>
      </c>
      <c r="BK138" s="614" t="s">
        <v>529</v>
      </c>
      <c r="BL138" s="614" t="s">
        <v>529</v>
      </c>
      <c r="BM138" s="614" t="s">
        <v>1083</v>
      </c>
      <c r="BN138" s="614" t="s">
        <v>529</v>
      </c>
      <c r="BO138" s="614" t="s">
        <v>529</v>
      </c>
      <c r="BP138" s="614" t="s">
        <v>529</v>
      </c>
      <c r="BQ138" s="614" t="s">
        <v>529</v>
      </c>
      <c r="BR138" s="614" t="s">
        <v>1083</v>
      </c>
      <c r="BS138" s="614" t="s">
        <v>529</v>
      </c>
      <c r="BT138" s="614" t="s">
        <v>529</v>
      </c>
      <c r="BU138" s="614" t="s">
        <v>529</v>
      </c>
      <c r="BV138" s="614" t="s">
        <v>529</v>
      </c>
      <c r="BW138" s="614" t="s">
        <v>1083</v>
      </c>
      <c r="BX138" s="614" t="s">
        <v>529</v>
      </c>
      <c r="BY138" s="614" t="s">
        <v>1083</v>
      </c>
      <c r="BZ138" s="614" t="s">
        <v>1083</v>
      </c>
      <c r="CA138" s="614" t="s">
        <v>1083</v>
      </c>
      <c r="CB138" s="614" t="s">
        <v>1083</v>
      </c>
      <c r="CC138" s="614" t="s">
        <v>1083</v>
      </c>
      <c r="CD138" s="614" t="s">
        <v>1083</v>
      </c>
      <c r="CE138" s="614" t="s">
        <v>529</v>
      </c>
      <c r="CF138" s="614" t="s">
        <v>529</v>
      </c>
      <c r="CG138" s="614" t="s">
        <v>1083</v>
      </c>
      <c r="CH138" s="614" t="s">
        <v>1083</v>
      </c>
      <c r="CI138" s="614" t="s">
        <v>1083</v>
      </c>
      <c r="CJ138" s="614" t="s">
        <v>1083</v>
      </c>
      <c r="CK138" s="614" t="s">
        <v>529</v>
      </c>
      <c r="CL138" s="614" t="s">
        <v>1083</v>
      </c>
      <c r="CM138" s="614" t="s">
        <v>1083</v>
      </c>
      <c r="CN138" s="614" t="s">
        <v>1083</v>
      </c>
      <c r="CO138" s="614" t="s">
        <v>1083</v>
      </c>
      <c r="CP138" s="614" t="s">
        <v>1083</v>
      </c>
      <c r="CQ138" s="614" t="s">
        <v>1083</v>
      </c>
      <c r="CR138" s="614" t="s">
        <v>529</v>
      </c>
      <c r="CS138" s="614" t="s">
        <v>1083</v>
      </c>
      <c r="CT138" s="614" t="s">
        <v>1083</v>
      </c>
      <c r="CU138" s="614" t="s">
        <v>1083</v>
      </c>
      <c r="CV138" s="614" t="s">
        <v>1083</v>
      </c>
      <c r="CW138" s="614" t="s">
        <v>1083</v>
      </c>
      <c r="CX138" s="614" t="s">
        <v>1083</v>
      </c>
      <c r="CY138" s="614" t="s">
        <v>1083</v>
      </c>
      <c r="CZ138" s="614" t="s">
        <v>1083</v>
      </c>
      <c r="DA138" s="614" t="s">
        <v>1083</v>
      </c>
      <c r="DB138" s="614" t="s">
        <v>1083</v>
      </c>
      <c r="DC138" s="614" t="s">
        <v>529</v>
      </c>
      <c r="DD138" s="614" t="s">
        <v>1083</v>
      </c>
      <c r="DE138" s="614" t="s">
        <v>1083</v>
      </c>
      <c r="DF138" s="614" t="s">
        <v>1083</v>
      </c>
      <c r="DG138" s="614" t="s">
        <v>1083</v>
      </c>
      <c r="DH138" s="614" t="s">
        <v>529</v>
      </c>
      <c r="DI138" s="614" t="s">
        <v>1083</v>
      </c>
      <c r="DJ138" s="614" t="s">
        <v>1083</v>
      </c>
      <c r="DK138" s="614" t="s">
        <v>529</v>
      </c>
      <c r="DL138" s="614" t="s">
        <v>1083</v>
      </c>
      <c r="DM138" s="614" t="s">
        <v>529</v>
      </c>
      <c r="DN138" s="614" t="s">
        <v>1083</v>
      </c>
      <c r="DO138" s="614" t="s">
        <v>1083</v>
      </c>
      <c r="DP138" s="614" t="s">
        <v>529</v>
      </c>
      <c r="DQ138" s="614" t="s">
        <v>529</v>
      </c>
      <c r="DR138" s="614" t="s">
        <v>1083</v>
      </c>
      <c r="DS138" s="614" t="s">
        <v>1083</v>
      </c>
      <c r="DT138" s="614" t="s">
        <v>1083</v>
      </c>
      <c r="DU138" s="614" t="s">
        <v>529</v>
      </c>
      <c r="DV138" s="614" t="s">
        <v>1083</v>
      </c>
      <c r="DW138" s="614" t="s">
        <v>1083</v>
      </c>
      <c r="DX138" s="614" t="s">
        <v>1083</v>
      </c>
      <c r="DY138" s="614" t="s">
        <v>1083</v>
      </c>
      <c r="DZ138" s="614" t="s">
        <v>529</v>
      </c>
      <c r="EA138" s="614" t="s">
        <v>529</v>
      </c>
      <c r="EB138" s="614" t="s">
        <v>529</v>
      </c>
      <c r="EC138" s="614" t="s">
        <v>1083</v>
      </c>
      <c r="ED138" s="614" t="s">
        <v>529</v>
      </c>
      <c r="EE138" s="614" t="s">
        <v>1083</v>
      </c>
      <c r="EF138" s="614" t="s">
        <v>529</v>
      </c>
      <c r="EG138" s="614" t="s">
        <v>529</v>
      </c>
      <c r="EH138" s="614" t="s">
        <v>1083</v>
      </c>
      <c r="EI138" s="614" t="s">
        <v>1083</v>
      </c>
      <c r="EJ138" s="614" t="s">
        <v>1083</v>
      </c>
      <c r="EK138" s="614" t="s">
        <v>1083</v>
      </c>
      <c r="EL138" s="614" t="s">
        <v>1083</v>
      </c>
      <c r="EM138" s="614" t="s">
        <v>1083</v>
      </c>
      <c r="EN138" s="614" t="s">
        <v>529</v>
      </c>
      <c r="EO138" s="614" t="s">
        <v>1083</v>
      </c>
      <c r="EP138" s="614" t="s">
        <v>1083</v>
      </c>
      <c r="EQ138" s="614" t="s">
        <v>1083</v>
      </c>
      <c r="ER138" s="614" t="s">
        <v>529</v>
      </c>
      <c r="ES138" s="614" t="s">
        <v>1083</v>
      </c>
      <c r="ET138" s="614" t="s">
        <v>529</v>
      </c>
      <c r="EU138" s="614" t="s">
        <v>529</v>
      </c>
      <c r="EV138" s="614" t="s">
        <v>529</v>
      </c>
      <c r="EW138" s="614" t="s">
        <v>529</v>
      </c>
      <c r="EX138" s="614" t="s">
        <v>1083</v>
      </c>
      <c r="EY138" s="614" t="s">
        <v>1083</v>
      </c>
      <c r="EZ138" s="614" t="s">
        <v>529</v>
      </c>
      <c r="FA138" s="614" t="s">
        <v>1083</v>
      </c>
      <c r="FB138" s="614" t="s">
        <v>1083</v>
      </c>
      <c r="FC138" s="614" t="s">
        <v>1083</v>
      </c>
      <c r="FD138" s="614" t="s">
        <v>1083</v>
      </c>
      <c r="FE138" s="614" t="s">
        <v>1083</v>
      </c>
      <c r="FF138" s="614" t="s">
        <v>1083</v>
      </c>
      <c r="FG138" s="614" t="s">
        <v>1083</v>
      </c>
      <c r="FH138" s="614" t="s">
        <v>1083</v>
      </c>
      <c r="FI138" s="614" t="s">
        <v>1083</v>
      </c>
      <c r="FJ138" s="614" t="s">
        <v>529</v>
      </c>
      <c r="FK138" s="614" t="s">
        <v>529</v>
      </c>
      <c r="FL138" s="614" t="s">
        <v>1083</v>
      </c>
      <c r="FM138" s="614" t="s">
        <v>529</v>
      </c>
      <c r="FN138" s="614" t="s">
        <v>1083</v>
      </c>
      <c r="FO138" s="614" t="s">
        <v>1083</v>
      </c>
      <c r="FP138" s="614" t="s">
        <v>529</v>
      </c>
      <c r="FQ138" s="614" t="s">
        <v>1083</v>
      </c>
      <c r="FR138" s="614" t="s">
        <v>1083</v>
      </c>
      <c r="FS138" s="614" t="s">
        <v>1083</v>
      </c>
      <c r="FT138" s="614" t="s">
        <v>529</v>
      </c>
      <c r="FU138" s="614" t="s">
        <v>1083</v>
      </c>
      <c r="FV138" s="614" t="s">
        <v>1083</v>
      </c>
      <c r="FW138" s="614" t="s">
        <v>1083</v>
      </c>
      <c r="FX138" s="614" t="s">
        <v>529</v>
      </c>
      <c r="FY138" s="614" t="s">
        <v>529</v>
      </c>
      <c r="FZ138" s="614" t="s">
        <v>529</v>
      </c>
      <c r="GA138" s="614" t="s">
        <v>529</v>
      </c>
      <c r="GB138" s="614" t="s">
        <v>529</v>
      </c>
      <c r="GC138" s="614" t="s">
        <v>529</v>
      </c>
      <c r="GD138" s="614" t="s">
        <v>529</v>
      </c>
      <c r="GE138" s="614" t="s">
        <v>1083</v>
      </c>
      <c r="GF138" s="614" t="s">
        <v>529</v>
      </c>
      <c r="GG138" s="614" t="s">
        <v>529</v>
      </c>
      <c r="GH138" s="614" t="s">
        <v>1083</v>
      </c>
      <c r="GI138" s="614" t="s">
        <v>1083</v>
      </c>
      <c r="GJ138" s="614" t="s">
        <v>529</v>
      </c>
      <c r="GK138" s="614" t="s">
        <v>1083</v>
      </c>
      <c r="GL138" s="614" t="s">
        <v>529</v>
      </c>
      <c r="GM138" s="614" t="s">
        <v>529</v>
      </c>
    </row>
    <row r="139" spans="1:195" x14ac:dyDescent="0.2">
      <c r="A139" s="613">
        <v>44964</v>
      </c>
      <c r="B139" s="614" t="s">
        <v>529</v>
      </c>
      <c r="C139" s="614" t="s">
        <v>1083</v>
      </c>
      <c r="D139" s="614" t="s">
        <v>1083</v>
      </c>
      <c r="E139" s="614" t="s">
        <v>529</v>
      </c>
      <c r="F139" s="614" t="s">
        <v>529</v>
      </c>
      <c r="G139" s="614" t="s">
        <v>1083</v>
      </c>
      <c r="H139" s="614" t="s">
        <v>1083</v>
      </c>
      <c r="I139" s="614" t="s">
        <v>1083</v>
      </c>
      <c r="J139" s="614" t="s">
        <v>1083</v>
      </c>
      <c r="K139" s="614" t="s">
        <v>1083</v>
      </c>
      <c r="L139" s="614" t="s">
        <v>1083</v>
      </c>
      <c r="M139" s="614" t="s">
        <v>1083</v>
      </c>
      <c r="N139" s="614" t="s">
        <v>529</v>
      </c>
      <c r="O139" s="614" t="s">
        <v>1083</v>
      </c>
      <c r="P139" s="614" t="s">
        <v>1083</v>
      </c>
      <c r="Q139" s="614" t="s">
        <v>529</v>
      </c>
      <c r="R139" s="614" t="s">
        <v>1083</v>
      </c>
      <c r="S139" s="614" t="s">
        <v>1083</v>
      </c>
      <c r="T139" s="614" t="s">
        <v>1083</v>
      </c>
      <c r="U139" s="614" t="s">
        <v>1083</v>
      </c>
      <c r="V139" s="614" t="s">
        <v>1083</v>
      </c>
      <c r="W139" s="614" t="s">
        <v>529</v>
      </c>
      <c r="X139" s="614" t="s">
        <v>529</v>
      </c>
      <c r="Y139" s="614" t="s">
        <v>1083</v>
      </c>
      <c r="Z139" s="614" t="s">
        <v>1083</v>
      </c>
      <c r="AA139" s="614" t="s">
        <v>1083</v>
      </c>
      <c r="AB139" s="614" t="s">
        <v>1083</v>
      </c>
      <c r="AC139" s="614" t="s">
        <v>1083</v>
      </c>
      <c r="AD139" s="614" t="s">
        <v>1083</v>
      </c>
      <c r="AE139" s="614" t="s">
        <v>1083</v>
      </c>
      <c r="AF139" s="614" t="s">
        <v>1083</v>
      </c>
      <c r="AG139" s="614" t="s">
        <v>529</v>
      </c>
      <c r="AH139" s="614" t="s">
        <v>1083</v>
      </c>
      <c r="AI139" s="614" t="s">
        <v>1083</v>
      </c>
      <c r="AJ139" s="614" t="s">
        <v>1083</v>
      </c>
      <c r="AK139" s="614" t="s">
        <v>529</v>
      </c>
      <c r="AL139" s="614" t="s">
        <v>1083</v>
      </c>
      <c r="AM139" s="614" t="s">
        <v>1083</v>
      </c>
      <c r="AN139" s="614" t="s">
        <v>1083</v>
      </c>
      <c r="AO139" s="614" t="s">
        <v>1083</v>
      </c>
      <c r="AP139" s="614" t="s">
        <v>1083</v>
      </c>
      <c r="AQ139" s="614" t="s">
        <v>1083</v>
      </c>
      <c r="AR139" s="614" t="s">
        <v>1083</v>
      </c>
      <c r="AS139" s="614" t="s">
        <v>529</v>
      </c>
      <c r="AT139" s="614" t="s">
        <v>1083</v>
      </c>
      <c r="AU139" s="614" t="s">
        <v>1083</v>
      </c>
      <c r="AV139" s="614" t="s">
        <v>1083</v>
      </c>
      <c r="AW139" s="614" t="s">
        <v>1083</v>
      </c>
      <c r="AX139" s="614" t="s">
        <v>1083</v>
      </c>
      <c r="AY139" s="614" t="s">
        <v>1083</v>
      </c>
      <c r="AZ139" s="614" t="s">
        <v>1083</v>
      </c>
      <c r="BA139" s="614" t="s">
        <v>1083</v>
      </c>
      <c r="BB139" s="614" t="s">
        <v>1083</v>
      </c>
      <c r="BC139" s="614" t="s">
        <v>529</v>
      </c>
      <c r="BD139" s="614" t="s">
        <v>529</v>
      </c>
      <c r="BE139" s="614" t="s">
        <v>1083</v>
      </c>
      <c r="BF139" s="614" t="s">
        <v>529</v>
      </c>
      <c r="BG139" s="614" t="s">
        <v>1083</v>
      </c>
      <c r="BH139" s="614" t="s">
        <v>529</v>
      </c>
      <c r="BI139" s="614" t="s">
        <v>1083</v>
      </c>
      <c r="BJ139" s="614" t="s">
        <v>1083</v>
      </c>
      <c r="BK139" s="614" t="s">
        <v>529</v>
      </c>
      <c r="BL139" s="614" t="s">
        <v>529</v>
      </c>
      <c r="BM139" s="614" t="s">
        <v>1083</v>
      </c>
      <c r="BN139" s="614" t="s">
        <v>529</v>
      </c>
      <c r="BO139" s="614" t="s">
        <v>529</v>
      </c>
      <c r="BP139" s="614" t="s">
        <v>529</v>
      </c>
      <c r="BQ139" s="614" t="s">
        <v>529</v>
      </c>
      <c r="BR139" s="614" t="s">
        <v>1083</v>
      </c>
      <c r="BS139" s="614" t="s">
        <v>529</v>
      </c>
      <c r="BT139" s="614" t="s">
        <v>529</v>
      </c>
      <c r="BU139" s="614" t="s">
        <v>529</v>
      </c>
      <c r="BV139" s="614" t="s">
        <v>529</v>
      </c>
      <c r="BW139" s="614" t="s">
        <v>1083</v>
      </c>
      <c r="BX139" s="614" t="s">
        <v>529</v>
      </c>
      <c r="BY139" s="614" t="s">
        <v>1083</v>
      </c>
      <c r="BZ139" s="614" t="s">
        <v>1083</v>
      </c>
      <c r="CA139" s="614" t="s">
        <v>1083</v>
      </c>
      <c r="CB139" s="614" t="s">
        <v>1083</v>
      </c>
      <c r="CC139" s="614" t="s">
        <v>1083</v>
      </c>
      <c r="CD139" s="614" t="s">
        <v>1083</v>
      </c>
      <c r="CE139" s="614" t="s">
        <v>529</v>
      </c>
      <c r="CF139" s="614" t="s">
        <v>529</v>
      </c>
      <c r="CG139" s="614" t="s">
        <v>1083</v>
      </c>
      <c r="CH139" s="614" t="s">
        <v>1083</v>
      </c>
      <c r="CI139" s="614" t="s">
        <v>1083</v>
      </c>
      <c r="CJ139" s="614" t="s">
        <v>1083</v>
      </c>
      <c r="CK139" s="614" t="s">
        <v>529</v>
      </c>
      <c r="CL139" s="614" t="s">
        <v>1083</v>
      </c>
      <c r="CM139" s="614" t="s">
        <v>1083</v>
      </c>
      <c r="CN139" s="614" t="s">
        <v>1083</v>
      </c>
      <c r="CO139" s="614" t="s">
        <v>1083</v>
      </c>
      <c r="CP139" s="614" t="s">
        <v>1083</v>
      </c>
      <c r="CQ139" s="614" t="s">
        <v>1083</v>
      </c>
      <c r="CR139" s="614" t="s">
        <v>529</v>
      </c>
      <c r="CS139" s="614" t="s">
        <v>1083</v>
      </c>
      <c r="CT139" s="614" t="s">
        <v>1083</v>
      </c>
      <c r="CU139" s="614" t="s">
        <v>1083</v>
      </c>
      <c r="CV139" s="614" t="s">
        <v>1083</v>
      </c>
      <c r="CW139" s="614" t="s">
        <v>1083</v>
      </c>
      <c r="CX139" s="614" t="s">
        <v>1083</v>
      </c>
      <c r="CY139" s="614" t="s">
        <v>1083</v>
      </c>
      <c r="CZ139" s="614" t="s">
        <v>1083</v>
      </c>
      <c r="DA139" s="614" t="s">
        <v>1083</v>
      </c>
      <c r="DB139" s="614" t="s">
        <v>1083</v>
      </c>
      <c r="DC139" s="614" t="s">
        <v>529</v>
      </c>
      <c r="DD139" s="614" t="s">
        <v>1083</v>
      </c>
      <c r="DE139" s="614" t="s">
        <v>1083</v>
      </c>
      <c r="DF139" s="614" t="s">
        <v>1083</v>
      </c>
      <c r="DG139" s="614" t="s">
        <v>1083</v>
      </c>
      <c r="DH139" s="614" t="s">
        <v>529</v>
      </c>
      <c r="DI139" s="614" t="s">
        <v>1083</v>
      </c>
      <c r="DJ139" s="614" t="s">
        <v>1083</v>
      </c>
      <c r="DK139" s="614" t="s">
        <v>529</v>
      </c>
      <c r="DL139" s="614" t="s">
        <v>1083</v>
      </c>
      <c r="DM139" s="614" t="s">
        <v>529</v>
      </c>
      <c r="DN139" s="614" t="s">
        <v>1083</v>
      </c>
      <c r="DO139" s="614" t="s">
        <v>1083</v>
      </c>
      <c r="DP139" s="614" t="s">
        <v>529</v>
      </c>
      <c r="DQ139" s="614" t="s">
        <v>529</v>
      </c>
      <c r="DR139" s="614" t="s">
        <v>1083</v>
      </c>
      <c r="DS139" s="614" t="s">
        <v>1083</v>
      </c>
      <c r="DT139" s="614" t="s">
        <v>1083</v>
      </c>
      <c r="DU139" s="614" t="s">
        <v>1083</v>
      </c>
      <c r="DV139" s="614" t="s">
        <v>1083</v>
      </c>
      <c r="DW139" s="614" t="s">
        <v>1083</v>
      </c>
      <c r="DX139" s="614" t="s">
        <v>1083</v>
      </c>
      <c r="DY139" s="614" t="s">
        <v>1083</v>
      </c>
      <c r="DZ139" s="614" t="s">
        <v>529</v>
      </c>
      <c r="EA139" s="614" t="s">
        <v>529</v>
      </c>
      <c r="EB139" s="614" t="s">
        <v>529</v>
      </c>
      <c r="EC139" s="614" t="s">
        <v>1083</v>
      </c>
      <c r="ED139" s="614" t="s">
        <v>529</v>
      </c>
      <c r="EE139" s="614" t="s">
        <v>529</v>
      </c>
      <c r="EF139" s="614" t="s">
        <v>529</v>
      </c>
      <c r="EG139" s="614" t="s">
        <v>529</v>
      </c>
      <c r="EH139" s="614" t="s">
        <v>1083</v>
      </c>
      <c r="EI139" s="614" t="s">
        <v>1083</v>
      </c>
      <c r="EJ139" s="614" t="s">
        <v>1083</v>
      </c>
      <c r="EK139" s="614" t="s">
        <v>1083</v>
      </c>
      <c r="EL139" s="614" t="s">
        <v>1083</v>
      </c>
      <c r="EM139" s="614" t="s">
        <v>1083</v>
      </c>
      <c r="EN139" s="614" t="s">
        <v>529</v>
      </c>
      <c r="EO139" s="614" t="s">
        <v>1083</v>
      </c>
      <c r="EP139" s="614" t="s">
        <v>1083</v>
      </c>
      <c r="EQ139" s="614" t="s">
        <v>1083</v>
      </c>
      <c r="ER139" s="614" t="s">
        <v>529</v>
      </c>
      <c r="ES139" s="614" t="s">
        <v>1083</v>
      </c>
      <c r="ET139" s="614" t="s">
        <v>529</v>
      </c>
      <c r="EU139" s="614" t="s">
        <v>529</v>
      </c>
      <c r="EV139" s="614" t="s">
        <v>529</v>
      </c>
      <c r="EW139" s="614" t="s">
        <v>529</v>
      </c>
      <c r="EX139" s="614" t="s">
        <v>1083</v>
      </c>
      <c r="EY139" s="614" t="s">
        <v>1083</v>
      </c>
      <c r="EZ139" s="614" t="s">
        <v>529</v>
      </c>
      <c r="FA139" s="614" t="s">
        <v>1083</v>
      </c>
      <c r="FB139" s="614" t="s">
        <v>1083</v>
      </c>
      <c r="FC139" s="614" t="s">
        <v>1083</v>
      </c>
      <c r="FD139" s="614" t="s">
        <v>1083</v>
      </c>
      <c r="FE139" s="614" t="s">
        <v>1083</v>
      </c>
      <c r="FF139" s="614" t="s">
        <v>1083</v>
      </c>
      <c r="FG139" s="614" t="s">
        <v>1083</v>
      </c>
      <c r="FH139" s="614" t="s">
        <v>1083</v>
      </c>
      <c r="FI139" s="614" t="s">
        <v>1083</v>
      </c>
      <c r="FJ139" s="614" t="s">
        <v>529</v>
      </c>
      <c r="FK139" s="614" t="s">
        <v>529</v>
      </c>
      <c r="FL139" s="614" t="s">
        <v>1083</v>
      </c>
      <c r="FM139" s="614" t="s">
        <v>529</v>
      </c>
      <c r="FN139" s="614" t="s">
        <v>1083</v>
      </c>
      <c r="FO139" s="614" t="s">
        <v>1083</v>
      </c>
      <c r="FP139" s="614" t="s">
        <v>1083</v>
      </c>
      <c r="FQ139" s="614" t="s">
        <v>1083</v>
      </c>
      <c r="FR139" s="614" t="s">
        <v>1083</v>
      </c>
      <c r="FS139" s="614" t="s">
        <v>1083</v>
      </c>
      <c r="FT139" s="614" t="s">
        <v>529</v>
      </c>
      <c r="FU139" s="614" t="s">
        <v>1083</v>
      </c>
      <c r="FV139" s="614" t="s">
        <v>1083</v>
      </c>
      <c r="FW139" s="614" t="s">
        <v>1083</v>
      </c>
      <c r="FX139" s="614" t="s">
        <v>529</v>
      </c>
      <c r="FY139" s="614" t="s">
        <v>529</v>
      </c>
      <c r="FZ139" s="614" t="s">
        <v>529</v>
      </c>
      <c r="GA139" s="614" t="s">
        <v>529</v>
      </c>
      <c r="GB139" s="614" t="s">
        <v>529</v>
      </c>
      <c r="GC139" s="614" t="s">
        <v>529</v>
      </c>
      <c r="GD139" s="614" t="s">
        <v>529</v>
      </c>
      <c r="GE139" s="614" t="s">
        <v>1083</v>
      </c>
      <c r="GF139" s="614" t="s">
        <v>529</v>
      </c>
      <c r="GG139" s="614" t="s">
        <v>529</v>
      </c>
      <c r="GH139" s="614" t="s">
        <v>1083</v>
      </c>
      <c r="GI139" s="614" t="s">
        <v>1083</v>
      </c>
      <c r="GJ139" s="614" t="s">
        <v>529</v>
      </c>
      <c r="GK139" s="614" t="s">
        <v>1083</v>
      </c>
      <c r="GL139" s="614" t="s">
        <v>529</v>
      </c>
      <c r="GM139" s="614" t="s">
        <v>1083</v>
      </c>
    </row>
    <row r="140" spans="1:195" x14ac:dyDescent="0.2">
      <c r="A140" s="613">
        <v>44965</v>
      </c>
      <c r="B140" s="614" t="s">
        <v>529</v>
      </c>
      <c r="C140" s="614" t="s">
        <v>1083</v>
      </c>
      <c r="D140" s="614" t="s">
        <v>1083</v>
      </c>
      <c r="E140" s="614" t="s">
        <v>529</v>
      </c>
      <c r="F140" s="614" t="s">
        <v>529</v>
      </c>
      <c r="G140" s="614" t="s">
        <v>1083</v>
      </c>
      <c r="H140" s="614" t="s">
        <v>1083</v>
      </c>
      <c r="I140" s="614" t="s">
        <v>1083</v>
      </c>
      <c r="J140" s="614" t="s">
        <v>1083</v>
      </c>
      <c r="K140" s="614" t="s">
        <v>1083</v>
      </c>
      <c r="L140" s="614" t="s">
        <v>1083</v>
      </c>
      <c r="M140" s="614" t="s">
        <v>1083</v>
      </c>
      <c r="N140" s="614" t="s">
        <v>529</v>
      </c>
      <c r="O140" s="614" t="s">
        <v>1083</v>
      </c>
      <c r="P140" s="614" t="s">
        <v>1083</v>
      </c>
      <c r="Q140" s="614" t="s">
        <v>529</v>
      </c>
      <c r="R140" s="614" t="s">
        <v>1083</v>
      </c>
      <c r="S140" s="614" t="s">
        <v>1083</v>
      </c>
      <c r="T140" s="614" t="s">
        <v>1083</v>
      </c>
      <c r="U140" s="614" t="s">
        <v>1083</v>
      </c>
      <c r="V140" s="614" t="s">
        <v>1083</v>
      </c>
      <c r="W140" s="614" t="s">
        <v>529</v>
      </c>
      <c r="X140" s="614" t="s">
        <v>529</v>
      </c>
      <c r="Y140" s="614" t="s">
        <v>1083</v>
      </c>
      <c r="Z140" s="614" t="s">
        <v>1083</v>
      </c>
      <c r="AA140" s="614" t="s">
        <v>1083</v>
      </c>
      <c r="AB140" s="614" t="s">
        <v>1083</v>
      </c>
      <c r="AC140" s="614" t="s">
        <v>1083</v>
      </c>
      <c r="AD140" s="614" t="s">
        <v>1083</v>
      </c>
      <c r="AE140" s="614" t="s">
        <v>1083</v>
      </c>
      <c r="AF140" s="614" t="s">
        <v>1083</v>
      </c>
      <c r="AG140" s="614" t="s">
        <v>529</v>
      </c>
      <c r="AH140" s="614" t="s">
        <v>1083</v>
      </c>
      <c r="AI140" s="614" t="s">
        <v>1083</v>
      </c>
      <c r="AJ140" s="614" t="s">
        <v>1083</v>
      </c>
      <c r="AK140" s="614" t="s">
        <v>529</v>
      </c>
      <c r="AL140" s="614" t="s">
        <v>1083</v>
      </c>
      <c r="AM140" s="614" t="s">
        <v>1083</v>
      </c>
      <c r="AN140" s="614" t="s">
        <v>1083</v>
      </c>
      <c r="AO140" s="614" t="s">
        <v>1083</v>
      </c>
      <c r="AP140" s="614" t="s">
        <v>1083</v>
      </c>
      <c r="AQ140" s="614" t="s">
        <v>1083</v>
      </c>
      <c r="AR140" s="614" t="s">
        <v>1083</v>
      </c>
      <c r="AS140" s="614" t="s">
        <v>529</v>
      </c>
      <c r="AT140" s="614" t="s">
        <v>1083</v>
      </c>
      <c r="AU140" s="614" t="s">
        <v>1083</v>
      </c>
      <c r="AV140" s="614" t="s">
        <v>1083</v>
      </c>
      <c r="AW140" s="614" t="s">
        <v>1083</v>
      </c>
      <c r="AX140" s="614" t="s">
        <v>1083</v>
      </c>
      <c r="AY140" s="614" t="s">
        <v>1083</v>
      </c>
      <c r="AZ140" s="614" t="s">
        <v>1083</v>
      </c>
      <c r="BA140" s="614" t="s">
        <v>1083</v>
      </c>
      <c r="BB140" s="614" t="s">
        <v>1083</v>
      </c>
      <c r="BC140" s="614" t="s">
        <v>529</v>
      </c>
      <c r="BD140" s="614" t="s">
        <v>529</v>
      </c>
      <c r="BE140" s="614" t="s">
        <v>1083</v>
      </c>
      <c r="BF140" s="614" t="s">
        <v>529</v>
      </c>
      <c r="BG140" s="614" t="s">
        <v>1083</v>
      </c>
      <c r="BH140" s="614" t="s">
        <v>529</v>
      </c>
      <c r="BI140" s="614" t="s">
        <v>1083</v>
      </c>
      <c r="BJ140" s="614" t="s">
        <v>1083</v>
      </c>
      <c r="BK140" s="614" t="s">
        <v>529</v>
      </c>
      <c r="BL140" s="614" t="s">
        <v>529</v>
      </c>
      <c r="BM140" s="614" t="s">
        <v>1083</v>
      </c>
      <c r="BN140" s="614" t="s">
        <v>529</v>
      </c>
      <c r="BO140" s="614" t="s">
        <v>529</v>
      </c>
      <c r="BP140" s="614" t="s">
        <v>529</v>
      </c>
      <c r="BQ140" s="614" t="s">
        <v>1083</v>
      </c>
      <c r="BR140" s="614" t="s">
        <v>1083</v>
      </c>
      <c r="BS140" s="614" t="s">
        <v>529</v>
      </c>
      <c r="BT140" s="614" t="s">
        <v>529</v>
      </c>
      <c r="BU140" s="614" t="s">
        <v>529</v>
      </c>
      <c r="BV140" s="614" t="s">
        <v>529</v>
      </c>
      <c r="BW140" s="614" t="s">
        <v>1083</v>
      </c>
      <c r="BX140" s="614" t="s">
        <v>529</v>
      </c>
      <c r="BY140" s="614" t="s">
        <v>1083</v>
      </c>
      <c r="BZ140" s="614" t="s">
        <v>1083</v>
      </c>
      <c r="CA140" s="614" t="s">
        <v>1083</v>
      </c>
      <c r="CB140" s="614" t="s">
        <v>1083</v>
      </c>
      <c r="CC140" s="614" t="s">
        <v>1083</v>
      </c>
      <c r="CD140" s="614" t="s">
        <v>1083</v>
      </c>
      <c r="CE140" s="614" t="s">
        <v>529</v>
      </c>
      <c r="CF140" s="614" t="s">
        <v>529</v>
      </c>
      <c r="CG140" s="614" t="s">
        <v>1083</v>
      </c>
      <c r="CH140" s="614" t="s">
        <v>1083</v>
      </c>
      <c r="CI140" s="614" t="s">
        <v>1083</v>
      </c>
      <c r="CJ140" s="614" t="s">
        <v>1083</v>
      </c>
      <c r="CK140" s="614" t="s">
        <v>529</v>
      </c>
      <c r="CL140" s="614" t="s">
        <v>1083</v>
      </c>
      <c r="CM140" s="614" t="s">
        <v>1083</v>
      </c>
      <c r="CN140" s="614" t="s">
        <v>1083</v>
      </c>
      <c r="CO140" s="614" t="s">
        <v>1083</v>
      </c>
      <c r="CP140" s="614" t="s">
        <v>1083</v>
      </c>
      <c r="CQ140" s="614" t="s">
        <v>1083</v>
      </c>
      <c r="CR140" s="614" t="s">
        <v>529</v>
      </c>
      <c r="CS140" s="614" t="s">
        <v>1083</v>
      </c>
      <c r="CT140" s="614" t="s">
        <v>1083</v>
      </c>
      <c r="CU140" s="614" t="s">
        <v>1083</v>
      </c>
      <c r="CV140" s="614" t="s">
        <v>1083</v>
      </c>
      <c r="CW140" s="614" t="s">
        <v>1083</v>
      </c>
      <c r="CX140" s="614" t="s">
        <v>1083</v>
      </c>
      <c r="CY140" s="614" t="s">
        <v>1083</v>
      </c>
      <c r="CZ140" s="614" t="s">
        <v>1083</v>
      </c>
      <c r="DA140" s="614" t="s">
        <v>1083</v>
      </c>
      <c r="DB140" s="614" t="s">
        <v>1083</v>
      </c>
      <c r="DC140" s="614" t="s">
        <v>529</v>
      </c>
      <c r="DD140" s="614" t="s">
        <v>1083</v>
      </c>
      <c r="DE140" s="614" t="s">
        <v>1083</v>
      </c>
      <c r="DF140" s="614" t="s">
        <v>1083</v>
      </c>
      <c r="DG140" s="614" t="s">
        <v>1083</v>
      </c>
      <c r="DH140" s="614" t="s">
        <v>529</v>
      </c>
      <c r="DI140" s="614" t="s">
        <v>1083</v>
      </c>
      <c r="DJ140" s="614" t="s">
        <v>1083</v>
      </c>
      <c r="DK140" s="614" t="s">
        <v>529</v>
      </c>
      <c r="DL140" s="614" t="s">
        <v>1083</v>
      </c>
      <c r="DM140" s="614" t="s">
        <v>529</v>
      </c>
      <c r="DN140" s="614" t="s">
        <v>1083</v>
      </c>
      <c r="DO140" s="614" t="s">
        <v>1083</v>
      </c>
      <c r="DP140" s="614" t="s">
        <v>529</v>
      </c>
      <c r="DQ140" s="614" t="s">
        <v>529</v>
      </c>
      <c r="DR140" s="614" t="s">
        <v>1083</v>
      </c>
      <c r="DS140" s="614" t="s">
        <v>1083</v>
      </c>
      <c r="DT140" s="614" t="s">
        <v>1083</v>
      </c>
      <c r="DU140" s="614" t="s">
        <v>529</v>
      </c>
      <c r="DV140" s="614" t="s">
        <v>1083</v>
      </c>
      <c r="DW140" s="614" t="s">
        <v>1083</v>
      </c>
      <c r="DX140" s="614" t="s">
        <v>1083</v>
      </c>
      <c r="DY140" s="614" t="s">
        <v>1083</v>
      </c>
      <c r="DZ140" s="614" t="s">
        <v>529</v>
      </c>
      <c r="EA140" s="614" t="s">
        <v>529</v>
      </c>
      <c r="EB140" s="614" t="s">
        <v>529</v>
      </c>
      <c r="EC140" s="614" t="s">
        <v>1083</v>
      </c>
      <c r="ED140" s="614" t="s">
        <v>529</v>
      </c>
      <c r="EE140" s="614" t="s">
        <v>1083</v>
      </c>
      <c r="EF140" s="614" t="s">
        <v>529</v>
      </c>
      <c r="EG140" s="614" t="s">
        <v>529</v>
      </c>
      <c r="EH140" s="614" t="s">
        <v>1083</v>
      </c>
      <c r="EI140" s="614" t="s">
        <v>1083</v>
      </c>
      <c r="EJ140" s="614" t="s">
        <v>1083</v>
      </c>
      <c r="EK140" s="614" t="s">
        <v>1083</v>
      </c>
      <c r="EL140" s="614" t="s">
        <v>1083</v>
      </c>
      <c r="EM140" s="614" t="s">
        <v>1083</v>
      </c>
      <c r="EN140" s="614" t="s">
        <v>529</v>
      </c>
      <c r="EO140" s="614" t="s">
        <v>1083</v>
      </c>
      <c r="EP140" s="614" t="s">
        <v>1083</v>
      </c>
      <c r="EQ140" s="614" t="s">
        <v>1083</v>
      </c>
      <c r="ER140" s="614" t="s">
        <v>529</v>
      </c>
      <c r="ES140" s="614" t="s">
        <v>1083</v>
      </c>
      <c r="ET140" s="614" t="s">
        <v>529</v>
      </c>
      <c r="EU140" s="614" t="s">
        <v>529</v>
      </c>
      <c r="EV140" s="614" t="s">
        <v>529</v>
      </c>
      <c r="EW140" s="614" t="s">
        <v>529</v>
      </c>
      <c r="EX140" s="614" t="s">
        <v>1083</v>
      </c>
      <c r="EY140" s="614" t="s">
        <v>1083</v>
      </c>
      <c r="EZ140" s="614" t="s">
        <v>529</v>
      </c>
      <c r="FA140" s="614" t="s">
        <v>1083</v>
      </c>
      <c r="FB140" s="614" t="s">
        <v>1083</v>
      </c>
      <c r="FC140" s="614" t="s">
        <v>1083</v>
      </c>
      <c r="FD140" s="614" t="s">
        <v>1083</v>
      </c>
      <c r="FE140" s="614" t="s">
        <v>1083</v>
      </c>
      <c r="FF140" s="614" t="s">
        <v>1083</v>
      </c>
      <c r="FG140" s="614" t="s">
        <v>1083</v>
      </c>
      <c r="FH140" s="614" t="s">
        <v>1083</v>
      </c>
      <c r="FI140" s="614" t="s">
        <v>1083</v>
      </c>
      <c r="FJ140" s="614" t="s">
        <v>529</v>
      </c>
      <c r="FK140" s="614" t="s">
        <v>529</v>
      </c>
      <c r="FL140" s="614" t="s">
        <v>1083</v>
      </c>
      <c r="FM140" s="614" t="s">
        <v>529</v>
      </c>
      <c r="FN140" s="614" t="s">
        <v>1083</v>
      </c>
      <c r="FO140" s="614" t="s">
        <v>1083</v>
      </c>
      <c r="FP140" s="614" t="s">
        <v>1083</v>
      </c>
      <c r="FQ140" s="614" t="s">
        <v>1083</v>
      </c>
      <c r="FR140" s="614" t="s">
        <v>1083</v>
      </c>
      <c r="FS140" s="614" t="s">
        <v>1083</v>
      </c>
      <c r="FT140" s="614" t="s">
        <v>529</v>
      </c>
      <c r="FU140" s="614" t="s">
        <v>1083</v>
      </c>
      <c r="FV140" s="614" t="s">
        <v>1083</v>
      </c>
      <c r="FW140" s="614" t="s">
        <v>1083</v>
      </c>
      <c r="FX140" s="614" t="s">
        <v>529</v>
      </c>
      <c r="FY140" s="614" t="s">
        <v>529</v>
      </c>
      <c r="FZ140" s="614" t="s">
        <v>529</v>
      </c>
      <c r="GA140" s="614" t="s">
        <v>529</v>
      </c>
      <c r="GB140" s="614" t="s">
        <v>529</v>
      </c>
      <c r="GC140" s="614" t="s">
        <v>529</v>
      </c>
      <c r="GD140" s="614" t="s">
        <v>529</v>
      </c>
      <c r="GE140" s="614" t="s">
        <v>1083</v>
      </c>
      <c r="GF140" s="614" t="s">
        <v>529</v>
      </c>
      <c r="GG140" s="614" t="s">
        <v>529</v>
      </c>
      <c r="GH140" s="614" t="s">
        <v>1083</v>
      </c>
      <c r="GI140" s="614" t="s">
        <v>1083</v>
      </c>
      <c r="GJ140" s="614" t="s">
        <v>529</v>
      </c>
      <c r="GK140" s="614" t="s">
        <v>1083</v>
      </c>
      <c r="GL140" s="614" t="s">
        <v>529</v>
      </c>
      <c r="GM140" s="614" t="s">
        <v>1083</v>
      </c>
    </row>
    <row r="141" spans="1:195" x14ac:dyDescent="0.2">
      <c r="A141" s="613">
        <v>44966</v>
      </c>
      <c r="B141" s="614" t="s">
        <v>529</v>
      </c>
      <c r="C141" s="614" t="s">
        <v>1083</v>
      </c>
      <c r="D141" s="614" t="s">
        <v>1083</v>
      </c>
      <c r="E141" s="614" t="s">
        <v>529</v>
      </c>
      <c r="F141" s="614" t="s">
        <v>529</v>
      </c>
      <c r="G141" s="614" t="s">
        <v>1083</v>
      </c>
      <c r="H141" s="614" t="s">
        <v>1083</v>
      </c>
      <c r="I141" s="614" t="s">
        <v>1083</v>
      </c>
      <c r="J141" s="614" t="s">
        <v>1083</v>
      </c>
      <c r="K141" s="614" t="s">
        <v>1083</v>
      </c>
      <c r="L141" s="614" t="s">
        <v>1083</v>
      </c>
      <c r="M141" s="614" t="s">
        <v>1083</v>
      </c>
      <c r="N141" s="614" t="s">
        <v>529</v>
      </c>
      <c r="O141" s="614" t="s">
        <v>1083</v>
      </c>
      <c r="P141" s="614" t="s">
        <v>1083</v>
      </c>
      <c r="Q141" s="614" t="s">
        <v>529</v>
      </c>
      <c r="R141" s="614" t="s">
        <v>1083</v>
      </c>
      <c r="S141" s="614" t="s">
        <v>1083</v>
      </c>
      <c r="T141" s="614" t="s">
        <v>1083</v>
      </c>
      <c r="U141" s="614" t="s">
        <v>1083</v>
      </c>
      <c r="V141" s="614" t="s">
        <v>1083</v>
      </c>
      <c r="W141" s="614" t="s">
        <v>529</v>
      </c>
      <c r="X141" s="614" t="s">
        <v>529</v>
      </c>
      <c r="Y141" s="614" t="s">
        <v>1083</v>
      </c>
      <c r="Z141" s="614" t="s">
        <v>1083</v>
      </c>
      <c r="AA141" s="614" t="s">
        <v>1083</v>
      </c>
      <c r="AB141" s="614" t="s">
        <v>1083</v>
      </c>
      <c r="AC141" s="614" t="s">
        <v>1083</v>
      </c>
      <c r="AD141" s="614" t="s">
        <v>1083</v>
      </c>
      <c r="AE141" s="614" t="s">
        <v>1083</v>
      </c>
      <c r="AF141" s="614" t="s">
        <v>1083</v>
      </c>
      <c r="AG141" s="614" t="s">
        <v>529</v>
      </c>
      <c r="AH141" s="614" t="s">
        <v>1083</v>
      </c>
      <c r="AI141" s="614" t="s">
        <v>1083</v>
      </c>
      <c r="AJ141" s="614" t="s">
        <v>1083</v>
      </c>
      <c r="AK141" s="614" t="s">
        <v>529</v>
      </c>
      <c r="AL141" s="614" t="s">
        <v>1083</v>
      </c>
      <c r="AM141" s="614" t="s">
        <v>1083</v>
      </c>
      <c r="AN141" s="614" t="s">
        <v>1083</v>
      </c>
      <c r="AO141" s="614" t="s">
        <v>1083</v>
      </c>
      <c r="AP141" s="614" t="s">
        <v>1083</v>
      </c>
      <c r="AQ141" s="614" t="s">
        <v>529</v>
      </c>
      <c r="AR141" s="614" t="s">
        <v>1083</v>
      </c>
      <c r="AS141" s="614" t="s">
        <v>529</v>
      </c>
      <c r="AT141" s="614" t="s">
        <v>1083</v>
      </c>
      <c r="AU141" s="614" t="s">
        <v>1083</v>
      </c>
      <c r="AV141" s="614" t="s">
        <v>1083</v>
      </c>
      <c r="AW141" s="614" t="s">
        <v>1083</v>
      </c>
      <c r="AX141" s="614" t="s">
        <v>1083</v>
      </c>
      <c r="AY141" s="614" t="s">
        <v>529</v>
      </c>
      <c r="AZ141" s="614" t="s">
        <v>1083</v>
      </c>
      <c r="BA141" s="614" t="s">
        <v>1083</v>
      </c>
      <c r="BB141" s="614" t="s">
        <v>1083</v>
      </c>
      <c r="BC141" s="614" t="s">
        <v>529</v>
      </c>
      <c r="BD141" s="614" t="s">
        <v>529</v>
      </c>
      <c r="BE141" s="614" t="s">
        <v>1083</v>
      </c>
      <c r="BF141" s="614" t="s">
        <v>529</v>
      </c>
      <c r="BG141" s="614" t="s">
        <v>1083</v>
      </c>
      <c r="BH141" s="614" t="s">
        <v>529</v>
      </c>
      <c r="BI141" s="614" t="s">
        <v>1083</v>
      </c>
      <c r="BJ141" s="614" t="s">
        <v>1083</v>
      </c>
      <c r="BK141" s="614" t="s">
        <v>529</v>
      </c>
      <c r="BL141" s="614" t="s">
        <v>529</v>
      </c>
      <c r="BM141" s="614" t="s">
        <v>1083</v>
      </c>
      <c r="BN141" s="614" t="s">
        <v>529</v>
      </c>
      <c r="BO141" s="614" t="s">
        <v>529</v>
      </c>
      <c r="BP141" s="614" t="s">
        <v>529</v>
      </c>
      <c r="BQ141" s="614" t="s">
        <v>529</v>
      </c>
      <c r="BR141" s="614" t="s">
        <v>1083</v>
      </c>
      <c r="BS141" s="614" t="s">
        <v>529</v>
      </c>
      <c r="BT141" s="614" t="s">
        <v>529</v>
      </c>
      <c r="BU141" s="614" t="s">
        <v>529</v>
      </c>
      <c r="BV141" s="614" t="s">
        <v>529</v>
      </c>
      <c r="BW141" s="614" t="s">
        <v>1083</v>
      </c>
      <c r="BX141" s="614" t="s">
        <v>529</v>
      </c>
      <c r="BY141" s="614" t="s">
        <v>1083</v>
      </c>
      <c r="BZ141" s="614" t="s">
        <v>1083</v>
      </c>
      <c r="CA141" s="614" t="s">
        <v>1083</v>
      </c>
      <c r="CB141" s="614" t="s">
        <v>1083</v>
      </c>
      <c r="CC141" s="614" t="s">
        <v>1083</v>
      </c>
      <c r="CD141" s="614" t="s">
        <v>1083</v>
      </c>
      <c r="CE141" s="614" t="s">
        <v>529</v>
      </c>
      <c r="CF141" s="614" t="s">
        <v>529</v>
      </c>
      <c r="CG141" s="614" t="s">
        <v>1083</v>
      </c>
      <c r="CH141" s="614" t="s">
        <v>1083</v>
      </c>
      <c r="CI141" s="614" t="s">
        <v>1083</v>
      </c>
      <c r="CJ141" s="614" t="s">
        <v>1083</v>
      </c>
      <c r="CK141" s="614" t="s">
        <v>529</v>
      </c>
      <c r="CL141" s="614" t="s">
        <v>1083</v>
      </c>
      <c r="CM141" s="614" t="s">
        <v>1083</v>
      </c>
      <c r="CN141" s="614" t="s">
        <v>1083</v>
      </c>
      <c r="CO141" s="614" t="s">
        <v>1083</v>
      </c>
      <c r="CP141" s="614" t="s">
        <v>1083</v>
      </c>
      <c r="CQ141" s="614" t="s">
        <v>1083</v>
      </c>
      <c r="CR141" s="614" t="s">
        <v>529</v>
      </c>
      <c r="CS141" s="614" t="s">
        <v>1083</v>
      </c>
      <c r="CT141" s="614" t="s">
        <v>1083</v>
      </c>
      <c r="CU141" s="614" t="s">
        <v>1083</v>
      </c>
      <c r="CV141" s="614" t="s">
        <v>1083</v>
      </c>
      <c r="CW141" s="614" t="s">
        <v>1083</v>
      </c>
      <c r="CX141" s="614" t="s">
        <v>1083</v>
      </c>
      <c r="CY141" s="614" t="s">
        <v>1083</v>
      </c>
      <c r="CZ141" s="614" t="s">
        <v>1083</v>
      </c>
      <c r="DA141" s="614" t="s">
        <v>1083</v>
      </c>
      <c r="DB141" s="614" t="s">
        <v>1083</v>
      </c>
      <c r="DC141" s="614" t="s">
        <v>529</v>
      </c>
      <c r="DD141" s="614" t="s">
        <v>1083</v>
      </c>
      <c r="DE141" s="614" t="s">
        <v>1083</v>
      </c>
      <c r="DF141" s="614" t="s">
        <v>1083</v>
      </c>
      <c r="DG141" s="614" t="s">
        <v>1083</v>
      </c>
      <c r="DH141" s="614" t="s">
        <v>529</v>
      </c>
      <c r="DI141" s="614" t="s">
        <v>1083</v>
      </c>
      <c r="DJ141" s="614" t="s">
        <v>1083</v>
      </c>
      <c r="DK141" s="614" t="s">
        <v>529</v>
      </c>
      <c r="DL141" s="614" t="s">
        <v>1083</v>
      </c>
      <c r="DM141" s="614" t="s">
        <v>529</v>
      </c>
      <c r="DN141" s="614" t="s">
        <v>1083</v>
      </c>
      <c r="DO141" s="614" t="s">
        <v>1083</v>
      </c>
      <c r="DP141" s="614" t="s">
        <v>529</v>
      </c>
      <c r="DQ141" s="614" t="s">
        <v>529</v>
      </c>
      <c r="DR141" s="614" t="s">
        <v>1083</v>
      </c>
      <c r="DS141" s="614" t="s">
        <v>1083</v>
      </c>
      <c r="DT141" s="614" t="s">
        <v>1083</v>
      </c>
      <c r="DU141" s="614" t="s">
        <v>529</v>
      </c>
      <c r="DV141" s="614" t="s">
        <v>1083</v>
      </c>
      <c r="DW141" s="614" t="s">
        <v>1083</v>
      </c>
      <c r="DX141" s="614" t="s">
        <v>1083</v>
      </c>
      <c r="DY141" s="614" t="s">
        <v>1083</v>
      </c>
      <c r="DZ141" s="614" t="s">
        <v>529</v>
      </c>
      <c r="EA141" s="614" t="s">
        <v>529</v>
      </c>
      <c r="EB141" s="614" t="s">
        <v>529</v>
      </c>
      <c r="EC141" s="614" t="s">
        <v>1083</v>
      </c>
      <c r="ED141" s="614" t="s">
        <v>529</v>
      </c>
      <c r="EE141" s="614" t="s">
        <v>529</v>
      </c>
      <c r="EF141" s="614" t="s">
        <v>529</v>
      </c>
      <c r="EG141" s="614" t="s">
        <v>529</v>
      </c>
      <c r="EH141" s="614" t="s">
        <v>1083</v>
      </c>
      <c r="EI141" s="614" t="s">
        <v>1083</v>
      </c>
      <c r="EJ141" s="614" t="s">
        <v>1083</v>
      </c>
      <c r="EK141" s="614" t="s">
        <v>1083</v>
      </c>
      <c r="EL141" s="614" t="s">
        <v>1083</v>
      </c>
      <c r="EM141" s="614" t="s">
        <v>1083</v>
      </c>
      <c r="EN141" s="614" t="s">
        <v>529</v>
      </c>
      <c r="EO141" s="614" t="s">
        <v>1083</v>
      </c>
      <c r="EP141" s="614" t="s">
        <v>1083</v>
      </c>
      <c r="EQ141" s="614" t="s">
        <v>1083</v>
      </c>
      <c r="ER141" s="614" t="s">
        <v>529</v>
      </c>
      <c r="ES141" s="614" t="s">
        <v>1083</v>
      </c>
      <c r="ET141" s="614" t="s">
        <v>529</v>
      </c>
      <c r="EU141" s="614" t="s">
        <v>1083</v>
      </c>
      <c r="EV141" s="614" t="s">
        <v>529</v>
      </c>
      <c r="EW141" s="614" t="s">
        <v>529</v>
      </c>
      <c r="EX141" s="614" t="s">
        <v>1083</v>
      </c>
      <c r="EY141" s="614" t="s">
        <v>1083</v>
      </c>
      <c r="EZ141" s="614" t="s">
        <v>529</v>
      </c>
      <c r="FA141" s="614" t="s">
        <v>1083</v>
      </c>
      <c r="FB141" s="614" t="s">
        <v>1083</v>
      </c>
      <c r="FC141" s="614" t="s">
        <v>1083</v>
      </c>
      <c r="FD141" s="614" t="s">
        <v>1083</v>
      </c>
      <c r="FE141" s="614" t="s">
        <v>1083</v>
      </c>
      <c r="FF141" s="614" t="s">
        <v>1083</v>
      </c>
      <c r="FG141" s="614" t="s">
        <v>1083</v>
      </c>
      <c r="FH141" s="614" t="s">
        <v>1083</v>
      </c>
      <c r="FI141" s="614" t="s">
        <v>1083</v>
      </c>
      <c r="FJ141" s="614" t="s">
        <v>529</v>
      </c>
      <c r="FK141" s="614" t="s">
        <v>529</v>
      </c>
      <c r="FL141" s="614" t="s">
        <v>1083</v>
      </c>
      <c r="FM141" s="614" t="s">
        <v>529</v>
      </c>
      <c r="FN141" s="614" t="s">
        <v>1083</v>
      </c>
      <c r="FO141" s="614" t="s">
        <v>1083</v>
      </c>
      <c r="FP141" s="614" t="s">
        <v>1083</v>
      </c>
      <c r="FQ141" s="614" t="s">
        <v>1083</v>
      </c>
      <c r="FR141" s="614" t="s">
        <v>1083</v>
      </c>
      <c r="FS141" s="614" t="s">
        <v>1083</v>
      </c>
      <c r="FT141" s="614" t="s">
        <v>529</v>
      </c>
      <c r="FU141" s="614" t="s">
        <v>1083</v>
      </c>
      <c r="FV141" s="614" t="s">
        <v>1083</v>
      </c>
      <c r="FW141" s="614" t="s">
        <v>1083</v>
      </c>
      <c r="FX141" s="614" t="s">
        <v>529</v>
      </c>
      <c r="FY141" s="614" t="s">
        <v>529</v>
      </c>
      <c r="FZ141" s="614" t="s">
        <v>529</v>
      </c>
      <c r="GA141" s="614" t="s">
        <v>529</v>
      </c>
      <c r="GB141" s="614" t="s">
        <v>529</v>
      </c>
      <c r="GC141" s="614" t="s">
        <v>529</v>
      </c>
      <c r="GD141" s="614" t="s">
        <v>529</v>
      </c>
      <c r="GE141" s="614" t="s">
        <v>1083</v>
      </c>
      <c r="GF141" s="614" t="s">
        <v>529</v>
      </c>
      <c r="GG141" s="614" t="s">
        <v>529</v>
      </c>
      <c r="GH141" s="614" t="s">
        <v>1083</v>
      </c>
      <c r="GI141" s="614" t="s">
        <v>1083</v>
      </c>
      <c r="GJ141" s="614" t="s">
        <v>529</v>
      </c>
      <c r="GK141" s="614" t="s">
        <v>1083</v>
      </c>
      <c r="GL141" s="614" t="s">
        <v>529</v>
      </c>
      <c r="GM141" s="614" t="s">
        <v>1083</v>
      </c>
    </row>
    <row r="142" spans="1:195" x14ac:dyDescent="0.2">
      <c r="A142" s="613">
        <v>44967</v>
      </c>
      <c r="B142" s="614" t="s">
        <v>529</v>
      </c>
      <c r="C142" s="614" t="s">
        <v>1083</v>
      </c>
      <c r="D142" s="614" t="s">
        <v>1083</v>
      </c>
      <c r="E142" s="614" t="s">
        <v>529</v>
      </c>
      <c r="F142" s="614" t="s">
        <v>529</v>
      </c>
      <c r="G142" s="614" t="s">
        <v>1083</v>
      </c>
      <c r="H142" s="614" t="s">
        <v>1083</v>
      </c>
      <c r="I142" s="614" t="s">
        <v>1083</v>
      </c>
      <c r="J142" s="614" t="s">
        <v>1083</v>
      </c>
      <c r="K142" s="614" t="s">
        <v>1083</v>
      </c>
      <c r="L142" s="614" t="s">
        <v>1083</v>
      </c>
      <c r="M142" s="614" t="s">
        <v>1083</v>
      </c>
      <c r="N142" s="614" t="s">
        <v>529</v>
      </c>
      <c r="O142" s="614" t="s">
        <v>1083</v>
      </c>
      <c r="P142" s="614" t="s">
        <v>1083</v>
      </c>
      <c r="Q142" s="614" t="s">
        <v>1083</v>
      </c>
      <c r="R142" s="614" t="s">
        <v>1083</v>
      </c>
      <c r="S142" s="614" t="s">
        <v>1083</v>
      </c>
      <c r="T142" s="614" t="s">
        <v>1083</v>
      </c>
      <c r="U142" s="614" t="s">
        <v>1083</v>
      </c>
      <c r="V142" s="614" t="s">
        <v>1083</v>
      </c>
      <c r="W142" s="614" t="s">
        <v>529</v>
      </c>
      <c r="X142" s="614" t="s">
        <v>529</v>
      </c>
      <c r="Y142" s="614" t="s">
        <v>1083</v>
      </c>
      <c r="Z142" s="614" t="s">
        <v>1083</v>
      </c>
      <c r="AA142" s="614" t="s">
        <v>1083</v>
      </c>
      <c r="AB142" s="614" t="s">
        <v>1083</v>
      </c>
      <c r="AC142" s="614" t="s">
        <v>1083</v>
      </c>
      <c r="AD142" s="614" t="s">
        <v>1083</v>
      </c>
      <c r="AE142" s="614" t="s">
        <v>1083</v>
      </c>
      <c r="AF142" s="614" t="s">
        <v>1083</v>
      </c>
      <c r="AG142" s="614" t="s">
        <v>529</v>
      </c>
      <c r="AH142" s="614" t="s">
        <v>1083</v>
      </c>
      <c r="AI142" s="614" t="s">
        <v>1083</v>
      </c>
      <c r="AJ142" s="614" t="s">
        <v>1083</v>
      </c>
      <c r="AK142" s="614" t="s">
        <v>1083</v>
      </c>
      <c r="AL142" s="614" t="s">
        <v>1083</v>
      </c>
      <c r="AM142" s="614" t="s">
        <v>1083</v>
      </c>
      <c r="AN142" s="614" t="s">
        <v>1083</v>
      </c>
      <c r="AO142" s="614" t="s">
        <v>1083</v>
      </c>
      <c r="AP142" s="614" t="s">
        <v>1083</v>
      </c>
      <c r="AQ142" s="614" t="s">
        <v>1083</v>
      </c>
      <c r="AR142" s="614" t="s">
        <v>1083</v>
      </c>
      <c r="AS142" s="614" t="s">
        <v>529</v>
      </c>
      <c r="AT142" s="614" t="s">
        <v>1083</v>
      </c>
      <c r="AU142" s="614" t="s">
        <v>1083</v>
      </c>
      <c r="AV142" s="614" t="s">
        <v>1083</v>
      </c>
      <c r="AW142" s="614" t="s">
        <v>1083</v>
      </c>
      <c r="AX142" s="614" t="s">
        <v>1083</v>
      </c>
      <c r="AY142" s="614" t="s">
        <v>1083</v>
      </c>
      <c r="AZ142" s="614" t="s">
        <v>1083</v>
      </c>
      <c r="BA142" s="614" t="s">
        <v>1083</v>
      </c>
      <c r="BB142" s="614" t="s">
        <v>1083</v>
      </c>
      <c r="BC142" s="614" t="s">
        <v>529</v>
      </c>
      <c r="BD142" s="614" t="s">
        <v>529</v>
      </c>
      <c r="BE142" s="614" t="s">
        <v>1083</v>
      </c>
      <c r="BF142" s="614" t="s">
        <v>529</v>
      </c>
      <c r="BG142" s="614" t="s">
        <v>1083</v>
      </c>
      <c r="BH142" s="614" t="s">
        <v>529</v>
      </c>
      <c r="BI142" s="614" t="s">
        <v>1083</v>
      </c>
      <c r="BJ142" s="614" t="s">
        <v>1083</v>
      </c>
      <c r="BK142" s="614" t="s">
        <v>529</v>
      </c>
      <c r="BL142" s="614" t="s">
        <v>529</v>
      </c>
      <c r="BM142" s="614" t="s">
        <v>1083</v>
      </c>
      <c r="BN142" s="614" t="s">
        <v>529</v>
      </c>
      <c r="BO142" s="614" t="s">
        <v>529</v>
      </c>
      <c r="BP142" s="614" t="s">
        <v>529</v>
      </c>
      <c r="BQ142" s="614" t="s">
        <v>529</v>
      </c>
      <c r="BR142" s="614" t="s">
        <v>1083</v>
      </c>
      <c r="BS142" s="614" t="s">
        <v>529</v>
      </c>
      <c r="BT142" s="614" t="s">
        <v>529</v>
      </c>
      <c r="BU142" s="614" t="s">
        <v>529</v>
      </c>
      <c r="BV142" s="614" t="s">
        <v>529</v>
      </c>
      <c r="BW142" s="614" t="s">
        <v>1083</v>
      </c>
      <c r="BX142" s="614" t="s">
        <v>529</v>
      </c>
      <c r="BY142" s="614" t="s">
        <v>1083</v>
      </c>
      <c r="BZ142" s="614" t="s">
        <v>1083</v>
      </c>
      <c r="CA142" s="614" t="s">
        <v>1083</v>
      </c>
      <c r="CB142" s="614" t="s">
        <v>1083</v>
      </c>
      <c r="CC142" s="614" t="s">
        <v>1083</v>
      </c>
      <c r="CD142" s="614" t="s">
        <v>1083</v>
      </c>
      <c r="CE142" s="614" t="s">
        <v>529</v>
      </c>
      <c r="CF142" s="614" t="s">
        <v>529</v>
      </c>
      <c r="CG142" s="614" t="s">
        <v>1083</v>
      </c>
      <c r="CH142" s="614" t="s">
        <v>1083</v>
      </c>
      <c r="CI142" s="614" t="s">
        <v>1083</v>
      </c>
      <c r="CJ142" s="614" t="s">
        <v>1083</v>
      </c>
      <c r="CK142" s="614" t="s">
        <v>529</v>
      </c>
      <c r="CL142" s="614" t="s">
        <v>1083</v>
      </c>
      <c r="CM142" s="614" t="s">
        <v>1083</v>
      </c>
      <c r="CN142" s="614" t="s">
        <v>1083</v>
      </c>
      <c r="CO142" s="614" t="s">
        <v>1083</v>
      </c>
      <c r="CP142" s="614" t="s">
        <v>1083</v>
      </c>
      <c r="CQ142" s="614" t="s">
        <v>1083</v>
      </c>
      <c r="CR142" s="614" t="s">
        <v>529</v>
      </c>
      <c r="CS142" s="614" t="s">
        <v>1083</v>
      </c>
      <c r="CT142" s="614" t="s">
        <v>1083</v>
      </c>
      <c r="CU142" s="614" t="s">
        <v>1083</v>
      </c>
      <c r="CV142" s="614" t="s">
        <v>1083</v>
      </c>
      <c r="CW142" s="614" t="s">
        <v>1083</v>
      </c>
      <c r="CX142" s="614" t="s">
        <v>1083</v>
      </c>
      <c r="CY142" s="614" t="s">
        <v>1083</v>
      </c>
      <c r="CZ142" s="614" t="s">
        <v>1083</v>
      </c>
      <c r="DA142" s="614" t="s">
        <v>1083</v>
      </c>
      <c r="DB142" s="614" t="s">
        <v>1083</v>
      </c>
      <c r="DC142" s="614" t="s">
        <v>529</v>
      </c>
      <c r="DD142" s="614" t="s">
        <v>1083</v>
      </c>
      <c r="DE142" s="614" t="s">
        <v>1083</v>
      </c>
      <c r="DF142" s="614" t="s">
        <v>1083</v>
      </c>
      <c r="DG142" s="614" t="s">
        <v>1083</v>
      </c>
      <c r="DH142" s="614" t="s">
        <v>529</v>
      </c>
      <c r="DI142" s="614" t="s">
        <v>1083</v>
      </c>
      <c r="DJ142" s="614" t="s">
        <v>1083</v>
      </c>
      <c r="DK142" s="614" t="s">
        <v>529</v>
      </c>
      <c r="DL142" s="614" t="s">
        <v>1083</v>
      </c>
      <c r="DM142" s="614" t="s">
        <v>529</v>
      </c>
      <c r="DN142" s="614" t="s">
        <v>1083</v>
      </c>
      <c r="DO142" s="614" t="s">
        <v>1083</v>
      </c>
      <c r="DP142" s="614" t="s">
        <v>529</v>
      </c>
      <c r="DQ142" s="614" t="s">
        <v>529</v>
      </c>
      <c r="DR142" s="614" t="s">
        <v>1083</v>
      </c>
      <c r="DS142" s="614" t="s">
        <v>1083</v>
      </c>
      <c r="DT142" s="614" t="s">
        <v>1083</v>
      </c>
      <c r="DU142" s="614" t="s">
        <v>529</v>
      </c>
      <c r="DV142" s="614" t="s">
        <v>1083</v>
      </c>
      <c r="DW142" s="614" t="s">
        <v>1083</v>
      </c>
      <c r="DX142" s="614" t="s">
        <v>1083</v>
      </c>
      <c r="DY142" s="614" t="s">
        <v>1083</v>
      </c>
      <c r="DZ142" s="614" t="s">
        <v>529</v>
      </c>
      <c r="EA142" s="614" t="s">
        <v>529</v>
      </c>
      <c r="EB142" s="614" t="s">
        <v>529</v>
      </c>
      <c r="EC142" s="614" t="s">
        <v>1083</v>
      </c>
      <c r="ED142" s="614" t="s">
        <v>529</v>
      </c>
      <c r="EE142" s="614" t="s">
        <v>529</v>
      </c>
      <c r="EF142" s="614" t="s">
        <v>529</v>
      </c>
      <c r="EG142" s="614" t="s">
        <v>1083</v>
      </c>
      <c r="EH142" s="614" t="s">
        <v>1083</v>
      </c>
      <c r="EI142" s="614" t="s">
        <v>1083</v>
      </c>
      <c r="EJ142" s="614" t="s">
        <v>1083</v>
      </c>
      <c r="EK142" s="614" t="s">
        <v>1083</v>
      </c>
      <c r="EL142" s="614" t="s">
        <v>1083</v>
      </c>
      <c r="EM142" s="614" t="s">
        <v>1083</v>
      </c>
      <c r="EN142" s="614" t="s">
        <v>529</v>
      </c>
      <c r="EO142" s="614" t="s">
        <v>1083</v>
      </c>
      <c r="EP142" s="614" t="s">
        <v>1083</v>
      </c>
      <c r="EQ142" s="614" t="s">
        <v>1083</v>
      </c>
      <c r="ER142" s="614" t="s">
        <v>529</v>
      </c>
      <c r="ES142" s="614" t="s">
        <v>1083</v>
      </c>
      <c r="ET142" s="614" t="s">
        <v>529</v>
      </c>
      <c r="EU142" s="614" t="s">
        <v>529</v>
      </c>
      <c r="EV142" s="614" t="s">
        <v>529</v>
      </c>
      <c r="EW142" s="614" t="s">
        <v>529</v>
      </c>
      <c r="EX142" s="614" t="s">
        <v>1083</v>
      </c>
      <c r="EY142" s="614" t="s">
        <v>1083</v>
      </c>
      <c r="EZ142" s="614" t="s">
        <v>529</v>
      </c>
      <c r="FA142" s="614" t="s">
        <v>1083</v>
      </c>
      <c r="FB142" s="614" t="s">
        <v>1083</v>
      </c>
      <c r="FC142" s="614" t="s">
        <v>1083</v>
      </c>
      <c r="FD142" s="614" t="s">
        <v>1083</v>
      </c>
      <c r="FE142" s="614" t="s">
        <v>1083</v>
      </c>
      <c r="FF142" s="614" t="s">
        <v>1083</v>
      </c>
      <c r="FG142" s="614" t="s">
        <v>1083</v>
      </c>
      <c r="FH142" s="614" t="s">
        <v>1083</v>
      </c>
      <c r="FI142" s="614" t="s">
        <v>1083</v>
      </c>
      <c r="FJ142" s="614" t="s">
        <v>529</v>
      </c>
      <c r="FK142" s="614" t="s">
        <v>529</v>
      </c>
      <c r="FL142" s="614" t="s">
        <v>1083</v>
      </c>
      <c r="FM142" s="614" t="s">
        <v>529</v>
      </c>
      <c r="FN142" s="614" t="s">
        <v>1083</v>
      </c>
      <c r="FO142" s="614" t="s">
        <v>1083</v>
      </c>
      <c r="FP142" s="614" t="s">
        <v>529</v>
      </c>
      <c r="FQ142" s="614" t="s">
        <v>1083</v>
      </c>
      <c r="FR142" s="614" t="s">
        <v>1083</v>
      </c>
      <c r="FS142" s="614" t="s">
        <v>1083</v>
      </c>
      <c r="FT142" s="614" t="s">
        <v>529</v>
      </c>
      <c r="FU142" s="614" t="s">
        <v>1083</v>
      </c>
      <c r="FV142" s="614" t="s">
        <v>1083</v>
      </c>
      <c r="FW142" s="614" t="s">
        <v>1083</v>
      </c>
      <c r="FX142" s="614" t="s">
        <v>529</v>
      </c>
      <c r="FY142" s="614" t="s">
        <v>529</v>
      </c>
      <c r="FZ142" s="614" t="s">
        <v>529</v>
      </c>
      <c r="GA142" s="614" t="s">
        <v>529</v>
      </c>
      <c r="GB142" s="614" t="s">
        <v>529</v>
      </c>
      <c r="GC142" s="614" t="s">
        <v>529</v>
      </c>
      <c r="GD142" s="614" t="s">
        <v>1083</v>
      </c>
      <c r="GE142" s="614" t="s">
        <v>1083</v>
      </c>
      <c r="GF142" s="614" t="s">
        <v>529</v>
      </c>
      <c r="GG142" s="614" t="s">
        <v>529</v>
      </c>
      <c r="GH142" s="614" t="s">
        <v>1083</v>
      </c>
      <c r="GI142" s="614" t="s">
        <v>1083</v>
      </c>
      <c r="GJ142" s="614" t="s">
        <v>529</v>
      </c>
      <c r="GK142" s="614" t="s">
        <v>1083</v>
      </c>
      <c r="GL142" s="614" t="s">
        <v>529</v>
      </c>
      <c r="GM142" s="614" t="s">
        <v>1083</v>
      </c>
    </row>
    <row r="143" spans="1:195" x14ac:dyDescent="0.2">
      <c r="A143" s="613">
        <v>44968</v>
      </c>
      <c r="B143" s="614" t="s">
        <v>529</v>
      </c>
      <c r="C143" s="614" t="s">
        <v>1083</v>
      </c>
      <c r="D143" s="614" t="s">
        <v>1083</v>
      </c>
      <c r="E143" s="614" t="s">
        <v>529</v>
      </c>
      <c r="F143" s="614" t="s">
        <v>529</v>
      </c>
      <c r="G143" s="614" t="s">
        <v>1083</v>
      </c>
      <c r="H143" s="614" t="s">
        <v>1083</v>
      </c>
      <c r="I143" s="614" t="s">
        <v>1083</v>
      </c>
      <c r="J143" s="614" t="s">
        <v>1083</v>
      </c>
      <c r="K143" s="614" t="s">
        <v>1083</v>
      </c>
      <c r="L143" s="614" t="s">
        <v>1083</v>
      </c>
      <c r="M143" s="614" t="s">
        <v>1083</v>
      </c>
      <c r="N143" s="614" t="s">
        <v>529</v>
      </c>
      <c r="O143" s="614" t="s">
        <v>1083</v>
      </c>
      <c r="P143" s="614" t="s">
        <v>1083</v>
      </c>
      <c r="Q143" s="614" t="s">
        <v>529</v>
      </c>
      <c r="R143" s="614" t="s">
        <v>1083</v>
      </c>
      <c r="S143" s="614" t="s">
        <v>1083</v>
      </c>
      <c r="T143" s="614" t="s">
        <v>1083</v>
      </c>
      <c r="U143" s="614" t="s">
        <v>1083</v>
      </c>
      <c r="V143" s="614" t="s">
        <v>1083</v>
      </c>
      <c r="W143" s="614" t="s">
        <v>529</v>
      </c>
      <c r="X143" s="614" t="s">
        <v>529</v>
      </c>
      <c r="Y143" s="614" t="s">
        <v>1083</v>
      </c>
      <c r="Z143" s="614" t="s">
        <v>1083</v>
      </c>
      <c r="AA143" s="614" t="s">
        <v>1083</v>
      </c>
      <c r="AB143" s="614" t="s">
        <v>1083</v>
      </c>
      <c r="AC143" s="614" t="s">
        <v>1083</v>
      </c>
      <c r="AD143" s="614" t="s">
        <v>1083</v>
      </c>
      <c r="AE143" s="614" t="s">
        <v>1083</v>
      </c>
      <c r="AF143" s="614" t="s">
        <v>1083</v>
      </c>
      <c r="AG143" s="614" t="s">
        <v>529</v>
      </c>
      <c r="AH143" s="614" t="s">
        <v>1083</v>
      </c>
      <c r="AI143" s="614" t="s">
        <v>1083</v>
      </c>
      <c r="AJ143" s="614" t="s">
        <v>1083</v>
      </c>
      <c r="AK143" s="614" t="s">
        <v>529</v>
      </c>
      <c r="AL143" s="614" t="s">
        <v>1083</v>
      </c>
      <c r="AM143" s="614" t="s">
        <v>1083</v>
      </c>
      <c r="AN143" s="614" t="s">
        <v>1083</v>
      </c>
      <c r="AO143" s="614" t="s">
        <v>1083</v>
      </c>
      <c r="AP143" s="614" t="s">
        <v>1083</v>
      </c>
      <c r="AQ143" s="614" t="s">
        <v>529</v>
      </c>
      <c r="AR143" s="614" t="s">
        <v>1083</v>
      </c>
      <c r="AS143" s="614" t="s">
        <v>529</v>
      </c>
      <c r="AT143" s="614" t="s">
        <v>1083</v>
      </c>
      <c r="AU143" s="614" t="s">
        <v>1083</v>
      </c>
      <c r="AV143" s="614" t="s">
        <v>1083</v>
      </c>
      <c r="AW143" s="614" t="s">
        <v>1083</v>
      </c>
      <c r="AX143" s="614" t="s">
        <v>1083</v>
      </c>
      <c r="AY143" s="614" t="s">
        <v>1083</v>
      </c>
      <c r="AZ143" s="614" t="s">
        <v>1083</v>
      </c>
      <c r="BA143" s="614" t="s">
        <v>1083</v>
      </c>
      <c r="BB143" s="614" t="s">
        <v>1083</v>
      </c>
      <c r="BC143" s="614" t="s">
        <v>529</v>
      </c>
      <c r="BD143" s="614" t="s">
        <v>529</v>
      </c>
      <c r="BE143" s="614" t="s">
        <v>1083</v>
      </c>
      <c r="BF143" s="614" t="s">
        <v>529</v>
      </c>
      <c r="BG143" s="614" t="s">
        <v>1083</v>
      </c>
      <c r="BH143" s="614" t="s">
        <v>529</v>
      </c>
      <c r="BI143" s="614" t="s">
        <v>1083</v>
      </c>
      <c r="BJ143" s="614" t="s">
        <v>1083</v>
      </c>
      <c r="BK143" s="614" t="s">
        <v>529</v>
      </c>
      <c r="BL143" s="614" t="s">
        <v>529</v>
      </c>
      <c r="BM143" s="614" t="s">
        <v>1083</v>
      </c>
      <c r="BN143" s="614" t="s">
        <v>529</v>
      </c>
      <c r="BO143" s="614" t="s">
        <v>529</v>
      </c>
      <c r="BP143" s="614" t="s">
        <v>529</v>
      </c>
      <c r="BQ143" s="614" t="s">
        <v>529</v>
      </c>
      <c r="BR143" s="614" t="s">
        <v>1083</v>
      </c>
      <c r="BS143" s="614" t="s">
        <v>529</v>
      </c>
      <c r="BT143" s="614" t="s">
        <v>529</v>
      </c>
      <c r="BU143" s="614" t="s">
        <v>529</v>
      </c>
      <c r="BV143" s="614" t="s">
        <v>529</v>
      </c>
      <c r="BW143" s="614" t="s">
        <v>1083</v>
      </c>
      <c r="BX143" s="614" t="s">
        <v>529</v>
      </c>
      <c r="BY143" s="614" t="s">
        <v>1083</v>
      </c>
      <c r="BZ143" s="614" t="s">
        <v>529</v>
      </c>
      <c r="CA143" s="614" t="s">
        <v>1083</v>
      </c>
      <c r="CB143" s="614" t="s">
        <v>1083</v>
      </c>
      <c r="CC143" s="614" t="s">
        <v>1083</v>
      </c>
      <c r="CD143" s="614" t="s">
        <v>1083</v>
      </c>
      <c r="CE143" s="614" t="s">
        <v>529</v>
      </c>
      <c r="CF143" s="614" t="s">
        <v>529</v>
      </c>
      <c r="CG143" s="614" t="s">
        <v>1083</v>
      </c>
      <c r="CH143" s="614" t="s">
        <v>1083</v>
      </c>
      <c r="CI143" s="614" t="s">
        <v>1083</v>
      </c>
      <c r="CJ143" s="614" t="s">
        <v>1083</v>
      </c>
      <c r="CK143" s="614" t="s">
        <v>529</v>
      </c>
      <c r="CL143" s="614" t="s">
        <v>1083</v>
      </c>
      <c r="CM143" s="614" t="s">
        <v>1083</v>
      </c>
      <c r="CN143" s="614" t="s">
        <v>1083</v>
      </c>
      <c r="CO143" s="614" t="s">
        <v>1083</v>
      </c>
      <c r="CP143" s="614" t="s">
        <v>1083</v>
      </c>
      <c r="CQ143" s="614" t="s">
        <v>1083</v>
      </c>
      <c r="CR143" s="614" t="s">
        <v>529</v>
      </c>
      <c r="CS143" s="614" t="s">
        <v>1083</v>
      </c>
      <c r="CT143" s="614" t="s">
        <v>1083</v>
      </c>
      <c r="CU143" s="614" t="s">
        <v>1083</v>
      </c>
      <c r="CV143" s="614" t="s">
        <v>1083</v>
      </c>
      <c r="CW143" s="614" t="s">
        <v>1083</v>
      </c>
      <c r="CX143" s="614" t="s">
        <v>1083</v>
      </c>
      <c r="CY143" s="614" t="s">
        <v>1083</v>
      </c>
      <c r="CZ143" s="614" t="s">
        <v>1083</v>
      </c>
      <c r="DA143" s="614" t="s">
        <v>1083</v>
      </c>
      <c r="DB143" s="614" t="s">
        <v>1083</v>
      </c>
      <c r="DC143" s="614" t="s">
        <v>1083</v>
      </c>
      <c r="DD143" s="614" t="s">
        <v>1083</v>
      </c>
      <c r="DE143" s="614" t="s">
        <v>1083</v>
      </c>
      <c r="DF143" s="614" t="s">
        <v>529</v>
      </c>
      <c r="DG143" s="614" t="s">
        <v>1083</v>
      </c>
      <c r="DH143" s="614" t="s">
        <v>529</v>
      </c>
      <c r="DI143" s="614" t="s">
        <v>1083</v>
      </c>
      <c r="DJ143" s="614" t="s">
        <v>1083</v>
      </c>
      <c r="DK143" s="614" t="s">
        <v>529</v>
      </c>
      <c r="DL143" s="614" t="s">
        <v>1083</v>
      </c>
      <c r="DM143" s="614" t="s">
        <v>529</v>
      </c>
      <c r="DN143" s="614" t="s">
        <v>1083</v>
      </c>
      <c r="DO143" s="614" t="s">
        <v>1083</v>
      </c>
      <c r="DP143" s="614" t="s">
        <v>529</v>
      </c>
      <c r="DQ143" s="614" t="s">
        <v>529</v>
      </c>
      <c r="DR143" s="614" t="s">
        <v>1083</v>
      </c>
      <c r="DS143" s="614" t="s">
        <v>1083</v>
      </c>
      <c r="DT143" s="614" t="s">
        <v>1083</v>
      </c>
      <c r="DU143" s="614" t="s">
        <v>1083</v>
      </c>
      <c r="DV143" s="614" t="s">
        <v>1083</v>
      </c>
      <c r="DW143" s="614" t="s">
        <v>1083</v>
      </c>
      <c r="DX143" s="614" t="s">
        <v>1083</v>
      </c>
      <c r="DY143" s="614" t="s">
        <v>1083</v>
      </c>
      <c r="DZ143" s="614" t="s">
        <v>529</v>
      </c>
      <c r="EA143" s="614" t="s">
        <v>529</v>
      </c>
      <c r="EB143" s="614" t="s">
        <v>529</v>
      </c>
      <c r="EC143" s="614" t="s">
        <v>1083</v>
      </c>
      <c r="ED143" s="614" t="s">
        <v>529</v>
      </c>
      <c r="EE143" s="614" t="s">
        <v>1083</v>
      </c>
      <c r="EF143" s="614" t="s">
        <v>529</v>
      </c>
      <c r="EG143" s="614" t="s">
        <v>529</v>
      </c>
      <c r="EH143" s="614" t="s">
        <v>1083</v>
      </c>
      <c r="EI143" s="614" t="s">
        <v>1083</v>
      </c>
      <c r="EJ143" s="614" t="s">
        <v>1083</v>
      </c>
      <c r="EK143" s="614" t="s">
        <v>1083</v>
      </c>
      <c r="EL143" s="614" t="s">
        <v>1083</v>
      </c>
      <c r="EM143" s="614" t="s">
        <v>1083</v>
      </c>
      <c r="EN143" s="614" t="s">
        <v>1083</v>
      </c>
      <c r="EO143" s="614" t="s">
        <v>1083</v>
      </c>
      <c r="EP143" s="614" t="s">
        <v>1083</v>
      </c>
      <c r="EQ143" s="614" t="s">
        <v>1083</v>
      </c>
      <c r="ER143" s="614" t="s">
        <v>529</v>
      </c>
      <c r="ES143" s="614" t="s">
        <v>1083</v>
      </c>
      <c r="ET143" s="614" t="s">
        <v>529</v>
      </c>
      <c r="EU143" s="614" t="s">
        <v>529</v>
      </c>
      <c r="EV143" s="614" t="s">
        <v>529</v>
      </c>
      <c r="EW143" s="614" t="s">
        <v>529</v>
      </c>
      <c r="EX143" s="614" t="s">
        <v>1083</v>
      </c>
      <c r="EY143" s="614" t="s">
        <v>1083</v>
      </c>
      <c r="EZ143" s="614" t="s">
        <v>529</v>
      </c>
      <c r="FA143" s="614" t="s">
        <v>1083</v>
      </c>
      <c r="FB143" s="614" t="s">
        <v>1083</v>
      </c>
      <c r="FC143" s="614" t="s">
        <v>1083</v>
      </c>
      <c r="FD143" s="614" t="s">
        <v>1083</v>
      </c>
      <c r="FE143" s="614" t="s">
        <v>1083</v>
      </c>
      <c r="FF143" s="614" t="s">
        <v>1083</v>
      </c>
      <c r="FG143" s="614" t="s">
        <v>1083</v>
      </c>
      <c r="FH143" s="614" t="s">
        <v>1083</v>
      </c>
      <c r="FI143" s="614" t="s">
        <v>1083</v>
      </c>
      <c r="FJ143" s="614" t="s">
        <v>529</v>
      </c>
      <c r="FK143" s="614" t="s">
        <v>529</v>
      </c>
      <c r="FL143" s="614" t="s">
        <v>1083</v>
      </c>
      <c r="FM143" s="614" t="s">
        <v>529</v>
      </c>
      <c r="FN143" s="614" t="s">
        <v>1083</v>
      </c>
      <c r="FO143" s="614" t="s">
        <v>1083</v>
      </c>
      <c r="FP143" s="614" t="s">
        <v>529</v>
      </c>
      <c r="FQ143" s="614" t="s">
        <v>1083</v>
      </c>
      <c r="FR143" s="614" t="s">
        <v>1083</v>
      </c>
      <c r="FS143" s="614" t="s">
        <v>1083</v>
      </c>
      <c r="FT143" s="614" t="s">
        <v>529</v>
      </c>
      <c r="FU143" s="614" t="s">
        <v>1083</v>
      </c>
      <c r="FV143" s="614" t="s">
        <v>1083</v>
      </c>
      <c r="FW143" s="614" t="s">
        <v>1083</v>
      </c>
      <c r="FX143" s="614" t="s">
        <v>529</v>
      </c>
      <c r="FY143" s="614" t="s">
        <v>529</v>
      </c>
      <c r="FZ143" s="614" t="s">
        <v>529</v>
      </c>
      <c r="GA143" s="614" t="s">
        <v>529</v>
      </c>
      <c r="GB143" s="614" t="s">
        <v>529</v>
      </c>
      <c r="GC143" s="614" t="s">
        <v>529</v>
      </c>
      <c r="GD143" s="614" t="s">
        <v>529</v>
      </c>
      <c r="GE143" s="614" t="s">
        <v>1083</v>
      </c>
      <c r="GF143" s="614" t="s">
        <v>529</v>
      </c>
      <c r="GG143" s="614" t="s">
        <v>529</v>
      </c>
      <c r="GH143" s="614" t="s">
        <v>1083</v>
      </c>
      <c r="GI143" s="614" t="s">
        <v>1083</v>
      </c>
      <c r="GJ143" s="614" t="s">
        <v>529</v>
      </c>
      <c r="GK143" s="614" t="s">
        <v>1083</v>
      </c>
      <c r="GL143" s="614" t="s">
        <v>529</v>
      </c>
      <c r="GM143" s="614" t="s">
        <v>529</v>
      </c>
    </row>
    <row r="144" spans="1:195" x14ac:dyDescent="0.2">
      <c r="A144" s="613">
        <v>44969</v>
      </c>
      <c r="B144" s="614" t="s">
        <v>529</v>
      </c>
      <c r="C144" s="614" t="s">
        <v>1083</v>
      </c>
      <c r="D144" s="614" t="s">
        <v>1083</v>
      </c>
      <c r="E144" s="614" t="s">
        <v>529</v>
      </c>
      <c r="F144" s="614" t="s">
        <v>529</v>
      </c>
      <c r="G144" s="614" t="s">
        <v>1083</v>
      </c>
      <c r="H144" s="614" t="s">
        <v>1083</v>
      </c>
      <c r="I144" s="614" t="s">
        <v>1083</v>
      </c>
      <c r="J144" s="614" t="s">
        <v>529</v>
      </c>
      <c r="K144" s="614" t="s">
        <v>1083</v>
      </c>
      <c r="L144" s="614" t="s">
        <v>1083</v>
      </c>
      <c r="M144" s="614" t="s">
        <v>1083</v>
      </c>
      <c r="N144" s="614" t="s">
        <v>529</v>
      </c>
      <c r="O144" s="614" t="s">
        <v>1083</v>
      </c>
      <c r="P144" s="614" t="s">
        <v>1083</v>
      </c>
      <c r="Q144" s="614" t="s">
        <v>529</v>
      </c>
      <c r="R144" s="614" t="s">
        <v>1083</v>
      </c>
      <c r="S144" s="614" t="s">
        <v>1083</v>
      </c>
      <c r="T144" s="614" t="s">
        <v>1083</v>
      </c>
      <c r="U144" s="614" t="s">
        <v>1083</v>
      </c>
      <c r="V144" s="614" t="s">
        <v>1083</v>
      </c>
      <c r="W144" s="614" t="s">
        <v>529</v>
      </c>
      <c r="X144" s="614" t="s">
        <v>529</v>
      </c>
      <c r="Y144" s="614" t="s">
        <v>1083</v>
      </c>
      <c r="Z144" s="614" t="s">
        <v>1083</v>
      </c>
      <c r="AA144" s="614" t="s">
        <v>1083</v>
      </c>
      <c r="AB144" s="614" t="s">
        <v>1083</v>
      </c>
      <c r="AC144" s="614" t="s">
        <v>1083</v>
      </c>
      <c r="AD144" s="614" t="s">
        <v>1083</v>
      </c>
      <c r="AE144" s="614" t="s">
        <v>1083</v>
      </c>
      <c r="AF144" s="614" t="s">
        <v>1083</v>
      </c>
      <c r="AG144" s="614" t="s">
        <v>529</v>
      </c>
      <c r="AH144" s="614" t="s">
        <v>1083</v>
      </c>
      <c r="AI144" s="614" t="s">
        <v>1083</v>
      </c>
      <c r="AJ144" s="614" t="s">
        <v>1083</v>
      </c>
      <c r="AK144" s="614" t="s">
        <v>529</v>
      </c>
      <c r="AL144" s="614" t="s">
        <v>1083</v>
      </c>
      <c r="AM144" s="614" t="s">
        <v>1083</v>
      </c>
      <c r="AN144" s="614" t="s">
        <v>1083</v>
      </c>
      <c r="AO144" s="614" t="s">
        <v>1083</v>
      </c>
      <c r="AP144" s="614" t="s">
        <v>1083</v>
      </c>
      <c r="AQ144" s="614" t="s">
        <v>529</v>
      </c>
      <c r="AR144" s="614" t="s">
        <v>1083</v>
      </c>
      <c r="AS144" s="614" t="s">
        <v>529</v>
      </c>
      <c r="AT144" s="614" t="s">
        <v>1083</v>
      </c>
      <c r="AU144" s="614" t="s">
        <v>1083</v>
      </c>
      <c r="AV144" s="614" t="s">
        <v>1083</v>
      </c>
      <c r="AW144" s="614" t="s">
        <v>1083</v>
      </c>
      <c r="AX144" s="614" t="s">
        <v>1083</v>
      </c>
      <c r="AY144" s="614" t="s">
        <v>1083</v>
      </c>
      <c r="AZ144" s="614" t="s">
        <v>1083</v>
      </c>
      <c r="BA144" s="614" t="s">
        <v>1083</v>
      </c>
      <c r="BB144" s="614" t="s">
        <v>1083</v>
      </c>
      <c r="BC144" s="614" t="s">
        <v>529</v>
      </c>
      <c r="BD144" s="614" t="s">
        <v>529</v>
      </c>
      <c r="BE144" s="614" t="s">
        <v>1083</v>
      </c>
      <c r="BF144" s="614" t="s">
        <v>529</v>
      </c>
      <c r="BG144" s="614" t="s">
        <v>1083</v>
      </c>
      <c r="BH144" s="614" t="s">
        <v>529</v>
      </c>
      <c r="BI144" s="614" t="s">
        <v>1083</v>
      </c>
      <c r="BJ144" s="614" t="s">
        <v>1083</v>
      </c>
      <c r="BK144" s="614" t="s">
        <v>529</v>
      </c>
      <c r="BL144" s="614" t="s">
        <v>529</v>
      </c>
      <c r="BM144" s="614" t="s">
        <v>1083</v>
      </c>
      <c r="BN144" s="614" t="s">
        <v>529</v>
      </c>
      <c r="BO144" s="614" t="s">
        <v>529</v>
      </c>
      <c r="BP144" s="614" t="s">
        <v>529</v>
      </c>
      <c r="BQ144" s="614" t="s">
        <v>529</v>
      </c>
      <c r="BR144" s="614" t="s">
        <v>1083</v>
      </c>
      <c r="BS144" s="614" t="s">
        <v>529</v>
      </c>
      <c r="BT144" s="614" t="s">
        <v>529</v>
      </c>
      <c r="BU144" s="614" t="s">
        <v>529</v>
      </c>
      <c r="BV144" s="614" t="s">
        <v>529</v>
      </c>
      <c r="BW144" s="614" t="s">
        <v>1083</v>
      </c>
      <c r="BX144" s="614" t="s">
        <v>529</v>
      </c>
      <c r="BY144" s="614" t="s">
        <v>1083</v>
      </c>
      <c r="BZ144" s="614" t="s">
        <v>1083</v>
      </c>
      <c r="CA144" s="614" t="s">
        <v>1083</v>
      </c>
      <c r="CB144" s="614" t="s">
        <v>1083</v>
      </c>
      <c r="CC144" s="614" t="s">
        <v>1083</v>
      </c>
      <c r="CD144" s="614" t="s">
        <v>1083</v>
      </c>
      <c r="CE144" s="614" t="s">
        <v>529</v>
      </c>
      <c r="CF144" s="614" t="s">
        <v>529</v>
      </c>
      <c r="CG144" s="614" t="s">
        <v>1083</v>
      </c>
      <c r="CH144" s="614" t="s">
        <v>1083</v>
      </c>
      <c r="CI144" s="614" t="s">
        <v>1083</v>
      </c>
      <c r="CJ144" s="614" t="s">
        <v>1083</v>
      </c>
      <c r="CK144" s="614" t="s">
        <v>529</v>
      </c>
      <c r="CL144" s="614" t="s">
        <v>529</v>
      </c>
      <c r="CM144" s="614" t="s">
        <v>1083</v>
      </c>
      <c r="CN144" s="614" t="s">
        <v>1083</v>
      </c>
      <c r="CO144" s="614" t="s">
        <v>1083</v>
      </c>
      <c r="CP144" s="614" t="s">
        <v>1083</v>
      </c>
      <c r="CQ144" s="614" t="s">
        <v>1083</v>
      </c>
      <c r="CR144" s="614" t="s">
        <v>529</v>
      </c>
      <c r="CS144" s="614" t="s">
        <v>1083</v>
      </c>
      <c r="CT144" s="614" t="s">
        <v>1083</v>
      </c>
      <c r="CU144" s="614" t="s">
        <v>1083</v>
      </c>
      <c r="CV144" s="614" t="s">
        <v>1083</v>
      </c>
      <c r="CW144" s="614" t="s">
        <v>1083</v>
      </c>
      <c r="CX144" s="614" t="s">
        <v>1083</v>
      </c>
      <c r="CY144" s="614" t="s">
        <v>1083</v>
      </c>
      <c r="CZ144" s="614" t="s">
        <v>1083</v>
      </c>
      <c r="DA144" s="614" t="s">
        <v>1083</v>
      </c>
      <c r="DB144" s="614" t="s">
        <v>1083</v>
      </c>
      <c r="DC144" s="614" t="s">
        <v>1083</v>
      </c>
      <c r="DD144" s="614" t="s">
        <v>1083</v>
      </c>
      <c r="DE144" s="614" t="s">
        <v>1083</v>
      </c>
      <c r="DF144" s="614" t="s">
        <v>1083</v>
      </c>
      <c r="DG144" s="614" t="s">
        <v>1083</v>
      </c>
      <c r="DH144" s="614" t="s">
        <v>529</v>
      </c>
      <c r="DI144" s="614" t="s">
        <v>1083</v>
      </c>
      <c r="DJ144" s="614" t="s">
        <v>1083</v>
      </c>
      <c r="DK144" s="614" t="s">
        <v>529</v>
      </c>
      <c r="DL144" s="614" t="s">
        <v>1083</v>
      </c>
      <c r="DM144" s="614" t="s">
        <v>529</v>
      </c>
      <c r="DN144" s="614" t="s">
        <v>1083</v>
      </c>
      <c r="DO144" s="614" t="s">
        <v>1083</v>
      </c>
      <c r="DP144" s="614" t="s">
        <v>529</v>
      </c>
      <c r="DQ144" s="614" t="s">
        <v>529</v>
      </c>
      <c r="DR144" s="614" t="s">
        <v>1083</v>
      </c>
      <c r="DS144" s="614" t="s">
        <v>1083</v>
      </c>
      <c r="DT144" s="614" t="s">
        <v>1083</v>
      </c>
      <c r="DU144" s="614" t="s">
        <v>529</v>
      </c>
      <c r="DV144" s="614" t="s">
        <v>1083</v>
      </c>
      <c r="DW144" s="614" t="s">
        <v>1083</v>
      </c>
      <c r="DX144" s="614" t="s">
        <v>1083</v>
      </c>
      <c r="DY144" s="614" t="s">
        <v>1083</v>
      </c>
      <c r="DZ144" s="614" t="s">
        <v>529</v>
      </c>
      <c r="EA144" s="614" t="s">
        <v>529</v>
      </c>
      <c r="EB144" s="614" t="s">
        <v>529</v>
      </c>
      <c r="EC144" s="614" t="s">
        <v>1083</v>
      </c>
      <c r="ED144" s="614" t="s">
        <v>529</v>
      </c>
      <c r="EE144" s="614" t="s">
        <v>529</v>
      </c>
      <c r="EF144" s="614" t="s">
        <v>529</v>
      </c>
      <c r="EG144" s="614" t="s">
        <v>529</v>
      </c>
      <c r="EH144" s="614" t="s">
        <v>1083</v>
      </c>
      <c r="EI144" s="614" t="s">
        <v>1083</v>
      </c>
      <c r="EJ144" s="614" t="s">
        <v>1083</v>
      </c>
      <c r="EK144" s="614" t="s">
        <v>1083</v>
      </c>
      <c r="EL144" s="614" t="s">
        <v>1083</v>
      </c>
      <c r="EM144" s="614" t="s">
        <v>1083</v>
      </c>
      <c r="EN144" s="614" t="s">
        <v>529</v>
      </c>
      <c r="EO144" s="614" t="s">
        <v>1083</v>
      </c>
      <c r="EP144" s="614" t="s">
        <v>1083</v>
      </c>
      <c r="EQ144" s="614" t="s">
        <v>1083</v>
      </c>
      <c r="ER144" s="614" t="s">
        <v>529</v>
      </c>
      <c r="ES144" s="614" t="s">
        <v>1083</v>
      </c>
      <c r="ET144" s="614" t="s">
        <v>1083</v>
      </c>
      <c r="EU144" s="614" t="s">
        <v>529</v>
      </c>
      <c r="EV144" s="614" t="s">
        <v>529</v>
      </c>
      <c r="EW144" s="614" t="s">
        <v>529</v>
      </c>
      <c r="EX144" s="614" t="s">
        <v>1083</v>
      </c>
      <c r="EY144" s="614" t="s">
        <v>1083</v>
      </c>
      <c r="EZ144" s="614" t="s">
        <v>529</v>
      </c>
      <c r="FA144" s="614" t="s">
        <v>1083</v>
      </c>
      <c r="FB144" s="614" t="s">
        <v>1083</v>
      </c>
      <c r="FC144" s="614" t="s">
        <v>1083</v>
      </c>
      <c r="FD144" s="614" t="s">
        <v>1083</v>
      </c>
      <c r="FE144" s="614" t="s">
        <v>1083</v>
      </c>
      <c r="FF144" s="614" t="s">
        <v>1083</v>
      </c>
      <c r="FG144" s="614" t="s">
        <v>1083</v>
      </c>
      <c r="FH144" s="614" t="s">
        <v>1083</v>
      </c>
      <c r="FI144" s="614" t="s">
        <v>1083</v>
      </c>
      <c r="FJ144" s="614" t="s">
        <v>529</v>
      </c>
      <c r="FK144" s="614" t="s">
        <v>529</v>
      </c>
      <c r="FL144" s="614" t="s">
        <v>1083</v>
      </c>
      <c r="FM144" s="614" t="s">
        <v>529</v>
      </c>
      <c r="FN144" s="614" t="s">
        <v>1083</v>
      </c>
      <c r="FO144" s="614" t="s">
        <v>1083</v>
      </c>
      <c r="FP144" s="614" t="s">
        <v>529</v>
      </c>
      <c r="FQ144" s="614" t="s">
        <v>1083</v>
      </c>
      <c r="FR144" s="614" t="s">
        <v>1083</v>
      </c>
      <c r="FS144" s="614" t="s">
        <v>1083</v>
      </c>
      <c r="FT144" s="614" t="s">
        <v>529</v>
      </c>
      <c r="FU144" s="614" t="s">
        <v>1083</v>
      </c>
      <c r="FV144" s="614" t="s">
        <v>1083</v>
      </c>
      <c r="FW144" s="614" t="s">
        <v>1083</v>
      </c>
      <c r="FX144" s="614" t="s">
        <v>529</v>
      </c>
      <c r="FY144" s="614" t="s">
        <v>529</v>
      </c>
      <c r="FZ144" s="614" t="s">
        <v>529</v>
      </c>
      <c r="GA144" s="614" t="s">
        <v>529</v>
      </c>
      <c r="GB144" s="614" t="s">
        <v>529</v>
      </c>
      <c r="GC144" s="614" t="s">
        <v>529</v>
      </c>
      <c r="GD144" s="614" t="s">
        <v>529</v>
      </c>
      <c r="GE144" s="614" t="s">
        <v>1083</v>
      </c>
      <c r="GF144" s="614" t="s">
        <v>529</v>
      </c>
      <c r="GG144" s="614" t="s">
        <v>529</v>
      </c>
      <c r="GH144" s="614" t="s">
        <v>1083</v>
      </c>
      <c r="GI144" s="614" t="s">
        <v>1083</v>
      </c>
      <c r="GJ144" s="614" t="s">
        <v>529</v>
      </c>
      <c r="GK144" s="614" t="s">
        <v>1083</v>
      </c>
      <c r="GL144" s="614" t="s">
        <v>529</v>
      </c>
      <c r="GM144" s="614" t="s">
        <v>529</v>
      </c>
    </row>
    <row r="145" spans="1:195" x14ac:dyDescent="0.2">
      <c r="A145" s="613">
        <v>44970</v>
      </c>
      <c r="B145" s="614" t="s">
        <v>529</v>
      </c>
      <c r="C145" s="614" t="s">
        <v>1083</v>
      </c>
      <c r="D145" s="614" t="s">
        <v>1083</v>
      </c>
      <c r="E145" s="614" t="s">
        <v>529</v>
      </c>
      <c r="F145" s="614" t="s">
        <v>529</v>
      </c>
      <c r="G145" s="614" t="s">
        <v>1083</v>
      </c>
      <c r="H145" s="614" t="s">
        <v>1083</v>
      </c>
      <c r="I145" s="614" t="s">
        <v>1083</v>
      </c>
      <c r="J145" s="614" t="s">
        <v>529</v>
      </c>
      <c r="K145" s="614" t="s">
        <v>1083</v>
      </c>
      <c r="L145" s="614" t="s">
        <v>1083</v>
      </c>
      <c r="M145" s="614" t="s">
        <v>1083</v>
      </c>
      <c r="N145" s="614" t="s">
        <v>1083</v>
      </c>
      <c r="O145" s="614" t="s">
        <v>1083</v>
      </c>
      <c r="P145" s="614" t="s">
        <v>1083</v>
      </c>
      <c r="Q145" s="614" t="s">
        <v>529</v>
      </c>
      <c r="R145" s="614" t="s">
        <v>1083</v>
      </c>
      <c r="S145" s="614" t="s">
        <v>1083</v>
      </c>
      <c r="T145" s="614" t="s">
        <v>1083</v>
      </c>
      <c r="U145" s="614" t="s">
        <v>1083</v>
      </c>
      <c r="V145" s="614" t="s">
        <v>1083</v>
      </c>
      <c r="W145" s="614" t="s">
        <v>529</v>
      </c>
      <c r="X145" s="614" t="s">
        <v>529</v>
      </c>
      <c r="Y145" s="614" t="s">
        <v>1083</v>
      </c>
      <c r="Z145" s="614" t="s">
        <v>1083</v>
      </c>
      <c r="AA145" s="614" t="s">
        <v>1083</v>
      </c>
      <c r="AB145" s="614" t="s">
        <v>1083</v>
      </c>
      <c r="AC145" s="614" t="s">
        <v>1083</v>
      </c>
      <c r="AD145" s="614" t="s">
        <v>1083</v>
      </c>
      <c r="AE145" s="614" t="s">
        <v>1083</v>
      </c>
      <c r="AF145" s="614" t="s">
        <v>1083</v>
      </c>
      <c r="AG145" s="614" t="s">
        <v>529</v>
      </c>
      <c r="AH145" s="614" t="s">
        <v>1083</v>
      </c>
      <c r="AI145" s="614" t="s">
        <v>1083</v>
      </c>
      <c r="AJ145" s="614" t="s">
        <v>1083</v>
      </c>
      <c r="AK145" s="614" t="s">
        <v>1083</v>
      </c>
      <c r="AL145" s="614" t="s">
        <v>1083</v>
      </c>
      <c r="AM145" s="614" t="s">
        <v>1083</v>
      </c>
      <c r="AN145" s="614" t="s">
        <v>1083</v>
      </c>
      <c r="AO145" s="614" t="s">
        <v>1083</v>
      </c>
      <c r="AP145" s="614" t="s">
        <v>1083</v>
      </c>
      <c r="AQ145" s="614" t="s">
        <v>1083</v>
      </c>
      <c r="AR145" s="614" t="s">
        <v>1083</v>
      </c>
      <c r="AS145" s="614" t="s">
        <v>529</v>
      </c>
      <c r="AT145" s="614" t="s">
        <v>1083</v>
      </c>
      <c r="AU145" s="614" t="s">
        <v>1083</v>
      </c>
      <c r="AV145" s="614" t="s">
        <v>1083</v>
      </c>
      <c r="AW145" s="614" t="s">
        <v>1083</v>
      </c>
      <c r="AX145" s="614" t="s">
        <v>1083</v>
      </c>
      <c r="AY145" s="614" t="s">
        <v>1083</v>
      </c>
      <c r="AZ145" s="614" t="s">
        <v>1083</v>
      </c>
      <c r="BA145" s="614" t="s">
        <v>1083</v>
      </c>
      <c r="BB145" s="614" t="s">
        <v>1083</v>
      </c>
      <c r="BC145" s="614" t="s">
        <v>529</v>
      </c>
      <c r="BD145" s="614" t="s">
        <v>529</v>
      </c>
      <c r="BE145" s="614" t="s">
        <v>1083</v>
      </c>
      <c r="BF145" s="614" t="s">
        <v>529</v>
      </c>
      <c r="BG145" s="614" t="s">
        <v>1083</v>
      </c>
      <c r="BH145" s="614" t="s">
        <v>529</v>
      </c>
      <c r="BI145" s="614" t="s">
        <v>1083</v>
      </c>
      <c r="BJ145" s="614" t="s">
        <v>1083</v>
      </c>
      <c r="BK145" s="614" t="s">
        <v>529</v>
      </c>
      <c r="BL145" s="614" t="s">
        <v>529</v>
      </c>
      <c r="BM145" s="614" t="s">
        <v>1083</v>
      </c>
      <c r="BN145" s="614" t="s">
        <v>529</v>
      </c>
      <c r="BO145" s="614" t="s">
        <v>529</v>
      </c>
      <c r="BP145" s="614" t="s">
        <v>529</v>
      </c>
      <c r="BQ145" s="614" t="s">
        <v>529</v>
      </c>
      <c r="BR145" s="614" t="s">
        <v>1083</v>
      </c>
      <c r="BS145" s="614" t="s">
        <v>529</v>
      </c>
      <c r="BT145" s="614" t="s">
        <v>529</v>
      </c>
      <c r="BU145" s="614" t="s">
        <v>529</v>
      </c>
      <c r="BV145" s="614" t="s">
        <v>529</v>
      </c>
      <c r="BW145" s="614" t="s">
        <v>1083</v>
      </c>
      <c r="BX145" s="614" t="s">
        <v>529</v>
      </c>
      <c r="BY145" s="614" t="s">
        <v>1083</v>
      </c>
      <c r="BZ145" s="614" t="s">
        <v>1083</v>
      </c>
      <c r="CA145" s="614" t="s">
        <v>1083</v>
      </c>
      <c r="CB145" s="614" t="s">
        <v>1083</v>
      </c>
      <c r="CC145" s="614" t="s">
        <v>1083</v>
      </c>
      <c r="CD145" s="614" t="s">
        <v>1083</v>
      </c>
      <c r="CE145" s="614" t="s">
        <v>529</v>
      </c>
      <c r="CF145" s="614" t="s">
        <v>529</v>
      </c>
      <c r="CG145" s="614" t="s">
        <v>1083</v>
      </c>
      <c r="CH145" s="614" t="s">
        <v>1083</v>
      </c>
      <c r="CI145" s="614" t="s">
        <v>1083</v>
      </c>
      <c r="CJ145" s="614" t="s">
        <v>1083</v>
      </c>
      <c r="CK145" s="614" t="s">
        <v>529</v>
      </c>
      <c r="CL145" s="614" t="s">
        <v>1083</v>
      </c>
      <c r="CM145" s="614" t="s">
        <v>1083</v>
      </c>
      <c r="CN145" s="614" t="s">
        <v>1083</v>
      </c>
      <c r="CO145" s="614" t="s">
        <v>1083</v>
      </c>
      <c r="CP145" s="614" t="s">
        <v>1083</v>
      </c>
      <c r="CQ145" s="614" t="s">
        <v>1083</v>
      </c>
      <c r="CR145" s="614" t="s">
        <v>529</v>
      </c>
      <c r="CS145" s="614" t="s">
        <v>1083</v>
      </c>
      <c r="CT145" s="614" t="s">
        <v>1083</v>
      </c>
      <c r="CU145" s="614" t="s">
        <v>1083</v>
      </c>
      <c r="CV145" s="614" t="s">
        <v>1083</v>
      </c>
      <c r="CW145" s="614" t="s">
        <v>1083</v>
      </c>
      <c r="CX145" s="614" t="s">
        <v>1083</v>
      </c>
      <c r="CY145" s="614" t="s">
        <v>1083</v>
      </c>
      <c r="CZ145" s="614" t="s">
        <v>1083</v>
      </c>
      <c r="DA145" s="614" t="s">
        <v>1083</v>
      </c>
      <c r="DB145" s="614" t="s">
        <v>1083</v>
      </c>
      <c r="DC145" s="614" t="s">
        <v>529</v>
      </c>
      <c r="DD145" s="614" t="s">
        <v>1083</v>
      </c>
      <c r="DE145" s="614" t="s">
        <v>1083</v>
      </c>
      <c r="DF145" s="614" t="s">
        <v>1083</v>
      </c>
      <c r="DG145" s="614" t="s">
        <v>1083</v>
      </c>
      <c r="DH145" s="614" t="s">
        <v>529</v>
      </c>
      <c r="DI145" s="614" t="s">
        <v>1083</v>
      </c>
      <c r="DJ145" s="614" t="s">
        <v>1083</v>
      </c>
      <c r="DK145" s="614" t="s">
        <v>529</v>
      </c>
      <c r="DL145" s="614" t="s">
        <v>1083</v>
      </c>
      <c r="DM145" s="614" t="s">
        <v>529</v>
      </c>
      <c r="DN145" s="614" t="s">
        <v>1083</v>
      </c>
      <c r="DO145" s="614" t="s">
        <v>1083</v>
      </c>
      <c r="DP145" s="614" t="s">
        <v>529</v>
      </c>
      <c r="DQ145" s="614" t="s">
        <v>529</v>
      </c>
      <c r="DR145" s="614" t="s">
        <v>1083</v>
      </c>
      <c r="DS145" s="614" t="s">
        <v>1083</v>
      </c>
      <c r="DT145" s="614" t="s">
        <v>1083</v>
      </c>
      <c r="DU145" s="614" t="s">
        <v>529</v>
      </c>
      <c r="DV145" s="614" t="s">
        <v>529</v>
      </c>
      <c r="DW145" s="614" t="s">
        <v>1083</v>
      </c>
      <c r="DX145" s="614" t="s">
        <v>1083</v>
      </c>
      <c r="DY145" s="614" t="s">
        <v>1083</v>
      </c>
      <c r="DZ145" s="614" t="s">
        <v>529</v>
      </c>
      <c r="EA145" s="614" t="s">
        <v>529</v>
      </c>
      <c r="EB145" s="614" t="s">
        <v>529</v>
      </c>
      <c r="EC145" s="614" t="s">
        <v>1083</v>
      </c>
      <c r="ED145" s="614" t="s">
        <v>529</v>
      </c>
      <c r="EE145" s="614" t="s">
        <v>529</v>
      </c>
      <c r="EF145" s="614" t="s">
        <v>529</v>
      </c>
      <c r="EG145" s="614" t="s">
        <v>529</v>
      </c>
      <c r="EH145" s="614" t="s">
        <v>1083</v>
      </c>
      <c r="EI145" s="614" t="s">
        <v>1083</v>
      </c>
      <c r="EJ145" s="614" t="s">
        <v>1083</v>
      </c>
      <c r="EK145" s="614" t="s">
        <v>1083</v>
      </c>
      <c r="EL145" s="614" t="s">
        <v>1083</v>
      </c>
      <c r="EM145" s="614" t="s">
        <v>1083</v>
      </c>
      <c r="EN145" s="614" t="s">
        <v>529</v>
      </c>
      <c r="EO145" s="614" t="s">
        <v>1083</v>
      </c>
      <c r="EP145" s="614" t="s">
        <v>1083</v>
      </c>
      <c r="EQ145" s="614" t="s">
        <v>1083</v>
      </c>
      <c r="ER145" s="614" t="s">
        <v>529</v>
      </c>
      <c r="ES145" s="614" t="s">
        <v>1083</v>
      </c>
      <c r="ET145" s="614" t="s">
        <v>1083</v>
      </c>
      <c r="EU145" s="614" t="s">
        <v>529</v>
      </c>
      <c r="EV145" s="614" t="s">
        <v>529</v>
      </c>
      <c r="EW145" s="614" t="s">
        <v>529</v>
      </c>
      <c r="EX145" s="614" t="s">
        <v>1083</v>
      </c>
      <c r="EY145" s="614" t="s">
        <v>529</v>
      </c>
      <c r="EZ145" s="614" t="s">
        <v>529</v>
      </c>
      <c r="FA145" s="614" t="s">
        <v>1083</v>
      </c>
      <c r="FB145" s="614" t="s">
        <v>1083</v>
      </c>
      <c r="FC145" s="614" t="s">
        <v>1083</v>
      </c>
      <c r="FD145" s="614" t="s">
        <v>1083</v>
      </c>
      <c r="FE145" s="614" t="s">
        <v>1083</v>
      </c>
      <c r="FF145" s="614" t="s">
        <v>1083</v>
      </c>
      <c r="FG145" s="614" t="s">
        <v>1083</v>
      </c>
      <c r="FH145" s="614" t="s">
        <v>1083</v>
      </c>
      <c r="FI145" s="614" t="s">
        <v>1083</v>
      </c>
      <c r="FJ145" s="614" t="s">
        <v>529</v>
      </c>
      <c r="FK145" s="614" t="s">
        <v>529</v>
      </c>
      <c r="FL145" s="614" t="s">
        <v>1083</v>
      </c>
      <c r="FM145" s="614" t="s">
        <v>529</v>
      </c>
      <c r="FN145" s="614" t="s">
        <v>1083</v>
      </c>
      <c r="FO145" s="614" t="s">
        <v>1083</v>
      </c>
      <c r="FP145" s="614" t="s">
        <v>1083</v>
      </c>
      <c r="FQ145" s="614" t="s">
        <v>1083</v>
      </c>
      <c r="FR145" s="614" t="s">
        <v>1083</v>
      </c>
      <c r="FS145" s="614" t="s">
        <v>1083</v>
      </c>
      <c r="FT145" s="614" t="s">
        <v>529</v>
      </c>
      <c r="FU145" s="614" t="s">
        <v>1083</v>
      </c>
      <c r="FV145" s="614" t="s">
        <v>1083</v>
      </c>
      <c r="FW145" s="614" t="s">
        <v>1083</v>
      </c>
      <c r="FX145" s="614" t="s">
        <v>529</v>
      </c>
      <c r="FY145" s="614" t="s">
        <v>529</v>
      </c>
      <c r="FZ145" s="614" t="s">
        <v>529</v>
      </c>
      <c r="GA145" s="614" t="s">
        <v>529</v>
      </c>
      <c r="GB145" s="614" t="s">
        <v>529</v>
      </c>
      <c r="GC145" s="614" t="s">
        <v>529</v>
      </c>
      <c r="GD145" s="614" t="s">
        <v>529</v>
      </c>
      <c r="GE145" s="614" t="s">
        <v>1083</v>
      </c>
      <c r="GF145" s="614" t="s">
        <v>529</v>
      </c>
      <c r="GG145" s="614" t="s">
        <v>529</v>
      </c>
      <c r="GH145" s="614" t="s">
        <v>1083</v>
      </c>
      <c r="GI145" s="614" t="s">
        <v>1083</v>
      </c>
      <c r="GJ145" s="614" t="s">
        <v>529</v>
      </c>
      <c r="GK145" s="614" t="s">
        <v>1083</v>
      </c>
      <c r="GL145" s="614" t="s">
        <v>529</v>
      </c>
      <c r="GM145" s="614" t="s">
        <v>1083</v>
      </c>
    </row>
    <row r="146" spans="1:195" x14ac:dyDescent="0.2">
      <c r="A146" s="613">
        <v>44971</v>
      </c>
      <c r="B146" s="614" t="s">
        <v>529</v>
      </c>
      <c r="C146" s="614" t="s">
        <v>1083</v>
      </c>
      <c r="D146" s="614" t="s">
        <v>1083</v>
      </c>
      <c r="E146" s="614" t="s">
        <v>529</v>
      </c>
      <c r="F146" s="614" t="s">
        <v>529</v>
      </c>
      <c r="G146" s="614" t="s">
        <v>1083</v>
      </c>
      <c r="H146" s="614" t="s">
        <v>1083</v>
      </c>
      <c r="I146" s="614" t="s">
        <v>1083</v>
      </c>
      <c r="J146" s="614" t="s">
        <v>1083</v>
      </c>
      <c r="K146" s="614" t="s">
        <v>1083</v>
      </c>
      <c r="L146" s="614" t="s">
        <v>1083</v>
      </c>
      <c r="M146" s="614" t="s">
        <v>1083</v>
      </c>
      <c r="N146" s="614" t="s">
        <v>529</v>
      </c>
      <c r="O146" s="614" t="s">
        <v>1083</v>
      </c>
      <c r="P146" s="614" t="s">
        <v>1083</v>
      </c>
      <c r="Q146" s="614" t="s">
        <v>1083</v>
      </c>
      <c r="R146" s="614" t="s">
        <v>1083</v>
      </c>
      <c r="S146" s="614" t="s">
        <v>1083</v>
      </c>
      <c r="T146" s="614" t="s">
        <v>1083</v>
      </c>
      <c r="U146" s="614" t="s">
        <v>1083</v>
      </c>
      <c r="V146" s="614" t="s">
        <v>1083</v>
      </c>
      <c r="W146" s="614" t="s">
        <v>529</v>
      </c>
      <c r="X146" s="614" t="s">
        <v>529</v>
      </c>
      <c r="Y146" s="614" t="s">
        <v>1083</v>
      </c>
      <c r="Z146" s="614" t="s">
        <v>1083</v>
      </c>
      <c r="AA146" s="614" t="s">
        <v>1083</v>
      </c>
      <c r="AB146" s="614" t="s">
        <v>1083</v>
      </c>
      <c r="AC146" s="614" t="s">
        <v>1083</v>
      </c>
      <c r="AD146" s="614" t="s">
        <v>1083</v>
      </c>
      <c r="AE146" s="614" t="s">
        <v>1083</v>
      </c>
      <c r="AF146" s="614" t="s">
        <v>1083</v>
      </c>
      <c r="AG146" s="614" t="s">
        <v>529</v>
      </c>
      <c r="AH146" s="614" t="s">
        <v>1083</v>
      </c>
      <c r="AI146" s="614" t="s">
        <v>1083</v>
      </c>
      <c r="AJ146" s="614" t="s">
        <v>1083</v>
      </c>
      <c r="AK146" s="614" t="s">
        <v>529</v>
      </c>
      <c r="AL146" s="614" t="s">
        <v>1083</v>
      </c>
      <c r="AM146" s="614" t="s">
        <v>1083</v>
      </c>
      <c r="AN146" s="614" t="s">
        <v>1083</v>
      </c>
      <c r="AO146" s="614" t="s">
        <v>1083</v>
      </c>
      <c r="AP146" s="614" t="s">
        <v>1083</v>
      </c>
      <c r="AQ146" s="614" t="s">
        <v>529</v>
      </c>
      <c r="AR146" s="614" t="s">
        <v>1083</v>
      </c>
      <c r="AS146" s="614" t="s">
        <v>529</v>
      </c>
      <c r="AT146" s="614" t="s">
        <v>1083</v>
      </c>
      <c r="AU146" s="614" t="s">
        <v>1083</v>
      </c>
      <c r="AV146" s="614" t="s">
        <v>1083</v>
      </c>
      <c r="AW146" s="614" t="s">
        <v>1083</v>
      </c>
      <c r="AX146" s="614" t="s">
        <v>1083</v>
      </c>
      <c r="AY146" s="614" t="s">
        <v>529</v>
      </c>
      <c r="AZ146" s="614" t="s">
        <v>1083</v>
      </c>
      <c r="BA146" s="614" t="s">
        <v>1083</v>
      </c>
      <c r="BB146" s="614" t="s">
        <v>1083</v>
      </c>
      <c r="BC146" s="614" t="s">
        <v>529</v>
      </c>
      <c r="BD146" s="614" t="s">
        <v>529</v>
      </c>
      <c r="BE146" s="614" t="s">
        <v>1083</v>
      </c>
      <c r="BF146" s="614" t="s">
        <v>529</v>
      </c>
      <c r="BG146" s="614" t="s">
        <v>1083</v>
      </c>
      <c r="BH146" s="614" t="s">
        <v>529</v>
      </c>
      <c r="BI146" s="614" t="s">
        <v>1083</v>
      </c>
      <c r="BJ146" s="614" t="s">
        <v>1083</v>
      </c>
      <c r="BK146" s="614" t="s">
        <v>529</v>
      </c>
      <c r="BL146" s="614" t="s">
        <v>529</v>
      </c>
      <c r="BM146" s="614" t="s">
        <v>1083</v>
      </c>
      <c r="BN146" s="614" t="s">
        <v>529</v>
      </c>
      <c r="BO146" s="614" t="s">
        <v>529</v>
      </c>
      <c r="BP146" s="614" t="s">
        <v>529</v>
      </c>
      <c r="BQ146" s="614" t="s">
        <v>1083</v>
      </c>
      <c r="BR146" s="614" t="s">
        <v>1083</v>
      </c>
      <c r="BS146" s="614" t="s">
        <v>529</v>
      </c>
      <c r="BT146" s="614" t="s">
        <v>529</v>
      </c>
      <c r="BU146" s="614" t="s">
        <v>529</v>
      </c>
      <c r="BV146" s="614" t="s">
        <v>529</v>
      </c>
      <c r="BW146" s="614" t="s">
        <v>1083</v>
      </c>
      <c r="BX146" s="614" t="s">
        <v>529</v>
      </c>
      <c r="BY146" s="614" t="s">
        <v>1083</v>
      </c>
      <c r="BZ146" s="614" t="s">
        <v>1083</v>
      </c>
      <c r="CA146" s="614" t="s">
        <v>1083</v>
      </c>
      <c r="CB146" s="614" t="s">
        <v>1083</v>
      </c>
      <c r="CC146" s="614" t="s">
        <v>1083</v>
      </c>
      <c r="CD146" s="614" t="s">
        <v>1083</v>
      </c>
      <c r="CE146" s="614" t="s">
        <v>529</v>
      </c>
      <c r="CF146" s="614" t="s">
        <v>529</v>
      </c>
      <c r="CG146" s="614" t="s">
        <v>1083</v>
      </c>
      <c r="CH146" s="614" t="s">
        <v>1083</v>
      </c>
      <c r="CI146" s="614" t="s">
        <v>1083</v>
      </c>
      <c r="CJ146" s="614" t="s">
        <v>1083</v>
      </c>
      <c r="CK146" s="614" t="s">
        <v>529</v>
      </c>
      <c r="CL146" s="614" t="s">
        <v>1083</v>
      </c>
      <c r="CM146" s="614" t="s">
        <v>1083</v>
      </c>
      <c r="CN146" s="614" t="s">
        <v>1083</v>
      </c>
      <c r="CO146" s="614" t="s">
        <v>1083</v>
      </c>
      <c r="CP146" s="614" t="s">
        <v>1083</v>
      </c>
      <c r="CQ146" s="614" t="s">
        <v>1083</v>
      </c>
      <c r="CR146" s="614" t="s">
        <v>529</v>
      </c>
      <c r="CS146" s="614" t="s">
        <v>1083</v>
      </c>
      <c r="CT146" s="614" t="s">
        <v>1083</v>
      </c>
      <c r="CU146" s="614" t="s">
        <v>1083</v>
      </c>
      <c r="CV146" s="614" t="s">
        <v>1083</v>
      </c>
      <c r="CW146" s="614" t="s">
        <v>1083</v>
      </c>
      <c r="CX146" s="614" t="s">
        <v>1083</v>
      </c>
      <c r="CY146" s="614" t="s">
        <v>1083</v>
      </c>
      <c r="CZ146" s="614" t="s">
        <v>1083</v>
      </c>
      <c r="DA146" s="614" t="s">
        <v>1083</v>
      </c>
      <c r="DB146" s="614" t="s">
        <v>1083</v>
      </c>
      <c r="DC146" s="614" t="s">
        <v>529</v>
      </c>
      <c r="DD146" s="614" t="s">
        <v>1083</v>
      </c>
      <c r="DE146" s="614" t="s">
        <v>1083</v>
      </c>
      <c r="DF146" s="614" t="s">
        <v>1083</v>
      </c>
      <c r="DG146" s="614" t="s">
        <v>1083</v>
      </c>
      <c r="DH146" s="614" t="s">
        <v>529</v>
      </c>
      <c r="DI146" s="614" t="s">
        <v>1083</v>
      </c>
      <c r="DJ146" s="614" t="s">
        <v>1083</v>
      </c>
      <c r="DK146" s="614" t="s">
        <v>529</v>
      </c>
      <c r="DL146" s="614" t="s">
        <v>1083</v>
      </c>
      <c r="DM146" s="614" t="s">
        <v>529</v>
      </c>
      <c r="DN146" s="614" t="s">
        <v>1083</v>
      </c>
      <c r="DO146" s="614" t="s">
        <v>1083</v>
      </c>
      <c r="DP146" s="614" t="s">
        <v>529</v>
      </c>
      <c r="DQ146" s="614" t="s">
        <v>529</v>
      </c>
      <c r="DR146" s="614" t="s">
        <v>1083</v>
      </c>
      <c r="DS146" s="614" t="s">
        <v>1083</v>
      </c>
      <c r="DT146" s="614" t="s">
        <v>1083</v>
      </c>
      <c r="DU146" s="614" t="s">
        <v>529</v>
      </c>
      <c r="DV146" s="614" t="s">
        <v>1083</v>
      </c>
      <c r="DW146" s="614" t="s">
        <v>1083</v>
      </c>
      <c r="DX146" s="614" t="s">
        <v>1083</v>
      </c>
      <c r="DY146" s="614" t="s">
        <v>1083</v>
      </c>
      <c r="DZ146" s="614" t="s">
        <v>529</v>
      </c>
      <c r="EA146" s="614" t="s">
        <v>529</v>
      </c>
      <c r="EB146" s="614" t="s">
        <v>529</v>
      </c>
      <c r="EC146" s="614" t="s">
        <v>1083</v>
      </c>
      <c r="ED146" s="614" t="s">
        <v>1083</v>
      </c>
      <c r="EE146" s="614" t="s">
        <v>1083</v>
      </c>
      <c r="EF146" s="614" t="s">
        <v>529</v>
      </c>
      <c r="EG146" s="614" t="s">
        <v>529</v>
      </c>
      <c r="EH146" s="614" t="s">
        <v>1083</v>
      </c>
      <c r="EI146" s="614" t="s">
        <v>1083</v>
      </c>
      <c r="EJ146" s="614" t="s">
        <v>1083</v>
      </c>
      <c r="EK146" s="614" t="s">
        <v>1083</v>
      </c>
      <c r="EL146" s="614" t="s">
        <v>1083</v>
      </c>
      <c r="EM146" s="614" t="s">
        <v>1083</v>
      </c>
      <c r="EN146" s="614" t="s">
        <v>529</v>
      </c>
      <c r="EO146" s="614" t="s">
        <v>1083</v>
      </c>
      <c r="EP146" s="614" t="s">
        <v>1083</v>
      </c>
      <c r="EQ146" s="614" t="s">
        <v>1083</v>
      </c>
      <c r="ER146" s="614" t="s">
        <v>529</v>
      </c>
      <c r="ES146" s="614" t="s">
        <v>1083</v>
      </c>
      <c r="ET146" s="614" t="s">
        <v>529</v>
      </c>
      <c r="EU146" s="614" t="s">
        <v>529</v>
      </c>
      <c r="EV146" s="614" t="s">
        <v>529</v>
      </c>
      <c r="EW146" s="614" t="s">
        <v>529</v>
      </c>
      <c r="EX146" s="614" t="s">
        <v>1083</v>
      </c>
      <c r="EY146" s="614" t="s">
        <v>1083</v>
      </c>
      <c r="EZ146" s="614" t="s">
        <v>529</v>
      </c>
      <c r="FA146" s="614" t="s">
        <v>1083</v>
      </c>
      <c r="FB146" s="614" t="s">
        <v>1083</v>
      </c>
      <c r="FC146" s="614" t="s">
        <v>1083</v>
      </c>
      <c r="FD146" s="614" t="s">
        <v>1083</v>
      </c>
      <c r="FE146" s="614" t="s">
        <v>1083</v>
      </c>
      <c r="FF146" s="614" t="s">
        <v>1083</v>
      </c>
      <c r="FG146" s="614" t="s">
        <v>1083</v>
      </c>
      <c r="FH146" s="614" t="s">
        <v>1083</v>
      </c>
      <c r="FI146" s="614" t="s">
        <v>1083</v>
      </c>
      <c r="FJ146" s="614" t="s">
        <v>529</v>
      </c>
      <c r="FK146" s="614" t="s">
        <v>529</v>
      </c>
      <c r="FL146" s="614" t="s">
        <v>1083</v>
      </c>
      <c r="FM146" s="614" t="s">
        <v>529</v>
      </c>
      <c r="FN146" s="614" t="s">
        <v>1083</v>
      </c>
      <c r="FO146" s="614" t="s">
        <v>1083</v>
      </c>
      <c r="FP146" s="614" t="s">
        <v>1083</v>
      </c>
      <c r="FQ146" s="614" t="s">
        <v>1083</v>
      </c>
      <c r="FR146" s="614" t="s">
        <v>1083</v>
      </c>
      <c r="FS146" s="614" t="s">
        <v>1083</v>
      </c>
      <c r="FT146" s="614" t="s">
        <v>529</v>
      </c>
      <c r="FU146" s="614" t="s">
        <v>1083</v>
      </c>
      <c r="FV146" s="614" t="s">
        <v>1083</v>
      </c>
      <c r="FW146" s="614" t="s">
        <v>1083</v>
      </c>
      <c r="FX146" s="614" t="s">
        <v>529</v>
      </c>
      <c r="FY146" s="614" t="s">
        <v>529</v>
      </c>
      <c r="FZ146" s="614" t="s">
        <v>529</v>
      </c>
      <c r="GA146" s="614" t="s">
        <v>529</v>
      </c>
      <c r="GB146" s="614" t="s">
        <v>529</v>
      </c>
      <c r="GC146" s="614" t="s">
        <v>529</v>
      </c>
      <c r="GD146" s="614" t="s">
        <v>529</v>
      </c>
      <c r="GE146" s="614" t="s">
        <v>1083</v>
      </c>
      <c r="GF146" s="614" t="s">
        <v>529</v>
      </c>
      <c r="GG146" s="614" t="s">
        <v>529</v>
      </c>
      <c r="GH146" s="614" t="s">
        <v>1083</v>
      </c>
      <c r="GI146" s="614" t="s">
        <v>1083</v>
      </c>
      <c r="GJ146" s="614" t="s">
        <v>529</v>
      </c>
      <c r="GK146" s="614" t="s">
        <v>1083</v>
      </c>
      <c r="GL146" s="614" t="s">
        <v>529</v>
      </c>
      <c r="GM146" s="614" t="s">
        <v>1083</v>
      </c>
    </row>
    <row r="147" spans="1:195" x14ac:dyDescent="0.2">
      <c r="A147" s="613">
        <v>44972</v>
      </c>
      <c r="B147" s="614" t="s">
        <v>529</v>
      </c>
      <c r="C147" s="614" t="s">
        <v>1083</v>
      </c>
      <c r="D147" s="614" t="s">
        <v>1083</v>
      </c>
      <c r="E147" s="614" t="s">
        <v>529</v>
      </c>
      <c r="F147" s="614" t="s">
        <v>529</v>
      </c>
      <c r="G147" s="614" t="s">
        <v>1083</v>
      </c>
      <c r="H147" s="614" t="s">
        <v>1083</v>
      </c>
      <c r="I147" s="614" t="s">
        <v>1083</v>
      </c>
      <c r="J147" s="614" t="s">
        <v>1083</v>
      </c>
      <c r="K147" s="614" t="s">
        <v>1083</v>
      </c>
      <c r="L147" s="614" t="s">
        <v>1083</v>
      </c>
      <c r="M147" s="614" t="s">
        <v>1083</v>
      </c>
      <c r="N147" s="614" t="s">
        <v>529</v>
      </c>
      <c r="O147" s="614" t="s">
        <v>1083</v>
      </c>
      <c r="P147" s="614" t="s">
        <v>1083</v>
      </c>
      <c r="Q147" s="614" t="s">
        <v>1083</v>
      </c>
      <c r="R147" s="614" t="s">
        <v>1083</v>
      </c>
      <c r="S147" s="614" t="s">
        <v>1083</v>
      </c>
      <c r="T147" s="614" t="s">
        <v>1083</v>
      </c>
      <c r="U147" s="614" t="s">
        <v>1083</v>
      </c>
      <c r="V147" s="614" t="s">
        <v>1083</v>
      </c>
      <c r="W147" s="614" t="s">
        <v>529</v>
      </c>
      <c r="X147" s="614" t="s">
        <v>529</v>
      </c>
      <c r="Y147" s="614" t="s">
        <v>1083</v>
      </c>
      <c r="Z147" s="614" t="s">
        <v>1083</v>
      </c>
      <c r="AA147" s="614" t="s">
        <v>1083</v>
      </c>
      <c r="AB147" s="614" t="s">
        <v>1083</v>
      </c>
      <c r="AC147" s="614" t="s">
        <v>1083</v>
      </c>
      <c r="AD147" s="614" t="s">
        <v>1083</v>
      </c>
      <c r="AE147" s="614" t="s">
        <v>1083</v>
      </c>
      <c r="AF147" s="614" t="s">
        <v>1083</v>
      </c>
      <c r="AG147" s="614" t="s">
        <v>529</v>
      </c>
      <c r="AH147" s="614" t="s">
        <v>1083</v>
      </c>
      <c r="AI147" s="614" t="s">
        <v>1083</v>
      </c>
      <c r="AJ147" s="614" t="s">
        <v>1083</v>
      </c>
      <c r="AK147" s="614" t="s">
        <v>1083</v>
      </c>
      <c r="AL147" s="614" t="s">
        <v>1083</v>
      </c>
      <c r="AM147" s="614" t="s">
        <v>1083</v>
      </c>
      <c r="AN147" s="614" t="s">
        <v>1083</v>
      </c>
      <c r="AO147" s="614" t="s">
        <v>1083</v>
      </c>
      <c r="AP147" s="614" t="s">
        <v>1083</v>
      </c>
      <c r="AQ147" s="614" t="s">
        <v>1083</v>
      </c>
      <c r="AR147" s="614" t="s">
        <v>1083</v>
      </c>
      <c r="AS147" s="614" t="s">
        <v>529</v>
      </c>
      <c r="AT147" s="614" t="s">
        <v>1083</v>
      </c>
      <c r="AU147" s="614" t="s">
        <v>1083</v>
      </c>
      <c r="AV147" s="614" t="s">
        <v>1083</v>
      </c>
      <c r="AW147" s="614" t="s">
        <v>1083</v>
      </c>
      <c r="AX147" s="614" t="s">
        <v>1083</v>
      </c>
      <c r="AY147" s="614" t="s">
        <v>1083</v>
      </c>
      <c r="AZ147" s="614" t="s">
        <v>1083</v>
      </c>
      <c r="BA147" s="614" t="s">
        <v>1083</v>
      </c>
      <c r="BB147" s="614" t="s">
        <v>1083</v>
      </c>
      <c r="BC147" s="614" t="s">
        <v>529</v>
      </c>
      <c r="BD147" s="614" t="s">
        <v>529</v>
      </c>
      <c r="BE147" s="614" t="s">
        <v>1083</v>
      </c>
      <c r="BF147" s="614" t="s">
        <v>529</v>
      </c>
      <c r="BG147" s="614" t="s">
        <v>1083</v>
      </c>
      <c r="BH147" s="614" t="s">
        <v>529</v>
      </c>
      <c r="BI147" s="614" t="s">
        <v>1083</v>
      </c>
      <c r="BJ147" s="614" t="s">
        <v>1083</v>
      </c>
      <c r="BK147" s="614" t="s">
        <v>529</v>
      </c>
      <c r="BL147" s="614" t="s">
        <v>529</v>
      </c>
      <c r="BM147" s="614" t="s">
        <v>1083</v>
      </c>
      <c r="BN147" s="614" t="s">
        <v>529</v>
      </c>
      <c r="BO147" s="614" t="s">
        <v>529</v>
      </c>
      <c r="BP147" s="614" t="s">
        <v>529</v>
      </c>
      <c r="BQ147" s="614" t="s">
        <v>1083</v>
      </c>
      <c r="BR147" s="614" t="s">
        <v>1083</v>
      </c>
      <c r="BS147" s="614" t="s">
        <v>529</v>
      </c>
      <c r="BT147" s="614" t="s">
        <v>529</v>
      </c>
      <c r="BU147" s="614" t="s">
        <v>529</v>
      </c>
      <c r="BV147" s="614" t="s">
        <v>529</v>
      </c>
      <c r="BW147" s="614" t="s">
        <v>1083</v>
      </c>
      <c r="BX147" s="614" t="s">
        <v>529</v>
      </c>
      <c r="BY147" s="614" t="s">
        <v>1083</v>
      </c>
      <c r="BZ147" s="614" t="s">
        <v>529</v>
      </c>
      <c r="CA147" s="614" t="s">
        <v>1083</v>
      </c>
      <c r="CB147" s="614" t="s">
        <v>1083</v>
      </c>
      <c r="CC147" s="614" t="s">
        <v>1083</v>
      </c>
      <c r="CD147" s="614" t="s">
        <v>1083</v>
      </c>
      <c r="CE147" s="614" t="s">
        <v>529</v>
      </c>
      <c r="CF147" s="614" t="s">
        <v>529</v>
      </c>
      <c r="CG147" s="614" t="s">
        <v>1083</v>
      </c>
      <c r="CH147" s="614" t="s">
        <v>1083</v>
      </c>
      <c r="CI147" s="614" t="s">
        <v>1083</v>
      </c>
      <c r="CJ147" s="614" t="s">
        <v>1083</v>
      </c>
      <c r="CK147" s="614" t="s">
        <v>529</v>
      </c>
      <c r="CL147" s="614" t="s">
        <v>1083</v>
      </c>
      <c r="CM147" s="614" t="s">
        <v>1083</v>
      </c>
      <c r="CN147" s="614" t="s">
        <v>1083</v>
      </c>
      <c r="CO147" s="614" t="s">
        <v>1083</v>
      </c>
      <c r="CP147" s="614" t="s">
        <v>1083</v>
      </c>
      <c r="CQ147" s="614" t="s">
        <v>1083</v>
      </c>
      <c r="CR147" s="614" t="s">
        <v>529</v>
      </c>
      <c r="CS147" s="614" t="s">
        <v>1083</v>
      </c>
      <c r="CT147" s="614" t="s">
        <v>1083</v>
      </c>
      <c r="CU147" s="614" t="s">
        <v>1083</v>
      </c>
      <c r="CV147" s="614" t="s">
        <v>1083</v>
      </c>
      <c r="CW147" s="614" t="s">
        <v>1083</v>
      </c>
      <c r="CX147" s="614" t="s">
        <v>1083</v>
      </c>
      <c r="CY147" s="614" t="s">
        <v>1083</v>
      </c>
      <c r="CZ147" s="614" t="s">
        <v>1083</v>
      </c>
      <c r="DA147" s="614" t="s">
        <v>1083</v>
      </c>
      <c r="DB147" s="614" t="s">
        <v>1083</v>
      </c>
      <c r="DC147" s="614" t="s">
        <v>529</v>
      </c>
      <c r="DD147" s="614" t="s">
        <v>1083</v>
      </c>
      <c r="DE147" s="614" t="s">
        <v>1083</v>
      </c>
      <c r="DF147" s="614" t="s">
        <v>1083</v>
      </c>
      <c r="DG147" s="614" t="s">
        <v>1083</v>
      </c>
      <c r="DH147" s="614" t="s">
        <v>529</v>
      </c>
      <c r="DI147" s="614" t="s">
        <v>1083</v>
      </c>
      <c r="DJ147" s="614" t="s">
        <v>1083</v>
      </c>
      <c r="DK147" s="614" t="s">
        <v>529</v>
      </c>
      <c r="DL147" s="614" t="s">
        <v>1083</v>
      </c>
      <c r="DM147" s="614" t="s">
        <v>529</v>
      </c>
      <c r="DN147" s="614" t="s">
        <v>1083</v>
      </c>
      <c r="DO147" s="614" t="s">
        <v>1083</v>
      </c>
      <c r="DP147" s="614" t="s">
        <v>529</v>
      </c>
      <c r="DQ147" s="614" t="s">
        <v>529</v>
      </c>
      <c r="DR147" s="614" t="s">
        <v>1083</v>
      </c>
      <c r="DS147" s="614" t="s">
        <v>1083</v>
      </c>
      <c r="DT147" s="614" t="s">
        <v>1083</v>
      </c>
      <c r="DU147" s="614" t="s">
        <v>529</v>
      </c>
      <c r="DV147" s="614" t="s">
        <v>1083</v>
      </c>
      <c r="DW147" s="614" t="s">
        <v>1083</v>
      </c>
      <c r="DX147" s="614" t="s">
        <v>1083</v>
      </c>
      <c r="DY147" s="614" t="s">
        <v>1083</v>
      </c>
      <c r="DZ147" s="614" t="s">
        <v>529</v>
      </c>
      <c r="EA147" s="614" t="s">
        <v>529</v>
      </c>
      <c r="EB147" s="614" t="s">
        <v>529</v>
      </c>
      <c r="EC147" s="614" t="s">
        <v>1083</v>
      </c>
      <c r="ED147" s="614" t="s">
        <v>529</v>
      </c>
      <c r="EE147" s="614" t="s">
        <v>529</v>
      </c>
      <c r="EF147" s="614" t="s">
        <v>529</v>
      </c>
      <c r="EG147" s="614" t="s">
        <v>1083</v>
      </c>
      <c r="EH147" s="614" t="s">
        <v>1083</v>
      </c>
      <c r="EI147" s="614" t="s">
        <v>1083</v>
      </c>
      <c r="EJ147" s="614" t="s">
        <v>1083</v>
      </c>
      <c r="EK147" s="614" t="s">
        <v>1083</v>
      </c>
      <c r="EL147" s="614" t="s">
        <v>1083</v>
      </c>
      <c r="EM147" s="614" t="s">
        <v>1083</v>
      </c>
      <c r="EN147" s="614" t="s">
        <v>529</v>
      </c>
      <c r="EO147" s="614" t="s">
        <v>1083</v>
      </c>
      <c r="EP147" s="614" t="s">
        <v>1083</v>
      </c>
      <c r="EQ147" s="614" t="s">
        <v>1083</v>
      </c>
      <c r="ER147" s="614" t="s">
        <v>529</v>
      </c>
      <c r="ES147" s="614" t="s">
        <v>1083</v>
      </c>
      <c r="ET147" s="614" t="s">
        <v>529</v>
      </c>
      <c r="EU147" s="614" t="s">
        <v>1083</v>
      </c>
      <c r="EV147" s="614" t="s">
        <v>529</v>
      </c>
      <c r="EW147" s="614" t="s">
        <v>529</v>
      </c>
      <c r="EX147" s="614" t="s">
        <v>1083</v>
      </c>
      <c r="EY147" s="614" t="s">
        <v>529</v>
      </c>
      <c r="EZ147" s="614" t="s">
        <v>529</v>
      </c>
      <c r="FA147" s="614" t="s">
        <v>1083</v>
      </c>
      <c r="FB147" s="614" t="s">
        <v>1083</v>
      </c>
      <c r="FC147" s="614" t="s">
        <v>1083</v>
      </c>
      <c r="FD147" s="614" t="s">
        <v>1083</v>
      </c>
      <c r="FE147" s="614" t="s">
        <v>1083</v>
      </c>
      <c r="FF147" s="614" t="s">
        <v>1083</v>
      </c>
      <c r="FG147" s="614" t="s">
        <v>1083</v>
      </c>
      <c r="FH147" s="614" t="s">
        <v>1083</v>
      </c>
      <c r="FI147" s="614" t="s">
        <v>1083</v>
      </c>
      <c r="FJ147" s="614" t="s">
        <v>529</v>
      </c>
      <c r="FK147" s="614" t="s">
        <v>1083</v>
      </c>
      <c r="FL147" s="614" t="s">
        <v>1083</v>
      </c>
      <c r="FM147" s="614" t="s">
        <v>529</v>
      </c>
      <c r="FN147" s="614" t="s">
        <v>1083</v>
      </c>
      <c r="FO147" s="614" t="s">
        <v>1083</v>
      </c>
      <c r="FP147" s="614" t="s">
        <v>1083</v>
      </c>
      <c r="FQ147" s="614" t="s">
        <v>1083</v>
      </c>
      <c r="FR147" s="614" t="s">
        <v>1083</v>
      </c>
      <c r="FS147" s="614" t="s">
        <v>1083</v>
      </c>
      <c r="FT147" s="614" t="s">
        <v>529</v>
      </c>
      <c r="FU147" s="614" t="s">
        <v>1083</v>
      </c>
      <c r="FV147" s="614" t="s">
        <v>1083</v>
      </c>
      <c r="FW147" s="614" t="s">
        <v>1083</v>
      </c>
      <c r="FX147" s="614" t="s">
        <v>529</v>
      </c>
      <c r="FY147" s="614" t="s">
        <v>529</v>
      </c>
      <c r="FZ147" s="614" t="s">
        <v>529</v>
      </c>
      <c r="GA147" s="614" t="s">
        <v>529</v>
      </c>
      <c r="GB147" s="614" t="s">
        <v>529</v>
      </c>
      <c r="GC147" s="614" t="s">
        <v>529</v>
      </c>
      <c r="GD147" s="614" t="s">
        <v>529</v>
      </c>
      <c r="GE147" s="614" t="s">
        <v>1083</v>
      </c>
      <c r="GF147" s="614" t="s">
        <v>529</v>
      </c>
      <c r="GG147" s="614" t="s">
        <v>529</v>
      </c>
      <c r="GH147" s="614" t="s">
        <v>1083</v>
      </c>
      <c r="GI147" s="614" t="s">
        <v>1083</v>
      </c>
      <c r="GJ147" s="614" t="s">
        <v>529</v>
      </c>
      <c r="GK147" s="614" t="s">
        <v>1083</v>
      </c>
      <c r="GL147" s="614" t="s">
        <v>529</v>
      </c>
      <c r="GM147" s="614" t="s">
        <v>1083</v>
      </c>
    </row>
    <row r="148" spans="1:195" x14ac:dyDescent="0.2">
      <c r="A148" s="613">
        <v>44973</v>
      </c>
      <c r="B148" s="614" t="s">
        <v>1083</v>
      </c>
      <c r="C148" s="614" t="s">
        <v>1083</v>
      </c>
      <c r="D148" s="614" t="s">
        <v>1083</v>
      </c>
      <c r="E148" s="614" t="s">
        <v>529</v>
      </c>
      <c r="F148" s="614" t="s">
        <v>1083</v>
      </c>
      <c r="G148" s="614" t="s">
        <v>1083</v>
      </c>
      <c r="H148" s="614" t="s">
        <v>1083</v>
      </c>
      <c r="I148" s="614" t="s">
        <v>1083</v>
      </c>
      <c r="J148" s="614" t="s">
        <v>1083</v>
      </c>
      <c r="K148" s="614" t="s">
        <v>1083</v>
      </c>
      <c r="L148" s="614" t="s">
        <v>1083</v>
      </c>
      <c r="M148" s="614" t="s">
        <v>1083</v>
      </c>
      <c r="N148" s="614" t="s">
        <v>1083</v>
      </c>
      <c r="O148" s="614" t="s">
        <v>1083</v>
      </c>
      <c r="P148" s="614" t="s">
        <v>1083</v>
      </c>
      <c r="Q148" s="614" t="s">
        <v>1083</v>
      </c>
      <c r="R148" s="614" t="s">
        <v>1083</v>
      </c>
      <c r="S148" s="614" t="s">
        <v>1083</v>
      </c>
      <c r="T148" s="614" t="s">
        <v>1083</v>
      </c>
      <c r="U148" s="614" t="s">
        <v>1083</v>
      </c>
      <c r="V148" s="614" t="s">
        <v>1083</v>
      </c>
      <c r="W148" s="614" t="s">
        <v>529</v>
      </c>
      <c r="X148" s="614" t="s">
        <v>529</v>
      </c>
      <c r="Y148" s="614" t="s">
        <v>1083</v>
      </c>
      <c r="Z148" s="614" t="s">
        <v>1083</v>
      </c>
      <c r="AA148" s="614" t="s">
        <v>1083</v>
      </c>
      <c r="AB148" s="614" t="s">
        <v>1083</v>
      </c>
      <c r="AC148" s="614" t="s">
        <v>1083</v>
      </c>
      <c r="AD148" s="614" t="s">
        <v>1083</v>
      </c>
      <c r="AE148" s="614" t="s">
        <v>1083</v>
      </c>
      <c r="AF148" s="614" t="s">
        <v>1083</v>
      </c>
      <c r="AG148" s="614" t="s">
        <v>1083</v>
      </c>
      <c r="AH148" s="614" t="s">
        <v>1083</v>
      </c>
      <c r="AI148" s="614" t="s">
        <v>1083</v>
      </c>
      <c r="AJ148" s="614" t="s">
        <v>1083</v>
      </c>
      <c r="AK148" s="614" t="s">
        <v>1083</v>
      </c>
      <c r="AL148" s="614" t="s">
        <v>1083</v>
      </c>
      <c r="AM148" s="614" t="s">
        <v>1083</v>
      </c>
      <c r="AN148" s="614" t="s">
        <v>1083</v>
      </c>
      <c r="AO148" s="614" t="s">
        <v>1083</v>
      </c>
      <c r="AP148" s="614" t="s">
        <v>1083</v>
      </c>
      <c r="AQ148" s="614" t="s">
        <v>1083</v>
      </c>
      <c r="AR148" s="614" t="s">
        <v>1083</v>
      </c>
      <c r="AS148" s="614" t="s">
        <v>1083</v>
      </c>
      <c r="AT148" s="614" t="s">
        <v>1083</v>
      </c>
      <c r="AU148" s="614" t="s">
        <v>1083</v>
      </c>
      <c r="AV148" s="614" t="s">
        <v>1083</v>
      </c>
      <c r="AW148" s="614" t="s">
        <v>1083</v>
      </c>
      <c r="AX148" s="614" t="s">
        <v>1083</v>
      </c>
      <c r="AY148" s="614" t="s">
        <v>1083</v>
      </c>
      <c r="AZ148" s="614" t="s">
        <v>1083</v>
      </c>
      <c r="BA148" s="614" t="s">
        <v>1083</v>
      </c>
      <c r="BB148" s="614" t="s">
        <v>1083</v>
      </c>
      <c r="BC148" s="614" t="s">
        <v>529</v>
      </c>
      <c r="BD148" s="614" t="s">
        <v>529</v>
      </c>
      <c r="BE148" s="614" t="s">
        <v>1083</v>
      </c>
      <c r="BF148" s="614" t="s">
        <v>529</v>
      </c>
      <c r="BG148" s="614" t="s">
        <v>1083</v>
      </c>
      <c r="BH148" s="614" t="s">
        <v>529</v>
      </c>
      <c r="BI148" s="614" t="s">
        <v>1083</v>
      </c>
      <c r="BJ148" s="614" t="s">
        <v>1083</v>
      </c>
      <c r="BK148" s="614" t="s">
        <v>529</v>
      </c>
      <c r="BL148" s="614" t="s">
        <v>529</v>
      </c>
      <c r="BM148" s="614" t="s">
        <v>1083</v>
      </c>
      <c r="BN148" s="614" t="s">
        <v>529</v>
      </c>
      <c r="BO148" s="614" t="s">
        <v>529</v>
      </c>
      <c r="BP148" s="614" t="s">
        <v>529</v>
      </c>
      <c r="BQ148" s="614" t="s">
        <v>529</v>
      </c>
      <c r="BR148" s="614" t="s">
        <v>529</v>
      </c>
      <c r="BS148" s="614" t="s">
        <v>529</v>
      </c>
      <c r="BT148" s="614" t="s">
        <v>529</v>
      </c>
      <c r="BU148" s="614" t="s">
        <v>529</v>
      </c>
      <c r="BV148" s="614" t="s">
        <v>529</v>
      </c>
      <c r="BW148" s="614" t="s">
        <v>529</v>
      </c>
      <c r="BX148" s="614" t="s">
        <v>529</v>
      </c>
      <c r="BY148" s="614" t="s">
        <v>1083</v>
      </c>
      <c r="BZ148" s="614" t="s">
        <v>1083</v>
      </c>
      <c r="CA148" s="614" t="s">
        <v>1083</v>
      </c>
      <c r="CB148" s="614" t="s">
        <v>1083</v>
      </c>
      <c r="CC148" s="614" t="s">
        <v>1083</v>
      </c>
      <c r="CD148" s="614" t="s">
        <v>1083</v>
      </c>
      <c r="CE148" s="614" t="s">
        <v>529</v>
      </c>
      <c r="CF148" s="614" t="s">
        <v>529</v>
      </c>
      <c r="CG148" s="614" t="s">
        <v>1083</v>
      </c>
      <c r="CH148" s="614" t="s">
        <v>1083</v>
      </c>
      <c r="CI148" s="614" t="s">
        <v>1083</v>
      </c>
      <c r="CJ148" s="614" t="s">
        <v>529</v>
      </c>
      <c r="CK148" s="614" t="s">
        <v>529</v>
      </c>
      <c r="CL148" s="614" t="s">
        <v>1083</v>
      </c>
      <c r="CM148" s="614" t="s">
        <v>1083</v>
      </c>
      <c r="CN148" s="614" t="s">
        <v>1083</v>
      </c>
      <c r="CO148" s="614" t="s">
        <v>1083</v>
      </c>
      <c r="CP148" s="614" t="s">
        <v>1083</v>
      </c>
      <c r="CQ148" s="614" t="s">
        <v>1083</v>
      </c>
      <c r="CR148" s="614" t="s">
        <v>529</v>
      </c>
      <c r="CS148" s="614" t="s">
        <v>1083</v>
      </c>
      <c r="CT148" s="614" t="s">
        <v>1083</v>
      </c>
      <c r="CU148" s="614" t="s">
        <v>1083</v>
      </c>
      <c r="CV148" s="614" t="s">
        <v>1083</v>
      </c>
      <c r="CW148" s="614" t="s">
        <v>1083</v>
      </c>
      <c r="CX148" s="614" t="s">
        <v>1083</v>
      </c>
      <c r="CY148" s="614" t="s">
        <v>1083</v>
      </c>
      <c r="CZ148" s="614" t="s">
        <v>1083</v>
      </c>
      <c r="DA148" s="614" t="s">
        <v>1083</v>
      </c>
      <c r="DB148" s="614" t="s">
        <v>1083</v>
      </c>
      <c r="DC148" s="614" t="s">
        <v>529</v>
      </c>
      <c r="DD148" s="614" t="s">
        <v>1083</v>
      </c>
      <c r="DE148" s="614" t="s">
        <v>1083</v>
      </c>
      <c r="DF148" s="614" t="s">
        <v>1083</v>
      </c>
      <c r="DG148" s="614" t="s">
        <v>1083</v>
      </c>
      <c r="DH148" s="614" t="s">
        <v>1083</v>
      </c>
      <c r="DI148" s="614" t="s">
        <v>1083</v>
      </c>
      <c r="DJ148" s="614" t="s">
        <v>1083</v>
      </c>
      <c r="DK148" s="614" t="s">
        <v>1083</v>
      </c>
      <c r="DL148" s="614" t="s">
        <v>1083</v>
      </c>
      <c r="DM148" s="614" t="s">
        <v>1083</v>
      </c>
      <c r="DN148" s="614" t="s">
        <v>1083</v>
      </c>
      <c r="DO148" s="614" t="s">
        <v>1083</v>
      </c>
      <c r="DP148" s="614" t="s">
        <v>529</v>
      </c>
      <c r="DQ148" s="614" t="s">
        <v>529</v>
      </c>
      <c r="DR148" s="614" t="s">
        <v>1083</v>
      </c>
      <c r="DS148" s="614" t="s">
        <v>1083</v>
      </c>
      <c r="DT148" s="614" t="s">
        <v>1083</v>
      </c>
      <c r="DU148" s="614" t="s">
        <v>1083</v>
      </c>
      <c r="DV148" s="614" t="s">
        <v>1083</v>
      </c>
      <c r="DW148" s="614" t="s">
        <v>1083</v>
      </c>
      <c r="DX148" s="614" t="s">
        <v>1083</v>
      </c>
      <c r="DY148" s="614" t="s">
        <v>1083</v>
      </c>
      <c r="DZ148" s="614" t="s">
        <v>529</v>
      </c>
      <c r="EA148" s="614" t="s">
        <v>529</v>
      </c>
      <c r="EB148" s="614" t="s">
        <v>529</v>
      </c>
      <c r="EC148" s="614" t="s">
        <v>1083</v>
      </c>
      <c r="ED148" s="614" t="s">
        <v>529</v>
      </c>
      <c r="EE148" s="614" t="s">
        <v>529</v>
      </c>
      <c r="EF148" s="614" t="s">
        <v>529</v>
      </c>
      <c r="EG148" s="614" t="s">
        <v>529</v>
      </c>
      <c r="EH148" s="614" t="s">
        <v>1083</v>
      </c>
      <c r="EI148" s="614" t="s">
        <v>1083</v>
      </c>
      <c r="EJ148" s="614" t="s">
        <v>1083</v>
      </c>
      <c r="EK148" s="614" t="s">
        <v>1083</v>
      </c>
      <c r="EL148" s="614" t="s">
        <v>1083</v>
      </c>
      <c r="EM148" s="614" t="s">
        <v>1083</v>
      </c>
      <c r="EN148" s="614" t="s">
        <v>1083</v>
      </c>
      <c r="EO148" s="614" t="s">
        <v>1083</v>
      </c>
      <c r="EP148" s="614" t="s">
        <v>1083</v>
      </c>
      <c r="EQ148" s="614" t="s">
        <v>1083</v>
      </c>
      <c r="ER148" s="614" t="s">
        <v>1083</v>
      </c>
      <c r="ES148" s="614" t="s">
        <v>1083</v>
      </c>
      <c r="ET148" s="614" t="s">
        <v>1083</v>
      </c>
      <c r="EU148" s="614" t="s">
        <v>529</v>
      </c>
      <c r="EV148" s="614" t="s">
        <v>529</v>
      </c>
      <c r="EW148" s="614" t="s">
        <v>529</v>
      </c>
      <c r="EX148" s="614" t="s">
        <v>1083</v>
      </c>
      <c r="EY148" s="614" t="s">
        <v>1083</v>
      </c>
      <c r="EZ148" s="614" t="s">
        <v>529</v>
      </c>
      <c r="FA148" s="614" t="s">
        <v>1083</v>
      </c>
      <c r="FB148" s="614" t="s">
        <v>1083</v>
      </c>
      <c r="FC148" s="614" t="s">
        <v>1083</v>
      </c>
      <c r="FD148" s="614" t="s">
        <v>1083</v>
      </c>
      <c r="FE148" s="614" t="s">
        <v>1083</v>
      </c>
      <c r="FF148" s="614" t="s">
        <v>1083</v>
      </c>
      <c r="FG148" s="614" t="s">
        <v>1083</v>
      </c>
      <c r="FH148" s="614" t="s">
        <v>1083</v>
      </c>
      <c r="FI148" s="614" t="s">
        <v>1083</v>
      </c>
      <c r="FJ148" s="614" t="s">
        <v>1083</v>
      </c>
      <c r="FK148" s="614" t="s">
        <v>1083</v>
      </c>
      <c r="FL148" s="614" t="s">
        <v>1083</v>
      </c>
      <c r="FM148" s="614" t="s">
        <v>1083</v>
      </c>
      <c r="FN148" s="614" t="s">
        <v>1083</v>
      </c>
      <c r="FO148" s="614" t="s">
        <v>1083</v>
      </c>
      <c r="FP148" s="614" t="s">
        <v>1083</v>
      </c>
      <c r="FQ148" s="614" t="s">
        <v>1083</v>
      </c>
      <c r="FR148" s="614" t="s">
        <v>1083</v>
      </c>
      <c r="FS148" s="614" t="s">
        <v>1083</v>
      </c>
      <c r="FT148" s="614" t="s">
        <v>529</v>
      </c>
      <c r="FU148" s="614" t="s">
        <v>1083</v>
      </c>
      <c r="FV148" s="614" t="s">
        <v>1083</v>
      </c>
      <c r="FW148" s="614" t="s">
        <v>1083</v>
      </c>
      <c r="FX148" s="614" t="s">
        <v>529</v>
      </c>
      <c r="FY148" s="614" t="s">
        <v>529</v>
      </c>
      <c r="FZ148" s="614" t="s">
        <v>529</v>
      </c>
      <c r="GA148" s="614" t="s">
        <v>529</v>
      </c>
      <c r="GB148" s="614" t="s">
        <v>529</v>
      </c>
      <c r="GC148" s="614" t="s">
        <v>529</v>
      </c>
      <c r="GD148" s="614" t="s">
        <v>1083</v>
      </c>
      <c r="GE148" s="614" t="s">
        <v>1083</v>
      </c>
      <c r="GF148" s="614" t="s">
        <v>529</v>
      </c>
      <c r="GG148" s="614" t="s">
        <v>529</v>
      </c>
      <c r="GH148" s="614" t="s">
        <v>1083</v>
      </c>
      <c r="GI148" s="614" t="s">
        <v>1083</v>
      </c>
      <c r="GJ148" s="614" t="s">
        <v>1083</v>
      </c>
      <c r="GK148" s="614" t="s">
        <v>1083</v>
      </c>
      <c r="GL148" s="614" t="s">
        <v>529</v>
      </c>
      <c r="GM148" s="614" t="s">
        <v>529</v>
      </c>
    </row>
    <row r="149" spans="1:195" x14ac:dyDescent="0.2">
      <c r="A149" s="613">
        <v>44974</v>
      </c>
      <c r="B149" s="614" t="s">
        <v>1083</v>
      </c>
      <c r="C149" s="614" t="s">
        <v>1083</v>
      </c>
      <c r="D149" s="614" t="s">
        <v>1083</v>
      </c>
      <c r="E149" s="614" t="s">
        <v>529</v>
      </c>
      <c r="F149" s="614" t="s">
        <v>1083</v>
      </c>
      <c r="G149" s="614" t="s">
        <v>1083</v>
      </c>
      <c r="H149" s="614" t="s">
        <v>1083</v>
      </c>
      <c r="I149" s="614" t="s">
        <v>1083</v>
      </c>
      <c r="J149" s="614" t="s">
        <v>1083</v>
      </c>
      <c r="K149" s="614" t="s">
        <v>1083</v>
      </c>
      <c r="L149" s="614" t="s">
        <v>1083</v>
      </c>
      <c r="M149" s="614" t="s">
        <v>1083</v>
      </c>
      <c r="N149" s="614" t="s">
        <v>1083</v>
      </c>
      <c r="O149" s="614" t="s">
        <v>1083</v>
      </c>
      <c r="P149" s="614" t="s">
        <v>1083</v>
      </c>
      <c r="Q149" s="614" t="s">
        <v>1083</v>
      </c>
      <c r="R149" s="614" t="s">
        <v>1083</v>
      </c>
      <c r="S149" s="614" t="s">
        <v>1083</v>
      </c>
      <c r="T149" s="614" t="s">
        <v>1083</v>
      </c>
      <c r="U149" s="614" t="s">
        <v>1083</v>
      </c>
      <c r="V149" s="614" t="s">
        <v>1083</v>
      </c>
      <c r="W149" s="614" t="s">
        <v>529</v>
      </c>
      <c r="X149" s="614" t="s">
        <v>529</v>
      </c>
      <c r="Y149" s="614" t="s">
        <v>1083</v>
      </c>
      <c r="Z149" s="614" t="s">
        <v>1083</v>
      </c>
      <c r="AA149" s="614" t="s">
        <v>1083</v>
      </c>
      <c r="AB149" s="614" t="s">
        <v>1083</v>
      </c>
      <c r="AC149" s="614" t="s">
        <v>1083</v>
      </c>
      <c r="AD149" s="614" t="s">
        <v>1083</v>
      </c>
      <c r="AE149" s="614" t="s">
        <v>1083</v>
      </c>
      <c r="AF149" s="614" t="s">
        <v>1083</v>
      </c>
      <c r="AG149" s="614" t="s">
        <v>1083</v>
      </c>
      <c r="AH149" s="614" t="s">
        <v>1083</v>
      </c>
      <c r="AI149" s="614" t="s">
        <v>1083</v>
      </c>
      <c r="AJ149" s="614" t="s">
        <v>1083</v>
      </c>
      <c r="AK149" s="614" t="s">
        <v>1083</v>
      </c>
      <c r="AL149" s="614" t="s">
        <v>1083</v>
      </c>
      <c r="AM149" s="614" t="s">
        <v>1083</v>
      </c>
      <c r="AN149" s="614" t="s">
        <v>1083</v>
      </c>
      <c r="AO149" s="614" t="s">
        <v>1083</v>
      </c>
      <c r="AP149" s="614" t="s">
        <v>1083</v>
      </c>
      <c r="AQ149" s="614" t="s">
        <v>1083</v>
      </c>
      <c r="AR149" s="614" t="s">
        <v>1083</v>
      </c>
      <c r="AS149" s="614" t="s">
        <v>1083</v>
      </c>
      <c r="AT149" s="614" t="s">
        <v>1083</v>
      </c>
      <c r="AU149" s="614" t="s">
        <v>1083</v>
      </c>
      <c r="AV149" s="614" t="s">
        <v>1083</v>
      </c>
      <c r="AW149" s="614" t="s">
        <v>1083</v>
      </c>
      <c r="AX149" s="614" t="s">
        <v>1083</v>
      </c>
      <c r="AY149" s="614" t="s">
        <v>1083</v>
      </c>
      <c r="AZ149" s="614" t="s">
        <v>1083</v>
      </c>
      <c r="BA149" s="614" t="s">
        <v>1083</v>
      </c>
      <c r="BB149" s="614" t="s">
        <v>1083</v>
      </c>
      <c r="BC149" s="614" t="s">
        <v>529</v>
      </c>
      <c r="BD149" s="614" t="s">
        <v>529</v>
      </c>
      <c r="BE149" s="614" t="s">
        <v>1083</v>
      </c>
      <c r="BF149" s="614" t="s">
        <v>529</v>
      </c>
      <c r="BG149" s="614" t="s">
        <v>1083</v>
      </c>
      <c r="BH149" s="614" t="s">
        <v>529</v>
      </c>
      <c r="BI149" s="614" t="s">
        <v>1083</v>
      </c>
      <c r="BJ149" s="614" t="s">
        <v>1083</v>
      </c>
      <c r="BK149" s="614" t="s">
        <v>529</v>
      </c>
      <c r="BL149" s="614" t="s">
        <v>529</v>
      </c>
      <c r="BM149" s="614" t="s">
        <v>1083</v>
      </c>
      <c r="BN149" s="614" t="s">
        <v>529</v>
      </c>
      <c r="BO149" s="614" t="s">
        <v>529</v>
      </c>
      <c r="BP149" s="614" t="s">
        <v>529</v>
      </c>
      <c r="BQ149" s="614" t="s">
        <v>1083</v>
      </c>
      <c r="BR149" s="614" t="s">
        <v>1083</v>
      </c>
      <c r="BS149" s="614" t="s">
        <v>529</v>
      </c>
      <c r="BT149" s="614" t="s">
        <v>529</v>
      </c>
      <c r="BU149" s="614" t="s">
        <v>529</v>
      </c>
      <c r="BV149" s="614" t="s">
        <v>529</v>
      </c>
      <c r="BW149" s="614" t="s">
        <v>1083</v>
      </c>
      <c r="BX149" s="614" t="s">
        <v>529</v>
      </c>
      <c r="BY149" s="614" t="s">
        <v>1083</v>
      </c>
      <c r="BZ149" s="614" t="s">
        <v>1083</v>
      </c>
      <c r="CA149" s="614" t="s">
        <v>1083</v>
      </c>
      <c r="CB149" s="614" t="s">
        <v>1083</v>
      </c>
      <c r="CC149" s="614" t="s">
        <v>1083</v>
      </c>
      <c r="CD149" s="614" t="s">
        <v>1083</v>
      </c>
      <c r="CE149" s="614" t="s">
        <v>529</v>
      </c>
      <c r="CF149" s="614" t="s">
        <v>529</v>
      </c>
      <c r="CG149" s="614" t="s">
        <v>1083</v>
      </c>
      <c r="CH149" s="614" t="s">
        <v>1083</v>
      </c>
      <c r="CI149" s="614" t="s">
        <v>1083</v>
      </c>
      <c r="CJ149" s="614" t="s">
        <v>529</v>
      </c>
      <c r="CK149" s="614" t="s">
        <v>529</v>
      </c>
      <c r="CL149" s="614" t="s">
        <v>1083</v>
      </c>
      <c r="CM149" s="614" t="s">
        <v>1083</v>
      </c>
      <c r="CN149" s="614" t="s">
        <v>1083</v>
      </c>
      <c r="CO149" s="614" t="s">
        <v>1083</v>
      </c>
      <c r="CP149" s="614" t="s">
        <v>1083</v>
      </c>
      <c r="CQ149" s="614" t="s">
        <v>1083</v>
      </c>
      <c r="CR149" s="614" t="s">
        <v>529</v>
      </c>
      <c r="CS149" s="614" t="s">
        <v>1083</v>
      </c>
      <c r="CT149" s="614" t="s">
        <v>1083</v>
      </c>
      <c r="CU149" s="614" t="s">
        <v>1083</v>
      </c>
      <c r="CV149" s="614" t="s">
        <v>1083</v>
      </c>
      <c r="CW149" s="614" t="s">
        <v>1083</v>
      </c>
      <c r="CX149" s="614" t="s">
        <v>1083</v>
      </c>
      <c r="CY149" s="614" t="s">
        <v>1083</v>
      </c>
      <c r="CZ149" s="614" t="s">
        <v>1083</v>
      </c>
      <c r="DA149" s="614" t="s">
        <v>1083</v>
      </c>
      <c r="DB149" s="614" t="s">
        <v>1083</v>
      </c>
      <c r="DC149" s="614" t="s">
        <v>529</v>
      </c>
      <c r="DD149" s="614" t="s">
        <v>1083</v>
      </c>
      <c r="DE149" s="614" t="s">
        <v>1083</v>
      </c>
      <c r="DF149" s="614" t="s">
        <v>1083</v>
      </c>
      <c r="DG149" s="614" t="s">
        <v>1083</v>
      </c>
      <c r="DH149" s="614" t="s">
        <v>1083</v>
      </c>
      <c r="DI149" s="614" t="s">
        <v>1083</v>
      </c>
      <c r="DJ149" s="614" t="s">
        <v>1083</v>
      </c>
      <c r="DK149" s="614" t="s">
        <v>1083</v>
      </c>
      <c r="DL149" s="614" t="s">
        <v>1083</v>
      </c>
      <c r="DM149" s="614" t="s">
        <v>529</v>
      </c>
      <c r="DN149" s="614" t="s">
        <v>1083</v>
      </c>
      <c r="DO149" s="614" t="s">
        <v>1083</v>
      </c>
      <c r="DP149" s="614" t="s">
        <v>529</v>
      </c>
      <c r="DQ149" s="614" t="s">
        <v>529</v>
      </c>
      <c r="DR149" s="614" t="s">
        <v>1083</v>
      </c>
      <c r="DS149" s="614" t="s">
        <v>1083</v>
      </c>
      <c r="DT149" s="614" t="s">
        <v>1083</v>
      </c>
      <c r="DU149" s="614" t="s">
        <v>1083</v>
      </c>
      <c r="DV149" s="614" t="s">
        <v>1083</v>
      </c>
      <c r="DW149" s="614" t="s">
        <v>1083</v>
      </c>
      <c r="DX149" s="614" t="s">
        <v>1083</v>
      </c>
      <c r="DY149" s="614" t="s">
        <v>1083</v>
      </c>
      <c r="DZ149" s="614" t="s">
        <v>529</v>
      </c>
      <c r="EA149" s="614" t="s">
        <v>529</v>
      </c>
      <c r="EB149" s="614" t="s">
        <v>529</v>
      </c>
      <c r="EC149" s="614" t="s">
        <v>1083</v>
      </c>
      <c r="ED149" s="614" t="s">
        <v>529</v>
      </c>
      <c r="EE149" s="614" t="s">
        <v>529</v>
      </c>
      <c r="EF149" s="614" t="s">
        <v>529</v>
      </c>
      <c r="EG149" s="614" t="s">
        <v>1083</v>
      </c>
      <c r="EH149" s="614" t="s">
        <v>1083</v>
      </c>
      <c r="EI149" s="614" t="s">
        <v>529</v>
      </c>
      <c r="EJ149" s="614" t="s">
        <v>1083</v>
      </c>
      <c r="EK149" s="614" t="s">
        <v>1083</v>
      </c>
      <c r="EL149" s="614" t="s">
        <v>1083</v>
      </c>
      <c r="EM149" s="614" t="s">
        <v>1083</v>
      </c>
      <c r="EN149" s="614" t="s">
        <v>1083</v>
      </c>
      <c r="EO149" s="614" t="s">
        <v>1083</v>
      </c>
      <c r="EP149" s="614" t="s">
        <v>1083</v>
      </c>
      <c r="EQ149" s="614" t="s">
        <v>1083</v>
      </c>
      <c r="ER149" s="614" t="s">
        <v>1083</v>
      </c>
      <c r="ES149" s="614" t="s">
        <v>1083</v>
      </c>
      <c r="ET149" s="614" t="s">
        <v>529</v>
      </c>
      <c r="EU149" s="614" t="s">
        <v>1083</v>
      </c>
      <c r="EV149" s="614" t="s">
        <v>529</v>
      </c>
      <c r="EW149" s="614" t="s">
        <v>529</v>
      </c>
      <c r="EX149" s="614" t="s">
        <v>1083</v>
      </c>
      <c r="EY149" s="614" t="s">
        <v>529</v>
      </c>
      <c r="EZ149" s="614" t="s">
        <v>529</v>
      </c>
      <c r="FA149" s="614" t="s">
        <v>1083</v>
      </c>
      <c r="FB149" s="614" t="s">
        <v>1083</v>
      </c>
      <c r="FC149" s="614" t="s">
        <v>1083</v>
      </c>
      <c r="FD149" s="614" t="s">
        <v>1083</v>
      </c>
      <c r="FE149" s="614" t="s">
        <v>1083</v>
      </c>
      <c r="FF149" s="614" t="s">
        <v>1083</v>
      </c>
      <c r="FG149" s="614" t="s">
        <v>1083</v>
      </c>
      <c r="FH149" s="614" t="s">
        <v>1083</v>
      </c>
      <c r="FI149" s="614" t="s">
        <v>1083</v>
      </c>
      <c r="FJ149" s="614" t="s">
        <v>529</v>
      </c>
      <c r="FK149" s="614" t="s">
        <v>529</v>
      </c>
      <c r="FL149" s="614" t="s">
        <v>1083</v>
      </c>
      <c r="FM149" s="614" t="s">
        <v>1083</v>
      </c>
      <c r="FN149" s="614" t="s">
        <v>1083</v>
      </c>
      <c r="FO149" s="614" t="s">
        <v>1083</v>
      </c>
      <c r="FP149" s="614" t="s">
        <v>1083</v>
      </c>
      <c r="FQ149" s="614" t="s">
        <v>1083</v>
      </c>
      <c r="FR149" s="614" t="s">
        <v>1083</v>
      </c>
      <c r="FS149" s="614" t="s">
        <v>1083</v>
      </c>
      <c r="FT149" s="614" t="s">
        <v>529</v>
      </c>
      <c r="FU149" s="614" t="s">
        <v>1083</v>
      </c>
      <c r="FV149" s="614" t="s">
        <v>1083</v>
      </c>
      <c r="FW149" s="614" t="s">
        <v>1083</v>
      </c>
      <c r="FX149" s="614" t="s">
        <v>529</v>
      </c>
      <c r="FY149" s="614" t="s">
        <v>529</v>
      </c>
      <c r="FZ149" s="614" t="s">
        <v>529</v>
      </c>
      <c r="GA149" s="614" t="s">
        <v>529</v>
      </c>
      <c r="GB149" s="614" t="s">
        <v>529</v>
      </c>
      <c r="GC149" s="614" t="s">
        <v>529</v>
      </c>
      <c r="GD149" s="614" t="s">
        <v>529</v>
      </c>
      <c r="GE149" s="614" t="s">
        <v>1083</v>
      </c>
      <c r="GF149" s="614" t="s">
        <v>529</v>
      </c>
      <c r="GG149" s="614" t="s">
        <v>529</v>
      </c>
      <c r="GH149" s="614" t="s">
        <v>1083</v>
      </c>
      <c r="GI149" s="614" t="s">
        <v>1083</v>
      </c>
      <c r="GJ149" s="614" t="s">
        <v>1083</v>
      </c>
      <c r="GK149" s="614" t="s">
        <v>1083</v>
      </c>
      <c r="GL149" s="614" t="s">
        <v>529</v>
      </c>
      <c r="GM149" s="614" t="s">
        <v>529</v>
      </c>
    </row>
    <row r="150" spans="1:195" x14ac:dyDescent="0.2">
      <c r="A150" s="613">
        <v>44975</v>
      </c>
      <c r="B150" s="614" t="s">
        <v>1083</v>
      </c>
      <c r="C150" s="614" t="s">
        <v>1083</v>
      </c>
      <c r="D150" s="614" t="s">
        <v>1083</v>
      </c>
      <c r="E150" s="614" t="s">
        <v>529</v>
      </c>
      <c r="F150" s="614" t="s">
        <v>1083</v>
      </c>
      <c r="G150" s="614" t="s">
        <v>1083</v>
      </c>
      <c r="H150" s="614" t="s">
        <v>1083</v>
      </c>
      <c r="I150" s="614" t="s">
        <v>1083</v>
      </c>
      <c r="J150" s="614" t="s">
        <v>1083</v>
      </c>
      <c r="K150" s="614" t="s">
        <v>1083</v>
      </c>
      <c r="L150" s="614" t="s">
        <v>1083</v>
      </c>
      <c r="M150" s="614" t="s">
        <v>1083</v>
      </c>
      <c r="N150" s="614" t="s">
        <v>1083</v>
      </c>
      <c r="O150" s="614" t="s">
        <v>1083</v>
      </c>
      <c r="P150" s="614" t="s">
        <v>1083</v>
      </c>
      <c r="Q150" s="614" t="s">
        <v>1083</v>
      </c>
      <c r="R150" s="614" t="s">
        <v>1083</v>
      </c>
      <c r="S150" s="614" t="s">
        <v>1083</v>
      </c>
      <c r="T150" s="614" t="s">
        <v>1083</v>
      </c>
      <c r="U150" s="614" t="s">
        <v>1083</v>
      </c>
      <c r="V150" s="614" t="s">
        <v>1083</v>
      </c>
      <c r="W150" s="614" t="s">
        <v>529</v>
      </c>
      <c r="X150" s="614" t="s">
        <v>529</v>
      </c>
      <c r="Y150" s="614" t="s">
        <v>1083</v>
      </c>
      <c r="Z150" s="614" t="s">
        <v>1083</v>
      </c>
      <c r="AA150" s="614" t="s">
        <v>1083</v>
      </c>
      <c r="AB150" s="614" t="s">
        <v>1083</v>
      </c>
      <c r="AC150" s="614" t="s">
        <v>1083</v>
      </c>
      <c r="AD150" s="614" t="s">
        <v>1083</v>
      </c>
      <c r="AE150" s="614" t="s">
        <v>1083</v>
      </c>
      <c r="AF150" s="614" t="s">
        <v>1083</v>
      </c>
      <c r="AG150" s="614" t="s">
        <v>1083</v>
      </c>
      <c r="AH150" s="614" t="s">
        <v>1083</v>
      </c>
      <c r="AI150" s="614" t="s">
        <v>1083</v>
      </c>
      <c r="AJ150" s="614" t="s">
        <v>1083</v>
      </c>
      <c r="AK150" s="614" t="s">
        <v>1083</v>
      </c>
      <c r="AL150" s="614" t="s">
        <v>1083</v>
      </c>
      <c r="AM150" s="614" t="s">
        <v>1083</v>
      </c>
      <c r="AN150" s="614" t="s">
        <v>1083</v>
      </c>
      <c r="AO150" s="614" t="s">
        <v>1083</v>
      </c>
      <c r="AP150" s="614" t="s">
        <v>1083</v>
      </c>
      <c r="AQ150" s="614" t="s">
        <v>1083</v>
      </c>
      <c r="AR150" s="614" t="s">
        <v>1083</v>
      </c>
      <c r="AS150" s="614" t="s">
        <v>1083</v>
      </c>
      <c r="AT150" s="614" t="s">
        <v>1083</v>
      </c>
      <c r="AU150" s="614" t="s">
        <v>1083</v>
      </c>
      <c r="AV150" s="614" t="s">
        <v>1083</v>
      </c>
      <c r="AW150" s="614" t="s">
        <v>1083</v>
      </c>
      <c r="AX150" s="614" t="s">
        <v>1083</v>
      </c>
      <c r="AY150" s="614" t="s">
        <v>1083</v>
      </c>
      <c r="AZ150" s="614" t="s">
        <v>1083</v>
      </c>
      <c r="BA150" s="614" t="s">
        <v>1083</v>
      </c>
      <c r="BB150" s="614" t="s">
        <v>1083</v>
      </c>
      <c r="BC150" s="614" t="s">
        <v>529</v>
      </c>
      <c r="BD150" s="614" t="s">
        <v>529</v>
      </c>
      <c r="BE150" s="614" t="s">
        <v>1083</v>
      </c>
      <c r="BF150" s="614" t="s">
        <v>529</v>
      </c>
      <c r="BG150" s="614" t="s">
        <v>1083</v>
      </c>
      <c r="BH150" s="614" t="s">
        <v>529</v>
      </c>
      <c r="BI150" s="614" t="s">
        <v>1083</v>
      </c>
      <c r="BJ150" s="614" t="s">
        <v>1083</v>
      </c>
      <c r="BK150" s="614" t="s">
        <v>529</v>
      </c>
      <c r="BL150" s="614" t="s">
        <v>529</v>
      </c>
      <c r="BM150" s="614" t="s">
        <v>1083</v>
      </c>
      <c r="BN150" s="614" t="s">
        <v>529</v>
      </c>
      <c r="BO150" s="614" t="s">
        <v>529</v>
      </c>
      <c r="BP150" s="614" t="s">
        <v>529</v>
      </c>
      <c r="BQ150" s="614" t="s">
        <v>529</v>
      </c>
      <c r="BR150" s="614" t="s">
        <v>529</v>
      </c>
      <c r="BS150" s="614" t="s">
        <v>529</v>
      </c>
      <c r="BT150" s="614" t="s">
        <v>529</v>
      </c>
      <c r="BU150" s="614" t="s">
        <v>529</v>
      </c>
      <c r="BV150" s="614" t="s">
        <v>529</v>
      </c>
      <c r="BW150" s="614" t="s">
        <v>529</v>
      </c>
      <c r="BX150" s="614" t="s">
        <v>529</v>
      </c>
      <c r="BY150" s="614" t="s">
        <v>1083</v>
      </c>
      <c r="BZ150" s="614" t="s">
        <v>1083</v>
      </c>
      <c r="CA150" s="614" t="s">
        <v>1083</v>
      </c>
      <c r="CB150" s="614" t="s">
        <v>1083</v>
      </c>
      <c r="CC150" s="614" t="s">
        <v>1083</v>
      </c>
      <c r="CD150" s="614" t="s">
        <v>1083</v>
      </c>
      <c r="CE150" s="614" t="s">
        <v>529</v>
      </c>
      <c r="CF150" s="614" t="s">
        <v>529</v>
      </c>
      <c r="CG150" s="614" t="s">
        <v>1083</v>
      </c>
      <c r="CH150" s="614" t="s">
        <v>1083</v>
      </c>
      <c r="CI150" s="614" t="s">
        <v>1083</v>
      </c>
      <c r="CJ150" s="614" t="s">
        <v>529</v>
      </c>
      <c r="CK150" s="614" t="s">
        <v>529</v>
      </c>
      <c r="CL150" s="614" t="s">
        <v>1083</v>
      </c>
      <c r="CM150" s="614" t="s">
        <v>1083</v>
      </c>
      <c r="CN150" s="614" t="s">
        <v>1083</v>
      </c>
      <c r="CO150" s="614" t="s">
        <v>1083</v>
      </c>
      <c r="CP150" s="614" t="s">
        <v>1083</v>
      </c>
      <c r="CQ150" s="614" t="s">
        <v>1083</v>
      </c>
      <c r="CR150" s="614" t="s">
        <v>529</v>
      </c>
      <c r="CS150" s="614" t="s">
        <v>1083</v>
      </c>
      <c r="CT150" s="614" t="s">
        <v>1083</v>
      </c>
      <c r="CU150" s="614" t="s">
        <v>1083</v>
      </c>
      <c r="CV150" s="614" t="s">
        <v>1083</v>
      </c>
      <c r="CW150" s="614" t="s">
        <v>1083</v>
      </c>
      <c r="CX150" s="614" t="s">
        <v>1083</v>
      </c>
      <c r="CY150" s="614" t="s">
        <v>1083</v>
      </c>
      <c r="CZ150" s="614" t="s">
        <v>1083</v>
      </c>
      <c r="DA150" s="614" t="s">
        <v>1083</v>
      </c>
      <c r="DB150" s="614" t="s">
        <v>1083</v>
      </c>
      <c r="DC150" s="614" t="s">
        <v>529</v>
      </c>
      <c r="DD150" s="614" t="s">
        <v>1083</v>
      </c>
      <c r="DE150" s="614" t="s">
        <v>1083</v>
      </c>
      <c r="DF150" s="614" t="s">
        <v>1083</v>
      </c>
      <c r="DG150" s="614" t="s">
        <v>1083</v>
      </c>
      <c r="DH150" s="614" t="s">
        <v>1083</v>
      </c>
      <c r="DI150" s="614" t="s">
        <v>1083</v>
      </c>
      <c r="DJ150" s="614" t="s">
        <v>1083</v>
      </c>
      <c r="DK150" s="614" t="s">
        <v>1083</v>
      </c>
      <c r="DL150" s="614" t="s">
        <v>1083</v>
      </c>
      <c r="DM150" s="614" t="s">
        <v>529</v>
      </c>
      <c r="DN150" s="614" t="s">
        <v>1083</v>
      </c>
      <c r="DO150" s="614" t="s">
        <v>1083</v>
      </c>
      <c r="DP150" s="614" t="s">
        <v>529</v>
      </c>
      <c r="DQ150" s="614" t="s">
        <v>529</v>
      </c>
      <c r="DR150" s="614" t="s">
        <v>1083</v>
      </c>
      <c r="DS150" s="614" t="s">
        <v>1083</v>
      </c>
      <c r="DT150" s="614" t="s">
        <v>1083</v>
      </c>
      <c r="DU150" s="614" t="s">
        <v>1083</v>
      </c>
      <c r="DV150" s="614" t="s">
        <v>1083</v>
      </c>
      <c r="DW150" s="614" t="s">
        <v>1083</v>
      </c>
      <c r="DX150" s="614" t="s">
        <v>1083</v>
      </c>
      <c r="DY150" s="614" t="s">
        <v>1083</v>
      </c>
      <c r="DZ150" s="614" t="s">
        <v>529</v>
      </c>
      <c r="EA150" s="614" t="s">
        <v>529</v>
      </c>
      <c r="EB150" s="614" t="s">
        <v>529</v>
      </c>
      <c r="EC150" s="614" t="s">
        <v>1083</v>
      </c>
      <c r="ED150" s="614" t="s">
        <v>529</v>
      </c>
      <c r="EE150" s="614" t="s">
        <v>1083</v>
      </c>
      <c r="EF150" s="614" t="s">
        <v>529</v>
      </c>
      <c r="EG150" s="614" t="s">
        <v>529</v>
      </c>
      <c r="EH150" s="614" t="s">
        <v>1083</v>
      </c>
      <c r="EI150" s="614" t="s">
        <v>1083</v>
      </c>
      <c r="EJ150" s="614" t="s">
        <v>1083</v>
      </c>
      <c r="EK150" s="614" t="s">
        <v>1083</v>
      </c>
      <c r="EL150" s="614" t="s">
        <v>1083</v>
      </c>
      <c r="EM150" s="614" t="s">
        <v>1083</v>
      </c>
      <c r="EN150" s="614" t="s">
        <v>1083</v>
      </c>
      <c r="EO150" s="614" t="s">
        <v>1083</v>
      </c>
      <c r="EP150" s="614" t="s">
        <v>1083</v>
      </c>
      <c r="EQ150" s="614" t="s">
        <v>1083</v>
      </c>
      <c r="ER150" s="614" t="s">
        <v>1083</v>
      </c>
      <c r="ES150" s="614" t="s">
        <v>1083</v>
      </c>
      <c r="ET150" s="614" t="s">
        <v>529</v>
      </c>
      <c r="EU150" s="614" t="s">
        <v>529</v>
      </c>
      <c r="EV150" s="614" t="s">
        <v>529</v>
      </c>
      <c r="EW150" s="614" t="s">
        <v>529</v>
      </c>
      <c r="EX150" s="614" t="s">
        <v>1083</v>
      </c>
      <c r="EY150" s="614" t="s">
        <v>529</v>
      </c>
      <c r="EZ150" s="614" t="s">
        <v>529</v>
      </c>
      <c r="FA150" s="614" t="s">
        <v>1083</v>
      </c>
      <c r="FB150" s="614" t="s">
        <v>1083</v>
      </c>
      <c r="FC150" s="614" t="s">
        <v>1083</v>
      </c>
      <c r="FD150" s="614" t="s">
        <v>1083</v>
      </c>
      <c r="FE150" s="614" t="s">
        <v>529</v>
      </c>
      <c r="FF150" s="614" t="s">
        <v>1083</v>
      </c>
      <c r="FG150" s="614" t="s">
        <v>1083</v>
      </c>
      <c r="FH150" s="614" t="s">
        <v>1083</v>
      </c>
      <c r="FI150" s="614" t="s">
        <v>1083</v>
      </c>
      <c r="FJ150" s="614" t="s">
        <v>529</v>
      </c>
      <c r="FK150" s="614" t="s">
        <v>529</v>
      </c>
      <c r="FL150" s="614" t="s">
        <v>1083</v>
      </c>
      <c r="FM150" s="614" t="s">
        <v>1083</v>
      </c>
      <c r="FN150" s="614" t="s">
        <v>1083</v>
      </c>
      <c r="FO150" s="614" t="s">
        <v>1083</v>
      </c>
      <c r="FP150" s="614" t="s">
        <v>1083</v>
      </c>
      <c r="FQ150" s="614" t="s">
        <v>1083</v>
      </c>
      <c r="FR150" s="614" t="s">
        <v>1083</v>
      </c>
      <c r="FS150" s="614" t="s">
        <v>1083</v>
      </c>
      <c r="FT150" s="614" t="s">
        <v>529</v>
      </c>
      <c r="FU150" s="614" t="s">
        <v>1083</v>
      </c>
      <c r="FV150" s="614" t="s">
        <v>1083</v>
      </c>
      <c r="FW150" s="614" t="s">
        <v>1083</v>
      </c>
      <c r="FX150" s="614" t="s">
        <v>529</v>
      </c>
      <c r="FY150" s="614" t="s">
        <v>529</v>
      </c>
      <c r="FZ150" s="614" t="s">
        <v>529</v>
      </c>
      <c r="GA150" s="614" t="s">
        <v>529</v>
      </c>
      <c r="GB150" s="614" t="s">
        <v>529</v>
      </c>
      <c r="GC150" s="614" t="s">
        <v>529</v>
      </c>
      <c r="GD150" s="614" t="s">
        <v>529</v>
      </c>
      <c r="GE150" s="614" t="s">
        <v>1083</v>
      </c>
      <c r="GF150" s="614" t="s">
        <v>529</v>
      </c>
      <c r="GG150" s="614" t="s">
        <v>529</v>
      </c>
      <c r="GH150" s="614" t="s">
        <v>1083</v>
      </c>
      <c r="GI150" s="614" t="s">
        <v>1083</v>
      </c>
      <c r="GJ150" s="614" t="s">
        <v>529</v>
      </c>
      <c r="GK150" s="614" t="s">
        <v>1083</v>
      </c>
      <c r="GL150" s="614" t="s">
        <v>529</v>
      </c>
      <c r="GM150" s="614" t="s">
        <v>529</v>
      </c>
    </row>
    <row r="151" spans="1:195" x14ac:dyDescent="0.2">
      <c r="A151" s="613">
        <v>44976</v>
      </c>
      <c r="B151" s="614" t="s">
        <v>1083</v>
      </c>
      <c r="C151" s="614" t="s">
        <v>1083</v>
      </c>
      <c r="D151" s="614" t="s">
        <v>1083</v>
      </c>
      <c r="E151" s="614" t="s">
        <v>529</v>
      </c>
      <c r="F151" s="614" t="s">
        <v>1083</v>
      </c>
      <c r="G151" s="614" t="s">
        <v>1083</v>
      </c>
      <c r="H151" s="614" t="s">
        <v>1083</v>
      </c>
      <c r="I151" s="614" t="s">
        <v>1083</v>
      </c>
      <c r="J151" s="614" t="s">
        <v>1083</v>
      </c>
      <c r="K151" s="614" t="s">
        <v>1083</v>
      </c>
      <c r="L151" s="614" t="s">
        <v>1083</v>
      </c>
      <c r="M151" s="614" t="s">
        <v>1083</v>
      </c>
      <c r="N151" s="614" t="s">
        <v>1083</v>
      </c>
      <c r="O151" s="614" t="s">
        <v>1083</v>
      </c>
      <c r="P151" s="614" t="s">
        <v>1083</v>
      </c>
      <c r="Q151" s="614" t="s">
        <v>1083</v>
      </c>
      <c r="R151" s="614" t="s">
        <v>1083</v>
      </c>
      <c r="S151" s="614" t="s">
        <v>1083</v>
      </c>
      <c r="T151" s="614" t="s">
        <v>1083</v>
      </c>
      <c r="U151" s="614" t="s">
        <v>1083</v>
      </c>
      <c r="V151" s="614" t="s">
        <v>1083</v>
      </c>
      <c r="W151" s="614" t="s">
        <v>529</v>
      </c>
      <c r="X151" s="614" t="s">
        <v>529</v>
      </c>
      <c r="Y151" s="614" t="s">
        <v>1083</v>
      </c>
      <c r="Z151" s="614" t="s">
        <v>1083</v>
      </c>
      <c r="AA151" s="614" t="s">
        <v>1083</v>
      </c>
      <c r="AB151" s="614" t="s">
        <v>1083</v>
      </c>
      <c r="AC151" s="614" t="s">
        <v>1083</v>
      </c>
      <c r="AD151" s="614" t="s">
        <v>1083</v>
      </c>
      <c r="AE151" s="614" t="s">
        <v>1083</v>
      </c>
      <c r="AF151" s="614" t="s">
        <v>1083</v>
      </c>
      <c r="AG151" s="614" t="s">
        <v>1083</v>
      </c>
      <c r="AH151" s="614" t="s">
        <v>1083</v>
      </c>
      <c r="AI151" s="614" t="s">
        <v>1083</v>
      </c>
      <c r="AJ151" s="614" t="s">
        <v>1083</v>
      </c>
      <c r="AK151" s="614" t="s">
        <v>1083</v>
      </c>
      <c r="AL151" s="614" t="s">
        <v>1083</v>
      </c>
      <c r="AM151" s="614" t="s">
        <v>1083</v>
      </c>
      <c r="AN151" s="614" t="s">
        <v>1083</v>
      </c>
      <c r="AO151" s="614" t="s">
        <v>1083</v>
      </c>
      <c r="AP151" s="614" t="s">
        <v>1083</v>
      </c>
      <c r="AQ151" s="614" t="s">
        <v>1083</v>
      </c>
      <c r="AR151" s="614" t="s">
        <v>1083</v>
      </c>
      <c r="AS151" s="614" t="s">
        <v>1083</v>
      </c>
      <c r="AT151" s="614" t="s">
        <v>1083</v>
      </c>
      <c r="AU151" s="614" t="s">
        <v>1083</v>
      </c>
      <c r="AV151" s="614" t="s">
        <v>1083</v>
      </c>
      <c r="AW151" s="614" t="s">
        <v>1083</v>
      </c>
      <c r="AX151" s="614" t="s">
        <v>1083</v>
      </c>
      <c r="AY151" s="614" t="s">
        <v>1083</v>
      </c>
      <c r="AZ151" s="614" t="s">
        <v>1083</v>
      </c>
      <c r="BA151" s="614" t="s">
        <v>1083</v>
      </c>
      <c r="BB151" s="614" t="s">
        <v>1083</v>
      </c>
      <c r="BC151" s="614" t="s">
        <v>529</v>
      </c>
      <c r="BD151" s="614" t="s">
        <v>529</v>
      </c>
      <c r="BE151" s="614" t="s">
        <v>1083</v>
      </c>
      <c r="BF151" s="614" t="s">
        <v>529</v>
      </c>
      <c r="BG151" s="614" t="s">
        <v>1083</v>
      </c>
      <c r="BH151" s="614" t="s">
        <v>529</v>
      </c>
      <c r="BI151" s="614" t="s">
        <v>1083</v>
      </c>
      <c r="BJ151" s="614" t="s">
        <v>1083</v>
      </c>
      <c r="BK151" s="614" t="s">
        <v>529</v>
      </c>
      <c r="BL151" s="614" t="s">
        <v>529</v>
      </c>
      <c r="BM151" s="614" t="s">
        <v>1083</v>
      </c>
      <c r="BN151" s="614" t="s">
        <v>529</v>
      </c>
      <c r="BO151" s="614" t="s">
        <v>529</v>
      </c>
      <c r="BP151" s="614" t="s">
        <v>529</v>
      </c>
      <c r="BQ151" s="614" t="s">
        <v>529</v>
      </c>
      <c r="BR151" s="614" t="s">
        <v>529</v>
      </c>
      <c r="BS151" s="614" t="s">
        <v>529</v>
      </c>
      <c r="BT151" s="614" t="s">
        <v>529</v>
      </c>
      <c r="BU151" s="614" t="s">
        <v>529</v>
      </c>
      <c r="BV151" s="614" t="s">
        <v>529</v>
      </c>
      <c r="BW151" s="614" t="s">
        <v>529</v>
      </c>
      <c r="BX151" s="614" t="s">
        <v>529</v>
      </c>
      <c r="BY151" s="614" t="s">
        <v>1083</v>
      </c>
      <c r="BZ151" s="614" t="s">
        <v>1083</v>
      </c>
      <c r="CA151" s="614" t="s">
        <v>1083</v>
      </c>
      <c r="CB151" s="614" t="s">
        <v>1083</v>
      </c>
      <c r="CC151" s="614" t="s">
        <v>1083</v>
      </c>
      <c r="CD151" s="614" t="s">
        <v>1083</v>
      </c>
      <c r="CE151" s="614" t="s">
        <v>529</v>
      </c>
      <c r="CF151" s="614" t="s">
        <v>529</v>
      </c>
      <c r="CG151" s="614" t="s">
        <v>1083</v>
      </c>
      <c r="CH151" s="614" t="s">
        <v>1083</v>
      </c>
      <c r="CI151" s="614" t="s">
        <v>1083</v>
      </c>
      <c r="CJ151" s="614" t="s">
        <v>529</v>
      </c>
      <c r="CK151" s="614" t="s">
        <v>529</v>
      </c>
      <c r="CL151" s="614" t="s">
        <v>1083</v>
      </c>
      <c r="CM151" s="614" t="s">
        <v>1083</v>
      </c>
      <c r="CN151" s="614" t="s">
        <v>1083</v>
      </c>
      <c r="CO151" s="614" t="s">
        <v>1083</v>
      </c>
      <c r="CP151" s="614" t="s">
        <v>1083</v>
      </c>
      <c r="CQ151" s="614" t="s">
        <v>1083</v>
      </c>
      <c r="CR151" s="614" t="s">
        <v>529</v>
      </c>
      <c r="CS151" s="614" t="s">
        <v>1083</v>
      </c>
      <c r="CT151" s="614" t="s">
        <v>1083</v>
      </c>
      <c r="CU151" s="614" t="s">
        <v>1083</v>
      </c>
      <c r="CV151" s="614" t="s">
        <v>1083</v>
      </c>
      <c r="CW151" s="614" t="s">
        <v>1083</v>
      </c>
      <c r="CX151" s="614" t="s">
        <v>1083</v>
      </c>
      <c r="CY151" s="614" t="s">
        <v>1083</v>
      </c>
      <c r="CZ151" s="614" t="s">
        <v>1083</v>
      </c>
      <c r="DA151" s="614" t="s">
        <v>1083</v>
      </c>
      <c r="DB151" s="614" t="s">
        <v>1083</v>
      </c>
      <c r="DC151" s="614" t="s">
        <v>529</v>
      </c>
      <c r="DD151" s="614" t="s">
        <v>1083</v>
      </c>
      <c r="DE151" s="614" t="s">
        <v>1083</v>
      </c>
      <c r="DF151" s="614" t="s">
        <v>1083</v>
      </c>
      <c r="DG151" s="614" t="s">
        <v>1083</v>
      </c>
      <c r="DH151" s="614" t="s">
        <v>1083</v>
      </c>
      <c r="DI151" s="614" t="s">
        <v>1083</v>
      </c>
      <c r="DJ151" s="614" t="s">
        <v>1083</v>
      </c>
      <c r="DK151" s="614" t="s">
        <v>1083</v>
      </c>
      <c r="DL151" s="614" t="s">
        <v>1083</v>
      </c>
      <c r="DM151" s="614" t="s">
        <v>529</v>
      </c>
      <c r="DN151" s="614" t="s">
        <v>1083</v>
      </c>
      <c r="DO151" s="614" t="s">
        <v>1083</v>
      </c>
      <c r="DP151" s="614" t="s">
        <v>529</v>
      </c>
      <c r="DQ151" s="614" t="s">
        <v>529</v>
      </c>
      <c r="DR151" s="614" t="s">
        <v>1083</v>
      </c>
      <c r="DS151" s="614" t="s">
        <v>1083</v>
      </c>
      <c r="DT151" s="614" t="s">
        <v>1083</v>
      </c>
      <c r="DU151" s="614" t="s">
        <v>1083</v>
      </c>
      <c r="DV151" s="614" t="s">
        <v>1083</v>
      </c>
      <c r="DW151" s="614" t="s">
        <v>1083</v>
      </c>
      <c r="DX151" s="614" t="s">
        <v>1083</v>
      </c>
      <c r="DY151" s="614" t="s">
        <v>1083</v>
      </c>
      <c r="DZ151" s="614" t="s">
        <v>529</v>
      </c>
      <c r="EA151" s="614" t="s">
        <v>529</v>
      </c>
      <c r="EB151" s="614" t="s">
        <v>529</v>
      </c>
      <c r="EC151" s="614" t="s">
        <v>1083</v>
      </c>
      <c r="ED151" s="614" t="s">
        <v>529</v>
      </c>
      <c r="EE151" s="614" t="s">
        <v>529</v>
      </c>
      <c r="EF151" s="614" t="s">
        <v>529</v>
      </c>
      <c r="EG151" s="614" t="s">
        <v>529</v>
      </c>
      <c r="EH151" s="614" t="s">
        <v>1083</v>
      </c>
      <c r="EI151" s="614" t="s">
        <v>1083</v>
      </c>
      <c r="EJ151" s="614" t="s">
        <v>1083</v>
      </c>
      <c r="EK151" s="614" t="s">
        <v>1083</v>
      </c>
      <c r="EL151" s="614" t="s">
        <v>529</v>
      </c>
      <c r="EM151" s="614" t="s">
        <v>1083</v>
      </c>
      <c r="EN151" s="614" t="s">
        <v>1083</v>
      </c>
      <c r="EO151" s="614" t="s">
        <v>1083</v>
      </c>
      <c r="EP151" s="614" t="s">
        <v>1083</v>
      </c>
      <c r="EQ151" s="614" t="s">
        <v>1083</v>
      </c>
      <c r="ER151" s="614" t="s">
        <v>1083</v>
      </c>
      <c r="ES151" s="614" t="s">
        <v>1083</v>
      </c>
      <c r="ET151" s="614" t="s">
        <v>1083</v>
      </c>
      <c r="EU151" s="614" t="s">
        <v>529</v>
      </c>
      <c r="EV151" s="614" t="s">
        <v>529</v>
      </c>
      <c r="EW151" s="614" t="s">
        <v>529</v>
      </c>
      <c r="EX151" s="614" t="s">
        <v>529</v>
      </c>
      <c r="EY151" s="614" t="s">
        <v>529</v>
      </c>
      <c r="EZ151" s="614" t="s">
        <v>529</v>
      </c>
      <c r="FA151" s="614" t="s">
        <v>1083</v>
      </c>
      <c r="FB151" s="614" t="s">
        <v>1083</v>
      </c>
      <c r="FC151" s="614" t="s">
        <v>1083</v>
      </c>
      <c r="FD151" s="614" t="s">
        <v>1083</v>
      </c>
      <c r="FE151" s="614" t="s">
        <v>529</v>
      </c>
      <c r="FF151" s="614" t="s">
        <v>1083</v>
      </c>
      <c r="FG151" s="614" t="s">
        <v>1083</v>
      </c>
      <c r="FH151" s="614" t="s">
        <v>1083</v>
      </c>
      <c r="FI151" s="614" t="s">
        <v>1083</v>
      </c>
      <c r="FJ151" s="614" t="s">
        <v>529</v>
      </c>
      <c r="FK151" s="614" t="s">
        <v>529</v>
      </c>
      <c r="FL151" s="614" t="s">
        <v>1083</v>
      </c>
      <c r="FM151" s="614" t="s">
        <v>1083</v>
      </c>
      <c r="FN151" s="614" t="s">
        <v>1083</v>
      </c>
      <c r="FO151" s="614" t="s">
        <v>1083</v>
      </c>
      <c r="FP151" s="614" t="s">
        <v>1083</v>
      </c>
      <c r="FQ151" s="614" t="s">
        <v>1083</v>
      </c>
      <c r="FR151" s="614" t="s">
        <v>1083</v>
      </c>
      <c r="FS151" s="614" t="s">
        <v>1083</v>
      </c>
      <c r="FT151" s="614" t="s">
        <v>529</v>
      </c>
      <c r="FU151" s="614" t="s">
        <v>1083</v>
      </c>
      <c r="FV151" s="614" t="s">
        <v>1083</v>
      </c>
      <c r="FW151" s="614" t="s">
        <v>1083</v>
      </c>
      <c r="FX151" s="614" t="s">
        <v>529</v>
      </c>
      <c r="FY151" s="614" t="s">
        <v>529</v>
      </c>
      <c r="FZ151" s="614" t="s">
        <v>529</v>
      </c>
      <c r="GA151" s="614" t="s">
        <v>529</v>
      </c>
      <c r="GB151" s="614" t="s">
        <v>529</v>
      </c>
      <c r="GC151" s="614" t="s">
        <v>529</v>
      </c>
      <c r="GD151" s="614" t="s">
        <v>1083</v>
      </c>
      <c r="GE151" s="614" t="s">
        <v>1083</v>
      </c>
      <c r="GF151" s="614" t="s">
        <v>529</v>
      </c>
      <c r="GG151" s="614" t="s">
        <v>529</v>
      </c>
      <c r="GH151" s="614" t="s">
        <v>1083</v>
      </c>
      <c r="GI151" s="614" t="s">
        <v>1083</v>
      </c>
      <c r="GJ151" s="614" t="s">
        <v>529</v>
      </c>
      <c r="GK151" s="614" t="s">
        <v>1083</v>
      </c>
      <c r="GL151" s="614" t="s">
        <v>529</v>
      </c>
      <c r="GM151" s="614" t="s">
        <v>529</v>
      </c>
    </row>
    <row r="152" spans="1:195" x14ac:dyDescent="0.2">
      <c r="A152" s="613">
        <v>44977</v>
      </c>
      <c r="B152" s="614" t="s">
        <v>1083</v>
      </c>
      <c r="C152" s="614" t="s">
        <v>1083</v>
      </c>
      <c r="D152" s="614" t="s">
        <v>1083</v>
      </c>
      <c r="E152" s="614" t="s">
        <v>529</v>
      </c>
      <c r="F152" s="614" t="s">
        <v>1083</v>
      </c>
      <c r="G152" s="614" t="s">
        <v>1083</v>
      </c>
      <c r="H152" s="614" t="s">
        <v>1083</v>
      </c>
      <c r="I152" s="614" t="s">
        <v>1083</v>
      </c>
      <c r="J152" s="614" t="s">
        <v>1083</v>
      </c>
      <c r="K152" s="614" t="s">
        <v>1083</v>
      </c>
      <c r="L152" s="614" t="s">
        <v>1083</v>
      </c>
      <c r="M152" s="614" t="s">
        <v>1083</v>
      </c>
      <c r="N152" s="614" t="s">
        <v>1083</v>
      </c>
      <c r="O152" s="614" t="s">
        <v>1083</v>
      </c>
      <c r="P152" s="614" t="s">
        <v>1083</v>
      </c>
      <c r="Q152" s="614" t="s">
        <v>1083</v>
      </c>
      <c r="R152" s="614" t="s">
        <v>1083</v>
      </c>
      <c r="S152" s="614" t="s">
        <v>1083</v>
      </c>
      <c r="T152" s="614" t="s">
        <v>1083</v>
      </c>
      <c r="U152" s="614" t="s">
        <v>1083</v>
      </c>
      <c r="V152" s="614" t="s">
        <v>1083</v>
      </c>
      <c r="W152" s="614" t="s">
        <v>529</v>
      </c>
      <c r="X152" s="614" t="s">
        <v>529</v>
      </c>
      <c r="Y152" s="614" t="s">
        <v>1083</v>
      </c>
      <c r="Z152" s="614" t="s">
        <v>1083</v>
      </c>
      <c r="AA152" s="614" t="s">
        <v>1083</v>
      </c>
      <c r="AB152" s="614" t="s">
        <v>1083</v>
      </c>
      <c r="AC152" s="614" t="s">
        <v>1083</v>
      </c>
      <c r="AD152" s="614" t="s">
        <v>1083</v>
      </c>
      <c r="AE152" s="614" t="s">
        <v>1083</v>
      </c>
      <c r="AF152" s="614" t="s">
        <v>1083</v>
      </c>
      <c r="AG152" s="614" t="s">
        <v>1083</v>
      </c>
      <c r="AH152" s="614" t="s">
        <v>1083</v>
      </c>
      <c r="AI152" s="614" t="s">
        <v>1083</v>
      </c>
      <c r="AJ152" s="614" t="s">
        <v>1083</v>
      </c>
      <c r="AK152" s="614" t="s">
        <v>1083</v>
      </c>
      <c r="AL152" s="614" t="s">
        <v>1083</v>
      </c>
      <c r="AM152" s="614" t="s">
        <v>1083</v>
      </c>
      <c r="AN152" s="614" t="s">
        <v>1083</v>
      </c>
      <c r="AO152" s="614" t="s">
        <v>1083</v>
      </c>
      <c r="AP152" s="614" t="s">
        <v>1083</v>
      </c>
      <c r="AQ152" s="614" t="s">
        <v>1083</v>
      </c>
      <c r="AR152" s="614" t="s">
        <v>1083</v>
      </c>
      <c r="AS152" s="614" t="s">
        <v>1083</v>
      </c>
      <c r="AT152" s="614" t="s">
        <v>1083</v>
      </c>
      <c r="AU152" s="614" t="s">
        <v>1083</v>
      </c>
      <c r="AV152" s="614" t="s">
        <v>1083</v>
      </c>
      <c r="AW152" s="614" t="s">
        <v>1083</v>
      </c>
      <c r="AX152" s="614" t="s">
        <v>1083</v>
      </c>
      <c r="AY152" s="614" t="s">
        <v>1083</v>
      </c>
      <c r="AZ152" s="614" t="s">
        <v>1083</v>
      </c>
      <c r="BA152" s="614" t="s">
        <v>1083</v>
      </c>
      <c r="BB152" s="614" t="s">
        <v>1083</v>
      </c>
      <c r="BC152" s="614" t="s">
        <v>529</v>
      </c>
      <c r="BD152" s="614" t="s">
        <v>529</v>
      </c>
      <c r="BE152" s="614" t="s">
        <v>1083</v>
      </c>
      <c r="BF152" s="614" t="s">
        <v>529</v>
      </c>
      <c r="BG152" s="614" t="s">
        <v>1083</v>
      </c>
      <c r="BH152" s="614" t="s">
        <v>529</v>
      </c>
      <c r="BI152" s="614" t="s">
        <v>1083</v>
      </c>
      <c r="BJ152" s="614" t="s">
        <v>1083</v>
      </c>
      <c r="BK152" s="614" t="s">
        <v>529</v>
      </c>
      <c r="BL152" s="614" t="s">
        <v>529</v>
      </c>
      <c r="BM152" s="614" t="s">
        <v>1083</v>
      </c>
      <c r="BN152" s="614" t="s">
        <v>529</v>
      </c>
      <c r="BO152" s="614" t="s">
        <v>529</v>
      </c>
      <c r="BP152" s="614" t="s">
        <v>529</v>
      </c>
      <c r="BQ152" s="614" t="s">
        <v>529</v>
      </c>
      <c r="BR152" s="614" t="s">
        <v>529</v>
      </c>
      <c r="BS152" s="614" t="s">
        <v>529</v>
      </c>
      <c r="BT152" s="614" t="s">
        <v>529</v>
      </c>
      <c r="BU152" s="614" t="s">
        <v>529</v>
      </c>
      <c r="BV152" s="614" t="s">
        <v>529</v>
      </c>
      <c r="BW152" s="614" t="s">
        <v>529</v>
      </c>
      <c r="BX152" s="614" t="s">
        <v>529</v>
      </c>
      <c r="BY152" s="614" t="s">
        <v>1083</v>
      </c>
      <c r="BZ152" s="614" t="s">
        <v>1083</v>
      </c>
      <c r="CA152" s="614" t="s">
        <v>1083</v>
      </c>
      <c r="CB152" s="614" t="s">
        <v>1083</v>
      </c>
      <c r="CC152" s="614" t="s">
        <v>1083</v>
      </c>
      <c r="CD152" s="614" t="s">
        <v>1083</v>
      </c>
      <c r="CE152" s="614" t="s">
        <v>529</v>
      </c>
      <c r="CF152" s="614" t="s">
        <v>529</v>
      </c>
      <c r="CG152" s="614" t="s">
        <v>1083</v>
      </c>
      <c r="CH152" s="614" t="s">
        <v>1083</v>
      </c>
      <c r="CI152" s="614" t="s">
        <v>1083</v>
      </c>
      <c r="CJ152" s="614" t="s">
        <v>529</v>
      </c>
      <c r="CK152" s="614" t="s">
        <v>529</v>
      </c>
      <c r="CL152" s="614" t="s">
        <v>1083</v>
      </c>
      <c r="CM152" s="614" t="s">
        <v>1083</v>
      </c>
      <c r="CN152" s="614" t="s">
        <v>1083</v>
      </c>
      <c r="CO152" s="614" t="s">
        <v>1083</v>
      </c>
      <c r="CP152" s="614" t="s">
        <v>1083</v>
      </c>
      <c r="CQ152" s="614" t="s">
        <v>1083</v>
      </c>
      <c r="CR152" s="614" t="s">
        <v>529</v>
      </c>
      <c r="CS152" s="614" t="s">
        <v>1083</v>
      </c>
      <c r="CT152" s="614" t="s">
        <v>1083</v>
      </c>
      <c r="CU152" s="614" t="s">
        <v>1083</v>
      </c>
      <c r="CV152" s="614" t="s">
        <v>1083</v>
      </c>
      <c r="CW152" s="614" t="s">
        <v>1083</v>
      </c>
      <c r="CX152" s="614" t="s">
        <v>1083</v>
      </c>
      <c r="CY152" s="614" t="s">
        <v>1083</v>
      </c>
      <c r="CZ152" s="614" t="s">
        <v>1083</v>
      </c>
      <c r="DA152" s="614" t="s">
        <v>1083</v>
      </c>
      <c r="DB152" s="614" t="s">
        <v>1083</v>
      </c>
      <c r="DC152" s="614" t="s">
        <v>529</v>
      </c>
      <c r="DD152" s="614" t="s">
        <v>1083</v>
      </c>
      <c r="DE152" s="614" t="s">
        <v>1083</v>
      </c>
      <c r="DF152" s="614" t="s">
        <v>1083</v>
      </c>
      <c r="DG152" s="614" t="s">
        <v>1083</v>
      </c>
      <c r="DH152" s="614" t="s">
        <v>1083</v>
      </c>
      <c r="DI152" s="614" t="s">
        <v>1083</v>
      </c>
      <c r="DJ152" s="614" t="s">
        <v>1083</v>
      </c>
      <c r="DK152" s="614" t="s">
        <v>1083</v>
      </c>
      <c r="DL152" s="614" t="s">
        <v>1083</v>
      </c>
      <c r="DM152" s="614" t="s">
        <v>529</v>
      </c>
      <c r="DN152" s="614" t="s">
        <v>1083</v>
      </c>
      <c r="DO152" s="614" t="s">
        <v>1083</v>
      </c>
      <c r="DP152" s="614" t="s">
        <v>529</v>
      </c>
      <c r="DQ152" s="614" t="s">
        <v>529</v>
      </c>
      <c r="DR152" s="614" t="s">
        <v>1083</v>
      </c>
      <c r="DS152" s="614" t="s">
        <v>1083</v>
      </c>
      <c r="DT152" s="614" t="s">
        <v>1083</v>
      </c>
      <c r="DU152" s="614" t="s">
        <v>1083</v>
      </c>
      <c r="DV152" s="614" t="s">
        <v>1083</v>
      </c>
      <c r="DW152" s="614" t="s">
        <v>1083</v>
      </c>
      <c r="DX152" s="614" t="s">
        <v>1083</v>
      </c>
      <c r="DY152" s="614" t="s">
        <v>1083</v>
      </c>
      <c r="DZ152" s="614" t="s">
        <v>529</v>
      </c>
      <c r="EA152" s="614" t="s">
        <v>529</v>
      </c>
      <c r="EB152" s="614" t="s">
        <v>529</v>
      </c>
      <c r="EC152" s="614" t="s">
        <v>1083</v>
      </c>
      <c r="ED152" s="614" t="s">
        <v>529</v>
      </c>
      <c r="EE152" s="614" t="s">
        <v>529</v>
      </c>
      <c r="EF152" s="614" t="s">
        <v>529</v>
      </c>
      <c r="EG152" s="614" t="s">
        <v>1083</v>
      </c>
      <c r="EH152" s="614" t="s">
        <v>1083</v>
      </c>
      <c r="EI152" s="614" t="s">
        <v>1083</v>
      </c>
      <c r="EJ152" s="614" t="s">
        <v>1083</v>
      </c>
      <c r="EK152" s="614" t="s">
        <v>1083</v>
      </c>
      <c r="EL152" s="614" t="s">
        <v>529</v>
      </c>
      <c r="EM152" s="614" t="s">
        <v>1083</v>
      </c>
      <c r="EN152" s="614" t="s">
        <v>1083</v>
      </c>
      <c r="EO152" s="614" t="s">
        <v>1083</v>
      </c>
      <c r="EP152" s="614" t="s">
        <v>1083</v>
      </c>
      <c r="EQ152" s="614" t="s">
        <v>1083</v>
      </c>
      <c r="ER152" s="614" t="s">
        <v>1083</v>
      </c>
      <c r="ES152" s="614" t="s">
        <v>1083</v>
      </c>
      <c r="ET152" s="614" t="s">
        <v>529</v>
      </c>
      <c r="EU152" s="614" t="s">
        <v>529</v>
      </c>
      <c r="EV152" s="614" t="s">
        <v>529</v>
      </c>
      <c r="EW152" s="614" t="s">
        <v>529</v>
      </c>
      <c r="EX152" s="614" t="s">
        <v>1083</v>
      </c>
      <c r="EY152" s="614" t="s">
        <v>1083</v>
      </c>
      <c r="EZ152" s="614" t="s">
        <v>529</v>
      </c>
      <c r="FA152" s="614" t="s">
        <v>1083</v>
      </c>
      <c r="FB152" s="614" t="s">
        <v>1083</v>
      </c>
      <c r="FC152" s="614" t="s">
        <v>1083</v>
      </c>
      <c r="FD152" s="614" t="s">
        <v>1083</v>
      </c>
      <c r="FE152" s="614" t="s">
        <v>1083</v>
      </c>
      <c r="FF152" s="614" t="s">
        <v>1083</v>
      </c>
      <c r="FG152" s="614" t="s">
        <v>1083</v>
      </c>
      <c r="FH152" s="614" t="s">
        <v>1083</v>
      </c>
      <c r="FI152" s="614" t="s">
        <v>1083</v>
      </c>
      <c r="FJ152" s="614" t="s">
        <v>529</v>
      </c>
      <c r="FK152" s="614" t="s">
        <v>529</v>
      </c>
      <c r="FL152" s="614" t="s">
        <v>1083</v>
      </c>
      <c r="FM152" s="614" t="s">
        <v>1083</v>
      </c>
      <c r="FN152" s="614" t="s">
        <v>1083</v>
      </c>
      <c r="FO152" s="614" t="s">
        <v>1083</v>
      </c>
      <c r="FP152" s="614" t="s">
        <v>1083</v>
      </c>
      <c r="FQ152" s="614" t="s">
        <v>1083</v>
      </c>
      <c r="FR152" s="614" t="s">
        <v>1083</v>
      </c>
      <c r="FS152" s="614" t="s">
        <v>1083</v>
      </c>
      <c r="FT152" s="614" t="s">
        <v>529</v>
      </c>
      <c r="FU152" s="614" t="s">
        <v>1083</v>
      </c>
      <c r="FV152" s="614" t="s">
        <v>1083</v>
      </c>
      <c r="FW152" s="614" t="s">
        <v>1083</v>
      </c>
      <c r="FX152" s="614" t="s">
        <v>529</v>
      </c>
      <c r="FY152" s="614" t="s">
        <v>529</v>
      </c>
      <c r="FZ152" s="614" t="s">
        <v>529</v>
      </c>
      <c r="GA152" s="614" t="s">
        <v>529</v>
      </c>
      <c r="GB152" s="614" t="s">
        <v>529</v>
      </c>
      <c r="GC152" s="614" t="s">
        <v>529</v>
      </c>
      <c r="GD152" s="614" t="s">
        <v>529</v>
      </c>
      <c r="GE152" s="614" t="s">
        <v>1083</v>
      </c>
      <c r="GF152" s="614" t="s">
        <v>529</v>
      </c>
      <c r="GG152" s="614" t="s">
        <v>529</v>
      </c>
      <c r="GH152" s="614" t="s">
        <v>1083</v>
      </c>
      <c r="GI152" s="614" t="s">
        <v>1083</v>
      </c>
      <c r="GJ152" s="614" t="s">
        <v>529</v>
      </c>
      <c r="GK152" s="614" t="s">
        <v>1083</v>
      </c>
      <c r="GL152" s="614" t="s">
        <v>529</v>
      </c>
      <c r="GM152" s="614" t="s">
        <v>529</v>
      </c>
    </row>
    <row r="153" spans="1:195" x14ac:dyDescent="0.2">
      <c r="A153" s="613">
        <v>44978</v>
      </c>
      <c r="B153" s="614" t="s">
        <v>1083</v>
      </c>
      <c r="C153" s="614" t="s">
        <v>1083</v>
      </c>
      <c r="D153" s="614" t="s">
        <v>1083</v>
      </c>
      <c r="E153" s="614" t="s">
        <v>529</v>
      </c>
      <c r="F153" s="614" t="s">
        <v>1083</v>
      </c>
      <c r="G153" s="614" t="s">
        <v>1083</v>
      </c>
      <c r="H153" s="614" t="s">
        <v>1083</v>
      </c>
      <c r="I153" s="614" t="s">
        <v>1083</v>
      </c>
      <c r="J153" s="614" t="s">
        <v>1083</v>
      </c>
      <c r="K153" s="614" t="s">
        <v>1083</v>
      </c>
      <c r="L153" s="614" t="s">
        <v>1083</v>
      </c>
      <c r="M153" s="614" t="s">
        <v>1083</v>
      </c>
      <c r="N153" s="614" t="s">
        <v>1083</v>
      </c>
      <c r="O153" s="614" t="s">
        <v>1083</v>
      </c>
      <c r="P153" s="614" t="s">
        <v>1083</v>
      </c>
      <c r="Q153" s="614" t="s">
        <v>1083</v>
      </c>
      <c r="R153" s="614" t="s">
        <v>1083</v>
      </c>
      <c r="S153" s="614" t="s">
        <v>1083</v>
      </c>
      <c r="T153" s="614" t="s">
        <v>1083</v>
      </c>
      <c r="U153" s="614" t="s">
        <v>1083</v>
      </c>
      <c r="V153" s="614" t="s">
        <v>1083</v>
      </c>
      <c r="W153" s="614" t="s">
        <v>529</v>
      </c>
      <c r="X153" s="614" t="s">
        <v>529</v>
      </c>
      <c r="Y153" s="614" t="s">
        <v>1083</v>
      </c>
      <c r="Z153" s="614" t="s">
        <v>1083</v>
      </c>
      <c r="AA153" s="614" t="s">
        <v>1083</v>
      </c>
      <c r="AB153" s="614" t="s">
        <v>1083</v>
      </c>
      <c r="AC153" s="614" t="s">
        <v>1083</v>
      </c>
      <c r="AD153" s="614" t="s">
        <v>1083</v>
      </c>
      <c r="AE153" s="614" t="s">
        <v>1083</v>
      </c>
      <c r="AF153" s="614" t="s">
        <v>1083</v>
      </c>
      <c r="AG153" s="614" t="s">
        <v>1083</v>
      </c>
      <c r="AH153" s="614" t="s">
        <v>1083</v>
      </c>
      <c r="AI153" s="614" t="s">
        <v>1083</v>
      </c>
      <c r="AJ153" s="614" t="s">
        <v>1083</v>
      </c>
      <c r="AK153" s="614" t="s">
        <v>1083</v>
      </c>
      <c r="AL153" s="614" t="s">
        <v>1083</v>
      </c>
      <c r="AM153" s="614" t="s">
        <v>1083</v>
      </c>
      <c r="AN153" s="614" t="s">
        <v>1083</v>
      </c>
      <c r="AO153" s="614" t="s">
        <v>1083</v>
      </c>
      <c r="AP153" s="614" t="s">
        <v>1083</v>
      </c>
      <c r="AQ153" s="614" t="s">
        <v>1083</v>
      </c>
      <c r="AR153" s="614" t="s">
        <v>1083</v>
      </c>
      <c r="AS153" s="614" t="s">
        <v>1083</v>
      </c>
      <c r="AT153" s="614" t="s">
        <v>1083</v>
      </c>
      <c r="AU153" s="614" t="s">
        <v>1083</v>
      </c>
      <c r="AV153" s="614" t="s">
        <v>1083</v>
      </c>
      <c r="AW153" s="614" t="s">
        <v>1083</v>
      </c>
      <c r="AX153" s="614" t="s">
        <v>1083</v>
      </c>
      <c r="AY153" s="614" t="s">
        <v>1083</v>
      </c>
      <c r="AZ153" s="614" t="s">
        <v>1083</v>
      </c>
      <c r="BA153" s="614" t="s">
        <v>1083</v>
      </c>
      <c r="BB153" s="614" t="s">
        <v>1083</v>
      </c>
      <c r="BC153" s="614" t="s">
        <v>529</v>
      </c>
      <c r="BD153" s="614" t="s">
        <v>529</v>
      </c>
      <c r="BE153" s="614" t="s">
        <v>1083</v>
      </c>
      <c r="BF153" s="614" t="s">
        <v>529</v>
      </c>
      <c r="BG153" s="614" t="s">
        <v>1083</v>
      </c>
      <c r="BH153" s="614" t="s">
        <v>529</v>
      </c>
      <c r="BI153" s="614" t="s">
        <v>1083</v>
      </c>
      <c r="BJ153" s="614" t="s">
        <v>1083</v>
      </c>
      <c r="BK153" s="614" t="s">
        <v>529</v>
      </c>
      <c r="BL153" s="614" t="s">
        <v>529</v>
      </c>
      <c r="BM153" s="614" t="s">
        <v>1083</v>
      </c>
      <c r="BN153" s="614" t="s">
        <v>529</v>
      </c>
      <c r="BO153" s="614" t="s">
        <v>529</v>
      </c>
      <c r="BP153" s="614" t="s">
        <v>529</v>
      </c>
      <c r="BQ153" s="614" t="s">
        <v>529</v>
      </c>
      <c r="BR153" s="614" t="s">
        <v>529</v>
      </c>
      <c r="BS153" s="614" t="s">
        <v>529</v>
      </c>
      <c r="BT153" s="614" t="s">
        <v>529</v>
      </c>
      <c r="BU153" s="614" t="s">
        <v>529</v>
      </c>
      <c r="BV153" s="614" t="s">
        <v>529</v>
      </c>
      <c r="BW153" s="614" t="s">
        <v>529</v>
      </c>
      <c r="BX153" s="614" t="s">
        <v>529</v>
      </c>
      <c r="BY153" s="614" t="s">
        <v>1083</v>
      </c>
      <c r="BZ153" s="614" t="s">
        <v>1083</v>
      </c>
      <c r="CA153" s="614" t="s">
        <v>1083</v>
      </c>
      <c r="CB153" s="614" t="s">
        <v>1083</v>
      </c>
      <c r="CC153" s="614" t="s">
        <v>1083</v>
      </c>
      <c r="CD153" s="614" t="s">
        <v>1083</v>
      </c>
      <c r="CE153" s="614" t="s">
        <v>529</v>
      </c>
      <c r="CF153" s="614" t="s">
        <v>529</v>
      </c>
      <c r="CG153" s="614" t="s">
        <v>1083</v>
      </c>
      <c r="CH153" s="614" t="s">
        <v>1083</v>
      </c>
      <c r="CI153" s="614" t="s">
        <v>1083</v>
      </c>
      <c r="CJ153" s="614" t="s">
        <v>1083</v>
      </c>
      <c r="CK153" s="614" t="s">
        <v>529</v>
      </c>
      <c r="CL153" s="614" t="s">
        <v>1083</v>
      </c>
      <c r="CM153" s="614" t="s">
        <v>1083</v>
      </c>
      <c r="CN153" s="614" t="s">
        <v>1083</v>
      </c>
      <c r="CO153" s="614" t="s">
        <v>1083</v>
      </c>
      <c r="CP153" s="614" t="s">
        <v>1083</v>
      </c>
      <c r="CQ153" s="614" t="s">
        <v>1083</v>
      </c>
      <c r="CR153" s="614" t="s">
        <v>529</v>
      </c>
      <c r="CS153" s="614" t="s">
        <v>1083</v>
      </c>
      <c r="CT153" s="614" t="s">
        <v>1083</v>
      </c>
      <c r="CU153" s="614" t="s">
        <v>1083</v>
      </c>
      <c r="CV153" s="614" t="s">
        <v>1083</v>
      </c>
      <c r="CW153" s="614" t="s">
        <v>1083</v>
      </c>
      <c r="CX153" s="614" t="s">
        <v>1083</v>
      </c>
      <c r="CY153" s="614" t="s">
        <v>1083</v>
      </c>
      <c r="CZ153" s="614" t="s">
        <v>1083</v>
      </c>
      <c r="DA153" s="614" t="s">
        <v>1083</v>
      </c>
      <c r="DB153" s="614" t="s">
        <v>1083</v>
      </c>
      <c r="DC153" s="614" t="s">
        <v>529</v>
      </c>
      <c r="DD153" s="614" t="s">
        <v>1083</v>
      </c>
      <c r="DE153" s="614" t="s">
        <v>1083</v>
      </c>
      <c r="DF153" s="614" t="s">
        <v>1083</v>
      </c>
      <c r="DG153" s="614" t="s">
        <v>1083</v>
      </c>
      <c r="DH153" s="614" t="s">
        <v>1083</v>
      </c>
      <c r="DI153" s="614" t="s">
        <v>1083</v>
      </c>
      <c r="DJ153" s="614" t="s">
        <v>1083</v>
      </c>
      <c r="DK153" s="614" t="s">
        <v>1083</v>
      </c>
      <c r="DL153" s="614" t="s">
        <v>1083</v>
      </c>
      <c r="DM153" s="614" t="s">
        <v>529</v>
      </c>
      <c r="DN153" s="614" t="s">
        <v>1083</v>
      </c>
      <c r="DO153" s="614" t="s">
        <v>1083</v>
      </c>
      <c r="DP153" s="614" t="s">
        <v>529</v>
      </c>
      <c r="DQ153" s="614" t="s">
        <v>529</v>
      </c>
      <c r="DR153" s="614" t="s">
        <v>1083</v>
      </c>
      <c r="DS153" s="614" t="s">
        <v>1083</v>
      </c>
      <c r="DT153" s="614" t="s">
        <v>1083</v>
      </c>
      <c r="DU153" s="614" t="s">
        <v>1083</v>
      </c>
      <c r="DV153" s="614" t="s">
        <v>1083</v>
      </c>
      <c r="DW153" s="614" t="s">
        <v>1083</v>
      </c>
      <c r="DX153" s="614" t="s">
        <v>1083</v>
      </c>
      <c r="DY153" s="614" t="s">
        <v>1083</v>
      </c>
      <c r="DZ153" s="614" t="s">
        <v>529</v>
      </c>
      <c r="EA153" s="614" t="s">
        <v>529</v>
      </c>
      <c r="EB153" s="614" t="s">
        <v>529</v>
      </c>
      <c r="EC153" s="614" t="s">
        <v>1083</v>
      </c>
      <c r="ED153" s="614" t="s">
        <v>529</v>
      </c>
      <c r="EE153" s="614" t="s">
        <v>529</v>
      </c>
      <c r="EF153" s="614" t="s">
        <v>529</v>
      </c>
      <c r="EG153" s="614" t="s">
        <v>1083</v>
      </c>
      <c r="EH153" s="614" t="s">
        <v>1083</v>
      </c>
      <c r="EI153" s="614" t="s">
        <v>1083</v>
      </c>
      <c r="EJ153" s="614" t="s">
        <v>1083</v>
      </c>
      <c r="EK153" s="614" t="s">
        <v>1083</v>
      </c>
      <c r="EL153" s="614" t="s">
        <v>1083</v>
      </c>
      <c r="EM153" s="614" t="s">
        <v>1083</v>
      </c>
      <c r="EN153" s="614" t="s">
        <v>1083</v>
      </c>
      <c r="EO153" s="614" t="s">
        <v>1083</v>
      </c>
      <c r="EP153" s="614" t="s">
        <v>1083</v>
      </c>
      <c r="EQ153" s="614" t="s">
        <v>1083</v>
      </c>
      <c r="ER153" s="614" t="s">
        <v>1083</v>
      </c>
      <c r="ES153" s="614" t="s">
        <v>1083</v>
      </c>
      <c r="ET153" s="614" t="s">
        <v>529</v>
      </c>
      <c r="EU153" s="614" t="s">
        <v>529</v>
      </c>
      <c r="EV153" s="614" t="s">
        <v>529</v>
      </c>
      <c r="EW153" s="614" t="s">
        <v>529</v>
      </c>
      <c r="EX153" s="614" t="s">
        <v>1083</v>
      </c>
      <c r="EY153" s="614" t="s">
        <v>1083</v>
      </c>
      <c r="EZ153" s="614" t="s">
        <v>529</v>
      </c>
      <c r="FA153" s="614" t="s">
        <v>1083</v>
      </c>
      <c r="FB153" s="614" t="s">
        <v>1083</v>
      </c>
      <c r="FC153" s="614" t="s">
        <v>1083</v>
      </c>
      <c r="FD153" s="614" t="s">
        <v>1083</v>
      </c>
      <c r="FE153" s="614" t="s">
        <v>1083</v>
      </c>
      <c r="FF153" s="614" t="s">
        <v>1083</v>
      </c>
      <c r="FG153" s="614" t="s">
        <v>1083</v>
      </c>
      <c r="FH153" s="614" t="s">
        <v>1083</v>
      </c>
      <c r="FI153" s="614" t="s">
        <v>1083</v>
      </c>
      <c r="FJ153" s="614" t="s">
        <v>529</v>
      </c>
      <c r="FK153" s="614" t="s">
        <v>529</v>
      </c>
      <c r="FL153" s="614" t="s">
        <v>1083</v>
      </c>
      <c r="FM153" s="614" t="s">
        <v>1083</v>
      </c>
      <c r="FN153" s="614" t="s">
        <v>1083</v>
      </c>
      <c r="FO153" s="614" t="s">
        <v>1083</v>
      </c>
      <c r="FP153" s="614" t="s">
        <v>1083</v>
      </c>
      <c r="FQ153" s="614" t="s">
        <v>1083</v>
      </c>
      <c r="FR153" s="614" t="s">
        <v>1083</v>
      </c>
      <c r="FS153" s="614" t="s">
        <v>1083</v>
      </c>
      <c r="FT153" s="614" t="s">
        <v>529</v>
      </c>
      <c r="FU153" s="614" t="s">
        <v>1083</v>
      </c>
      <c r="FV153" s="614" t="s">
        <v>1083</v>
      </c>
      <c r="FW153" s="614" t="s">
        <v>1083</v>
      </c>
      <c r="FX153" s="614" t="s">
        <v>529</v>
      </c>
      <c r="FY153" s="614" t="s">
        <v>529</v>
      </c>
      <c r="FZ153" s="614" t="s">
        <v>529</v>
      </c>
      <c r="GA153" s="614" t="s">
        <v>529</v>
      </c>
      <c r="GB153" s="614" t="s">
        <v>529</v>
      </c>
      <c r="GC153" s="614" t="s">
        <v>529</v>
      </c>
      <c r="GD153" s="614" t="s">
        <v>529</v>
      </c>
      <c r="GE153" s="614" t="s">
        <v>1083</v>
      </c>
      <c r="GF153" s="614" t="s">
        <v>529</v>
      </c>
      <c r="GG153" s="614" t="s">
        <v>529</v>
      </c>
      <c r="GH153" s="614" t="s">
        <v>1083</v>
      </c>
      <c r="GI153" s="614" t="s">
        <v>1083</v>
      </c>
      <c r="GJ153" s="614" t="s">
        <v>1083</v>
      </c>
      <c r="GK153" s="614" t="s">
        <v>1083</v>
      </c>
      <c r="GL153" s="614" t="s">
        <v>529</v>
      </c>
      <c r="GM153" s="614" t="s">
        <v>529</v>
      </c>
    </row>
    <row r="154" spans="1:195" x14ac:dyDescent="0.2">
      <c r="A154" s="613">
        <v>44979</v>
      </c>
      <c r="B154" s="614" t="s">
        <v>1083</v>
      </c>
      <c r="C154" s="614" t="s">
        <v>1083</v>
      </c>
      <c r="D154" s="614" t="s">
        <v>1083</v>
      </c>
      <c r="E154" s="614" t="s">
        <v>529</v>
      </c>
      <c r="F154" s="614" t="s">
        <v>1083</v>
      </c>
      <c r="G154" s="614" t="s">
        <v>1083</v>
      </c>
      <c r="H154" s="614" t="s">
        <v>1083</v>
      </c>
      <c r="I154" s="614" t="s">
        <v>1083</v>
      </c>
      <c r="J154" s="614" t="s">
        <v>1083</v>
      </c>
      <c r="K154" s="614" t="s">
        <v>1083</v>
      </c>
      <c r="L154" s="614" t="s">
        <v>1083</v>
      </c>
      <c r="M154" s="614" t="s">
        <v>1083</v>
      </c>
      <c r="N154" s="614" t="s">
        <v>1083</v>
      </c>
      <c r="O154" s="614" t="s">
        <v>1083</v>
      </c>
      <c r="P154" s="614" t="s">
        <v>1083</v>
      </c>
      <c r="Q154" s="614" t="s">
        <v>1083</v>
      </c>
      <c r="R154" s="614" t="s">
        <v>1083</v>
      </c>
      <c r="S154" s="614" t="s">
        <v>1083</v>
      </c>
      <c r="T154" s="614" t="s">
        <v>1083</v>
      </c>
      <c r="U154" s="614" t="s">
        <v>1083</v>
      </c>
      <c r="V154" s="614" t="s">
        <v>1083</v>
      </c>
      <c r="W154" s="614" t="s">
        <v>529</v>
      </c>
      <c r="X154" s="614" t="s">
        <v>529</v>
      </c>
      <c r="Y154" s="614" t="s">
        <v>1083</v>
      </c>
      <c r="Z154" s="614" t="s">
        <v>1083</v>
      </c>
      <c r="AA154" s="614" t="s">
        <v>1083</v>
      </c>
      <c r="AB154" s="614" t="s">
        <v>1083</v>
      </c>
      <c r="AC154" s="614" t="s">
        <v>1083</v>
      </c>
      <c r="AD154" s="614" t="s">
        <v>1083</v>
      </c>
      <c r="AE154" s="614" t="s">
        <v>1083</v>
      </c>
      <c r="AF154" s="614" t="s">
        <v>1083</v>
      </c>
      <c r="AG154" s="614" t="s">
        <v>1083</v>
      </c>
      <c r="AH154" s="614" t="s">
        <v>1083</v>
      </c>
      <c r="AI154" s="614" t="s">
        <v>1083</v>
      </c>
      <c r="AJ154" s="614" t="s">
        <v>1083</v>
      </c>
      <c r="AK154" s="614" t="s">
        <v>1083</v>
      </c>
      <c r="AL154" s="614" t="s">
        <v>1083</v>
      </c>
      <c r="AM154" s="614" t="s">
        <v>1083</v>
      </c>
      <c r="AN154" s="614" t="s">
        <v>1083</v>
      </c>
      <c r="AO154" s="614" t="s">
        <v>1083</v>
      </c>
      <c r="AP154" s="614" t="s">
        <v>1083</v>
      </c>
      <c r="AQ154" s="614" t="s">
        <v>1083</v>
      </c>
      <c r="AR154" s="614" t="s">
        <v>1083</v>
      </c>
      <c r="AS154" s="614" t="s">
        <v>1083</v>
      </c>
      <c r="AT154" s="614" t="s">
        <v>1083</v>
      </c>
      <c r="AU154" s="614" t="s">
        <v>1083</v>
      </c>
      <c r="AV154" s="614" t="s">
        <v>1083</v>
      </c>
      <c r="AW154" s="614" t="s">
        <v>1083</v>
      </c>
      <c r="AX154" s="614" t="s">
        <v>1083</v>
      </c>
      <c r="AY154" s="614" t="s">
        <v>1083</v>
      </c>
      <c r="AZ154" s="614" t="s">
        <v>1083</v>
      </c>
      <c r="BA154" s="614" t="s">
        <v>1083</v>
      </c>
      <c r="BB154" s="614" t="s">
        <v>1083</v>
      </c>
      <c r="BC154" s="614" t="s">
        <v>529</v>
      </c>
      <c r="BD154" s="614" t="s">
        <v>529</v>
      </c>
      <c r="BE154" s="614" t="s">
        <v>1083</v>
      </c>
      <c r="BF154" s="614" t="s">
        <v>529</v>
      </c>
      <c r="BG154" s="614" t="s">
        <v>1083</v>
      </c>
      <c r="BH154" s="614" t="s">
        <v>529</v>
      </c>
      <c r="BI154" s="614" t="s">
        <v>1083</v>
      </c>
      <c r="BJ154" s="614" t="s">
        <v>1083</v>
      </c>
      <c r="BK154" s="614" t="s">
        <v>529</v>
      </c>
      <c r="BL154" s="614" t="s">
        <v>529</v>
      </c>
      <c r="BM154" s="614" t="s">
        <v>1083</v>
      </c>
      <c r="BN154" s="614" t="s">
        <v>529</v>
      </c>
      <c r="BO154" s="614" t="s">
        <v>529</v>
      </c>
      <c r="BP154" s="614" t="s">
        <v>529</v>
      </c>
      <c r="BQ154" s="614" t="s">
        <v>529</v>
      </c>
      <c r="BR154" s="614" t="s">
        <v>529</v>
      </c>
      <c r="BS154" s="614" t="s">
        <v>529</v>
      </c>
      <c r="BT154" s="614" t="s">
        <v>529</v>
      </c>
      <c r="BU154" s="614" t="s">
        <v>529</v>
      </c>
      <c r="BV154" s="614" t="s">
        <v>529</v>
      </c>
      <c r="BW154" s="614" t="s">
        <v>529</v>
      </c>
      <c r="BX154" s="614" t="s">
        <v>529</v>
      </c>
      <c r="BY154" s="614" t="s">
        <v>1083</v>
      </c>
      <c r="BZ154" s="614" t="s">
        <v>1083</v>
      </c>
      <c r="CA154" s="614" t="s">
        <v>1083</v>
      </c>
      <c r="CB154" s="614" t="s">
        <v>1083</v>
      </c>
      <c r="CC154" s="614" t="s">
        <v>1083</v>
      </c>
      <c r="CD154" s="614" t="s">
        <v>1083</v>
      </c>
      <c r="CE154" s="614" t="s">
        <v>529</v>
      </c>
      <c r="CF154" s="614" t="s">
        <v>529</v>
      </c>
      <c r="CG154" s="614" t="s">
        <v>1083</v>
      </c>
      <c r="CH154" s="614" t="s">
        <v>1083</v>
      </c>
      <c r="CI154" s="614" t="s">
        <v>1083</v>
      </c>
      <c r="CJ154" s="614" t="s">
        <v>1083</v>
      </c>
      <c r="CK154" s="614" t="s">
        <v>529</v>
      </c>
      <c r="CL154" s="614" t="s">
        <v>1083</v>
      </c>
      <c r="CM154" s="614" t="s">
        <v>1083</v>
      </c>
      <c r="CN154" s="614" t="s">
        <v>1083</v>
      </c>
      <c r="CO154" s="614" t="s">
        <v>1083</v>
      </c>
      <c r="CP154" s="614" t="s">
        <v>1083</v>
      </c>
      <c r="CQ154" s="614" t="s">
        <v>1083</v>
      </c>
      <c r="CR154" s="614" t="s">
        <v>529</v>
      </c>
      <c r="CS154" s="614" t="s">
        <v>1083</v>
      </c>
      <c r="CT154" s="614" t="s">
        <v>1083</v>
      </c>
      <c r="CU154" s="614" t="s">
        <v>1083</v>
      </c>
      <c r="CV154" s="614" t="s">
        <v>1083</v>
      </c>
      <c r="CW154" s="614" t="s">
        <v>1083</v>
      </c>
      <c r="CX154" s="614" t="s">
        <v>1083</v>
      </c>
      <c r="CY154" s="614" t="s">
        <v>1083</v>
      </c>
      <c r="CZ154" s="614" t="s">
        <v>1083</v>
      </c>
      <c r="DA154" s="614" t="s">
        <v>1083</v>
      </c>
      <c r="DB154" s="614" t="s">
        <v>1083</v>
      </c>
      <c r="DC154" s="614" t="s">
        <v>529</v>
      </c>
      <c r="DD154" s="614" t="s">
        <v>1083</v>
      </c>
      <c r="DE154" s="614" t="s">
        <v>1083</v>
      </c>
      <c r="DF154" s="614" t="s">
        <v>1083</v>
      </c>
      <c r="DG154" s="614" t="s">
        <v>1083</v>
      </c>
      <c r="DH154" s="614" t="s">
        <v>1083</v>
      </c>
      <c r="DI154" s="614" t="s">
        <v>1083</v>
      </c>
      <c r="DJ154" s="614" t="s">
        <v>1083</v>
      </c>
      <c r="DK154" s="614" t="s">
        <v>1083</v>
      </c>
      <c r="DL154" s="614" t="s">
        <v>1083</v>
      </c>
      <c r="DM154" s="614" t="s">
        <v>529</v>
      </c>
      <c r="DN154" s="614" t="s">
        <v>1083</v>
      </c>
      <c r="DO154" s="614" t="s">
        <v>1083</v>
      </c>
      <c r="DP154" s="614" t="s">
        <v>529</v>
      </c>
      <c r="DQ154" s="614" t="s">
        <v>529</v>
      </c>
      <c r="DR154" s="614" t="s">
        <v>1083</v>
      </c>
      <c r="DS154" s="614" t="s">
        <v>1083</v>
      </c>
      <c r="DT154" s="614" t="s">
        <v>1083</v>
      </c>
      <c r="DU154" s="614" t="s">
        <v>1083</v>
      </c>
      <c r="DV154" s="614" t="s">
        <v>1083</v>
      </c>
      <c r="DW154" s="614" t="s">
        <v>1083</v>
      </c>
      <c r="DX154" s="614" t="s">
        <v>1083</v>
      </c>
      <c r="DY154" s="614" t="s">
        <v>1083</v>
      </c>
      <c r="DZ154" s="614" t="s">
        <v>529</v>
      </c>
      <c r="EA154" s="614" t="s">
        <v>529</v>
      </c>
      <c r="EB154" s="614" t="s">
        <v>529</v>
      </c>
      <c r="EC154" s="614" t="s">
        <v>1083</v>
      </c>
      <c r="ED154" s="614" t="s">
        <v>529</v>
      </c>
      <c r="EE154" s="614" t="s">
        <v>1083</v>
      </c>
      <c r="EF154" s="614" t="s">
        <v>529</v>
      </c>
      <c r="EG154" s="614" t="s">
        <v>1083</v>
      </c>
      <c r="EH154" s="614" t="s">
        <v>1083</v>
      </c>
      <c r="EI154" s="614" t="s">
        <v>1083</v>
      </c>
      <c r="EJ154" s="614" t="s">
        <v>1083</v>
      </c>
      <c r="EK154" s="614" t="s">
        <v>1083</v>
      </c>
      <c r="EL154" s="614" t="s">
        <v>1083</v>
      </c>
      <c r="EM154" s="614" t="s">
        <v>1083</v>
      </c>
      <c r="EN154" s="614" t="s">
        <v>1083</v>
      </c>
      <c r="EO154" s="614" t="s">
        <v>1083</v>
      </c>
      <c r="EP154" s="614" t="s">
        <v>1083</v>
      </c>
      <c r="EQ154" s="614" t="s">
        <v>1083</v>
      </c>
      <c r="ER154" s="614" t="s">
        <v>1083</v>
      </c>
      <c r="ES154" s="614" t="s">
        <v>1083</v>
      </c>
      <c r="ET154" s="614" t="s">
        <v>529</v>
      </c>
      <c r="EU154" s="614" t="s">
        <v>529</v>
      </c>
      <c r="EV154" s="614" t="s">
        <v>529</v>
      </c>
      <c r="EW154" s="614" t="s">
        <v>529</v>
      </c>
      <c r="EX154" s="614" t="s">
        <v>1083</v>
      </c>
      <c r="EY154" s="614" t="s">
        <v>1083</v>
      </c>
      <c r="EZ154" s="614" t="s">
        <v>529</v>
      </c>
      <c r="FA154" s="614" t="s">
        <v>1083</v>
      </c>
      <c r="FB154" s="614" t="s">
        <v>1083</v>
      </c>
      <c r="FC154" s="614" t="s">
        <v>1083</v>
      </c>
      <c r="FD154" s="614" t="s">
        <v>1083</v>
      </c>
      <c r="FE154" s="614" t="s">
        <v>1083</v>
      </c>
      <c r="FF154" s="614" t="s">
        <v>1083</v>
      </c>
      <c r="FG154" s="614" t="s">
        <v>1083</v>
      </c>
      <c r="FH154" s="614" t="s">
        <v>1083</v>
      </c>
      <c r="FI154" s="614" t="s">
        <v>1083</v>
      </c>
      <c r="FJ154" s="614" t="s">
        <v>1083</v>
      </c>
      <c r="FK154" s="614" t="s">
        <v>1083</v>
      </c>
      <c r="FL154" s="614" t="s">
        <v>1083</v>
      </c>
      <c r="FM154" s="614" t="s">
        <v>1083</v>
      </c>
      <c r="FN154" s="614" t="s">
        <v>1083</v>
      </c>
      <c r="FO154" s="614" t="s">
        <v>1083</v>
      </c>
      <c r="FP154" s="614" t="s">
        <v>1083</v>
      </c>
      <c r="FQ154" s="614" t="s">
        <v>1083</v>
      </c>
      <c r="FR154" s="614" t="s">
        <v>1083</v>
      </c>
      <c r="FS154" s="614" t="s">
        <v>1083</v>
      </c>
      <c r="FT154" s="614" t="s">
        <v>529</v>
      </c>
      <c r="FU154" s="614" t="s">
        <v>1083</v>
      </c>
      <c r="FV154" s="614" t="s">
        <v>1083</v>
      </c>
      <c r="FW154" s="614" t="s">
        <v>1083</v>
      </c>
      <c r="FX154" s="614" t="s">
        <v>529</v>
      </c>
      <c r="FY154" s="614" t="s">
        <v>529</v>
      </c>
      <c r="FZ154" s="614" t="s">
        <v>529</v>
      </c>
      <c r="GA154" s="614" t="s">
        <v>529</v>
      </c>
      <c r="GB154" s="614" t="s">
        <v>529</v>
      </c>
      <c r="GC154" s="614" t="s">
        <v>529</v>
      </c>
      <c r="GD154" s="614" t="s">
        <v>529</v>
      </c>
      <c r="GE154" s="614" t="s">
        <v>1083</v>
      </c>
      <c r="GF154" s="614" t="s">
        <v>529</v>
      </c>
      <c r="GG154" s="614" t="s">
        <v>529</v>
      </c>
      <c r="GH154" s="614" t="s">
        <v>1083</v>
      </c>
      <c r="GI154" s="614" t="s">
        <v>1083</v>
      </c>
      <c r="GJ154" s="614" t="s">
        <v>529</v>
      </c>
      <c r="GK154" s="614" t="s">
        <v>1083</v>
      </c>
      <c r="GL154" s="614" t="s">
        <v>529</v>
      </c>
      <c r="GM154" s="614" t="s">
        <v>529</v>
      </c>
    </row>
    <row r="155" spans="1:195" x14ac:dyDescent="0.2">
      <c r="A155" s="613">
        <v>44980</v>
      </c>
      <c r="B155" s="614" t="s">
        <v>1083</v>
      </c>
      <c r="C155" s="614" t="s">
        <v>1083</v>
      </c>
      <c r="D155" s="614" t="s">
        <v>1083</v>
      </c>
      <c r="E155" s="614" t="s">
        <v>529</v>
      </c>
      <c r="F155" s="614" t="s">
        <v>1083</v>
      </c>
      <c r="G155" s="614" t="s">
        <v>1083</v>
      </c>
      <c r="H155" s="614" t="s">
        <v>1083</v>
      </c>
      <c r="I155" s="614" t="s">
        <v>1083</v>
      </c>
      <c r="J155" s="614" t="s">
        <v>1083</v>
      </c>
      <c r="K155" s="614" t="s">
        <v>1083</v>
      </c>
      <c r="L155" s="614" t="s">
        <v>1083</v>
      </c>
      <c r="M155" s="614" t="s">
        <v>1083</v>
      </c>
      <c r="N155" s="614" t="s">
        <v>1083</v>
      </c>
      <c r="O155" s="614" t="s">
        <v>1083</v>
      </c>
      <c r="P155" s="614" t="s">
        <v>1083</v>
      </c>
      <c r="Q155" s="614" t="s">
        <v>1083</v>
      </c>
      <c r="R155" s="614" t="s">
        <v>1083</v>
      </c>
      <c r="S155" s="614" t="s">
        <v>1083</v>
      </c>
      <c r="T155" s="614" t="s">
        <v>1083</v>
      </c>
      <c r="U155" s="614" t="s">
        <v>1083</v>
      </c>
      <c r="V155" s="614" t="s">
        <v>1083</v>
      </c>
      <c r="W155" s="614" t="s">
        <v>529</v>
      </c>
      <c r="X155" s="614" t="s">
        <v>529</v>
      </c>
      <c r="Y155" s="614" t="s">
        <v>1083</v>
      </c>
      <c r="Z155" s="614" t="s">
        <v>1083</v>
      </c>
      <c r="AA155" s="614" t="s">
        <v>1083</v>
      </c>
      <c r="AB155" s="614" t="s">
        <v>1083</v>
      </c>
      <c r="AC155" s="614" t="s">
        <v>1083</v>
      </c>
      <c r="AD155" s="614" t="s">
        <v>1083</v>
      </c>
      <c r="AE155" s="614" t="s">
        <v>1083</v>
      </c>
      <c r="AF155" s="614" t="s">
        <v>1083</v>
      </c>
      <c r="AG155" s="614" t="s">
        <v>1083</v>
      </c>
      <c r="AH155" s="614" t="s">
        <v>1083</v>
      </c>
      <c r="AI155" s="614" t="s">
        <v>1083</v>
      </c>
      <c r="AJ155" s="614" t="s">
        <v>1083</v>
      </c>
      <c r="AK155" s="614" t="s">
        <v>1083</v>
      </c>
      <c r="AL155" s="614" t="s">
        <v>1083</v>
      </c>
      <c r="AM155" s="614" t="s">
        <v>1083</v>
      </c>
      <c r="AN155" s="614" t="s">
        <v>1083</v>
      </c>
      <c r="AO155" s="614" t="s">
        <v>1083</v>
      </c>
      <c r="AP155" s="614" t="s">
        <v>1083</v>
      </c>
      <c r="AQ155" s="614" t="s">
        <v>1083</v>
      </c>
      <c r="AR155" s="614" t="s">
        <v>1083</v>
      </c>
      <c r="AS155" s="614" t="s">
        <v>1083</v>
      </c>
      <c r="AT155" s="614" t="s">
        <v>1083</v>
      </c>
      <c r="AU155" s="614" t="s">
        <v>1083</v>
      </c>
      <c r="AV155" s="614" t="s">
        <v>1083</v>
      </c>
      <c r="AW155" s="614" t="s">
        <v>1083</v>
      </c>
      <c r="AX155" s="614" t="s">
        <v>1083</v>
      </c>
      <c r="AY155" s="614" t="s">
        <v>1083</v>
      </c>
      <c r="AZ155" s="614" t="s">
        <v>1083</v>
      </c>
      <c r="BA155" s="614" t="s">
        <v>1083</v>
      </c>
      <c r="BB155" s="614" t="s">
        <v>1083</v>
      </c>
      <c r="BC155" s="614" t="s">
        <v>529</v>
      </c>
      <c r="BD155" s="614" t="s">
        <v>529</v>
      </c>
      <c r="BE155" s="614" t="s">
        <v>1083</v>
      </c>
      <c r="BF155" s="614" t="s">
        <v>529</v>
      </c>
      <c r="BG155" s="614" t="s">
        <v>1083</v>
      </c>
      <c r="BH155" s="614" t="s">
        <v>529</v>
      </c>
      <c r="BI155" s="614" t="s">
        <v>1083</v>
      </c>
      <c r="BJ155" s="614" t="s">
        <v>1083</v>
      </c>
      <c r="BK155" s="614" t="s">
        <v>529</v>
      </c>
      <c r="BL155" s="614" t="s">
        <v>529</v>
      </c>
      <c r="BM155" s="614" t="s">
        <v>1083</v>
      </c>
      <c r="BN155" s="614" t="s">
        <v>529</v>
      </c>
      <c r="BO155" s="614" t="s">
        <v>529</v>
      </c>
      <c r="BP155" s="614" t="s">
        <v>529</v>
      </c>
      <c r="BQ155" s="614" t="s">
        <v>529</v>
      </c>
      <c r="BR155" s="614" t="s">
        <v>529</v>
      </c>
      <c r="BS155" s="614" t="s">
        <v>529</v>
      </c>
      <c r="BT155" s="614" t="s">
        <v>529</v>
      </c>
      <c r="BU155" s="614" t="s">
        <v>529</v>
      </c>
      <c r="BV155" s="614" t="s">
        <v>529</v>
      </c>
      <c r="BW155" s="614" t="s">
        <v>529</v>
      </c>
      <c r="BX155" s="614" t="s">
        <v>529</v>
      </c>
      <c r="BY155" s="614" t="s">
        <v>1083</v>
      </c>
      <c r="BZ155" s="614" t="s">
        <v>1083</v>
      </c>
      <c r="CA155" s="614" t="s">
        <v>1083</v>
      </c>
      <c r="CB155" s="614" t="s">
        <v>1083</v>
      </c>
      <c r="CC155" s="614" t="s">
        <v>1083</v>
      </c>
      <c r="CD155" s="614" t="s">
        <v>1083</v>
      </c>
      <c r="CE155" s="614" t="s">
        <v>529</v>
      </c>
      <c r="CF155" s="614" t="s">
        <v>529</v>
      </c>
      <c r="CG155" s="614" t="s">
        <v>1083</v>
      </c>
      <c r="CH155" s="614" t="s">
        <v>1083</v>
      </c>
      <c r="CI155" s="614" t="s">
        <v>1083</v>
      </c>
      <c r="CJ155" s="614" t="s">
        <v>1083</v>
      </c>
      <c r="CK155" s="614" t="s">
        <v>529</v>
      </c>
      <c r="CL155" s="614" t="s">
        <v>1083</v>
      </c>
      <c r="CM155" s="614" t="s">
        <v>1083</v>
      </c>
      <c r="CN155" s="614" t="s">
        <v>1083</v>
      </c>
      <c r="CO155" s="614" t="s">
        <v>1083</v>
      </c>
      <c r="CP155" s="614" t="s">
        <v>1083</v>
      </c>
      <c r="CQ155" s="614" t="s">
        <v>1083</v>
      </c>
      <c r="CR155" s="614" t="s">
        <v>529</v>
      </c>
      <c r="CS155" s="614" t="s">
        <v>1083</v>
      </c>
      <c r="CT155" s="614" t="s">
        <v>1083</v>
      </c>
      <c r="CU155" s="614" t="s">
        <v>1083</v>
      </c>
      <c r="CV155" s="614" t="s">
        <v>1083</v>
      </c>
      <c r="CW155" s="614" t="s">
        <v>1083</v>
      </c>
      <c r="CX155" s="614" t="s">
        <v>1083</v>
      </c>
      <c r="CY155" s="614" t="s">
        <v>1083</v>
      </c>
      <c r="CZ155" s="614" t="s">
        <v>1083</v>
      </c>
      <c r="DA155" s="614" t="s">
        <v>1083</v>
      </c>
      <c r="DB155" s="614" t="s">
        <v>1083</v>
      </c>
      <c r="DC155" s="614" t="s">
        <v>1083</v>
      </c>
      <c r="DD155" s="614" t="s">
        <v>1083</v>
      </c>
      <c r="DE155" s="614" t="s">
        <v>1083</v>
      </c>
      <c r="DF155" s="614" t="s">
        <v>1083</v>
      </c>
      <c r="DG155" s="614" t="s">
        <v>1083</v>
      </c>
      <c r="DH155" s="614" t="s">
        <v>1083</v>
      </c>
      <c r="DI155" s="614" t="s">
        <v>1083</v>
      </c>
      <c r="DJ155" s="614" t="s">
        <v>1083</v>
      </c>
      <c r="DK155" s="614" t="s">
        <v>1083</v>
      </c>
      <c r="DL155" s="614" t="s">
        <v>1083</v>
      </c>
      <c r="DM155" s="614" t="s">
        <v>529</v>
      </c>
      <c r="DN155" s="614" t="s">
        <v>1083</v>
      </c>
      <c r="DO155" s="614" t="s">
        <v>1083</v>
      </c>
      <c r="DP155" s="614" t="s">
        <v>529</v>
      </c>
      <c r="DQ155" s="614" t="s">
        <v>529</v>
      </c>
      <c r="DR155" s="614" t="s">
        <v>1083</v>
      </c>
      <c r="DS155" s="614" t="s">
        <v>1083</v>
      </c>
      <c r="DT155" s="614" t="s">
        <v>1083</v>
      </c>
      <c r="DU155" s="614" t="s">
        <v>1083</v>
      </c>
      <c r="DV155" s="614" t="s">
        <v>1083</v>
      </c>
      <c r="DW155" s="614" t="s">
        <v>1083</v>
      </c>
      <c r="DX155" s="614" t="s">
        <v>1083</v>
      </c>
      <c r="DY155" s="614" t="s">
        <v>1083</v>
      </c>
      <c r="DZ155" s="614" t="s">
        <v>529</v>
      </c>
      <c r="EA155" s="614" t="s">
        <v>529</v>
      </c>
      <c r="EB155" s="614" t="s">
        <v>529</v>
      </c>
      <c r="EC155" s="614" t="s">
        <v>1083</v>
      </c>
      <c r="ED155" s="614" t="s">
        <v>529</v>
      </c>
      <c r="EE155" s="614" t="s">
        <v>1083</v>
      </c>
      <c r="EF155" s="614" t="s">
        <v>529</v>
      </c>
      <c r="EG155" s="614" t="s">
        <v>1083</v>
      </c>
      <c r="EH155" s="614" t="s">
        <v>1083</v>
      </c>
      <c r="EI155" s="614" t="s">
        <v>1083</v>
      </c>
      <c r="EJ155" s="614" t="s">
        <v>1083</v>
      </c>
      <c r="EK155" s="614" t="s">
        <v>1083</v>
      </c>
      <c r="EL155" s="614" t="s">
        <v>1083</v>
      </c>
      <c r="EM155" s="614" t="s">
        <v>1083</v>
      </c>
      <c r="EN155" s="614" t="s">
        <v>1083</v>
      </c>
      <c r="EO155" s="614" t="s">
        <v>1083</v>
      </c>
      <c r="EP155" s="614" t="s">
        <v>1083</v>
      </c>
      <c r="EQ155" s="614" t="s">
        <v>1083</v>
      </c>
      <c r="ER155" s="614" t="s">
        <v>1083</v>
      </c>
      <c r="ES155" s="614" t="s">
        <v>1083</v>
      </c>
      <c r="ET155" s="614" t="s">
        <v>529</v>
      </c>
      <c r="EU155" s="614" t="s">
        <v>1083</v>
      </c>
      <c r="EV155" s="614" t="s">
        <v>529</v>
      </c>
      <c r="EW155" s="614" t="s">
        <v>529</v>
      </c>
      <c r="EX155" s="614" t="s">
        <v>1083</v>
      </c>
      <c r="EY155" s="614" t="s">
        <v>1083</v>
      </c>
      <c r="EZ155" s="614" t="s">
        <v>529</v>
      </c>
      <c r="FA155" s="614" t="s">
        <v>1083</v>
      </c>
      <c r="FB155" s="614" t="s">
        <v>1083</v>
      </c>
      <c r="FC155" s="614" t="s">
        <v>1083</v>
      </c>
      <c r="FD155" s="614" t="s">
        <v>1083</v>
      </c>
      <c r="FE155" s="614" t="s">
        <v>1083</v>
      </c>
      <c r="FF155" s="614" t="s">
        <v>1083</v>
      </c>
      <c r="FG155" s="614" t="s">
        <v>1083</v>
      </c>
      <c r="FH155" s="614" t="s">
        <v>1083</v>
      </c>
      <c r="FI155" s="614" t="s">
        <v>1083</v>
      </c>
      <c r="FJ155" s="614" t="s">
        <v>529</v>
      </c>
      <c r="FK155" s="614" t="s">
        <v>529</v>
      </c>
      <c r="FL155" s="614" t="s">
        <v>1083</v>
      </c>
      <c r="FM155" s="614" t="s">
        <v>1083</v>
      </c>
      <c r="FN155" s="614" t="s">
        <v>1083</v>
      </c>
      <c r="FO155" s="614" t="s">
        <v>1083</v>
      </c>
      <c r="FP155" s="614" t="s">
        <v>1083</v>
      </c>
      <c r="FQ155" s="614" t="s">
        <v>1083</v>
      </c>
      <c r="FR155" s="614" t="s">
        <v>1083</v>
      </c>
      <c r="FS155" s="614" t="s">
        <v>1083</v>
      </c>
      <c r="FT155" s="614" t="s">
        <v>529</v>
      </c>
      <c r="FU155" s="614" t="s">
        <v>1083</v>
      </c>
      <c r="FV155" s="614" t="s">
        <v>1083</v>
      </c>
      <c r="FW155" s="614" t="s">
        <v>1083</v>
      </c>
      <c r="FX155" s="614" t="s">
        <v>529</v>
      </c>
      <c r="FY155" s="614" t="s">
        <v>529</v>
      </c>
      <c r="FZ155" s="614" t="s">
        <v>529</v>
      </c>
      <c r="GA155" s="614" t="s">
        <v>529</v>
      </c>
      <c r="GB155" s="614" t="s">
        <v>529</v>
      </c>
      <c r="GC155" s="614" t="s">
        <v>529</v>
      </c>
      <c r="GD155" s="614" t="s">
        <v>529</v>
      </c>
      <c r="GE155" s="614" t="s">
        <v>1083</v>
      </c>
      <c r="GF155" s="614" t="s">
        <v>529</v>
      </c>
      <c r="GG155" s="614" t="s">
        <v>529</v>
      </c>
      <c r="GH155" s="614" t="s">
        <v>1083</v>
      </c>
      <c r="GI155" s="614" t="s">
        <v>1083</v>
      </c>
      <c r="GJ155" s="614" t="s">
        <v>1083</v>
      </c>
      <c r="GK155" s="614" t="s">
        <v>1083</v>
      </c>
      <c r="GL155" s="614" t="s">
        <v>529</v>
      </c>
      <c r="GM155" s="614" t="s">
        <v>529</v>
      </c>
    </row>
    <row r="156" spans="1:195" x14ac:dyDescent="0.2">
      <c r="A156" s="613">
        <v>44981</v>
      </c>
      <c r="B156" s="614" t="s">
        <v>1083</v>
      </c>
      <c r="C156" s="614" t="s">
        <v>1083</v>
      </c>
      <c r="D156" s="614" t="s">
        <v>1083</v>
      </c>
      <c r="E156" s="614" t="s">
        <v>529</v>
      </c>
      <c r="F156" s="614" t="s">
        <v>1083</v>
      </c>
      <c r="G156" s="614" t="s">
        <v>1083</v>
      </c>
      <c r="H156" s="614" t="s">
        <v>1083</v>
      </c>
      <c r="I156" s="614" t="s">
        <v>1083</v>
      </c>
      <c r="J156" s="614" t="s">
        <v>1083</v>
      </c>
      <c r="K156" s="614" t="s">
        <v>1083</v>
      </c>
      <c r="L156" s="614" t="s">
        <v>1083</v>
      </c>
      <c r="M156" s="614" t="s">
        <v>1083</v>
      </c>
      <c r="N156" s="614" t="s">
        <v>1083</v>
      </c>
      <c r="O156" s="614" t="s">
        <v>1083</v>
      </c>
      <c r="P156" s="614" t="s">
        <v>1083</v>
      </c>
      <c r="Q156" s="614" t="s">
        <v>1083</v>
      </c>
      <c r="R156" s="614" t="s">
        <v>1083</v>
      </c>
      <c r="S156" s="614" t="s">
        <v>1083</v>
      </c>
      <c r="T156" s="614" t="s">
        <v>1083</v>
      </c>
      <c r="U156" s="614" t="s">
        <v>1083</v>
      </c>
      <c r="V156" s="614" t="s">
        <v>1083</v>
      </c>
      <c r="W156" s="614" t="s">
        <v>529</v>
      </c>
      <c r="X156" s="614" t="s">
        <v>529</v>
      </c>
      <c r="Y156" s="614" t="s">
        <v>1083</v>
      </c>
      <c r="Z156" s="614" t="s">
        <v>1083</v>
      </c>
      <c r="AA156" s="614" t="s">
        <v>1083</v>
      </c>
      <c r="AB156" s="614" t="s">
        <v>1083</v>
      </c>
      <c r="AC156" s="614" t="s">
        <v>1083</v>
      </c>
      <c r="AD156" s="614" t="s">
        <v>1083</v>
      </c>
      <c r="AE156" s="614" t="s">
        <v>1083</v>
      </c>
      <c r="AF156" s="614" t="s">
        <v>1083</v>
      </c>
      <c r="AG156" s="614" t="s">
        <v>1083</v>
      </c>
      <c r="AH156" s="614" t="s">
        <v>1083</v>
      </c>
      <c r="AI156" s="614" t="s">
        <v>1083</v>
      </c>
      <c r="AJ156" s="614" t="s">
        <v>1083</v>
      </c>
      <c r="AK156" s="614" t="s">
        <v>1083</v>
      </c>
      <c r="AL156" s="614" t="s">
        <v>1083</v>
      </c>
      <c r="AM156" s="614" t="s">
        <v>1083</v>
      </c>
      <c r="AN156" s="614" t="s">
        <v>1083</v>
      </c>
      <c r="AO156" s="614" t="s">
        <v>1083</v>
      </c>
      <c r="AP156" s="614" t="s">
        <v>1083</v>
      </c>
      <c r="AQ156" s="614" t="s">
        <v>1083</v>
      </c>
      <c r="AR156" s="614" t="s">
        <v>1083</v>
      </c>
      <c r="AS156" s="614" t="s">
        <v>1083</v>
      </c>
      <c r="AT156" s="614" t="s">
        <v>1083</v>
      </c>
      <c r="AU156" s="614" t="s">
        <v>1083</v>
      </c>
      <c r="AV156" s="614" t="s">
        <v>1083</v>
      </c>
      <c r="AW156" s="614" t="s">
        <v>1083</v>
      </c>
      <c r="AX156" s="614" t="s">
        <v>1083</v>
      </c>
      <c r="AY156" s="614" t="s">
        <v>1083</v>
      </c>
      <c r="AZ156" s="614" t="s">
        <v>1083</v>
      </c>
      <c r="BA156" s="614" t="s">
        <v>1083</v>
      </c>
      <c r="BB156" s="614" t="s">
        <v>1083</v>
      </c>
      <c r="BC156" s="614" t="s">
        <v>529</v>
      </c>
      <c r="BD156" s="614" t="s">
        <v>529</v>
      </c>
      <c r="BE156" s="614" t="s">
        <v>1083</v>
      </c>
      <c r="BF156" s="614" t="s">
        <v>529</v>
      </c>
      <c r="BG156" s="614" t="s">
        <v>1083</v>
      </c>
      <c r="BH156" s="614" t="s">
        <v>529</v>
      </c>
      <c r="BI156" s="614" t="s">
        <v>1083</v>
      </c>
      <c r="BJ156" s="614" t="s">
        <v>1083</v>
      </c>
      <c r="BK156" s="614" t="s">
        <v>529</v>
      </c>
      <c r="BL156" s="614" t="s">
        <v>529</v>
      </c>
      <c r="BM156" s="614" t="s">
        <v>1083</v>
      </c>
      <c r="BN156" s="614" t="s">
        <v>529</v>
      </c>
      <c r="BO156" s="614" t="s">
        <v>529</v>
      </c>
      <c r="BP156" s="614" t="s">
        <v>529</v>
      </c>
      <c r="BQ156" s="614" t="s">
        <v>529</v>
      </c>
      <c r="BR156" s="614" t="s">
        <v>529</v>
      </c>
      <c r="BS156" s="614" t="s">
        <v>529</v>
      </c>
      <c r="BT156" s="614" t="s">
        <v>529</v>
      </c>
      <c r="BU156" s="614" t="s">
        <v>529</v>
      </c>
      <c r="BV156" s="614" t="s">
        <v>529</v>
      </c>
      <c r="BW156" s="614" t="s">
        <v>529</v>
      </c>
      <c r="BX156" s="614" t="s">
        <v>529</v>
      </c>
      <c r="BY156" s="614" t="s">
        <v>1083</v>
      </c>
      <c r="BZ156" s="614" t="s">
        <v>1083</v>
      </c>
      <c r="CA156" s="614" t="s">
        <v>1083</v>
      </c>
      <c r="CB156" s="614" t="s">
        <v>1083</v>
      </c>
      <c r="CC156" s="614" t="s">
        <v>1083</v>
      </c>
      <c r="CD156" s="614" t="s">
        <v>1083</v>
      </c>
      <c r="CE156" s="614" t="s">
        <v>529</v>
      </c>
      <c r="CF156" s="614" t="s">
        <v>529</v>
      </c>
      <c r="CG156" s="614" t="s">
        <v>1083</v>
      </c>
      <c r="CH156" s="614" t="s">
        <v>1083</v>
      </c>
      <c r="CI156" s="614" t="s">
        <v>1083</v>
      </c>
      <c r="CJ156" s="614" t="s">
        <v>1083</v>
      </c>
      <c r="CK156" s="614" t="s">
        <v>529</v>
      </c>
      <c r="CL156" s="614" t="s">
        <v>1083</v>
      </c>
      <c r="CM156" s="614" t="s">
        <v>1083</v>
      </c>
      <c r="CN156" s="614" t="s">
        <v>1083</v>
      </c>
      <c r="CO156" s="614" t="s">
        <v>1083</v>
      </c>
      <c r="CP156" s="614" t="s">
        <v>1083</v>
      </c>
      <c r="CQ156" s="614" t="s">
        <v>1083</v>
      </c>
      <c r="CR156" s="614" t="s">
        <v>529</v>
      </c>
      <c r="CS156" s="614" t="s">
        <v>1083</v>
      </c>
      <c r="CT156" s="614" t="s">
        <v>1083</v>
      </c>
      <c r="CU156" s="614" t="s">
        <v>1083</v>
      </c>
      <c r="CV156" s="614" t="s">
        <v>1083</v>
      </c>
      <c r="CW156" s="614" t="s">
        <v>1083</v>
      </c>
      <c r="CX156" s="614" t="s">
        <v>1083</v>
      </c>
      <c r="CY156" s="614" t="s">
        <v>1083</v>
      </c>
      <c r="CZ156" s="614" t="s">
        <v>1083</v>
      </c>
      <c r="DA156" s="614" t="s">
        <v>1083</v>
      </c>
      <c r="DB156" s="614" t="s">
        <v>1083</v>
      </c>
      <c r="DC156" s="614" t="s">
        <v>529</v>
      </c>
      <c r="DD156" s="614" t="s">
        <v>1083</v>
      </c>
      <c r="DE156" s="614" t="s">
        <v>1083</v>
      </c>
      <c r="DF156" s="614" t="s">
        <v>1083</v>
      </c>
      <c r="DG156" s="614" t="s">
        <v>1083</v>
      </c>
      <c r="DH156" s="614" t="s">
        <v>1083</v>
      </c>
      <c r="DI156" s="614" t="s">
        <v>1083</v>
      </c>
      <c r="DJ156" s="614" t="s">
        <v>1083</v>
      </c>
      <c r="DK156" s="614" t="s">
        <v>1083</v>
      </c>
      <c r="DL156" s="614" t="s">
        <v>1083</v>
      </c>
      <c r="DM156" s="614" t="s">
        <v>529</v>
      </c>
      <c r="DN156" s="614" t="s">
        <v>1083</v>
      </c>
      <c r="DO156" s="614" t="s">
        <v>1083</v>
      </c>
      <c r="DP156" s="614" t="s">
        <v>529</v>
      </c>
      <c r="DQ156" s="614" t="s">
        <v>529</v>
      </c>
      <c r="DR156" s="614" t="s">
        <v>1083</v>
      </c>
      <c r="DS156" s="614" t="s">
        <v>1083</v>
      </c>
      <c r="DT156" s="614" t="s">
        <v>1083</v>
      </c>
      <c r="DU156" s="614" t="s">
        <v>1083</v>
      </c>
      <c r="DV156" s="614" t="s">
        <v>1083</v>
      </c>
      <c r="DW156" s="614" t="s">
        <v>1083</v>
      </c>
      <c r="DX156" s="614" t="s">
        <v>1083</v>
      </c>
      <c r="DY156" s="614" t="s">
        <v>1083</v>
      </c>
      <c r="DZ156" s="614" t="s">
        <v>529</v>
      </c>
      <c r="EA156" s="614" t="s">
        <v>529</v>
      </c>
      <c r="EB156" s="614" t="s">
        <v>529</v>
      </c>
      <c r="EC156" s="614" t="s">
        <v>1083</v>
      </c>
      <c r="ED156" s="614" t="s">
        <v>1083</v>
      </c>
      <c r="EE156" s="614" t="s">
        <v>529</v>
      </c>
      <c r="EF156" s="614" t="s">
        <v>529</v>
      </c>
      <c r="EG156" s="614" t="s">
        <v>529</v>
      </c>
      <c r="EH156" s="614" t="s">
        <v>1083</v>
      </c>
      <c r="EI156" s="614" t="s">
        <v>1083</v>
      </c>
      <c r="EJ156" s="614" t="s">
        <v>1083</v>
      </c>
      <c r="EK156" s="614" t="s">
        <v>1083</v>
      </c>
      <c r="EL156" s="614" t="s">
        <v>1083</v>
      </c>
      <c r="EM156" s="614" t="s">
        <v>1083</v>
      </c>
      <c r="EN156" s="614" t="s">
        <v>1083</v>
      </c>
      <c r="EO156" s="614" t="s">
        <v>1083</v>
      </c>
      <c r="EP156" s="614" t="s">
        <v>1083</v>
      </c>
      <c r="EQ156" s="614" t="s">
        <v>1083</v>
      </c>
      <c r="ER156" s="614" t="s">
        <v>1083</v>
      </c>
      <c r="ES156" s="614" t="s">
        <v>1083</v>
      </c>
      <c r="ET156" s="614" t="s">
        <v>529</v>
      </c>
      <c r="EU156" s="614" t="s">
        <v>1083</v>
      </c>
      <c r="EV156" s="614" t="s">
        <v>529</v>
      </c>
      <c r="EW156" s="614" t="s">
        <v>529</v>
      </c>
      <c r="EX156" s="614" t="s">
        <v>1083</v>
      </c>
      <c r="EY156" s="614" t="s">
        <v>529</v>
      </c>
      <c r="EZ156" s="614" t="s">
        <v>529</v>
      </c>
      <c r="FA156" s="614" t="s">
        <v>1083</v>
      </c>
      <c r="FB156" s="614" t="s">
        <v>1083</v>
      </c>
      <c r="FC156" s="614" t="s">
        <v>1083</v>
      </c>
      <c r="FD156" s="614" t="s">
        <v>1083</v>
      </c>
      <c r="FE156" s="614" t="s">
        <v>1083</v>
      </c>
      <c r="FF156" s="614" t="s">
        <v>1083</v>
      </c>
      <c r="FG156" s="614" t="s">
        <v>1083</v>
      </c>
      <c r="FH156" s="614" t="s">
        <v>1083</v>
      </c>
      <c r="FI156" s="614" t="s">
        <v>1083</v>
      </c>
      <c r="FJ156" s="614" t="s">
        <v>1083</v>
      </c>
      <c r="FK156" s="614" t="s">
        <v>1083</v>
      </c>
      <c r="FL156" s="614" t="s">
        <v>1083</v>
      </c>
      <c r="FM156" s="614" t="s">
        <v>1083</v>
      </c>
      <c r="FN156" s="614" t="s">
        <v>1083</v>
      </c>
      <c r="FO156" s="614" t="s">
        <v>1083</v>
      </c>
      <c r="FP156" s="614" t="s">
        <v>1083</v>
      </c>
      <c r="FQ156" s="614" t="s">
        <v>1083</v>
      </c>
      <c r="FR156" s="614" t="s">
        <v>1083</v>
      </c>
      <c r="FS156" s="614" t="s">
        <v>1083</v>
      </c>
      <c r="FT156" s="614" t="s">
        <v>529</v>
      </c>
      <c r="FU156" s="614" t="s">
        <v>1083</v>
      </c>
      <c r="FV156" s="614" t="s">
        <v>1083</v>
      </c>
      <c r="FW156" s="614" t="s">
        <v>1083</v>
      </c>
      <c r="FX156" s="614" t="s">
        <v>529</v>
      </c>
      <c r="FY156" s="614" t="s">
        <v>529</v>
      </c>
      <c r="FZ156" s="614" t="s">
        <v>529</v>
      </c>
      <c r="GA156" s="614" t="s">
        <v>529</v>
      </c>
      <c r="GB156" s="614" t="s">
        <v>529</v>
      </c>
      <c r="GC156" s="614" t="s">
        <v>529</v>
      </c>
      <c r="GD156" s="614" t="s">
        <v>529</v>
      </c>
      <c r="GE156" s="614" t="s">
        <v>1083</v>
      </c>
      <c r="GF156" s="614" t="s">
        <v>529</v>
      </c>
      <c r="GG156" s="614" t="s">
        <v>529</v>
      </c>
      <c r="GH156" s="614" t="s">
        <v>1083</v>
      </c>
      <c r="GI156" s="614" t="s">
        <v>1083</v>
      </c>
      <c r="GJ156" s="614" t="s">
        <v>529</v>
      </c>
      <c r="GK156" s="614" t="s">
        <v>1083</v>
      </c>
      <c r="GL156" s="614" t="s">
        <v>529</v>
      </c>
      <c r="GM156" s="614" t="s">
        <v>1083</v>
      </c>
    </row>
    <row r="157" spans="1:195" x14ac:dyDescent="0.2">
      <c r="A157" s="613">
        <v>44982</v>
      </c>
      <c r="B157" s="614" t="s">
        <v>1083</v>
      </c>
      <c r="C157" s="614" t="s">
        <v>1083</v>
      </c>
      <c r="D157" s="614" t="s">
        <v>1083</v>
      </c>
      <c r="E157" s="614" t="s">
        <v>529</v>
      </c>
      <c r="F157" s="614" t="s">
        <v>1083</v>
      </c>
      <c r="G157" s="614" t="s">
        <v>1083</v>
      </c>
      <c r="H157" s="614" t="s">
        <v>1083</v>
      </c>
      <c r="I157" s="614" t="s">
        <v>1083</v>
      </c>
      <c r="J157" s="614" t="s">
        <v>1083</v>
      </c>
      <c r="K157" s="614" t="s">
        <v>1083</v>
      </c>
      <c r="L157" s="614" t="s">
        <v>1083</v>
      </c>
      <c r="M157" s="614" t="s">
        <v>1083</v>
      </c>
      <c r="N157" s="614" t="s">
        <v>1083</v>
      </c>
      <c r="O157" s="614" t="s">
        <v>1083</v>
      </c>
      <c r="P157" s="614" t="s">
        <v>1083</v>
      </c>
      <c r="Q157" s="614" t="s">
        <v>1083</v>
      </c>
      <c r="R157" s="614" t="s">
        <v>1083</v>
      </c>
      <c r="S157" s="614" t="s">
        <v>1083</v>
      </c>
      <c r="T157" s="614" t="s">
        <v>1083</v>
      </c>
      <c r="U157" s="614" t="s">
        <v>1083</v>
      </c>
      <c r="V157" s="614" t="s">
        <v>1083</v>
      </c>
      <c r="W157" s="614" t="s">
        <v>529</v>
      </c>
      <c r="X157" s="614" t="s">
        <v>529</v>
      </c>
      <c r="Y157" s="614" t="s">
        <v>1083</v>
      </c>
      <c r="Z157" s="614" t="s">
        <v>1083</v>
      </c>
      <c r="AA157" s="614" t="s">
        <v>1083</v>
      </c>
      <c r="AB157" s="614" t="s">
        <v>1083</v>
      </c>
      <c r="AC157" s="614" t="s">
        <v>1083</v>
      </c>
      <c r="AD157" s="614" t="s">
        <v>1083</v>
      </c>
      <c r="AE157" s="614" t="s">
        <v>1083</v>
      </c>
      <c r="AF157" s="614" t="s">
        <v>1083</v>
      </c>
      <c r="AG157" s="614" t="s">
        <v>1083</v>
      </c>
      <c r="AH157" s="614" t="s">
        <v>1083</v>
      </c>
      <c r="AI157" s="614" t="s">
        <v>1083</v>
      </c>
      <c r="AJ157" s="614" t="s">
        <v>1083</v>
      </c>
      <c r="AK157" s="614" t="s">
        <v>1083</v>
      </c>
      <c r="AL157" s="614" t="s">
        <v>1083</v>
      </c>
      <c r="AM157" s="614" t="s">
        <v>1083</v>
      </c>
      <c r="AN157" s="614" t="s">
        <v>1083</v>
      </c>
      <c r="AO157" s="614" t="s">
        <v>1083</v>
      </c>
      <c r="AP157" s="614" t="s">
        <v>1083</v>
      </c>
      <c r="AQ157" s="614" t="s">
        <v>1083</v>
      </c>
      <c r="AR157" s="614" t="s">
        <v>1083</v>
      </c>
      <c r="AS157" s="614" t="s">
        <v>1083</v>
      </c>
      <c r="AT157" s="614" t="s">
        <v>1083</v>
      </c>
      <c r="AU157" s="614" t="s">
        <v>1083</v>
      </c>
      <c r="AV157" s="614" t="s">
        <v>1083</v>
      </c>
      <c r="AW157" s="614" t="s">
        <v>1083</v>
      </c>
      <c r="AX157" s="614" t="s">
        <v>1083</v>
      </c>
      <c r="AY157" s="614" t="s">
        <v>1083</v>
      </c>
      <c r="AZ157" s="614" t="s">
        <v>1083</v>
      </c>
      <c r="BA157" s="614" t="s">
        <v>1083</v>
      </c>
      <c r="BB157" s="614" t="s">
        <v>1083</v>
      </c>
      <c r="BC157" s="614" t="s">
        <v>529</v>
      </c>
      <c r="BD157" s="614" t="s">
        <v>529</v>
      </c>
      <c r="BE157" s="614" t="s">
        <v>1083</v>
      </c>
      <c r="BF157" s="614" t="s">
        <v>529</v>
      </c>
      <c r="BG157" s="614" t="s">
        <v>1083</v>
      </c>
      <c r="BH157" s="614" t="s">
        <v>529</v>
      </c>
      <c r="BI157" s="614" t="s">
        <v>1083</v>
      </c>
      <c r="BJ157" s="614" t="s">
        <v>1083</v>
      </c>
      <c r="BK157" s="614" t="s">
        <v>529</v>
      </c>
      <c r="BL157" s="614" t="s">
        <v>529</v>
      </c>
      <c r="BM157" s="614" t="s">
        <v>1083</v>
      </c>
      <c r="BN157" s="614" t="s">
        <v>529</v>
      </c>
      <c r="BO157" s="614" t="s">
        <v>529</v>
      </c>
      <c r="BP157" s="614" t="s">
        <v>529</v>
      </c>
      <c r="BQ157" s="614" t="s">
        <v>529</v>
      </c>
      <c r="BR157" s="614" t="s">
        <v>529</v>
      </c>
      <c r="BS157" s="614" t="s">
        <v>529</v>
      </c>
      <c r="BT157" s="614" t="s">
        <v>529</v>
      </c>
      <c r="BU157" s="614" t="s">
        <v>529</v>
      </c>
      <c r="BV157" s="614" t="s">
        <v>529</v>
      </c>
      <c r="BW157" s="614" t="s">
        <v>529</v>
      </c>
      <c r="BX157" s="614" t="s">
        <v>529</v>
      </c>
      <c r="BY157" s="614" t="s">
        <v>1083</v>
      </c>
      <c r="BZ157" s="614" t="s">
        <v>1083</v>
      </c>
      <c r="CA157" s="614" t="s">
        <v>1083</v>
      </c>
      <c r="CB157" s="614" t="s">
        <v>1083</v>
      </c>
      <c r="CC157" s="614" t="s">
        <v>1083</v>
      </c>
      <c r="CD157" s="614" t="s">
        <v>1083</v>
      </c>
      <c r="CE157" s="614" t="s">
        <v>529</v>
      </c>
      <c r="CF157" s="614" t="s">
        <v>529</v>
      </c>
      <c r="CG157" s="614" t="s">
        <v>1083</v>
      </c>
      <c r="CH157" s="614" t="s">
        <v>1083</v>
      </c>
      <c r="CI157" s="614" t="s">
        <v>1083</v>
      </c>
      <c r="CJ157" s="614" t="s">
        <v>529</v>
      </c>
      <c r="CK157" s="614" t="s">
        <v>529</v>
      </c>
      <c r="CL157" s="614" t="s">
        <v>1083</v>
      </c>
      <c r="CM157" s="614" t="s">
        <v>1083</v>
      </c>
      <c r="CN157" s="614" t="s">
        <v>1083</v>
      </c>
      <c r="CO157" s="614" t="s">
        <v>1083</v>
      </c>
      <c r="CP157" s="614" t="s">
        <v>1083</v>
      </c>
      <c r="CQ157" s="614" t="s">
        <v>1083</v>
      </c>
      <c r="CR157" s="614" t="s">
        <v>529</v>
      </c>
      <c r="CS157" s="614" t="s">
        <v>1083</v>
      </c>
      <c r="CT157" s="614" t="s">
        <v>1083</v>
      </c>
      <c r="CU157" s="614" t="s">
        <v>1083</v>
      </c>
      <c r="CV157" s="614" t="s">
        <v>1083</v>
      </c>
      <c r="CW157" s="614" t="s">
        <v>1083</v>
      </c>
      <c r="CX157" s="614" t="s">
        <v>1083</v>
      </c>
      <c r="CY157" s="614" t="s">
        <v>1083</v>
      </c>
      <c r="CZ157" s="614" t="s">
        <v>1083</v>
      </c>
      <c r="DA157" s="614" t="s">
        <v>1083</v>
      </c>
      <c r="DB157" s="614" t="s">
        <v>1083</v>
      </c>
      <c r="DC157" s="614" t="s">
        <v>529</v>
      </c>
      <c r="DD157" s="614" t="s">
        <v>1083</v>
      </c>
      <c r="DE157" s="614" t="s">
        <v>1083</v>
      </c>
      <c r="DF157" s="614" t="s">
        <v>1083</v>
      </c>
      <c r="DG157" s="614" t="s">
        <v>1083</v>
      </c>
      <c r="DH157" s="614" t="s">
        <v>1083</v>
      </c>
      <c r="DI157" s="614" t="s">
        <v>1083</v>
      </c>
      <c r="DJ157" s="614" t="s">
        <v>1083</v>
      </c>
      <c r="DK157" s="614" t="s">
        <v>1083</v>
      </c>
      <c r="DL157" s="614" t="s">
        <v>1083</v>
      </c>
      <c r="DM157" s="614" t="s">
        <v>1083</v>
      </c>
      <c r="DN157" s="614" t="s">
        <v>1083</v>
      </c>
      <c r="DO157" s="614" t="s">
        <v>1083</v>
      </c>
      <c r="DP157" s="614" t="s">
        <v>529</v>
      </c>
      <c r="DQ157" s="614" t="s">
        <v>529</v>
      </c>
      <c r="DR157" s="614" t="s">
        <v>1083</v>
      </c>
      <c r="DS157" s="614" t="s">
        <v>1083</v>
      </c>
      <c r="DT157" s="614" t="s">
        <v>1083</v>
      </c>
      <c r="DU157" s="614" t="s">
        <v>1083</v>
      </c>
      <c r="DV157" s="614" t="s">
        <v>1083</v>
      </c>
      <c r="DW157" s="614" t="s">
        <v>1083</v>
      </c>
      <c r="DX157" s="614" t="s">
        <v>1083</v>
      </c>
      <c r="DY157" s="614" t="s">
        <v>1083</v>
      </c>
      <c r="DZ157" s="614" t="s">
        <v>529</v>
      </c>
      <c r="EA157" s="614" t="s">
        <v>529</v>
      </c>
      <c r="EB157" s="614" t="s">
        <v>529</v>
      </c>
      <c r="EC157" s="614" t="s">
        <v>1083</v>
      </c>
      <c r="ED157" s="614" t="s">
        <v>529</v>
      </c>
      <c r="EE157" s="614" t="s">
        <v>1083</v>
      </c>
      <c r="EF157" s="614" t="s">
        <v>529</v>
      </c>
      <c r="EG157" s="614" t="s">
        <v>529</v>
      </c>
      <c r="EH157" s="614" t="s">
        <v>1083</v>
      </c>
      <c r="EI157" s="614" t="s">
        <v>1083</v>
      </c>
      <c r="EJ157" s="614" t="s">
        <v>1083</v>
      </c>
      <c r="EK157" s="614" t="s">
        <v>1083</v>
      </c>
      <c r="EL157" s="614" t="s">
        <v>1083</v>
      </c>
      <c r="EM157" s="614" t="s">
        <v>1083</v>
      </c>
      <c r="EN157" s="614" t="s">
        <v>1083</v>
      </c>
      <c r="EO157" s="614" t="s">
        <v>1083</v>
      </c>
      <c r="EP157" s="614" t="s">
        <v>1083</v>
      </c>
      <c r="EQ157" s="614" t="s">
        <v>529</v>
      </c>
      <c r="ER157" s="614" t="s">
        <v>1083</v>
      </c>
      <c r="ES157" s="614" t="s">
        <v>1083</v>
      </c>
      <c r="ET157" s="614" t="s">
        <v>529</v>
      </c>
      <c r="EU157" s="614" t="s">
        <v>529</v>
      </c>
      <c r="EV157" s="614" t="s">
        <v>529</v>
      </c>
      <c r="EW157" s="614" t="s">
        <v>529</v>
      </c>
      <c r="EX157" s="614" t="s">
        <v>1083</v>
      </c>
      <c r="EY157" s="614" t="s">
        <v>1083</v>
      </c>
      <c r="EZ157" s="614" t="s">
        <v>529</v>
      </c>
      <c r="FA157" s="614" t="s">
        <v>1083</v>
      </c>
      <c r="FB157" s="614" t="s">
        <v>1083</v>
      </c>
      <c r="FC157" s="614" t="s">
        <v>1083</v>
      </c>
      <c r="FD157" s="614" t="s">
        <v>1083</v>
      </c>
      <c r="FE157" s="614" t="s">
        <v>1083</v>
      </c>
      <c r="FF157" s="614" t="s">
        <v>1083</v>
      </c>
      <c r="FG157" s="614" t="s">
        <v>1083</v>
      </c>
      <c r="FH157" s="614" t="s">
        <v>1083</v>
      </c>
      <c r="FI157" s="614" t="s">
        <v>1083</v>
      </c>
      <c r="FJ157" s="614" t="s">
        <v>529</v>
      </c>
      <c r="FK157" s="614" t="s">
        <v>529</v>
      </c>
      <c r="FL157" s="614" t="s">
        <v>1083</v>
      </c>
      <c r="FM157" s="614" t="s">
        <v>1083</v>
      </c>
      <c r="FN157" s="614" t="s">
        <v>1083</v>
      </c>
      <c r="FO157" s="614" t="s">
        <v>1083</v>
      </c>
      <c r="FP157" s="614" t="s">
        <v>1083</v>
      </c>
      <c r="FQ157" s="614" t="s">
        <v>1083</v>
      </c>
      <c r="FR157" s="614" t="s">
        <v>1083</v>
      </c>
      <c r="FS157" s="614" t="s">
        <v>1083</v>
      </c>
      <c r="FT157" s="614" t="s">
        <v>529</v>
      </c>
      <c r="FU157" s="614" t="s">
        <v>529</v>
      </c>
      <c r="FV157" s="614" t="s">
        <v>1083</v>
      </c>
      <c r="FW157" s="614" t="s">
        <v>1083</v>
      </c>
      <c r="FX157" s="614" t="s">
        <v>529</v>
      </c>
      <c r="FY157" s="614" t="s">
        <v>529</v>
      </c>
      <c r="FZ157" s="614" t="s">
        <v>529</v>
      </c>
      <c r="GA157" s="614" t="s">
        <v>529</v>
      </c>
      <c r="GB157" s="614" t="s">
        <v>529</v>
      </c>
      <c r="GC157" s="614" t="s">
        <v>529</v>
      </c>
      <c r="GD157" s="614" t="s">
        <v>1083</v>
      </c>
      <c r="GE157" s="614" t="s">
        <v>1083</v>
      </c>
      <c r="GF157" s="614" t="s">
        <v>529</v>
      </c>
      <c r="GG157" s="614" t="s">
        <v>529</v>
      </c>
      <c r="GH157" s="614" t="s">
        <v>1083</v>
      </c>
      <c r="GI157" s="614" t="s">
        <v>1083</v>
      </c>
      <c r="GJ157" s="614" t="s">
        <v>529</v>
      </c>
      <c r="GK157" s="614" t="s">
        <v>1083</v>
      </c>
      <c r="GL157" s="614" t="s">
        <v>529</v>
      </c>
      <c r="GM157" s="614" t="s">
        <v>529</v>
      </c>
    </row>
    <row r="158" spans="1:195" x14ac:dyDescent="0.2">
      <c r="A158" s="613">
        <v>44983</v>
      </c>
      <c r="B158" s="614" t="s">
        <v>1083</v>
      </c>
      <c r="C158" s="614" t="s">
        <v>1083</v>
      </c>
      <c r="D158" s="614" t="s">
        <v>1083</v>
      </c>
      <c r="E158" s="614" t="s">
        <v>529</v>
      </c>
      <c r="F158" s="614" t="s">
        <v>1083</v>
      </c>
      <c r="G158" s="614" t="s">
        <v>1083</v>
      </c>
      <c r="H158" s="614" t="s">
        <v>1083</v>
      </c>
      <c r="I158" s="614" t="s">
        <v>1083</v>
      </c>
      <c r="J158" s="614" t="s">
        <v>1083</v>
      </c>
      <c r="K158" s="614" t="s">
        <v>1083</v>
      </c>
      <c r="L158" s="614" t="s">
        <v>1083</v>
      </c>
      <c r="M158" s="614" t="s">
        <v>1083</v>
      </c>
      <c r="N158" s="614" t="s">
        <v>1083</v>
      </c>
      <c r="O158" s="614" t="s">
        <v>1083</v>
      </c>
      <c r="P158" s="614" t="s">
        <v>1083</v>
      </c>
      <c r="Q158" s="614" t="s">
        <v>1083</v>
      </c>
      <c r="R158" s="614" t="s">
        <v>1083</v>
      </c>
      <c r="S158" s="614" t="s">
        <v>1083</v>
      </c>
      <c r="T158" s="614" t="s">
        <v>1083</v>
      </c>
      <c r="U158" s="614" t="s">
        <v>1083</v>
      </c>
      <c r="V158" s="614" t="s">
        <v>1083</v>
      </c>
      <c r="W158" s="614" t="s">
        <v>529</v>
      </c>
      <c r="X158" s="614" t="s">
        <v>529</v>
      </c>
      <c r="Y158" s="614" t="s">
        <v>1083</v>
      </c>
      <c r="Z158" s="614" t="s">
        <v>1083</v>
      </c>
      <c r="AA158" s="614" t="s">
        <v>1083</v>
      </c>
      <c r="AB158" s="614" t="s">
        <v>1083</v>
      </c>
      <c r="AC158" s="614" t="s">
        <v>1083</v>
      </c>
      <c r="AD158" s="614" t="s">
        <v>1083</v>
      </c>
      <c r="AE158" s="614" t="s">
        <v>1083</v>
      </c>
      <c r="AF158" s="614" t="s">
        <v>1083</v>
      </c>
      <c r="AG158" s="614" t="s">
        <v>1083</v>
      </c>
      <c r="AH158" s="614" t="s">
        <v>1083</v>
      </c>
      <c r="AI158" s="614" t="s">
        <v>1083</v>
      </c>
      <c r="AJ158" s="614" t="s">
        <v>1083</v>
      </c>
      <c r="AK158" s="614" t="s">
        <v>1083</v>
      </c>
      <c r="AL158" s="614" t="s">
        <v>1083</v>
      </c>
      <c r="AM158" s="614" t="s">
        <v>1083</v>
      </c>
      <c r="AN158" s="614" t="s">
        <v>1083</v>
      </c>
      <c r="AO158" s="614" t="s">
        <v>1083</v>
      </c>
      <c r="AP158" s="614" t="s">
        <v>1083</v>
      </c>
      <c r="AQ158" s="614" t="s">
        <v>1083</v>
      </c>
      <c r="AR158" s="614" t="s">
        <v>1083</v>
      </c>
      <c r="AS158" s="614" t="s">
        <v>1083</v>
      </c>
      <c r="AT158" s="614" t="s">
        <v>1083</v>
      </c>
      <c r="AU158" s="614" t="s">
        <v>1083</v>
      </c>
      <c r="AV158" s="614" t="s">
        <v>1083</v>
      </c>
      <c r="AW158" s="614" t="s">
        <v>1083</v>
      </c>
      <c r="AX158" s="614" t="s">
        <v>1083</v>
      </c>
      <c r="AY158" s="614" t="s">
        <v>1083</v>
      </c>
      <c r="AZ158" s="614" t="s">
        <v>1083</v>
      </c>
      <c r="BA158" s="614" t="s">
        <v>1083</v>
      </c>
      <c r="BB158" s="614" t="s">
        <v>1083</v>
      </c>
      <c r="BC158" s="614" t="s">
        <v>529</v>
      </c>
      <c r="BD158" s="614" t="s">
        <v>529</v>
      </c>
      <c r="BE158" s="614" t="s">
        <v>1083</v>
      </c>
      <c r="BF158" s="614" t="s">
        <v>529</v>
      </c>
      <c r="BG158" s="614" t="s">
        <v>1083</v>
      </c>
      <c r="BH158" s="614" t="s">
        <v>529</v>
      </c>
      <c r="BI158" s="614" t="s">
        <v>1083</v>
      </c>
      <c r="BJ158" s="614" t="s">
        <v>1083</v>
      </c>
      <c r="BK158" s="614" t="s">
        <v>529</v>
      </c>
      <c r="BL158" s="614" t="s">
        <v>529</v>
      </c>
      <c r="BM158" s="614" t="s">
        <v>1083</v>
      </c>
      <c r="BN158" s="614" t="s">
        <v>529</v>
      </c>
      <c r="BO158" s="614" t="s">
        <v>529</v>
      </c>
      <c r="BP158" s="614" t="s">
        <v>529</v>
      </c>
      <c r="BQ158" s="614" t="s">
        <v>529</v>
      </c>
      <c r="BR158" s="614" t="s">
        <v>529</v>
      </c>
      <c r="BS158" s="614" t="s">
        <v>529</v>
      </c>
      <c r="BT158" s="614" t="s">
        <v>529</v>
      </c>
      <c r="BU158" s="614" t="s">
        <v>529</v>
      </c>
      <c r="BV158" s="614" t="s">
        <v>529</v>
      </c>
      <c r="BW158" s="614" t="s">
        <v>529</v>
      </c>
      <c r="BX158" s="614" t="s">
        <v>529</v>
      </c>
      <c r="BY158" s="614" t="s">
        <v>1083</v>
      </c>
      <c r="BZ158" s="614" t="s">
        <v>1083</v>
      </c>
      <c r="CA158" s="614" t="s">
        <v>1083</v>
      </c>
      <c r="CB158" s="614" t="s">
        <v>1083</v>
      </c>
      <c r="CC158" s="614" t="s">
        <v>1083</v>
      </c>
      <c r="CD158" s="614" t="s">
        <v>1083</v>
      </c>
      <c r="CE158" s="614" t="s">
        <v>529</v>
      </c>
      <c r="CF158" s="614" t="s">
        <v>529</v>
      </c>
      <c r="CG158" s="614" t="s">
        <v>1083</v>
      </c>
      <c r="CH158" s="614" t="s">
        <v>1083</v>
      </c>
      <c r="CI158" s="614" t="s">
        <v>1083</v>
      </c>
      <c r="CJ158" s="614" t="s">
        <v>1083</v>
      </c>
      <c r="CK158" s="614" t="s">
        <v>529</v>
      </c>
      <c r="CL158" s="614" t="s">
        <v>1083</v>
      </c>
      <c r="CM158" s="614" t="s">
        <v>1083</v>
      </c>
      <c r="CN158" s="614" t="s">
        <v>1083</v>
      </c>
      <c r="CO158" s="614" t="s">
        <v>1083</v>
      </c>
      <c r="CP158" s="614" t="s">
        <v>1083</v>
      </c>
      <c r="CQ158" s="614" t="s">
        <v>1083</v>
      </c>
      <c r="CR158" s="614" t="s">
        <v>529</v>
      </c>
      <c r="CS158" s="614" t="s">
        <v>1083</v>
      </c>
      <c r="CT158" s="614" t="s">
        <v>1083</v>
      </c>
      <c r="CU158" s="614" t="s">
        <v>1083</v>
      </c>
      <c r="CV158" s="614" t="s">
        <v>1083</v>
      </c>
      <c r="CW158" s="614" t="s">
        <v>1083</v>
      </c>
      <c r="CX158" s="614" t="s">
        <v>1083</v>
      </c>
      <c r="CY158" s="614" t="s">
        <v>1083</v>
      </c>
      <c r="CZ158" s="614" t="s">
        <v>1083</v>
      </c>
      <c r="DA158" s="614" t="s">
        <v>1083</v>
      </c>
      <c r="DB158" s="614" t="s">
        <v>1083</v>
      </c>
      <c r="DC158" s="614" t="s">
        <v>529</v>
      </c>
      <c r="DD158" s="614" t="s">
        <v>1083</v>
      </c>
      <c r="DE158" s="614" t="s">
        <v>1083</v>
      </c>
      <c r="DF158" s="614" t="s">
        <v>1083</v>
      </c>
      <c r="DG158" s="614" t="s">
        <v>1083</v>
      </c>
      <c r="DH158" s="614" t="s">
        <v>1083</v>
      </c>
      <c r="DI158" s="614" t="s">
        <v>1083</v>
      </c>
      <c r="DJ158" s="614" t="s">
        <v>1083</v>
      </c>
      <c r="DK158" s="614" t="s">
        <v>1083</v>
      </c>
      <c r="DL158" s="614" t="s">
        <v>1083</v>
      </c>
      <c r="DM158" s="614" t="s">
        <v>529</v>
      </c>
      <c r="DN158" s="614" t="s">
        <v>1083</v>
      </c>
      <c r="DO158" s="614" t="s">
        <v>1083</v>
      </c>
      <c r="DP158" s="614" t="s">
        <v>529</v>
      </c>
      <c r="DQ158" s="614" t="s">
        <v>529</v>
      </c>
      <c r="DR158" s="614" t="s">
        <v>1083</v>
      </c>
      <c r="DS158" s="614" t="s">
        <v>1083</v>
      </c>
      <c r="DT158" s="614" t="s">
        <v>1083</v>
      </c>
      <c r="DU158" s="614" t="s">
        <v>529</v>
      </c>
      <c r="DV158" s="614" t="s">
        <v>529</v>
      </c>
      <c r="DW158" s="614" t="s">
        <v>1083</v>
      </c>
      <c r="DX158" s="614" t="s">
        <v>1083</v>
      </c>
      <c r="DY158" s="614" t="s">
        <v>1083</v>
      </c>
      <c r="DZ158" s="614" t="s">
        <v>529</v>
      </c>
      <c r="EA158" s="614" t="s">
        <v>529</v>
      </c>
      <c r="EB158" s="614" t="s">
        <v>529</v>
      </c>
      <c r="EC158" s="614" t="s">
        <v>1083</v>
      </c>
      <c r="ED158" s="614" t="s">
        <v>529</v>
      </c>
      <c r="EE158" s="614" t="s">
        <v>529</v>
      </c>
      <c r="EF158" s="614" t="s">
        <v>529</v>
      </c>
      <c r="EG158" s="614" t="s">
        <v>529</v>
      </c>
      <c r="EH158" s="614" t="s">
        <v>1083</v>
      </c>
      <c r="EI158" s="614" t="s">
        <v>1083</v>
      </c>
      <c r="EJ158" s="614" t="s">
        <v>1083</v>
      </c>
      <c r="EK158" s="614" t="s">
        <v>1083</v>
      </c>
      <c r="EL158" s="614" t="s">
        <v>1083</v>
      </c>
      <c r="EM158" s="614" t="s">
        <v>1083</v>
      </c>
      <c r="EN158" s="614" t="s">
        <v>1083</v>
      </c>
      <c r="EO158" s="614" t="s">
        <v>1083</v>
      </c>
      <c r="EP158" s="614" t="s">
        <v>1083</v>
      </c>
      <c r="EQ158" s="614" t="s">
        <v>529</v>
      </c>
      <c r="ER158" s="614" t="s">
        <v>1083</v>
      </c>
      <c r="ES158" s="614" t="s">
        <v>1083</v>
      </c>
      <c r="ET158" s="614" t="s">
        <v>1083</v>
      </c>
      <c r="EU158" s="614" t="s">
        <v>529</v>
      </c>
      <c r="EV158" s="614" t="s">
        <v>529</v>
      </c>
      <c r="EW158" s="614" t="s">
        <v>529</v>
      </c>
      <c r="EX158" s="614" t="s">
        <v>1083</v>
      </c>
      <c r="EY158" s="614" t="s">
        <v>1083</v>
      </c>
      <c r="EZ158" s="614" t="s">
        <v>529</v>
      </c>
      <c r="FA158" s="614" t="s">
        <v>1083</v>
      </c>
      <c r="FB158" s="614" t="s">
        <v>1083</v>
      </c>
      <c r="FC158" s="614" t="s">
        <v>1083</v>
      </c>
      <c r="FD158" s="614" t="s">
        <v>1083</v>
      </c>
      <c r="FE158" s="614" t="s">
        <v>1083</v>
      </c>
      <c r="FF158" s="614" t="s">
        <v>1083</v>
      </c>
      <c r="FG158" s="614" t="s">
        <v>1083</v>
      </c>
      <c r="FH158" s="614" t="s">
        <v>1083</v>
      </c>
      <c r="FI158" s="614" t="s">
        <v>1083</v>
      </c>
      <c r="FJ158" s="614" t="s">
        <v>529</v>
      </c>
      <c r="FK158" s="614" t="s">
        <v>529</v>
      </c>
      <c r="FL158" s="614" t="s">
        <v>1083</v>
      </c>
      <c r="FM158" s="614" t="s">
        <v>1083</v>
      </c>
      <c r="FN158" s="614" t="s">
        <v>1083</v>
      </c>
      <c r="FO158" s="614" t="s">
        <v>1083</v>
      </c>
      <c r="FP158" s="614" t="s">
        <v>1083</v>
      </c>
      <c r="FQ158" s="614" t="s">
        <v>1083</v>
      </c>
      <c r="FR158" s="614" t="s">
        <v>1083</v>
      </c>
      <c r="FS158" s="614" t="s">
        <v>1083</v>
      </c>
      <c r="FT158" s="614" t="s">
        <v>529</v>
      </c>
      <c r="FU158" s="614" t="s">
        <v>1083</v>
      </c>
      <c r="FV158" s="614" t="s">
        <v>1083</v>
      </c>
      <c r="FW158" s="614" t="s">
        <v>1083</v>
      </c>
      <c r="FX158" s="614" t="s">
        <v>529</v>
      </c>
      <c r="FY158" s="614" t="s">
        <v>529</v>
      </c>
      <c r="FZ158" s="614" t="s">
        <v>529</v>
      </c>
      <c r="GA158" s="614" t="s">
        <v>529</v>
      </c>
      <c r="GB158" s="614" t="s">
        <v>529</v>
      </c>
      <c r="GC158" s="614" t="s">
        <v>529</v>
      </c>
      <c r="GD158" s="614" t="s">
        <v>529</v>
      </c>
      <c r="GE158" s="614" t="s">
        <v>1083</v>
      </c>
      <c r="GF158" s="614" t="s">
        <v>529</v>
      </c>
      <c r="GG158" s="614" t="s">
        <v>529</v>
      </c>
      <c r="GH158" s="614" t="s">
        <v>1083</v>
      </c>
      <c r="GI158" s="614" t="s">
        <v>1083</v>
      </c>
      <c r="GJ158" s="614" t="s">
        <v>529</v>
      </c>
      <c r="GK158" s="614" t="s">
        <v>1083</v>
      </c>
      <c r="GL158" s="614" t="s">
        <v>529</v>
      </c>
      <c r="GM158" s="614" t="s">
        <v>529</v>
      </c>
    </row>
    <row r="159" spans="1:195" x14ac:dyDescent="0.2">
      <c r="A159" s="613">
        <v>44984</v>
      </c>
      <c r="B159" s="614" t="s">
        <v>1083</v>
      </c>
      <c r="C159" s="614" t="s">
        <v>1083</v>
      </c>
      <c r="D159" s="614" t="s">
        <v>1083</v>
      </c>
      <c r="E159" s="614" t="s">
        <v>529</v>
      </c>
      <c r="F159" s="614" t="s">
        <v>1083</v>
      </c>
      <c r="G159" s="614" t="s">
        <v>1083</v>
      </c>
      <c r="H159" s="614" t="s">
        <v>1083</v>
      </c>
      <c r="I159" s="614" t="s">
        <v>1083</v>
      </c>
      <c r="J159" s="614" t="s">
        <v>1083</v>
      </c>
      <c r="K159" s="614" t="s">
        <v>1083</v>
      </c>
      <c r="L159" s="614" t="s">
        <v>1083</v>
      </c>
      <c r="M159" s="614" t="s">
        <v>1083</v>
      </c>
      <c r="N159" s="614" t="s">
        <v>1083</v>
      </c>
      <c r="O159" s="614" t="s">
        <v>1083</v>
      </c>
      <c r="P159" s="614" t="s">
        <v>1083</v>
      </c>
      <c r="Q159" s="614" t="s">
        <v>1083</v>
      </c>
      <c r="R159" s="614" t="s">
        <v>1083</v>
      </c>
      <c r="S159" s="614" t="s">
        <v>1083</v>
      </c>
      <c r="T159" s="614" t="s">
        <v>1083</v>
      </c>
      <c r="U159" s="614" t="s">
        <v>1083</v>
      </c>
      <c r="V159" s="614" t="s">
        <v>1083</v>
      </c>
      <c r="W159" s="614" t="s">
        <v>529</v>
      </c>
      <c r="X159" s="614" t="s">
        <v>529</v>
      </c>
      <c r="Y159" s="614" t="s">
        <v>1083</v>
      </c>
      <c r="Z159" s="614" t="s">
        <v>1083</v>
      </c>
      <c r="AA159" s="614" t="s">
        <v>1083</v>
      </c>
      <c r="AB159" s="614" t="s">
        <v>1083</v>
      </c>
      <c r="AC159" s="614" t="s">
        <v>1083</v>
      </c>
      <c r="AD159" s="614" t="s">
        <v>1083</v>
      </c>
      <c r="AE159" s="614" t="s">
        <v>1083</v>
      </c>
      <c r="AF159" s="614" t="s">
        <v>1083</v>
      </c>
      <c r="AG159" s="614" t="s">
        <v>1083</v>
      </c>
      <c r="AH159" s="614" t="s">
        <v>1083</v>
      </c>
      <c r="AI159" s="614" t="s">
        <v>1083</v>
      </c>
      <c r="AJ159" s="614" t="s">
        <v>1083</v>
      </c>
      <c r="AK159" s="614" t="s">
        <v>1083</v>
      </c>
      <c r="AL159" s="614" t="s">
        <v>1083</v>
      </c>
      <c r="AM159" s="614" t="s">
        <v>1083</v>
      </c>
      <c r="AN159" s="614" t="s">
        <v>1083</v>
      </c>
      <c r="AO159" s="614" t="s">
        <v>1083</v>
      </c>
      <c r="AP159" s="614" t="s">
        <v>1083</v>
      </c>
      <c r="AQ159" s="614" t="s">
        <v>1083</v>
      </c>
      <c r="AR159" s="614" t="s">
        <v>1083</v>
      </c>
      <c r="AS159" s="614" t="s">
        <v>1083</v>
      </c>
      <c r="AT159" s="614" t="s">
        <v>1083</v>
      </c>
      <c r="AU159" s="614" t="s">
        <v>1083</v>
      </c>
      <c r="AV159" s="614" t="s">
        <v>1083</v>
      </c>
      <c r="AW159" s="614" t="s">
        <v>1083</v>
      </c>
      <c r="AX159" s="614" t="s">
        <v>1083</v>
      </c>
      <c r="AY159" s="614" t="s">
        <v>1083</v>
      </c>
      <c r="AZ159" s="614" t="s">
        <v>1083</v>
      </c>
      <c r="BA159" s="614" t="s">
        <v>1083</v>
      </c>
      <c r="BB159" s="614" t="s">
        <v>1083</v>
      </c>
      <c r="BC159" s="614" t="s">
        <v>529</v>
      </c>
      <c r="BD159" s="614" t="s">
        <v>529</v>
      </c>
      <c r="BE159" s="614" t="s">
        <v>1083</v>
      </c>
      <c r="BF159" s="614" t="s">
        <v>529</v>
      </c>
      <c r="BG159" s="614" t="s">
        <v>1083</v>
      </c>
      <c r="BH159" s="614" t="s">
        <v>529</v>
      </c>
      <c r="BI159" s="614" t="s">
        <v>1083</v>
      </c>
      <c r="BJ159" s="614" t="s">
        <v>1083</v>
      </c>
      <c r="BK159" s="614" t="s">
        <v>529</v>
      </c>
      <c r="BL159" s="614" t="s">
        <v>529</v>
      </c>
      <c r="BM159" s="614" t="s">
        <v>1083</v>
      </c>
      <c r="BN159" s="614" t="s">
        <v>529</v>
      </c>
      <c r="BO159" s="614" t="s">
        <v>529</v>
      </c>
      <c r="BP159" s="614" t="s">
        <v>529</v>
      </c>
      <c r="BQ159" s="614" t="s">
        <v>529</v>
      </c>
      <c r="BR159" s="614" t="s">
        <v>529</v>
      </c>
      <c r="BS159" s="614" t="s">
        <v>529</v>
      </c>
      <c r="BT159" s="614" t="s">
        <v>529</v>
      </c>
      <c r="BU159" s="614" t="s">
        <v>529</v>
      </c>
      <c r="BV159" s="614" t="s">
        <v>529</v>
      </c>
      <c r="BW159" s="614" t="s">
        <v>529</v>
      </c>
      <c r="BX159" s="614" t="s">
        <v>529</v>
      </c>
      <c r="BY159" s="614" t="s">
        <v>1083</v>
      </c>
      <c r="BZ159" s="614" t="s">
        <v>1083</v>
      </c>
      <c r="CA159" s="614" t="s">
        <v>1083</v>
      </c>
      <c r="CB159" s="614" t="s">
        <v>1083</v>
      </c>
      <c r="CC159" s="614" t="s">
        <v>1083</v>
      </c>
      <c r="CD159" s="614" t="s">
        <v>1083</v>
      </c>
      <c r="CE159" s="614" t="s">
        <v>529</v>
      </c>
      <c r="CF159" s="614" t="s">
        <v>529</v>
      </c>
      <c r="CG159" s="614" t="s">
        <v>1083</v>
      </c>
      <c r="CH159" s="614" t="s">
        <v>1083</v>
      </c>
      <c r="CI159" s="614" t="s">
        <v>1083</v>
      </c>
      <c r="CJ159" s="614" t="s">
        <v>529</v>
      </c>
      <c r="CK159" s="614" t="s">
        <v>529</v>
      </c>
      <c r="CL159" s="614" t="s">
        <v>1083</v>
      </c>
      <c r="CM159" s="614" t="s">
        <v>1083</v>
      </c>
      <c r="CN159" s="614" t="s">
        <v>1083</v>
      </c>
      <c r="CO159" s="614" t="s">
        <v>1083</v>
      </c>
      <c r="CP159" s="614" t="s">
        <v>1083</v>
      </c>
      <c r="CQ159" s="614" t="s">
        <v>1083</v>
      </c>
      <c r="CR159" s="614" t="s">
        <v>529</v>
      </c>
      <c r="CS159" s="614" t="s">
        <v>1083</v>
      </c>
      <c r="CT159" s="614" t="s">
        <v>1083</v>
      </c>
      <c r="CU159" s="614" t="s">
        <v>1083</v>
      </c>
      <c r="CV159" s="614" t="s">
        <v>1083</v>
      </c>
      <c r="CW159" s="614" t="s">
        <v>1083</v>
      </c>
      <c r="CX159" s="614" t="s">
        <v>1083</v>
      </c>
      <c r="CY159" s="614" t="s">
        <v>1083</v>
      </c>
      <c r="CZ159" s="614" t="s">
        <v>1083</v>
      </c>
      <c r="DA159" s="614" t="s">
        <v>1083</v>
      </c>
      <c r="DB159" s="614" t="s">
        <v>1083</v>
      </c>
      <c r="DC159" s="614" t="s">
        <v>529</v>
      </c>
      <c r="DD159" s="614" t="s">
        <v>1083</v>
      </c>
      <c r="DE159" s="614" t="s">
        <v>1083</v>
      </c>
      <c r="DF159" s="614" t="s">
        <v>1083</v>
      </c>
      <c r="DG159" s="614" t="s">
        <v>1083</v>
      </c>
      <c r="DH159" s="614" t="s">
        <v>1083</v>
      </c>
      <c r="DI159" s="614" t="s">
        <v>1083</v>
      </c>
      <c r="DJ159" s="614" t="s">
        <v>1083</v>
      </c>
      <c r="DK159" s="614" t="s">
        <v>1083</v>
      </c>
      <c r="DL159" s="614" t="s">
        <v>1083</v>
      </c>
      <c r="DM159" s="614" t="s">
        <v>529</v>
      </c>
      <c r="DN159" s="614" t="s">
        <v>1083</v>
      </c>
      <c r="DO159" s="614" t="s">
        <v>1083</v>
      </c>
      <c r="DP159" s="614" t="s">
        <v>529</v>
      </c>
      <c r="DQ159" s="614" t="s">
        <v>529</v>
      </c>
      <c r="DR159" s="614" t="s">
        <v>1083</v>
      </c>
      <c r="DS159" s="614" t="s">
        <v>1083</v>
      </c>
      <c r="DT159" s="614" t="s">
        <v>1083</v>
      </c>
      <c r="DU159" s="614" t="s">
        <v>529</v>
      </c>
      <c r="DV159" s="614" t="s">
        <v>529</v>
      </c>
      <c r="DW159" s="614" t="s">
        <v>1083</v>
      </c>
      <c r="DX159" s="614" t="s">
        <v>1083</v>
      </c>
      <c r="DY159" s="614" t="s">
        <v>1083</v>
      </c>
      <c r="DZ159" s="614" t="s">
        <v>529</v>
      </c>
      <c r="EA159" s="614" t="s">
        <v>529</v>
      </c>
      <c r="EB159" s="614" t="s">
        <v>529</v>
      </c>
      <c r="EC159" s="614" t="s">
        <v>1083</v>
      </c>
      <c r="ED159" s="614" t="s">
        <v>529</v>
      </c>
      <c r="EE159" s="614" t="s">
        <v>1083</v>
      </c>
      <c r="EF159" s="614" t="s">
        <v>529</v>
      </c>
      <c r="EG159" s="614" t="s">
        <v>529</v>
      </c>
      <c r="EH159" s="614" t="s">
        <v>1083</v>
      </c>
      <c r="EI159" s="614" t="s">
        <v>1083</v>
      </c>
      <c r="EJ159" s="614" t="s">
        <v>1083</v>
      </c>
      <c r="EK159" s="614" t="s">
        <v>1083</v>
      </c>
      <c r="EL159" s="614" t="s">
        <v>1083</v>
      </c>
      <c r="EM159" s="614" t="s">
        <v>1083</v>
      </c>
      <c r="EN159" s="614" t="s">
        <v>1083</v>
      </c>
      <c r="EO159" s="614" t="s">
        <v>1083</v>
      </c>
      <c r="EP159" s="614" t="s">
        <v>1083</v>
      </c>
      <c r="EQ159" s="614" t="s">
        <v>529</v>
      </c>
      <c r="ER159" s="614" t="s">
        <v>1083</v>
      </c>
      <c r="ES159" s="614" t="s">
        <v>1083</v>
      </c>
      <c r="ET159" s="614" t="s">
        <v>1083</v>
      </c>
      <c r="EU159" s="614" t="s">
        <v>529</v>
      </c>
      <c r="EV159" s="614" t="s">
        <v>529</v>
      </c>
      <c r="EW159" s="614" t="s">
        <v>529</v>
      </c>
      <c r="EX159" s="614" t="s">
        <v>1083</v>
      </c>
      <c r="EY159" s="614" t="s">
        <v>1083</v>
      </c>
      <c r="EZ159" s="614" t="s">
        <v>529</v>
      </c>
      <c r="FA159" s="614" t="s">
        <v>1083</v>
      </c>
      <c r="FB159" s="614" t="s">
        <v>1083</v>
      </c>
      <c r="FC159" s="614" t="s">
        <v>1083</v>
      </c>
      <c r="FD159" s="614" t="s">
        <v>1083</v>
      </c>
      <c r="FE159" s="614" t="s">
        <v>1083</v>
      </c>
      <c r="FF159" s="614" t="s">
        <v>1083</v>
      </c>
      <c r="FG159" s="614" t="s">
        <v>1083</v>
      </c>
      <c r="FH159" s="614" t="s">
        <v>1083</v>
      </c>
      <c r="FI159" s="614" t="s">
        <v>1083</v>
      </c>
      <c r="FJ159" s="614" t="s">
        <v>529</v>
      </c>
      <c r="FK159" s="614" t="s">
        <v>529</v>
      </c>
      <c r="FL159" s="614" t="s">
        <v>1083</v>
      </c>
      <c r="FM159" s="614" t="s">
        <v>1083</v>
      </c>
      <c r="FN159" s="614" t="s">
        <v>1083</v>
      </c>
      <c r="FO159" s="614" t="s">
        <v>1083</v>
      </c>
      <c r="FP159" s="614" t="s">
        <v>1083</v>
      </c>
      <c r="FQ159" s="614" t="s">
        <v>1083</v>
      </c>
      <c r="FR159" s="614" t="s">
        <v>1083</v>
      </c>
      <c r="FS159" s="614" t="s">
        <v>1083</v>
      </c>
      <c r="FT159" s="614" t="s">
        <v>529</v>
      </c>
      <c r="FU159" s="614" t="s">
        <v>1083</v>
      </c>
      <c r="FV159" s="614" t="s">
        <v>1083</v>
      </c>
      <c r="FW159" s="614" t="s">
        <v>1083</v>
      </c>
      <c r="FX159" s="614" t="s">
        <v>529</v>
      </c>
      <c r="FY159" s="614" t="s">
        <v>529</v>
      </c>
      <c r="FZ159" s="614" t="s">
        <v>529</v>
      </c>
      <c r="GA159" s="614" t="s">
        <v>529</v>
      </c>
      <c r="GB159" s="614" t="s">
        <v>529</v>
      </c>
      <c r="GC159" s="614" t="s">
        <v>529</v>
      </c>
      <c r="GD159" s="614" t="s">
        <v>529</v>
      </c>
      <c r="GE159" s="614" t="s">
        <v>1083</v>
      </c>
      <c r="GF159" s="614" t="s">
        <v>529</v>
      </c>
      <c r="GG159" s="614" t="s">
        <v>529</v>
      </c>
      <c r="GH159" s="614" t="s">
        <v>1083</v>
      </c>
      <c r="GI159" s="614" t="s">
        <v>1083</v>
      </c>
      <c r="GJ159" s="614" t="s">
        <v>529</v>
      </c>
      <c r="GK159" s="614" t="s">
        <v>1083</v>
      </c>
      <c r="GL159" s="614" t="s">
        <v>529</v>
      </c>
      <c r="GM159" s="614" t="s">
        <v>1083</v>
      </c>
    </row>
    <row r="160" spans="1:195" x14ac:dyDescent="0.2">
      <c r="A160" s="613">
        <v>44985</v>
      </c>
      <c r="B160" s="614" t="s">
        <v>1083</v>
      </c>
      <c r="C160" s="614" t="s">
        <v>1083</v>
      </c>
      <c r="D160" s="614" t="s">
        <v>1083</v>
      </c>
      <c r="E160" s="614" t="s">
        <v>529</v>
      </c>
      <c r="F160" s="614" t="s">
        <v>1083</v>
      </c>
      <c r="G160" s="614" t="s">
        <v>1083</v>
      </c>
      <c r="H160" s="614" t="s">
        <v>1083</v>
      </c>
      <c r="I160" s="614" t="s">
        <v>1083</v>
      </c>
      <c r="J160" s="614" t="s">
        <v>1083</v>
      </c>
      <c r="K160" s="614" t="s">
        <v>1083</v>
      </c>
      <c r="L160" s="614" t="s">
        <v>1083</v>
      </c>
      <c r="M160" s="614" t="s">
        <v>1083</v>
      </c>
      <c r="N160" s="614" t="s">
        <v>1083</v>
      </c>
      <c r="O160" s="614" t="s">
        <v>1083</v>
      </c>
      <c r="P160" s="614" t="s">
        <v>1083</v>
      </c>
      <c r="Q160" s="614" t="s">
        <v>1083</v>
      </c>
      <c r="R160" s="614" t="s">
        <v>1083</v>
      </c>
      <c r="S160" s="614" t="s">
        <v>1083</v>
      </c>
      <c r="T160" s="614" t="s">
        <v>1083</v>
      </c>
      <c r="U160" s="614" t="s">
        <v>1083</v>
      </c>
      <c r="V160" s="614" t="s">
        <v>1083</v>
      </c>
      <c r="W160" s="614" t="s">
        <v>529</v>
      </c>
      <c r="X160" s="614" t="s">
        <v>529</v>
      </c>
      <c r="Y160" s="614" t="s">
        <v>1083</v>
      </c>
      <c r="Z160" s="614" t="s">
        <v>1083</v>
      </c>
      <c r="AA160" s="614" t="s">
        <v>1083</v>
      </c>
      <c r="AB160" s="614" t="s">
        <v>1083</v>
      </c>
      <c r="AC160" s="614" t="s">
        <v>1083</v>
      </c>
      <c r="AD160" s="614" t="s">
        <v>1083</v>
      </c>
      <c r="AE160" s="614" t="s">
        <v>1083</v>
      </c>
      <c r="AF160" s="614" t="s">
        <v>1083</v>
      </c>
      <c r="AG160" s="614" t="s">
        <v>1083</v>
      </c>
      <c r="AH160" s="614" t="s">
        <v>1083</v>
      </c>
      <c r="AI160" s="614" t="s">
        <v>1083</v>
      </c>
      <c r="AJ160" s="614" t="s">
        <v>1083</v>
      </c>
      <c r="AK160" s="614" t="s">
        <v>1083</v>
      </c>
      <c r="AL160" s="614" t="s">
        <v>1083</v>
      </c>
      <c r="AM160" s="614" t="s">
        <v>1083</v>
      </c>
      <c r="AN160" s="614" t="s">
        <v>1083</v>
      </c>
      <c r="AO160" s="614" t="s">
        <v>1083</v>
      </c>
      <c r="AP160" s="614" t="s">
        <v>1083</v>
      </c>
      <c r="AQ160" s="614" t="s">
        <v>1083</v>
      </c>
      <c r="AR160" s="614" t="s">
        <v>1083</v>
      </c>
      <c r="AS160" s="614" t="s">
        <v>1083</v>
      </c>
      <c r="AT160" s="614" t="s">
        <v>1083</v>
      </c>
      <c r="AU160" s="614" t="s">
        <v>1083</v>
      </c>
      <c r="AV160" s="614" t="s">
        <v>1083</v>
      </c>
      <c r="AW160" s="614" t="s">
        <v>1083</v>
      </c>
      <c r="AX160" s="614" t="s">
        <v>1083</v>
      </c>
      <c r="AY160" s="614" t="s">
        <v>1083</v>
      </c>
      <c r="AZ160" s="614" t="s">
        <v>1083</v>
      </c>
      <c r="BA160" s="614" t="s">
        <v>1083</v>
      </c>
      <c r="BB160" s="614" t="s">
        <v>1083</v>
      </c>
      <c r="BC160" s="614" t="s">
        <v>529</v>
      </c>
      <c r="BD160" s="614" t="s">
        <v>529</v>
      </c>
      <c r="BE160" s="614" t="s">
        <v>1083</v>
      </c>
      <c r="BF160" s="614" t="s">
        <v>529</v>
      </c>
      <c r="BG160" s="614" t="s">
        <v>1083</v>
      </c>
      <c r="BH160" s="614" t="s">
        <v>529</v>
      </c>
      <c r="BI160" s="614" t="s">
        <v>1083</v>
      </c>
      <c r="BJ160" s="614" t="s">
        <v>1083</v>
      </c>
      <c r="BK160" s="614" t="s">
        <v>529</v>
      </c>
      <c r="BL160" s="614" t="s">
        <v>529</v>
      </c>
      <c r="BM160" s="614" t="s">
        <v>1083</v>
      </c>
      <c r="BN160" s="614" t="s">
        <v>529</v>
      </c>
      <c r="BO160" s="614" t="s">
        <v>529</v>
      </c>
      <c r="BP160" s="614" t="s">
        <v>529</v>
      </c>
      <c r="BQ160" s="614" t="s">
        <v>529</v>
      </c>
      <c r="BR160" s="614" t="s">
        <v>529</v>
      </c>
      <c r="BS160" s="614" t="s">
        <v>529</v>
      </c>
      <c r="BT160" s="614" t="s">
        <v>529</v>
      </c>
      <c r="BU160" s="614" t="s">
        <v>529</v>
      </c>
      <c r="BV160" s="614" t="s">
        <v>529</v>
      </c>
      <c r="BW160" s="614" t="s">
        <v>529</v>
      </c>
      <c r="BX160" s="614" t="s">
        <v>529</v>
      </c>
      <c r="BY160" s="614" t="s">
        <v>1083</v>
      </c>
      <c r="BZ160" s="614" t="s">
        <v>1083</v>
      </c>
      <c r="CA160" s="614" t="s">
        <v>1083</v>
      </c>
      <c r="CB160" s="614" t="s">
        <v>1083</v>
      </c>
      <c r="CC160" s="614" t="s">
        <v>1083</v>
      </c>
      <c r="CD160" s="614" t="s">
        <v>1083</v>
      </c>
      <c r="CE160" s="614" t="s">
        <v>529</v>
      </c>
      <c r="CF160" s="614" t="s">
        <v>529</v>
      </c>
      <c r="CG160" s="614" t="s">
        <v>1083</v>
      </c>
      <c r="CH160" s="614" t="s">
        <v>1083</v>
      </c>
      <c r="CI160" s="614" t="s">
        <v>1083</v>
      </c>
      <c r="CJ160" s="614" t="s">
        <v>1083</v>
      </c>
      <c r="CK160" s="614" t="s">
        <v>529</v>
      </c>
      <c r="CL160" s="614" t="s">
        <v>1083</v>
      </c>
      <c r="CM160" s="614" t="s">
        <v>1083</v>
      </c>
      <c r="CN160" s="614" t="s">
        <v>1083</v>
      </c>
      <c r="CO160" s="614" t="s">
        <v>1083</v>
      </c>
      <c r="CP160" s="614" t="s">
        <v>1083</v>
      </c>
      <c r="CQ160" s="614" t="s">
        <v>1083</v>
      </c>
      <c r="CR160" s="614" t="s">
        <v>529</v>
      </c>
      <c r="CS160" s="614" t="s">
        <v>1083</v>
      </c>
      <c r="CT160" s="614" t="s">
        <v>1083</v>
      </c>
      <c r="CU160" s="614" t="s">
        <v>1083</v>
      </c>
      <c r="CV160" s="614" t="s">
        <v>1083</v>
      </c>
      <c r="CW160" s="614" t="s">
        <v>1083</v>
      </c>
      <c r="CX160" s="614" t="s">
        <v>1083</v>
      </c>
      <c r="CY160" s="614" t="s">
        <v>1083</v>
      </c>
      <c r="CZ160" s="614" t="s">
        <v>1083</v>
      </c>
      <c r="DA160" s="614" t="s">
        <v>1083</v>
      </c>
      <c r="DB160" s="614" t="s">
        <v>1083</v>
      </c>
      <c r="DC160" s="614" t="s">
        <v>529</v>
      </c>
      <c r="DD160" s="614" t="s">
        <v>1083</v>
      </c>
      <c r="DE160" s="614" t="s">
        <v>1083</v>
      </c>
      <c r="DF160" s="614" t="s">
        <v>1083</v>
      </c>
      <c r="DG160" s="614" t="s">
        <v>1083</v>
      </c>
      <c r="DH160" s="614" t="s">
        <v>1083</v>
      </c>
      <c r="DI160" s="614" t="s">
        <v>1083</v>
      </c>
      <c r="DJ160" s="614" t="s">
        <v>1083</v>
      </c>
      <c r="DK160" s="614" t="s">
        <v>1083</v>
      </c>
      <c r="DL160" s="614" t="s">
        <v>1083</v>
      </c>
      <c r="DM160" s="614" t="s">
        <v>529</v>
      </c>
      <c r="DN160" s="614" t="s">
        <v>1083</v>
      </c>
      <c r="DO160" s="614" t="s">
        <v>1083</v>
      </c>
      <c r="DP160" s="614" t="s">
        <v>529</v>
      </c>
      <c r="DQ160" s="614" t="s">
        <v>529</v>
      </c>
      <c r="DR160" s="614" t="s">
        <v>1083</v>
      </c>
      <c r="DS160" s="614" t="s">
        <v>1083</v>
      </c>
      <c r="DT160" s="614" t="s">
        <v>1083</v>
      </c>
      <c r="DU160" s="614" t="s">
        <v>1083</v>
      </c>
      <c r="DV160" s="614" t="s">
        <v>1083</v>
      </c>
      <c r="DW160" s="614" t="s">
        <v>1083</v>
      </c>
      <c r="DX160" s="614" t="s">
        <v>1083</v>
      </c>
      <c r="DY160" s="614" t="s">
        <v>1083</v>
      </c>
      <c r="DZ160" s="614" t="s">
        <v>529</v>
      </c>
      <c r="EA160" s="614" t="s">
        <v>529</v>
      </c>
      <c r="EB160" s="614" t="s">
        <v>529</v>
      </c>
      <c r="EC160" s="614" t="s">
        <v>1083</v>
      </c>
      <c r="ED160" s="614" t="s">
        <v>529</v>
      </c>
      <c r="EE160" s="614" t="s">
        <v>1083</v>
      </c>
      <c r="EF160" s="614" t="s">
        <v>529</v>
      </c>
      <c r="EG160" s="614" t="s">
        <v>1083</v>
      </c>
      <c r="EH160" s="614" t="s">
        <v>1083</v>
      </c>
      <c r="EI160" s="614" t="s">
        <v>1083</v>
      </c>
      <c r="EJ160" s="614" t="s">
        <v>1083</v>
      </c>
      <c r="EK160" s="614" t="s">
        <v>1083</v>
      </c>
      <c r="EL160" s="614" t="s">
        <v>1083</v>
      </c>
      <c r="EM160" s="614" t="s">
        <v>1083</v>
      </c>
      <c r="EN160" s="614" t="s">
        <v>1083</v>
      </c>
      <c r="EO160" s="614" t="s">
        <v>1083</v>
      </c>
      <c r="EP160" s="614" t="s">
        <v>1083</v>
      </c>
      <c r="EQ160" s="614" t="s">
        <v>529</v>
      </c>
      <c r="ER160" s="614" t="s">
        <v>1083</v>
      </c>
      <c r="ES160" s="614" t="s">
        <v>1083</v>
      </c>
      <c r="ET160" s="614" t="s">
        <v>529</v>
      </c>
      <c r="EU160" s="614" t="s">
        <v>529</v>
      </c>
      <c r="EV160" s="614" t="s">
        <v>529</v>
      </c>
      <c r="EW160" s="614" t="s">
        <v>529</v>
      </c>
      <c r="EX160" s="614" t="s">
        <v>1083</v>
      </c>
      <c r="EY160" s="614" t="s">
        <v>1083</v>
      </c>
      <c r="EZ160" s="614" t="s">
        <v>529</v>
      </c>
      <c r="FA160" s="614" t="s">
        <v>1083</v>
      </c>
      <c r="FB160" s="614" t="s">
        <v>1083</v>
      </c>
      <c r="FC160" s="614" t="s">
        <v>1083</v>
      </c>
      <c r="FD160" s="614" t="s">
        <v>1083</v>
      </c>
      <c r="FE160" s="614" t="s">
        <v>1083</v>
      </c>
      <c r="FF160" s="614" t="s">
        <v>1083</v>
      </c>
      <c r="FG160" s="614" t="s">
        <v>1083</v>
      </c>
      <c r="FH160" s="614" t="s">
        <v>1083</v>
      </c>
      <c r="FI160" s="614" t="s">
        <v>1083</v>
      </c>
      <c r="FJ160" s="614" t="s">
        <v>529</v>
      </c>
      <c r="FK160" s="614" t="s">
        <v>529</v>
      </c>
      <c r="FL160" s="614" t="s">
        <v>1083</v>
      </c>
      <c r="FM160" s="614" t="s">
        <v>1083</v>
      </c>
      <c r="FN160" s="614" t="s">
        <v>1083</v>
      </c>
      <c r="FO160" s="614" t="s">
        <v>1083</v>
      </c>
      <c r="FP160" s="614" t="s">
        <v>1083</v>
      </c>
      <c r="FQ160" s="614" t="s">
        <v>1083</v>
      </c>
      <c r="FR160" s="614" t="s">
        <v>1083</v>
      </c>
      <c r="FS160" s="614" t="s">
        <v>1083</v>
      </c>
      <c r="FT160" s="614" t="s">
        <v>529</v>
      </c>
      <c r="FU160" s="614" t="s">
        <v>1083</v>
      </c>
      <c r="FV160" s="614" t="s">
        <v>1083</v>
      </c>
      <c r="FW160" s="614" t="s">
        <v>1083</v>
      </c>
      <c r="FX160" s="614" t="s">
        <v>529</v>
      </c>
      <c r="FY160" s="614" t="s">
        <v>529</v>
      </c>
      <c r="FZ160" s="614" t="s">
        <v>529</v>
      </c>
      <c r="GA160" s="614" t="s">
        <v>529</v>
      </c>
      <c r="GB160" s="614" t="s">
        <v>529</v>
      </c>
      <c r="GC160" s="614" t="s">
        <v>529</v>
      </c>
      <c r="GD160" s="614" t="s">
        <v>1083</v>
      </c>
      <c r="GE160" s="614" t="s">
        <v>1083</v>
      </c>
      <c r="GF160" s="614" t="s">
        <v>529</v>
      </c>
      <c r="GG160" s="614" t="s">
        <v>529</v>
      </c>
      <c r="GH160" s="614" t="s">
        <v>1083</v>
      </c>
      <c r="GI160" s="614" t="s">
        <v>1083</v>
      </c>
      <c r="GJ160" s="614" t="s">
        <v>529</v>
      </c>
      <c r="GK160" s="614" t="s">
        <v>1083</v>
      </c>
      <c r="GL160" s="614" t="s">
        <v>529</v>
      </c>
      <c r="GM160" s="614" t="s">
        <v>1083</v>
      </c>
    </row>
    <row r="161" spans="1:195" x14ac:dyDescent="0.2">
      <c r="A161" s="613">
        <v>44986</v>
      </c>
      <c r="B161" s="614" t="s">
        <v>1083</v>
      </c>
      <c r="C161" s="614" t="s">
        <v>1083</v>
      </c>
      <c r="D161" s="614" t="s">
        <v>1083</v>
      </c>
      <c r="E161" s="614" t="s">
        <v>529</v>
      </c>
      <c r="F161" s="614" t="s">
        <v>1083</v>
      </c>
      <c r="G161" s="614" t="s">
        <v>1083</v>
      </c>
      <c r="H161" s="614" t="s">
        <v>1083</v>
      </c>
      <c r="I161" s="614" t="s">
        <v>1083</v>
      </c>
      <c r="J161" s="614" t="s">
        <v>1083</v>
      </c>
      <c r="K161" s="614" t="s">
        <v>1083</v>
      </c>
      <c r="L161" s="614" t="s">
        <v>1083</v>
      </c>
      <c r="M161" s="614" t="s">
        <v>1083</v>
      </c>
      <c r="N161" s="614" t="s">
        <v>1083</v>
      </c>
      <c r="O161" s="614" t="s">
        <v>1083</v>
      </c>
      <c r="P161" s="614" t="s">
        <v>1083</v>
      </c>
      <c r="Q161" s="614" t="s">
        <v>1083</v>
      </c>
      <c r="R161" s="614" t="s">
        <v>1083</v>
      </c>
      <c r="S161" s="614" t="s">
        <v>1083</v>
      </c>
      <c r="T161" s="614" t="s">
        <v>1083</v>
      </c>
      <c r="U161" s="614" t="s">
        <v>1083</v>
      </c>
      <c r="V161" s="614" t="s">
        <v>1083</v>
      </c>
      <c r="W161" s="614" t="s">
        <v>529</v>
      </c>
      <c r="X161" s="614" t="s">
        <v>529</v>
      </c>
      <c r="Y161" s="614" t="s">
        <v>1083</v>
      </c>
      <c r="Z161" s="614" t="s">
        <v>1083</v>
      </c>
      <c r="AA161" s="614" t="s">
        <v>1083</v>
      </c>
      <c r="AB161" s="614" t="s">
        <v>1083</v>
      </c>
      <c r="AC161" s="614" t="s">
        <v>1083</v>
      </c>
      <c r="AD161" s="614" t="s">
        <v>1083</v>
      </c>
      <c r="AE161" s="614" t="s">
        <v>1083</v>
      </c>
      <c r="AF161" s="614" t="s">
        <v>1083</v>
      </c>
      <c r="AG161" s="614" t="s">
        <v>1083</v>
      </c>
      <c r="AH161" s="614" t="s">
        <v>1083</v>
      </c>
      <c r="AI161" s="614" t="s">
        <v>1083</v>
      </c>
      <c r="AJ161" s="614" t="s">
        <v>1083</v>
      </c>
      <c r="AK161" s="614" t="s">
        <v>1083</v>
      </c>
      <c r="AL161" s="614" t="s">
        <v>1083</v>
      </c>
      <c r="AM161" s="614" t="s">
        <v>1083</v>
      </c>
      <c r="AN161" s="614" t="s">
        <v>1083</v>
      </c>
      <c r="AO161" s="614" t="s">
        <v>1083</v>
      </c>
      <c r="AP161" s="614" t="s">
        <v>1083</v>
      </c>
      <c r="AQ161" s="614" t="s">
        <v>1083</v>
      </c>
      <c r="AR161" s="614" t="s">
        <v>1083</v>
      </c>
      <c r="AS161" s="614" t="s">
        <v>1083</v>
      </c>
      <c r="AT161" s="614" t="s">
        <v>1083</v>
      </c>
      <c r="AU161" s="614" t="s">
        <v>1083</v>
      </c>
      <c r="AV161" s="614" t="s">
        <v>1083</v>
      </c>
      <c r="AW161" s="614" t="s">
        <v>1083</v>
      </c>
      <c r="AX161" s="614" t="s">
        <v>1083</v>
      </c>
      <c r="AY161" s="614" t="s">
        <v>1083</v>
      </c>
      <c r="AZ161" s="614" t="s">
        <v>1083</v>
      </c>
      <c r="BA161" s="614" t="s">
        <v>1083</v>
      </c>
      <c r="BB161" s="614" t="s">
        <v>1083</v>
      </c>
      <c r="BC161" s="614" t="s">
        <v>529</v>
      </c>
      <c r="BD161" s="614" t="s">
        <v>529</v>
      </c>
      <c r="BE161" s="614" t="s">
        <v>1083</v>
      </c>
      <c r="BF161" s="614" t="s">
        <v>529</v>
      </c>
      <c r="BG161" s="614" t="s">
        <v>1083</v>
      </c>
      <c r="BH161" s="614" t="s">
        <v>529</v>
      </c>
      <c r="BI161" s="614" t="s">
        <v>1083</v>
      </c>
      <c r="BJ161" s="614" t="s">
        <v>1083</v>
      </c>
      <c r="BK161" s="614" t="s">
        <v>529</v>
      </c>
      <c r="BL161" s="614" t="s">
        <v>529</v>
      </c>
      <c r="BM161" s="614" t="s">
        <v>1083</v>
      </c>
      <c r="BN161" s="614" t="s">
        <v>529</v>
      </c>
      <c r="BO161" s="614" t="s">
        <v>529</v>
      </c>
      <c r="BP161" s="614" t="s">
        <v>529</v>
      </c>
      <c r="BQ161" s="614" t="s">
        <v>529</v>
      </c>
      <c r="BR161" s="614" t="s">
        <v>529</v>
      </c>
      <c r="BS161" s="614" t="s">
        <v>529</v>
      </c>
      <c r="BT161" s="614" t="s">
        <v>529</v>
      </c>
      <c r="BU161" s="614" t="s">
        <v>529</v>
      </c>
      <c r="BV161" s="614" t="s">
        <v>529</v>
      </c>
      <c r="BW161" s="614" t="s">
        <v>529</v>
      </c>
      <c r="BX161" s="614" t="s">
        <v>529</v>
      </c>
      <c r="BY161" s="614" t="s">
        <v>1083</v>
      </c>
      <c r="BZ161" s="614" t="s">
        <v>1083</v>
      </c>
      <c r="CA161" s="614" t="s">
        <v>1083</v>
      </c>
      <c r="CB161" s="614" t="s">
        <v>1083</v>
      </c>
      <c r="CC161" s="614" t="s">
        <v>1083</v>
      </c>
      <c r="CD161" s="614" t="s">
        <v>1083</v>
      </c>
      <c r="CE161" s="614" t="s">
        <v>529</v>
      </c>
      <c r="CF161" s="614" t="s">
        <v>529</v>
      </c>
      <c r="CG161" s="614" t="s">
        <v>1083</v>
      </c>
      <c r="CH161" s="614" t="s">
        <v>1083</v>
      </c>
      <c r="CI161" s="614" t="s">
        <v>1083</v>
      </c>
      <c r="CJ161" s="614" t="s">
        <v>1083</v>
      </c>
      <c r="CK161" s="614" t="s">
        <v>529</v>
      </c>
      <c r="CL161" s="614" t="s">
        <v>1083</v>
      </c>
      <c r="CM161" s="614" t="s">
        <v>1083</v>
      </c>
      <c r="CN161" s="614" t="s">
        <v>1083</v>
      </c>
      <c r="CO161" s="614" t="s">
        <v>1083</v>
      </c>
      <c r="CP161" s="614" t="s">
        <v>1083</v>
      </c>
      <c r="CQ161" s="614" t="s">
        <v>1083</v>
      </c>
      <c r="CR161" s="614" t="s">
        <v>529</v>
      </c>
      <c r="CS161" s="614" t="s">
        <v>1083</v>
      </c>
      <c r="CT161" s="614" t="s">
        <v>1083</v>
      </c>
      <c r="CU161" s="614" t="s">
        <v>1083</v>
      </c>
      <c r="CV161" s="614" t="s">
        <v>1083</v>
      </c>
      <c r="CW161" s="614" t="s">
        <v>1083</v>
      </c>
      <c r="CX161" s="614" t="s">
        <v>1083</v>
      </c>
      <c r="CY161" s="614" t="s">
        <v>1083</v>
      </c>
      <c r="CZ161" s="614" t="s">
        <v>1083</v>
      </c>
      <c r="DA161" s="614" t="s">
        <v>1083</v>
      </c>
      <c r="DB161" s="614" t="s">
        <v>1083</v>
      </c>
      <c r="DC161" s="614" t="s">
        <v>529</v>
      </c>
      <c r="DD161" s="614" t="s">
        <v>1083</v>
      </c>
      <c r="DE161" s="614" t="s">
        <v>1083</v>
      </c>
      <c r="DF161" s="614" t="s">
        <v>1083</v>
      </c>
      <c r="DG161" s="614" t="s">
        <v>1083</v>
      </c>
      <c r="DH161" s="614" t="s">
        <v>1083</v>
      </c>
      <c r="DI161" s="614" t="s">
        <v>1083</v>
      </c>
      <c r="DJ161" s="614" t="s">
        <v>1083</v>
      </c>
      <c r="DK161" s="614" t="s">
        <v>1083</v>
      </c>
      <c r="DL161" s="614" t="s">
        <v>1083</v>
      </c>
      <c r="DM161" s="614" t="s">
        <v>529</v>
      </c>
      <c r="DN161" s="614" t="s">
        <v>1083</v>
      </c>
      <c r="DO161" s="614" t="s">
        <v>1083</v>
      </c>
      <c r="DP161" s="614" t="s">
        <v>529</v>
      </c>
      <c r="DQ161" s="614" t="s">
        <v>1083</v>
      </c>
      <c r="DR161" s="614" t="s">
        <v>1083</v>
      </c>
      <c r="DS161" s="614" t="s">
        <v>1083</v>
      </c>
      <c r="DT161" s="614" t="s">
        <v>1083</v>
      </c>
      <c r="DU161" s="614" t="s">
        <v>1083</v>
      </c>
      <c r="DV161" s="614" t="s">
        <v>1083</v>
      </c>
      <c r="DW161" s="614" t="s">
        <v>1083</v>
      </c>
      <c r="DX161" s="614" t="s">
        <v>1083</v>
      </c>
      <c r="DY161" s="614" t="s">
        <v>1083</v>
      </c>
      <c r="DZ161" s="614" t="s">
        <v>529</v>
      </c>
      <c r="EA161" s="614" t="s">
        <v>529</v>
      </c>
      <c r="EB161" s="614" t="s">
        <v>529</v>
      </c>
      <c r="EC161" s="614" t="s">
        <v>1083</v>
      </c>
      <c r="ED161" s="614" t="s">
        <v>529</v>
      </c>
      <c r="EE161" s="614" t="s">
        <v>529</v>
      </c>
      <c r="EF161" s="614" t="s">
        <v>529</v>
      </c>
      <c r="EG161" s="614" t="s">
        <v>1083</v>
      </c>
      <c r="EH161" s="614" t="s">
        <v>1083</v>
      </c>
      <c r="EI161" s="614" t="s">
        <v>1083</v>
      </c>
      <c r="EJ161" s="614" t="s">
        <v>1083</v>
      </c>
      <c r="EK161" s="614" t="s">
        <v>1083</v>
      </c>
      <c r="EL161" s="614" t="s">
        <v>1083</v>
      </c>
      <c r="EM161" s="614" t="s">
        <v>1083</v>
      </c>
      <c r="EN161" s="614" t="s">
        <v>1083</v>
      </c>
      <c r="EO161" s="614" t="s">
        <v>1083</v>
      </c>
      <c r="EP161" s="614" t="s">
        <v>1083</v>
      </c>
      <c r="EQ161" s="614" t="s">
        <v>1083</v>
      </c>
      <c r="ER161" s="614" t="s">
        <v>1083</v>
      </c>
      <c r="ES161" s="614" t="s">
        <v>1083</v>
      </c>
      <c r="ET161" s="614" t="s">
        <v>529</v>
      </c>
      <c r="EU161" s="614" t="s">
        <v>1083</v>
      </c>
      <c r="EV161" s="614" t="s">
        <v>529</v>
      </c>
      <c r="EW161" s="614" t="s">
        <v>529</v>
      </c>
      <c r="EX161" s="614" t="s">
        <v>529</v>
      </c>
      <c r="EY161" s="614" t="s">
        <v>1083</v>
      </c>
      <c r="EZ161" s="614" t="s">
        <v>529</v>
      </c>
      <c r="FA161" s="614" t="s">
        <v>1083</v>
      </c>
      <c r="FB161" s="614" t="s">
        <v>1083</v>
      </c>
      <c r="FC161" s="614" t="s">
        <v>1083</v>
      </c>
      <c r="FD161" s="614" t="s">
        <v>1083</v>
      </c>
      <c r="FE161" s="614" t="s">
        <v>1083</v>
      </c>
      <c r="FF161" s="614" t="s">
        <v>1083</v>
      </c>
      <c r="FG161" s="614" t="s">
        <v>1083</v>
      </c>
      <c r="FH161" s="614" t="s">
        <v>1083</v>
      </c>
      <c r="FI161" s="614" t="s">
        <v>1083</v>
      </c>
      <c r="FJ161" s="614" t="s">
        <v>529</v>
      </c>
      <c r="FK161" s="614" t="s">
        <v>529</v>
      </c>
      <c r="FL161" s="614" t="s">
        <v>1083</v>
      </c>
      <c r="FM161" s="614" t="s">
        <v>1083</v>
      </c>
      <c r="FN161" s="614" t="s">
        <v>1083</v>
      </c>
      <c r="FO161" s="614" t="s">
        <v>1083</v>
      </c>
      <c r="FP161" s="614" t="s">
        <v>1083</v>
      </c>
      <c r="FQ161" s="614" t="s">
        <v>1083</v>
      </c>
      <c r="FR161" s="614" t="s">
        <v>1083</v>
      </c>
      <c r="FS161" s="614" t="s">
        <v>1083</v>
      </c>
      <c r="FT161" s="614" t="s">
        <v>529</v>
      </c>
      <c r="FU161" s="614" t="s">
        <v>1083</v>
      </c>
      <c r="FV161" s="614" t="s">
        <v>1083</v>
      </c>
      <c r="FW161" s="614" t="s">
        <v>1083</v>
      </c>
      <c r="FX161" s="614" t="s">
        <v>529</v>
      </c>
      <c r="FY161" s="614" t="s">
        <v>529</v>
      </c>
      <c r="FZ161" s="614" t="s">
        <v>529</v>
      </c>
      <c r="GA161" s="614" t="s">
        <v>529</v>
      </c>
      <c r="GB161" s="614" t="s">
        <v>529</v>
      </c>
      <c r="GC161" s="614" t="s">
        <v>529</v>
      </c>
      <c r="GD161" s="614" t="s">
        <v>529</v>
      </c>
      <c r="GE161" s="614" t="s">
        <v>1083</v>
      </c>
      <c r="GF161" s="614" t="s">
        <v>529</v>
      </c>
      <c r="GG161" s="614" t="s">
        <v>529</v>
      </c>
      <c r="GH161" s="614" t="s">
        <v>1083</v>
      </c>
      <c r="GI161" s="614" t="s">
        <v>1083</v>
      </c>
      <c r="GJ161" s="614" t="s">
        <v>529</v>
      </c>
      <c r="GK161" s="614" t="s">
        <v>1083</v>
      </c>
      <c r="GL161" s="614" t="s">
        <v>529</v>
      </c>
      <c r="GM161" s="614" t="s">
        <v>1083</v>
      </c>
    </row>
    <row r="162" spans="1:195" x14ac:dyDescent="0.2">
      <c r="A162" s="613">
        <v>44987</v>
      </c>
      <c r="B162" s="614" t="s">
        <v>1083</v>
      </c>
      <c r="C162" s="614" t="s">
        <v>1083</v>
      </c>
      <c r="D162" s="614" t="s">
        <v>1083</v>
      </c>
      <c r="E162" s="614" t="s">
        <v>529</v>
      </c>
      <c r="F162" s="614" t="s">
        <v>1083</v>
      </c>
      <c r="G162" s="614" t="s">
        <v>1083</v>
      </c>
      <c r="H162" s="614" t="s">
        <v>1083</v>
      </c>
      <c r="I162" s="614" t="s">
        <v>1083</v>
      </c>
      <c r="J162" s="614" t="s">
        <v>1083</v>
      </c>
      <c r="K162" s="614" t="s">
        <v>1083</v>
      </c>
      <c r="L162" s="614" t="s">
        <v>1083</v>
      </c>
      <c r="M162" s="614" t="s">
        <v>1083</v>
      </c>
      <c r="N162" s="614" t="s">
        <v>1083</v>
      </c>
      <c r="O162" s="614" t="s">
        <v>1083</v>
      </c>
      <c r="P162" s="614" t="s">
        <v>1083</v>
      </c>
      <c r="Q162" s="614" t="s">
        <v>1083</v>
      </c>
      <c r="R162" s="614" t="s">
        <v>1083</v>
      </c>
      <c r="S162" s="614" t="s">
        <v>1083</v>
      </c>
      <c r="T162" s="614" t="s">
        <v>1083</v>
      </c>
      <c r="U162" s="614" t="s">
        <v>1083</v>
      </c>
      <c r="V162" s="614" t="s">
        <v>1083</v>
      </c>
      <c r="W162" s="614" t="s">
        <v>529</v>
      </c>
      <c r="X162" s="614" t="s">
        <v>529</v>
      </c>
      <c r="Y162" s="614" t="s">
        <v>1083</v>
      </c>
      <c r="Z162" s="614" t="s">
        <v>1083</v>
      </c>
      <c r="AA162" s="614" t="s">
        <v>1083</v>
      </c>
      <c r="AB162" s="614" t="s">
        <v>1083</v>
      </c>
      <c r="AC162" s="614" t="s">
        <v>1083</v>
      </c>
      <c r="AD162" s="614" t="s">
        <v>1083</v>
      </c>
      <c r="AE162" s="614" t="s">
        <v>1083</v>
      </c>
      <c r="AF162" s="614" t="s">
        <v>1083</v>
      </c>
      <c r="AG162" s="614" t="s">
        <v>1083</v>
      </c>
      <c r="AH162" s="614" t="s">
        <v>1083</v>
      </c>
      <c r="AI162" s="614" t="s">
        <v>1083</v>
      </c>
      <c r="AJ162" s="614" t="s">
        <v>1083</v>
      </c>
      <c r="AK162" s="614" t="s">
        <v>1083</v>
      </c>
      <c r="AL162" s="614" t="s">
        <v>1083</v>
      </c>
      <c r="AM162" s="614" t="s">
        <v>1083</v>
      </c>
      <c r="AN162" s="614" t="s">
        <v>1083</v>
      </c>
      <c r="AO162" s="614" t="s">
        <v>1083</v>
      </c>
      <c r="AP162" s="614" t="s">
        <v>1083</v>
      </c>
      <c r="AQ162" s="614" t="s">
        <v>1083</v>
      </c>
      <c r="AR162" s="614" t="s">
        <v>1083</v>
      </c>
      <c r="AS162" s="614" t="s">
        <v>1083</v>
      </c>
      <c r="AT162" s="614" t="s">
        <v>1083</v>
      </c>
      <c r="AU162" s="614" t="s">
        <v>1083</v>
      </c>
      <c r="AV162" s="614" t="s">
        <v>1083</v>
      </c>
      <c r="AW162" s="614" t="s">
        <v>1083</v>
      </c>
      <c r="AX162" s="614" t="s">
        <v>1083</v>
      </c>
      <c r="AY162" s="614" t="s">
        <v>1083</v>
      </c>
      <c r="AZ162" s="614" t="s">
        <v>1083</v>
      </c>
      <c r="BA162" s="614" t="s">
        <v>1083</v>
      </c>
      <c r="BB162" s="614" t="s">
        <v>1083</v>
      </c>
      <c r="BC162" s="614" t="s">
        <v>529</v>
      </c>
      <c r="BD162" s="614" t="s">
        <v>529</v>
      </c>
      <c r="BE162" s="614" t="s">
        <v>1083</v>
      </c>
      <c r="BF162" s="614" t="s">
        <v>529</v>
      </c>
      <c r="BG162" s="614" t="s">
        <v>1083</v>
      </c>
      <c r="BH162" s="614" t="s">
        <v>529</v>
      </c>
      <c r="BI162" s="614" t="s">
        <v>1083</v>
      </c>
      <c r="BJ162" s="614" t="s">
        <v>1083</v>
      </c>
      <c r="BK162" s="614" t="s">
        <v>529</v>
      </c>
      <c r="BL162" s="614" t="s">
        <v>529</v>
      </c>
      <c r="BM162" s="614" t="s">
        <v>1083</v>
      </c>
      <c r="BN162" s="614" t="s">
        <v>529</v>
      </c>
      <c r="BO162" s="614" t="s">
        <v>529</v>
      </c>
      <c r="BP162" s="614" t="s">
        <v>529</v>
      </c>
      <c r="BQ162" s="614" t="s">
        <v>529</v>
      </c>
      <c r="BR162" s="614" t="s">
        <v>529</v>
      </c>
      <c r="BS162" s="614" t="s">
        <v>529</v>
      </c>
      <c r="BT162" s="614" t="s">
        <v>529</v>
      </c>
      <c r="BU162" s="614" t="s">
        <v>529</v>
      </c>
      <c r="BV162" s="614" t="s">
        <v>529</v>
      </c>
      <c r="BW162" s="614" t="s">
        <v>529</v>
      </c>
      <c r="BX162" s="614" t="s">
        <v>529</v>
      </c>
      <c r="BY162" s="614" t="s">
        <v>1083</v>
      </c>
      <c r="BZ162" s="614" t="s">
        <v>1083</v>
      </c>
      <c r="CA162" s="614" t="s">
        <v>1083</v>
      </c>
      <c r="CB162" s="614" t="s">
        <v>1083</v>
      </c>
      <c r="CC162" s="614" t="s">
        <v>1083</v>
      </c>
      <c r="CD162" s="614" t="s">
        <v>1083</v>
      </c>
      <c r="CE162" s="614" t="s">
        <v>529</v>
      </c>
      <c r="CF162" s="614" t="s">
        <v>529</v>
      </c>
      <c r="CG162" s="614" t="s">
        <v>1083</v>
      </c>
      <c r="CH162" s="614" t="s">
        <v>1083</v>
      </c>
      <c r="CI162" s="614" t="s">
        <v>1083</v>
      </c>
      <c r="CJ162" s="614" t="s">
        <v>529</v>
      </c>
      <c r="CK162" s="614" t="s">
        <v>529</v>
      </c>
      <c r="CL162" s="614" t="s">
        <v>1083</v>
      </c>
      <c r="CM162" s="614" t="s">
        <v>1083</v>
      </c>
      <c r="CN162" s="614" t="s">
        <v>1083</v>
      </c>
      <c r="CO162" s="614" t="s">
        <v>1083</v>
      </c>
      <c r="CP162" s="614" t="s">
        <v>1083</v>
      </c>
      <c r="CQ162" s="614" t="s">
        <v>1083</v>
      </c>
      <c r="CR162" s="614" t="s">
        <v>529</v>
      </c>
      <c r="CS162" s="614" t="s">
        <v>1083</v>
      </c>
      <c r="CT162" s="614" t="s">
        <v>1083</v>
      </c>
      <c r="CU162" s="614" t="s">
        <v>1083</v>
      </c>
      <c r="CV162" s="614" t="s">
        <v>1083</v>
      </c>
      <c r="CW162" s="614" t="s">
        <v>1083</v>
      </c>
      <c r="CX162" s="614" t="s">
        <v>1083</v>
      </c>
      <c r="CY162" s="614" t="s">
        <v>1083</v>
      </c>
      <c r="CZ162" s="614" t="s">
        <v>1083</v>
      </c>
      <c r="DA162" s="614" t="s">
        <v>1083</v>
      </c>
      <c r="DB162" s="614" t="s">
        <v>1083</v>
      </c>
      <c r="DC162" s="614" t="s">
        <v>529</v>
      </c>
      <c r="DD162" s="614" t="s">
        <v>1083</v>
      </c>
      <c r="DE162" s="614" t="s">
        <v>1083</v>
      </c>
      <c r="DF162" s="614" t="s">
        <v>1083</v>
      </c>
      <c r="DG162" s="614" t="s">
        <v>1083</v>
      </c>
      <c r="DH162" s="614" t="s">
        <v>1083</v>
      </c>
      <c r="DI162" s="614" t="s">
        <v>1083</v>
      </c>
      <c r="DJ162" s="614" t="s">
        <v>1083</v>
      </c>
      <c r="DK162" s="614" t="s">
        <v>1083</v>
      </c>
      <c r="DL162" s="614" t="s">
        <v>1083</v>
      </c>
      <c r="DM162" s="614" t="s">
        <v>529</v>
      </c>
      <c r="DN162" s="614" t="s">
        <v>1083</v>
      </c>
      <c r="DO162" s="614" t="s">
        <v>1083</v>
      </c>
      <c r="DP162" s="614" t="s">
        <v>529</v>
      </c>
      <c r="DQ162" s="614" t="s">
        <v>1083</v>
      </c>
      <c r="DR162" s="614" t="s">
        <v>1083</v>
      </c>
      <c r="DS162" s="614" t="s">
        <v>1083</v>
      </c>
      <c r="DT162" s="614" t="s">
        <v>1083</v>
      </c>
      <c r="DU162" s="614" t="s">
        <v>529</v>
      </c>
      <c r="DV162" s="614" t="s">
        <v>529</v>
      </c>
      <c r="DW162" s="614" t="s">
        <v>1083</v>
      </c>
      <c r="DX162" s="614" t="s">
        <v>1083</v>
      </c>
      <c r="DY162" s="614" t="s">
        <v>1083</v>
      </c>
      <c r="DZ162" s="614" t="s">
        <v>529</v>
      </c>
      <c r="EA162" s="614" t="s">
        <v>529</v>
      </c>
      <c r="EB162" s="614" t="s">
        <v>529</v>
      </c>
      <c r="EC162" s="614" t="s">
        <v>1083</v>
      </c>
      <c r="ED162" s="614" t="s">
        <v>529</v>
      </c>
      <c r="EE162" s="614" t="s">
        <v>529</v>
      </c>
      <c r="EF162" s="614" t="s">
        <v>529</v>
      </c>
      <c r="EG162" s="614" t="s">
        <v>529</v>
      </c>
      <c r="EH162" s="614" t="s">
        <v>1083</v>
      </c>
      <c r="EI162" s="614" t="s">
        <v>1083</v>
      </c>
      <c r="EJ162" s="614" t="s">
        <v>1083</v>
      </c>
      <c r="EK162" s="614" t="s">
        <v>1083</v>
      </c>
      <c r="EL162" s="614" t="s">
        <v>1083</v>
      </c>
      <c r="EM162" s="614" t="s">
        <v>1083</v>
      </c>
      <c r="EN162" s="614" t="s">
        <v>1083</v>
      </c>
      <c r="EO162" s="614" t="s">
        <v>1083</v>
      </c>
      <c r="EP162" s="614" t="s">
        <v>1083</v>
      </c>
      <c r="EQ162" s="614" t="s">
        <v>1083</v>
      </c>
      <c r="ER162" s="614" t="s">
        <v>1083</v>
      </c>
      <c r="ES162" s="614" t="s">
        <v>1083</v>
      </c>
      <c r="ET162" s="614" t="s">
        <v>1083</v>
      </c>
      <c r="EU162" s="614" t="s">
        <v>529</v>
      </c>
      <c r="EV162" s="614" t="s">
        <v>529</v>
      </c>
      <c r="EW162" s="614" t="s">
        <v>529</v>
      </c>
      <c r="EX162" s="614" t="s">
        <v>1083</v>
      </c>
      <c r="EY162" s="614" t="s">
        <v>1083</v>
      </c>
      <c r="EZ162" s="614" t="s">
        <v>529</v>
      </c>
      <c r="FA162" s="614" t="s">
        <v>1083</v>
      </c>
      <c r="FB162" s="614" t="s">
        <v>1083</v>
      </c>
      <c r="FC162" s="614" t="s">
        <v>1083</v>
      </c>
      <c r="FD162" s="614" t="s">
        <v>1083</v>
      </c>
      <c r="FE162" s="614" t="s">
        <v>1083</v>
      </c>
      <c r="FF162" s="614" t="s">
        <v>1083</v>
      </c>
      <c r="FG162" s="614" t="s">
        <v>1083</v>
      </c>
      <c r="FH162" s="614" t="s">
        <v>1083</v>
      </c>
      <c r="FI162" s="614" t="s">
        <v>1083</v>
      </c>
      <c r="FJ162" s="614" t="s">
        <v>529</v>
      </c>
      <c r="FK162" s="614" t="s">
        <v>529</v>
      </c>
      <c r="FL162" s="614" t="s">
        <v>1083</v>
      </c>
      <c r="FM162" s="614" t="s">
        <v>1083</v>
      </c>
      <c r="FN162" s="614" t="s">
        <v>1083</v>
      </c>
      <c r="FO162" s="614" t="s">
        <v>1083</v>
      </c>
      <c r="FP162" s="614" t="s">
        <v>1083</v>
      </c>
      <c r="FQ162" s="614" t="s">
        <v>1083</v>
      </c>
      <c r="FR162" s="614" t="s">
        <v>1083</v>
      </c>
      <c r="FS162" s="614" t="s">
        <v>1083</v>
      </c>
      <c r="FT162" s="614" t="s">
        <v>529</v>
      </c>
      <c r="FU162" s="614" t="s">
        <v>1083</v>
      </c>
      <c r="FV162" s="614" t="s">
        <v>1083</v>
      </c>
      <c r="FW162" s="614" t="s">
        <v>1083</v>
      </c>
      <c r="FX162" s="614" t="s">
        <v>529</v>
      </c>
      <c r="FY162" s="614" t="s">
        <v>529</v>
      </c>
      <c r="FZ162" s="614" t="s">
        <v>529</v>
      </c>
      <c r="GA162" s="614" t="s">
        <v>529</v>
      </c>
      <c r="GB162" s="614" t="s">
        <v>529</v>
      </c>
      <c r="GC162" s="614" t="s">
        <v>529</v>
      </c>
      <c r="GD162" s="614" t="s">
        <v>1083</v>
      </c>
      <c r="GE162" s="614" t="s">
        <v>1083</v>
      </c>
      <c r="GF162" s="614" t="s">
        <v>529</v>
      </c>
      <c r="GG162" s="614" t="s">
        <v>529</v>
      </c>
      <c r="GH162" s="614" t="s">
        <v>1083</v>
      </c>
      <c r="GI162" s="614" t="s">
        <v>1083</v>
      </c>
      <c r="GJ162" s="614" t="s">
        <v>529</v>
      </c>
      <c r="GK162" s="614" t="s">
        <v>1083</v>
      </c>
      <c r="GL162" s="614" t="s">
        <v>529</v>
      </c>
      <c r="GM162" s="614" t="s">
        <v>1083</v>
      </c>
    </row>
    <row r="163" spans="1:195" x14ac:dyDescent="0.2">
      <c r="A163" s="613">
        <v>44988</v>
      </c>
      <c r="B163" s="614" t="s">
        <v>1083</v>
      </c>
      <c r="C163" s="614" t="s">
        <v>1083</v>
      </c>
      <c r="D163" s="614" t="s">
        <v>1083</v>
      </c>
      <c r="E163" s="614" t="s">
        <v>529</v>
      </c>
      <c r="F163" s="614" t="s">
        <v>1083</v>
      </c>
      <c r="G163" s="614" t="s">
        <v>1083</v>
      </c>
      <c r="H163" s="614" t="s">
        <v>1083</v>
      </c>
      <c r="I163" s="614" t="s">
        <v>1083</v>
      </c>
      <c r="J163" s="614" t="s">
        <v>1083</v>
      </c>
      <c r="K163" s="614" t="s">
        <v>1083</v>
      </c>
      <c r="L163" s="614" t="s">
        <v>1083</v>
      </c>
      <c r="M163" s="614" t="s">
        <v>1083</v>
      </c>
      <c r="N163" s="614" t="s">
        <v>1083</v>
      </c>
      <c r="O163" s="614" t="s">
        <v>1083</v>
      </c>
      <c r="P163" s="614" t="s">
        <v>1083</v>
      </c>
      <c r="Q163" s="614" t="s">
        <v>1083</v>
      </c>
      <c r="R163" s="614" t="s">
        <v>1083</v>
      </c>
      <c r="S163" s="614" t="s">
        <v>1083</v>
      </c>
      <c r="T163" s="614" t="s">
        <v>1083</v>
      </c>
      <c r="U163" s="614" t="s">
        <v>1083</v>
      </c>
      <c r="V163" s="614" t="s">
        <v>1083</v>
      </c>
      <c r="W163" s="614" t="s">
        <v>529</v>
      </c>
      <c r="X163" s="614" t="s">
        <v>529</v>
      </c>
      <c r="Y163" s="614" t="s">
        <v>1083</v>
      </c>
      <c r="Z163" s="614" t="s">
        <v>1083</v>
      </c>
      <c r="AA163" s="614" t="s">
        <v>1083</v>
      </c>
      <c r="AB163" s="614" t="s">
        <v>1083</v>
      </c>
      <c r="AC163" s="614" t="s">
        <v>1083</v>
      </c>
      <c r="AD163" s="614" t="s">
        <v>1083</v>
      </c>
      <c r="AE163" s="614" t="s">
        <v>1083</v>
      </c>
      <c r="AF163" s="614" t="s">
        <v>1083</v>
      </c>
      <c r="AG163" s="614" t="s">
        <v>1083</v>
      </c>
      <c r="AH163" s="614" t="s">
        <v>1083</v>
      </c>
      <c r="AI163" s="614" t="s">
        <v>1083</v>
      </c>
      <c r="AJ163" s="614" t="s">
        <v>1083</v>
      </c>
      <c r="AK163" s="614" t="s">
        <v>1083</v>
      </c>
      <c r="AL163" s="614" t="s">
        <v>1083</v>
      </c>
      <c r="AM163" s="614" t="s">
        <v>1083</v>
      </c>
      <c r="AN163" s="614" t="s">
        <v>1083</v>
      </c>
      <c r="AO163" s="614" t="s">
        <v>1083</v>
      </c>
      <c r="AP163" s="614" t="s">
        <v>1083</v>
      </c>
      <c r="AQ163" s="614" t="s">
        <v>1083</v>
      </c>
      <c r="AR163" s="614" t="s">
        <v>1083</v>
      </c>
      <c r="AS163" s="614" t="s">
        <v>1083</v>
      </c>
      <c r="AT163" s="614" t="s">
        <v>1083</v>
      </c>
      <c r="AU163" s="614" t="s">
        <v>1083</v>
      </c>
      <c r="AV163" s="614" t="s">
        <v>1083</v>
      </c>
      <c r="AW163" s="614" t="s">
        <v>1083</v>
      </c>
      <c r="AX163" s="614" t="s">
        <v>1083</v>
      </c>
      <c r="AY163" s="614" t="s">
        <v>1083</v>
      </c>
      <c r="AZ163" s="614" t="s">
        <v>1083</v>
      </c>
      <c r="BA163" s="614" t="s">
        <v>1083</v>
      </c>
      <c r="BB163" s="614" t="s">
        <v>1083</v>
      </c>
      <c r="BC163" s="614" t="s">
        <v>529</v>
      </c>
      <c r="BD163" s="614" t="s">
        <v>529</v>
      </c>
      <c r="BE163" s="614" t="s">
        <v>1083</v>
      </c>
      <c r="BF163" s="614" t="s">
        <v>529</v>
      </c>
      <c r="BG163" s="614" t="s">
        <v>1083</v>
      </c>
      <c r="BH163" s="614" t="s">
        <v>529</v>
      </c>
      <c r="BI163" s="614" t="s">
        <v>1083</v>
      </c>
      <c r="BJ163" s="614" t="s">
        <v>1083</v>
      </c>
      <c r="BK163" s="614" t="s">
        <v>529</v>
      </c>
      <c r="BL163" s="614" t="s">
        <v>529</v>
      </c>
      <c r="BM163" s="614" t="s">
        <v>1083</v>
      </c>
      <c r="BN163" s="614" t="s">
        <v>529</v>
      </c>
      <c r="BO163" s="614" t="s">
        <v>529</v>
      </c>
      <c r="BP163" s="614" t="s">
        <v>529</v>
      </c>
      <c r="BQ163" s="614" t="s">
        <v>529</v>
      </c>
      <c r="BR163" s="614" t="s">
        <v>529</v>
      </c>
      <c r="BS163" s="614" t="s">
        <v>529</v>
      </c>
      <c r="BT163" s="614" t="s">
        <v>529</v>
      </c>
      <c r="BU163" s="614" t="s">
        <v>529</v>
      </c>
      <c r="BV163" s="614" t="s">
        <v>529</v>
      </c>
      <c r="BW163" s="614" t="s">
        <v>529</v>
      </c>
      <c r="BX163" s="614" t="s">
        <v>529</v>
      </c>
      <c r="BY163" s="614" t="s">
        <v>1083</v>
      </c>
      <c r="BZ163" s="614" t="s">
        <v>1083</v>
      </c>
      <c r="CA163" s="614" t="s">
        <v>1083</v>
      </c>
      <c r="CB163" s="614" t="s">
        <v>1083</v>
      </c>
      <c r="CC163" s="614" t="s">
        <v>1083</v>
      </c>
      <c r="CD163" s="614" t="s">
        <v>1083</v>
      </c>
      <c r="CE163" s="614" t="s">
        <v>529</v>
      </c>
      <c r="CF163" s="614" t="s">
        <v>529</v>
      </c>
      <c r="CG163" s="614" t="s">
        <v>1083</v>
      </c>
      <c r="CH163" s="614" t="s">
        <v>1083</v>
      </c>
      <c r="CI163" s="614" t="s">
        <v>1083</v>
      </c>
      <c r="CJ163" s="614" t="s">
        <v>529</v>
      </c>
      <c r="CK163" s="614" t="s">
        <v>529</v>
      </c>
      <c r="CL163" s="614" t="s">
        <v>1083</v>
      </c>
      <c r="CM163" s="614" t="s">
        <v>1083</v>
      </c>
      <c r="CN163" s="614" t="s">
        <v>1083</v>
      </c>
      <c r="CO163" s="614" t="s">
        <v>1083</v>
      </c>
      <c r="CP163" s="614" t="s">
        <v>1083</v>
      </c>
      <c r="CQ163" s="614" t="s">
        <v>1083</v>
      </c>
      <c r="CR163" s="614" t="s">
        <v>529</v>
      </c>
      <c r="CS163" s="614" t="s">
        <v>1083</v>
      </c>
      <c r="CT163" s="614" t="s">
        <v>1083</v>
      </c>
      <c r="CU163" s="614" t="s">
        <v>1083</v>
      </c>
      <c r="CV163" s="614" t="s">
        <v>1083</v>
      </c>
      <c r="CW163" s="614" t="s">
        <v>1083</v>
      </c>
      <c r="CX163" s="614" t="s">
        <v>1083</v>
      </c>
      <c r="CY163" s="614" t="s">
        <v>1083</v>
      </c>
      <c r="CZ163" s="614" t="s">
        <v>1083</v>
      </c>
      <c r="DA163" s="614" t="s">
        <v>1083</v>
      </c>
      <c r="DB163" s="614" t="s">
        <v>1083</v>
      </c>
      <c r="DC163" s="614" t="s">
        <v>529</v>
      </c>
      <c r="DD163" s="614" t="s">
        <v>1083</v>
      </c>
      <c r="DE163" s="614" t="s">
        <v>1083</v>
      </c>
      <c r="DF163" s="614" t="s">
        <v>1083</v>
      </c>
      <c r="DG163" s="614" t="s">
        <v>1083</v>
      </c>
      <c r="DH163" s="614" t="s">
        <v>1083</v>
      </c>
      <c r="DI163" s="614" t="s">
        <v>1083</v>
      </c>
      <c r="DJ163" s="614" t="s">
        <v>1083</v>
      </c>
      <c r="DK163" s="614" t="s">
        <v>1083</v>
      </c>
      <c r="DL163" s="614" t="s">
        <v>1083</v>
      </c>
      <c r="DM163" s="614" t="s">
        <v>529</v>
      </c>
      <c r="DN163" s="614" t="s">
        <v>1083</v>
      </c>
      <c r="DO163" s="614" t="s">
        <v>1083</v>
      </c>
      <c r="DP163" s="614" t="s">
        <v>529</v>
      </c>
      <c r="DQ163" s="614" t="s">
        <v>1083</v>
      </c>
      <c r="DR163" s="614" t="s">
        <v>1083</v>
      </c>
      <c r="DS163" s="614" t="s">
        <v>1083</v>
      </c>
      <c r="DT163" s="614" t="s">
        <v>1083</v>
      </c>
      <c r="DU163" s="614" t="s">
        <v>529</v>
      </c>
      <c r="DV163" s="614" t="s">
        <v>529</v>
      </c>
      <c r="DW163" s="614" t="s">
        <v>1083</v>
      </c>
      <c r="DX163" s="614" t="s">
        <v>1083</v>
      </c>
      <c r="DY163" s="614" t="s">
        <v>1083</v>
      </c>
      <c r="DZ163" s="614" t="s">
        <v>529</v>
      </c>
      <c r="EA163" s="614" t="s">
        <v>529</v>
      </c>
      <c r="EB163" s="614" t="s">
        <v>529</v>
      </c>
      <c r="EC163" s="614" t="s">
        <v>1083</v>
      </c>
      <c r="ED163" s="614" t="s">
        <v>529</v>
      </c>
      <c r="EE163" s="614" t="s">
        <v>529</v>
      </c>
      <c r="EF163" s="614" t="s">
        <v>529</v>
      </c>
      <c r="EG163" s="614" t="s">
        <v>529</v>
      </c>
      <c r="EH163" s="614" t="s">
        <v>1083</v>
      </c>
      <c r="EI163" s="614" t="s">
        <v>1083</v>
      </c>
      <c r="EJ163" s="614" t="s">
        <v>1083</v>
      </c>
      <c r="EK163" s="614" t="s">
        <v>1083</v>
      </c>
      <c r="EL163" s="614" t="s">
        <v>1083</v>
      </c>
      <c r="EM163" s="614" t="s">
        <v>1083</v>
      </c>
      <c r="EN163" s="614" t="s">
        <v>1083</v>
      </c>
      <c r="EO163" s="614" t="s">
        <v>1083</v>
      </c>
      <c r="EP163" s="614" t="s">
        <v>1083</v>
      </c>
      <c r="EQ163" s="614" t="s">
        <v>1083</v>
      </c>
      <c r="ER163" s="614" t="s">
        <v>1083</v>
      </c>
      <c r="ES163" s="614" t="s">
        <v>1083</v>
      </c>
      <c r="ET163" s="614" t="s">
        <v>529</v>
      </c>
      <c r="EU163" s="614" t="s">
        <v>529</v>
      </c>
      <c r="EV163" s="614" t="s">
        <v>529</v>
      </c>
      <c r="EW163" s="614" t="s">
        <v>529</v>
      </c>
      <c r="EX163" s="614" t="s">
        <v>1083</v>
      </c>
      <c r="EY163" s="614" t="s">
        <v>1083</v>
      </c>
      <c r="EZ163" s="614" t="s">
        <v>529</v>
      </c>
      <c r="FA163" s="614" t="s">
        <v>1083</v>
      </c>
      <c r="FB163" s="614" t="s">
        <v>1083</v>
      </c>
      <c r="FC163" s="614" t="s">
        <v>1083</v>
      </c>
      <c r="FD163" s="614" t="s">
        <v>1083</v>
      </c>
      <c r="FE163" s="614" t="s">
        <v>1083</v>
      </c>
      <c r="FF163" s="614" t="s">
        <v>1083</v>
      </c>
      <c r="FG163" s="614" t="s">
        <v>1083</v>
      </c>
      <c r="FH163" s="614" t="s">
        <v>1083</v>
      </c>
      <c r="FI163" s="614" t="s">
        <v>1083</v>
      </c>
      <c r="FJ163" s="614" t="s">
        <v>529</v>
      </c>
      <c r="FK163" s="614" t="s">
        <v>529</v>
      </c>
      <c r="FL163" s="614" t="s">
        <v>1083</v>
      </c>
      <c r="FM163" s="614" t="s">
        <v>1083</v>
      </c>
      <c r="FN163" s="614" t="s">
        <v>1083</v>
      </c>
      <c r="FO163" s="614" t="s">
        <v>1083</v>
      </c>
      <c r="FP163" s="614" t="s">
        <v>1083</v>
      </c>
      <c r="FQ163" s="614" t="s">
        <v>1083</v>
      </c>
      <c r="FR163" s="614" t="s">
        <v>1083</v>
      </c>
      <c r="FS163" s="614" t="s">
        <v>1083</v>
      </c>
      <c r="FT163" s="614" t="s">
        <v>529</v>
      </c>
      <c r="FU163" s="614" t="s">
        <v>1083</v>
      </c>
      <c r="FV163" s="614" t="s">
        <v>1083</v>
      </c>
      <c r="FW163" s="614" t="s">
        <v>1083</v>
      </c>
      <c r="FX163" s="614" t="s">
        <v>529</v>
      </c>
      <c r="FY163" s="614" t="s">
        <v>529</v>
      </c>
      <c r="FZ163" s="614" t="s">
        <v>529</v>
      </c>
      <c r="GA163" s="614" t="s">
        <v>529</v>
      </c>
      <c r="GB163" s="614" t="s">
        <v>529</v>
      </c>
      <c r="GC163" s="614" t="s">
        <v>529</v>
      </c>
      <c r="GD163" s="614" t="s">
        <v>529</v>
      </c>
      <c r="GE163" s="614" t="s">
        <v>1083</v>
      </c>
      <c r="GF163" s="614" t="s">
        <v>529</v>
      </c>
      <c r="GG163" s="614" t="s">
        <v>529</v>
      </c>
      <c r="GH163" s="614" t="s">
        <v>1083</v>
      </c>
      <c r="GI163" s="614" t="s">
        <v>1083</v>
      </c>
      <c r="GJ163" s="614" t="s">
        <v>529</v>
      </c>
      <c r="GK163" s="614" t="s">
        <v>1083</v>
      </c>
      <c r="GL163" s="614" t="s">
        <v>529</v>
      </c>
      <c r="GM163" s="614" t="s">
        <v>1083</v>
      </c>
    </row>
    <row r="164" spans="1:195" x14ac:dyDescent="0.2">
      <c r="A164" s="613">
        <v>44989</v>
      </c>
      <c r="B164" s="614" t="s">
        <v>1083</v>
      </c>
      <c r="C164" s="614" t="s">
        <v>1083</v>
      </c>
      <c r="D164" s="614" t="s">
        <v>1083</v>
      </c>
      <c r="E164" s="614" t="s">
        <v>529</v>
      </c>
      <c r="F164" s="614" t="s">
        <v>1083</v>
      </c>
      <c r="G164" s="614" t="s">
        <v>1083</v>
      </c>
      <c r="H164" s="614" t="s">
        <v>1083</v>
      </c>
      <c r="I164" s="614" t="s">
        <v>1083</v>
      </c>
      <c r="J164" s="614" t="s">
        <v>1083</v>
      </c>
      <c r="K164" s="614" t="s">
        <v>1083</v>
      </c>
      <c r="L164" s="614" t="s">
        <v>1083</v>
      </c>
      <c r="M164" s="614" t="s">
        <v>1083</v>
      </c>
      <c r="N164" s="614" t="s">
        <v>1083</v>
      </c>
      <c r="O164" s="614" t="s">
        <v>1083</v>
      </c>
      <c r="P164" s="614" t="s">
        <v>1083</v>
      </c>
      <c r="Q164" s="614" t="s">
        <v>1083</v>
      </c>
      <c r="R164" s="614" t="s">
        <v>1083</v>
      </c>
      <c r="S164" s="614" t="s">
        <v>1083</v>
      </c>
      <c r="T164" s="614" t="s">
        <v>1083</v>
      </c>
      <c r="U164" s="614" t="s">
        <v>1083</v>
      </c>
      <c r="V164" s="614" t="s">
        <v>1083</v>
      </c>
      <c r="W164" s="614" t="s">
        <v>529</v>
      </c>
      <c r="X164" s="614" t="s">
        <v>529</v>
      </c>
      <c r="Y164" s="614" t="s">
        <v>1083</v>
      </c>
      <c r="Z164" s="614" t="s">
        <v>1083</v>
      </c>
      <c r="AA164" s="614" t="s">
        <v>1083</v>
      </c>
      <c r="AB164" s="614" t="s">
        <v>1083</v>
      </c>
      <c r="AC164" s="614" t="s">
        <v>1083</v>
      </c>
      <c r="AD164" s="614" t="s">
        <v>1083</v>
      </c>
      <c r="AE164" s="614" t="s">
        <v>1083</v>
      </c>
      <c r="AF164" s="614" t="s">
        <v>1083</v>
      </c>
      <c r="AG164" s="614" t="s">
        <v>1083</v>
      </c>
      <c r="AH164" s="614" t="s">
        <v>1083</v>
      </c>
      <c r="AI164" s="614" t="s">
        <v>1083</v>
      </c>
      <c r="AJ164" s="614" t="s">
        <v>1083</v>
      </c>
      <c r="AK164" s="614" t="s">
        <v>1083</v>
      </c>
      <c r="AL164" s="614" t="s">
        <v>1083</v>
      </c>
      <c r="AM164" s="614" t="s">
        <v>1083</v>
      </c>
      <c r="AN164" s="614" t="s">
        <v>1083</v>
      </c>
      <c r="AO164" s="614" t="s">
        <v>1083</v>
      </c>
      <c r="AP164" s="614" t="s">
        <v>1083</v>
      </c>
      <c r="AQ164" s="614" t="s">
        <v>1083</v>
      </c>
      <c r="AR164" s="614" t="s">
        <v>1083</v>
      </c>
      <c r="AS164" s="614" t="s">
        <v>1083</v>
      </c>
      <c r="AT164" s="614" t="s">
        <v>1083</v>
      </c>
      <c r="AU164" s="614" t="s">
        <v>1083</v>
      </c>
      <c r="AV164" s="614" t="s">
        <v>1083</v>
      </c>
      <c r="AW164" s="614" t="s">
        <v>1083</v>
      </c>
      <c r="AX164" s="614" t="s">
        <v>1083</v>
      </c>
      <c r="AY164" s="614" t="s">
        <v>1083</v>
      </c>
      <c r="AZ164" s="614" t="s">
        <v>1083</v>
      </c>
      <c r="BA164" s="614" t="s">
        <v>1083</v>
      </c>
      <c r="BB164" s="614" t="s">
        <v>1083</v>
      </c>
      <c r="BC164" s="614" t="s">
        <v>529</v>
      </c>
      <c r="BD164" s="614" t="s">
        <v>529</v>
      </c>
      <c r="BE164" s="614" t="s">
        <v>1083</v>
      </c>
      <c r="BF164" s="614" t="s">
        <v>529</v>
      </c>
      <c r="BG164" s="614" t="s">
        <v>1083</v>
      </c>
      <c r="BH164" s="614" t="s">
        <v>529</v>
      </c>
      <c r="BI164" s="614" t="s">
        <v>1083</v>
      </c>
      <c r="BJ164" s="614" t="s">
        <v>1083</v>
      </c>
      <c r="BK164" s="614" t="s">
        <v>529</v>
      </c>
      <c r="BL164" s="614" t="s">
        <v>529</v>
      </c>
      <c r="BM164" s="614" t="s">
        <v>1083</v>
      </c>
      <c r="BN164" s="614" t="s">
        <v>529</v>
      </c>
      <c r="BO164" s="614" t="s">
        <v>529</v>
      </c>
      <c r="BP164" s="614" t="s">
        <v>529</v>
      </c>
      <c r="BQ164" s="614" t="s">
        <v>529</v>
      </c>
      <c r="BR164" s="614" t="s">
        <v>529</v>
      </c>
      <c r="BS164" s="614" t="s">
        <v>529</v>
      </c>
      <c r="BT164" s="614" t="s">
        <v>529</v>
      </c>
      <c r="BU164" s="614" t="s">
        <v>529</v>
      </c>
      <c r="BV164" s="614" t="s">
        <v>529</v>
      </c>
      <c r="BW164" s="614" t="s">
        <v>529</v>
      </c>
      <c r="BX164" s="614" t="s">
        <v>529</v>
      </c>
      <c r="BY164" s="614" t="s">
        <v>1083</v>
      </c>
      <c r="BZ164" s="614" t="s">
        <v>1083</v>
      </c>
      <c r="CA164" s="614" t="s">
        <v>1083</v>
      </c>
      <c r="CB164" s="614" t="s">
        <v>1083</v>
      </c>
      <c r="CC164" s="614" t="s">
        <v>1083</v>
      </c>
      <c r="CD164" s="614" t="s">
        <v>1083</v>
      </c>
      <c r="CE164" s="614" t="s">
        <v>529</v>
      </c>
      <c r="CF164" s="614" t="s">
        <v>529</v>
      </c>
      <c r="CG164" s="614" t="s">
        <v>1083</v>
      </c>
      <c r="CH164" s="614" t="s">
        <v>1083</v>
      </c>
      <c r="CI164" s="614" t="s">
        <v>1083</v>
      </c>
      <c r="CJ164" s="614" t="s">
        <v>529</v>
      </c>
      <c r="CK164" s="614" t="s">
        <v>529</v>
      </c>
      <c r="CL164" s="614" t="s">
        <v>1083</v>
      </c>
      <c r="CM164" s="614" t="s">
        <v>1083</v>
      </c>
      <c r="CN164" s="614" t="s">
        <v>1083</v>
      </c>
      <c r="CO164" s="614" t="s">
        <v>1083</v>
      </c>
      <c r="CP164" s="614" t="s">
        <v>1083</v>
      </c>
      <c r="CQ164" s="614" t="s">
        <v>1083</v>
      </c>
      <c r="CR164" s="614" t="s">
        <v>529</v>
      </c>
      <c r="CS164" s="614" t="s">
        <v>1083</v>
      </c>
      <c r="CT164" s="614" t="s">
        <v>1083</v>
      </c>
      <c r="CU164" s="614" t="s">
        <v>1083</v>
      </c>
      <c r="CV164" s="614" t="s">
        <v>1083</v>
      </c>
      <c r="CW164" s="614" t="s">
        <v>1083</v>
      </c>
      <c r="CX164" s="614" t="s">
        <v>1083</v>
      </c>
      <c r="CY164" s="614" t="s">
        <v>1083</v>
      </c>
      <c r="CZ164" s="614" t="s">
        <v>1083</v>
      </c>
      <c r="DA164" s="614" t="s">
        <v>1083</v>
      </c>
      <c r="DB164" s="614" t="s">
        <v>1083</v>
      </c>
      <c r="DC164" s="614" t="s">
        <v>1083</v>
      </c>
      <c r="DD164" s="614" t="s">
        <v>1083</v>
      </c>
      <c r="DE164" s="614" t="s">
        <v>1083</v>
      </c>
      <c r="DF164" s="614" t="s">
        <v>1083</v>
      </c>
      <c r="DG164" s="614" t="s">
        <v>1083</v>
      </c>
      <c r="DH164" s="614" t="s">
        <v>1083</v>
      </c>
      <c r="DI164" s="614" t="s">
        <v>1083</v>
      </c>
      <c r="DJ164" s="614" t="s">
        <v>1083</v>
      </c>
      <c r="DK164" s="614" t="s">
        <v>1083</v>
      </c>
      <c r="DL164" s="614" t="s">
        <v>1083</v>
      </c>
      <c r="DM164" s="614" t="s">
        <v>529</v>
      </c>
      <c r="DN164" s="614" t="s">
        <v>1083</v>
      </c>
      <c r="DO164" s="614" t="s">
        <v>1083</v>
      </c>
      <c r="DP164" s="614" t="s">
        <v>529</v>
      </c>
      <c r="DQ164" s="614" t="s">
        <v>529</v>
      </c>
      <c r="DR164" s="614" t="s">
        <v>1083</v>
      </c>
      <c r="DS164" s="614" t="s">
        <v>1083</v>
      </c>
      <c r="DT164" s="614" t="s">
        <v>1083</v>
      </c>
      <c r="DU164" s="614" t="s">
        <v>529</v>
      </c>
      <c r="DV164" s="614" t="s">
        <v>529</v>
      </c>
      <c r="DW164" s="614" t="s">
        <v>1083</v>
      </c>
      <c r="DX164" s="614" t="s">
        <v>1083</v>
      </c>
      <c r="DY164" s="614" t="s">
        <v>1083</v>
      </c>
      <c r="DZ164" s="614" t="s">
        <v>529</v>
      </c>
      <c r="EA164" s="614" t="s">
        <v>529</v>
      </c>
      <c r="EB164" s="614" t="s">
        <v>529</v>
      </c>
      <c r="EC164" s="614" t="s">
        <v>1083</v>
      </c>
      <c r="ED164" s="614" t="s">
        <v>529</v>
      </c>
      <c r="EE164" s="614" t="s">
        <v>529</v>
      </c>
      <c r="EF164" s="614" t="s">
        <v>529</v>
      </c>
      <c r="EG164" s="614" t="s">
        <v>529</v>
      </c>
      <c r="EH164" s="614" t="s">
        <v>1083</v>
      </c>
      <c r="EI164" s="614" t="s">
        <v>1083</v>
      </c>
      <c r="EJ164" s="614" t="s">
        <v>1083</v>
      </c>
      <c r="EK164" s="614" t="s">
        <v>1083</v>
      </c>
      <c r="EL164" s="614" t="s">
        <v>1083</v>
      </c>
      <c r="EM164" s="614" t="s">
        <v>1083</v>
      </c>
      <c r="EN164" s="614" t="s">
        <v>1083</v>
      </c>
      <c r="EO164" s="614" t="s">
        <v>1083</v>
      </c>
      <c r="EP164" s="614" t="s">
        <v>1083</v>
      </c>
      <c r="EQ164" s="614" t="s">
        <v>1083</v>
      </c>
      <c r="ER164" s="614" t="s">
        <v>1083</v>
      </c>
      <c r="ES164" s="614" t="s">
        <v>1083</v>
      </c>
      <c r="ET164" s="614" t="s">
        <v>529</v>
      </c>
      <c r="EU164" s="614" t="s">
        <v>529</v>
      </c>
      <c r="EV164" s="614" t="s">
        <v>529</v>
      </c>
      <c r="EW164" s="614" t="s">
        <v>529</v>
      </c>
      <c r="EX164" s="614" t="s">
        <v>1083</v>
      </c>
      <c r="EY164" s="614" t="s">
        <v>1083</v>
      </c>
      <c r="EZ164" s="614" t="s">
        <v>529</v>
      </c>
      <c r="FA164" s="614" t="s">
        <v>1083</v>
      </c>
      <c r="FB164" s="614" t="s">
        <v>1083</v>
      </c>
      <c r="FC164" s="614" t="s">
        <v>1083</v>
      </c>
      <c r="FD164" s="614" t="s">
        <v>1083</v>
      </c>
      <c r="FE164" s="614" t="s">
        <v>1083</v>
      </c>
      <c r="FF164" s="614" t="s">
        <v>1083</v>
      </c>
      <c r="FG164" s="614" t="s">
        <v>1083</v>
      </c>
      <c r="FH164" s="614" t="s">
        <v>1083</v>
      </c>
      <c r="FI164" s="614" t="s">
        <v>1083</v>
      </c>
      <c r="FJ164" s="614" t="s">
        <v>529</v>
      </c>
      <c r="FK164" s="614" t="s">
        <v>529</v>
      </c>
      <c r="FL164" s="614" t="s">
        <v>1083</v>
      </c>
      <c r="FM164" s="614" t="s">
        <v>1083</v>
      </c>
      <c r="FN164" s="614" t="s">
        <v>1083</v>
      </c>
      <c r="FO164" s="614" t="s">
        <v>1083</v>
      </c>
      <c r="FP164" s="614" t="s">
        <v>1083</v>
      </c>
      <c r="FQ164" s="614" t="s">
        <v>1083</v>
      </c>
      <c r="FR164" s="614" t="s">
        <v>1083</v>
      </c>
      <c r="FS164" s="614" t="s">
        <v>1083</v>
      </c>
      <c r="FT164" s="614" t="s">
        <v>529</v>
      </c>
      <c r="FU164" s="614" t="s">
        <v>1083</v>
      </c>
      <c r="FV164" s="614" t="s">
        <v>1083</v>
      </c>
      <c r="FW164" s="614" t="s">
        <v>1083</v>
      </c>
      <c r="FX164" s="614" t="s">
        <v>529</v>
      </c>
      <c r="FY164" s="614" t="s">
        <v>529</v>
      </c>
      <c r="FZ164" s="614" t="s">
        <v>529</v>
      </c>
      <c r="GA164" s="614" t="s">
        <v>529</v>
      </c>
      <c r="GB164" s="614" t="s">
        <v>529</v>
      </c>
      <c r="GC164" s="614" t="s">
        <v>529</v>
      </c>
      <c r="GD164" s="614" t="s">
        <v>1083</v>
      </c>
      <c r="GE164" s="614" t="s">
        <v>1083</v>
      </c>
      <c r="GF164" s="614" t="s">
        <v>529</v>
      </c>
      <c r="GG164" s="614" t="s">
        <v>529</v>
      </c>
      <c r="GH164" s="614" t="s">
        <v>1083</v>
      </c>
      <c r="GI164" s="614" t="s">
        <v>1083</v>
      </c>
      <c r="GJ164" s="614" t="s">
        <v>529</v>
      </c>
      <c r="GK164" s="614" t="s">
        <v>1083</v>
      </c>
      <c r="GL164" s="614" t="s">
        <v>529</v>
      </c>
      <c r="GM164" s="614" t="s">
        <v>529</v>
      </c>
    </row>
    <row r="165" spans="1:195" x14ac:dyDescent="0.2">
      <c r="A165" s="613">
        <v>44990</v>
      </c>
      <c r="B165" s="614" t="s">
        <v>1083</v>
      </c>
      <c r="C165" s="614" t="s">
        <v>1083</v>
      </c>
      <c r="D165" s="614" t="s">
        <v>1083</v>
      </c>
      <c r="E165" s="614" t="s">
        <v>529</v>
      </c>
      <c r="F165" s="614" t="s">
        <v>1083</v>
      </c>
      <c r="G165" s="614" t="s">
        <v>1083</v>
      </c>
      <c r="H165" s="614" t="s">
        <v>1083</v>
      </c>
      <c r="I165" s="614" t="s">
        <v>1083</v>
      </c>
      <c r="J165" s="614" t="s">
        <v>1083</v>
      </c>
      <c r="K165" s="614" t="s">
        <v>1083</v>
      </c>
      <c r="L165" s="614" t="s">
        <v>1083</v>
      </c>
      <c r="M165" s="614" t="s">
        <v>1083</v>
      </c>
      <c r="N165" s="614" t="s">
        <v>1083</v>
      </c>
      <c r="O165" s="614" t="s">
        <v>1083</v>
      </c>
      <c r="P165" s="614" t="s">
        <v>1083</v>
      </c>
      <c r="Q165" s="614" t="s">
        <v>1083</v>
      </c>
      <c r="R165" s="614" t="s">
        <v>1083</v>
      </c>
      <c r="S165" s="614" t="s">
        <v>1083</v>
      </c>
      <c r="T165" s="614" t="s">
        <v>1083</v>
      </c>
      <c r="U165" s="614" t="s">
        <v>1083</v>
      </c>
      <c r="V165" s="614" t="s">
        <v>1083</v>
      </c>
      <c r="W165" s="614" t="s">
        <v>529</v>
      </c>
      <c r="X165" s="614" t="s">
        <v>529</v>
      </c>
      <c r="Y165" s="614" t="s">
        <v>1083</v>
      </c>
      <c r="Z165" s="614" t="s">
        <v>1083</v>
      </c>
      <c r="AA165" s="614" t="s">
        <v>1083</v>
      </c>
      <c r="AB165" s="614" t="s">
        <v>1083</v>
      </c>
      <c r="AC165" s="614" t="s">
        <v>1083</v>
      </c>
      <c r="AD165" s="614" t="s">
        <v>1083</v>
      </c>
      <c r="AE165" s="614" t="s">
        <v>1083</v>
      </c>
      <c r="AF165" s="614" t="s">
        <v>1083</v>
      </c>
      <c r="AG165" s="614" t="s">
        <v>1083</v>
      </c>
      <c r="AH165" s="614" t="s">
        <v>1083</v>
      </c>
      <c r="AI165" s="614" t="s">
        <v>1083</v>
      </c>
      <c r="AJ165" s="614" t="s">
        <v>1083</v>
      </c>
      <c r="AK165" s="614" t="s">
        <v>1083</v>
      </c>
      <c r="AL165" s="614" t="s">
        <v>1083</v>
      </c>
      <c r="AM165" s="614" t="s">
        <v>1083</v>
      </c>
      <c r="AN165" s="614" t="s">
        <v>1083</v>
      </c>
      <c r="AO165" s="614" t="s">
        <v>1083</v>
      </c>
      <c r="AP165" s="614" t="s">
        <v>1083</v>
      </c>
      <c r="AQ165" s="614" t="s">
        <v>1083</v>
      </c>
      <c r="AR165" s="614" t="s">
        <v>1083</v>
      </c>
      <c r="AS165" s="614" t="s">
        <v>1083</v>
      </c>
      <c r="AT165" s="614" t="s">
        <v>1083</v>
      </c>
      <c r="AU165" s="614" t="s">
        <v>1083</v>
      </c>
      <c r="AV165" s="614" t="s">
        <v>1083</v>
      </c>
      <c r="AW165" s="614" t="s">
        <v>1083</v>
      </c>
      <c r="AX165" s="614" t="s">
        <v>1083</v>
      </c>
      <c r="AY165" s="614" t="s">
        <v>1083</v>
      </c>
      <c r="AZ165" s="614" t="s">
        <v>1083</v>
      </c>
      <c r="BA165" s="614" t="s">
        <v>1083</v>
      </c>
      <c r="BB165" s="614" t="s">
        <v>1083</v>
      </c>
      <c r="BC165" s="614" t="s">
        <v>529</v>
      </c>
      <c r="BD165" s="614" t="s">
        <v>529</v>
      </c>
      <c r="BE165" s="614" t="s">
        <v>1083</v>
      </c>
      <c r="BF165" s="614" t="s">
        <v>529</v>
      </c>
      <c r="BG165" s="614" t="s">
        <v>1083</v>
      </c>
      <c r="BH165" s="614" t="s">
        <v>529</v>
      </c>
      <c r="BI165" s="614" t="s">
        <v>1083</v>
      </c>
      <c r="BJ165" s="614" t="s">
        <v>1083</v>
      </c>
      <c r="BK165" s="614" t="s">
        <v>529</v>
      </c>
      <c r="BL165" s="614" t="s">
        <v>529</v>
      </c>
      <c r="BM165" s="614" t="s">
        <v>1083</v>
      </c>
      <c r="BN165" s="614" t="s">
        <v>529</v>
      </c>
      <c r="BO165" s="614" t="s">
        <v>529</v>
      </c>
      <c r="BP165" s="614" t="s">
        <v>529</v>
      </c>
      <c r="BQ165" s="614" t="s">
        <v>529</v>
      </c>
      <c r="BR165" s="614" t="s">
        <v>529</v>
      </c>
      <c r="BS165" s="614" t="s">
        <v>529</v>
      </c>
      <c r="BT165" s="614" t="s">
        <v>529</v>
      </c>
      <c r="BU165" s="614" t="s">
        <v>529</v>
      </c>
      <c r="BV165" s="614" t="s">
        <v>529</v>
      </c>
      <c r="BW165" s="614" t="s">
        <v>529</v>
      </c>
      <c r="BX165" s="614" t="s">
        <v>529</v>
      </c>
      <c r="BY165" s="614" t="s">
        <v>1083</v>
      </c>
      <c r="BZ165" s="614" t="s">
        <v>1083</v>
      </c>
      <c r="CA165" s="614" t="s">
        <v>1083</v>
      </c>
      <c r="CB165" s="614" t="s">
        <v>1083</v>
      </c>
      <c r="CC165" s="614" t="s">
        <v>1083</v>
      </c>
      <c r="CD165" s="614" t="s">
        <v>1083</v>
      </c>
      <c r="CE165" s="614" t="s">
        <v>529</v>
      </c>
      <c r="CF165" s="614" t="s">
        <v>529</v>
      </c>
      <c r="CG165" s="614" t="s">
        <v>1083</v>
      </c>
      <c r="CH165" s="614" t="s">
        <v>1083</v>
      </c>
      <c r="CI165" s="614" t="s">
        <v>1083</v>
      </c>
      <c r="CJ165" s="614" t="s">
        <v>529</v>
      </c>
      <c r="CK165" s="614" t="s">
        <v>529</v>
      </c>
      <c r="CL165" s="614" t="s">
        <v>1083</v>
      </c>
      <c r="CM165" s="614" t="s">
        <v>1083</v>
      </c>
      <c r="CN165" s="614" t="s">
        <v>1083</v>
      </c>
      <c r="CO165" s="614" t="s">
        <v>1083</v>
      </c>
      <c r="CP165" s="614" t="s">
        <v>1083</v>
      </c>
      <c r="CQ165" s="614" t="s">
        <v>1083</v>
      </c>
      <c r="CR165" s="614" t="s">
        <v>529</v>
      </c>
      <c r="CS165" s="614" t="s">
        <v>1083</v>
      </c>
      <c r="CT165" s="614" t="s">
        <v>1083</v>
      </c>
      <c r="CU165" s="614" t="s">
        <v>1083</v>
      </c>
      <c r="CV165" s="614" t="s">
        <v>1083</v>
      </c>
      <c r="CW165" s="614" t="s">
        <v>1083</v>
      </c>
      <c r="CX165" s="614" t="s">
        <v>1083</v>
      </c>
      <c r="CY165" s="614" t="s">
        <v>1083</v>
      </c>
      <c r="CZ165" s="614" t="s">
        <v>1083</v>
      </c>
      <c r="DA165" s="614" t="s">
        <v>1083</v>
      </c>
      <c r="DB165" s="614" t="s">
        <v>1083</v>
      </c>
      <c r="DC165" s="614" t="s">
        <v>1083</v>
      </c>
      <c r="DD165" s="614" t="s">
        <v>1083</v>
      </c>
      <c r="DE165" s="614" t="s">
        <v>1083</v>
      </c>
      <c r="DF165" s="614" t="s">
        <v>1083</v>
      </c>
      <c r="DG165" s="614" t="s">
        <v>1083</v>
      </c>
      <c r="DH165" s="614" t="s">
        <v>1083</v>
      </c>
      <c r="DI165" s="614" t="s">
        <v>1083</v>
      </c>
      <c r="DJ165" s="614" t="s">
        <v>1083</v>
      </c>
      <c r="DK165" s="614" t="s">
        <v>1083</v>
      </c>
      <c r="DL165" s="614" t="s">
        <v>1083</v>
      </c>
      <c r="DM165" s="614" t="s">
        <v>529</v>
      </c>
      <c r="DN165" s="614" t="s">
        <v>1083</v>
      </c>
      <c r="DO165" s="614" t="s">
        <v>1083</v>
      </c>
      <c r="DP165" s="614" t="s">
        <v>529</v>
      </c>
      <c r="DQ165" s="614" t="s">
        <v>529</v>
      </c>
      <c r="DR165" s="614" t="s">
        <v>1083</v>
      </c>
      <c r="DS165" s="614" t="s">
        <v>1083</v>
      </c>
      <c r="DT165" s="614" t="s">
        <v>1083</v>
      </c>
      <c r="DU165" s="614" t="s">
        <v>529</v>
      </c>
      <c r="DV165" s="614" t="s">
        <v>529</v>
      </c>
      <c r="DW165" s="614" t="s">
        <v>1083</v>
      </c>
      <c r="DX165" s="614" t="s">
        <v>1083</v>
      </c>
      <c r="DY165" s="614" t="s">
        <v>1083</v>
      </c>
      <c r="DZ165" s="614" t="s">
        <v>529</v>
      </c>
      <c r="EA165" s="614" t="s">
        <v>529</v>
      </c>
      <c r="EB165" s="614" t="s">
        <v>529</v>
      </c>
      <c r="EC165" s="614" t="s">
        <v>1083</v>
      </c>
      <c r="ED165" s="614" t="s">
        <v>529</v>
      </c>
      <c r="EE165" s="614" t="s">
        <v>529</v>
      </c>
      <c r="EF165" s="614" t="s">
        <v>529</v>
      </c>
      <c r="EG165" s="614" t="s">
        <v>1083</v>
      </c>
      <c r="EH165" s="614" t="s">
        <v>1083</v>
      </c>
      <c r="EI165" s="614" t="s">
        <v>1083</v>
      </c>
      <c r="EJ165" s="614" t="s">
        <v>1083</v>
      </c>
      <c r="EK165" s="614" t="s">
        <v>1083</v>
      </c>
      <c r="EL165" s="614" t="s">
        <v>1083</v>
      </c>
      <c r="EM165" s="614" t="s">
        <v>1083</v>
      </c>
      <c r="EN165" s="614" t="s">
        <v>1083</v>
      </c>
      <c r="EO165" s="614" t="s">
        <v>1083</v>
      </c>
      <c r="EP165" s="614" t="s">
        <v>1083</v>
      </c>
      <c r="EQ165" s="614" t="s">
        <v>1083</v>
      </c>
      <c r="ER165" s="614" t="s">
        <v>529</v>
      </c>
      <c r="ES165" s="614" t="s">
        <v>529</v>
      </c>
      <c r="ET165" s="614" t="s">
        <v>1083</v>
      </c>
      <c r="EU165" s="614" t="s">
        <v>1083</v>
      </c>
      <c r="EV165" s="614" t="s">
        <v>529</v>
      </c>
      <c r="EW165" s="614" t="s">
        <v>529</v>
      </c>
      <c r="EX165" s="614" t="s">
        <v>1083</v>
      </c>
      <c r="EY165" s="614" t="s">
        <v>1083</v>
      </c>
      <c r="EZ165" s="614" t="s">
        <v>529</v>
      </c>
      <c r="FA165" s="614" t="s">
        <v>1083</v>
      </c>
      <c r="FB165" s="614" t="s">
        <v>1083</v>
      </c>
      <c r="FC165" s="614" t="s">
        <v>1083</v>
      </c>
      <c r="FD165" s="614" t="s">
        <v>1083</v>
      </c>
      <c r="FE165" s="614" t="s">
        <v>1083</v>
      </c>
      <c r="FF165" s="614" t="s">
        <v>1083</v>
      </c>
      <c r="FG165" s="614" t="s">
        <v>1083</v>
      </c>
      <c r="FH165" s="614" t="s">
        <v>1083</v>
      </c>
      <c r="FI165" s="614" t="s">
        <v>1083</v>
      </c>
      <c r="FJ165" s="614" t="s">
        <v>529</v>
      </c>
      <c r="FK165" s="614" t="s">
        <v>529</v>
      </c>
      <c r="FL165" s="614" t="s">
        <v>1083</v>
      </c>
      <c r="FM165" s="614" t="s">
        <v>1083</v>
      </c>
      <c r="FN165" s="614" t="s">
        <v>1083</v>
      </c>
      <c r="FO165" s="614" t="s">
        <v>1083</v>
      </c>
      <c r="FP165" s="614" t="s">
        <v>1083</v>
      </c>
      <c r="FQ165" s="614" t="s">
        <v>1083</v>
      </c>
      <c r="FR165" s="614" t="s">
        <v>1083</v>
      </c>
      <c r="FS165" s="614" t="s">
        <v>1083</v>
      </c>
      <c r="FT165" s="614" t="s">
        <v>529</v>
      </c>
      <c r="FU165" s="614" t="s">
        <v>1083</v>
      </c>
      <c r="FV165" s="614" t="s">
        <v>1083</v>
      </c>
      <c r="FW165" s="614" t="s">
        <v>1083</v>
      </c>
      <c r="FX165" s="614" t="s">
        <v>529</v>
      </c>
      <c r="FY165" s="614" t="s">
        <v>529</v>
      </c>
      <c r="FZ165" s="614" t="s">
        <v>529</v>
      </c>
      <c r="GA165" s="614" t="s">
        <v>529</v>
      </c>
      <c r="GB165" s="614" t="s">
        <v>529</v>
      </c>
      <c r="GC165" s="614" t="s">
        <v>529</v>
      </c>
      <c r="GD165" s="614" t="s">
        <v>529</v>
      </c>
      <c r="GE165" s="614" t="s">
        <v>1083</v>
      </c>
      <c r="GF165" s="614" t="s">
        <v>529</v>
      </c>
      <c r="GG165" s="614" t="s">
        <v>529</v>
      </c>
      <c r="GH165" s="614" t="s">
        <v>1083</v>
      </c>
      <c r="GI165" s="614" t="s">
        <v>1083</v>
      </c>
      <c r="GJ165" s="614" t="s">
        <v>529</v>
      </c>
      <c r="GK165" s="614" t="s">
        <v>1083</v>
      </c>
      <c r="GL165" s="614" t="s">
        <v>529</v>
      </c>
      <c r="GM165" s="614" t="s">
        <v>529</v>
      </c>
    </row>
    <row r="166" spans="1:195" x14ac:dyDescent="0.2">
      <c r="A166" s="613">
        <v>44991</v>
      </c>
      <c r="B166" s="614" t="s">
        <v>1083</v>
      </c>
      <c r="C166" s="614" t="s">
        <v>1083</v>
      </c>
      <c r="D166" s="614" t="s">
        <v>1083</v>
      </c>
      <c r="E166" s="614" t="s">
        <v>529</v>
      </c>
      <c r="F166" s="614" t="s">
        <v>1083</v>
      </c>
      <c r="G166" s="614" t="s">
        <v>1083</v>
      </c>
      <c r="H166" s="614" t="s">
        <v>1083</v>
      </c>
      <c r="I166" s="614" t="s">
        <v>1083</v>
      </c>
      <c r="J166" s="614" t="s">
        <v>1083</v>
      </c>
      <c r="K166" s="614" t="s">
        <v>1083</v>
      </c>
      <c r="L166" s="614" t="s">
        <v>1083</v>
      </c>
      <c r="M166" s="614" t="s">
        <v>1083</v>
      </c>
      <c r="N166" s="614" t="s">
        <v>1083</v>
      </c>
      <c r="O166" s="614" t="s">
        <v>1083</v>
      </c>
      <c r="P166" s="614" t="s">
        <v>1083</v>
      </c>
      <c r="Q166" s="614" t="s">
        <v>1083</v>
      </c>
      <c r="R166" s="614" t="s">
        <v>1083</v>
      </c>
      <c r="S166" s="614" t="s">
        <v>1083</v>
      </c>
      <c r="T166" s="614" t="s">
        <v>1083</v>
      </c>
      <c r="U166" s="614" t="s">
        <v>1083</v>
      </c>
      <c r="V166" s="614" t="s">
        <v>1083</v>
      </c>
      <c r="W166" s="614" t="s">
        <v>529</v>
      </c>
      <c r="X166" s="614" t="s">
        <v>529</v>
      </c>
      <c r="Y166" s="614" t="s">
        <v>1083</v>
      </c>
      <c r="Z166" s="614" t="s">
        <v>1083</v>
      </c>
      <c r="AA166" s="614" t="s">
        <v>1083</v>
      </c>
      <c r="AB166" s="614" t="s">
        <v>1083</v>
      </c>
      <c r="AC166" s="614" t="s">
        <v>1083</v>
      </c>
      <c r="AD166" s="614" t="s">
        <v>1083</v>
      </c>
      <c r="AE166" s="614" t="s">
        <v>1083</v>
      </c>
      <c r="AF166" s="614" t="s">
        <v>1083</v>
      </c>
      <c r="AG166" s="614" t="s">
        <v>1083</v>
      </c>
      <c r="AH166" s="614" t="s">
        <v>1083</v>
      </c>
      <c r="AI166" s="614" t="s">
        <v>1083</v>
      </c>
      <c r="AJ166" s="614" t="s">
        <v>1083</v>
      </c>
      <c r="AK166" s="614" t="s">
        <v>1083</v>
      </c>
      <c r="AL166" s="614" t="s">
        <v>1083</v>
      </c>
      <c r="AM166" s="614" t="s">
        <v>1083</v>
      </c>
      <c r="AN166" s="614" t="s">
        <v>1083</v>
      </c>
      <c r="AO166" s="614" t="s">
        <v>1083</v>
      </c>
      <c r="AP166" s="614" t="s">
        <v>1083</v>
      </c>
      <c r="AQ166" s="614" t="s">
        <v>1083</v>
      </c>
      <c r="AR166" s="614" t="s">
        <v>1083</v>
      </c>
      <c r="AS166" s="614" t="s">
        <v>1083</v>
      </c>
      <c r="AT166" s="614" t="s">
        <v>1083</v>
      </c>
      <c r="AU166" s="614" t="s">
        <v>1083</v>
      </c>
      <c r="AV166" s="614" t="s">
        <v>1083</v>
      </c>
      <c r="AW166" s="614" t="s">
        <v>1083</v>
      </c>
      <c r="AX166" s="614" t="s">
        <v>1083</v>
      </c>
      <c r="AY166" s="614" t="s">
        <v>1083</v>
      </c>
      <c r="AZ166" s="614" t="s">
        <v>1083</v>
      </c>
      <c r="BA166" s="614" t="s">
        <v>1083</v>
      </c>
      <c r="BB166" s="614" t="s">
        <v>1083</v>
      </c>
      <c r="BC166" s="614" t="s">
        <v>529</v>
      </c>
      <c r="BD166" s="614" t="s">
        <v>529</v>
      </c>
      <c r="BE166" s="614" t="s">
        <v>1083</v>
      </c>
      <c r="BF166" s="614" t="s">
        <v>529</v>
      </c>
      <c r="BG166" s="614" t="s">
        <v>1083</v>
      </c>
      <c r="BH166" s="614" t="s">
        <v>529</v>
      </c>
      <c r="BI166" s="614" t="s">
        <v>1083</v>
      </c>
      <c r="BJ166" s="614" t="s">
        <v>1083</v>
      </c>
      <c r="BK166" s="614" t="s">
        <v>529</v>
      </c>
      <c r="BL166" s="614" t="s">
        <v>529</v>
      </c>
      <c r="BM166" s="614" t="s">
        <v>1083</v>
      </c>
      <c r="BN166" s="614" t="s">
        <v>529</v>
      </c>
      <c r="BO166" s="614" t="s">
        <v>529</v>
      </c>
      <c r="BP166" s="614" t="s">
        <v>529</v>
      </c>
      <c r="BQ166" s="614" t="s">
        <v>529</v>
      </c>
      <c r="BR166" s="614" t="s">
        <v>529</v>
      </c>
      <c r="BS166" s="614" t="s">
        <v>529</v>
      </c>
      <c r="BT166" s="614" t="s">
        <v>529</v>
      </c>
      <c r="BU166" s="614" t="s">
        <v>529</v>
      </c>
      <c r="BV166" s="614" t="s">
        <v>529</v>
      </c>
      <c r="BW166" s="614" t="s">
        <v>529</v>
      </c>
      <c r="BX166" s="614" t="s">
        <v>529</v>
      </c>
      <c r="BY166" s="614" t="s">
        <v>1083</v>
      </c>
      <c r="BZ166" s="614" t="s">
        <v>1083</v>
      </c>
      <c r="CA166" s="614" t="s">
        <v>1083</v>
      </c>
      <c r="CB166" s="614" t="s">
        <v>1083</v>
      </c>
      <c r="CC166" s="614" t="s">
        <v>1083</v>
      </c>
      <c r="CD166" s="614" t="s">
        <v>1083</v>
      </c>
      <c r="CE166" s="614" t="s">
        <v>529</v>
      </c>
      <c r="CF166" s="614" t="s">
        <v>529</v>
      </c>
      <c r="CG166" s="614" t="s">
        <v>1083</v>
      </c>
      <c r="CH166" s="614" t="s">
        <v>1083</v>
      </c>
      <c r="CI166" s="614" t="s">
        <v>1083</v>
      </c>
      <c r="CJ166" s="614" t="s">
        <v>1083</v>
      </c>
      <c r="CK166" s="614" t="s">
        <v>529</v>
      </c>
      <c r="CL166" s="614" t="s">
        <v>1083</v>
      </c>
      <c r="CM166" s="614" t="s">
        <v>1083</v>
      </c>
      <c r="CN166" s="614" t="s">
        <v>1083</v>
      </c>
      <c r="CO166" s="614" t="s">
        <v>1083</v>
      </c>
      <c r="CP166" s="614" t="s">
        <v>1083</v>
      </c>
      <c r="CQ166" s="614" t="s">
        <v>1083</v>
      </c>
      <c r="CR166" s="614" t="s">
        <v>529</v>
      </c>
      <c r="CS166" s="614" t="s">
        <v>1083</v>
      </c>
      <c r="CT166" s="614" t="s">
        <v>1083</v>
      </c>
      <c r="CU166" s="614" t="s">
        <v>1083</v>
      </c>
      <c r="CV166" s="614" t="s">
        <v>1083</v>
      </c>
      <c r="CW166" s="614" t="s">
        <v>1083</v>
      </c>
      <c r="CX166" s="614" t="s">
        <v>1083</v>
      </c>
      <c r="CY166" s="614" t="s">
        <v>1083</v>
      </c>
      <c r="CZ166" s="614" t="s">
        <v>1083</v>
      </c>
      <c r="DA166" s="614" t="s">
        <v>1083</v>
      </c>
      <c r="DB166" s="614" t="s">
        <v>1083</v>
      </c>
      <c r="DC166" s="614" t="s">
        <v>1083</v>
      </c>
      <c r="DD166" s="614" t="s">
        <v>1083</v>
      </c>
      <c r="DE166" s="614" t="s">
        <v>1083</v>
      </c>
      <c r="DF166" s="614" t="s">
        <v>1083</v>
      </c>
      <c r="DG166" s="614" t="s">
        <v>1083</v>
      </c>
      <c r="DH166" s="614" t="s">
        <v>1083</v>
      </c>
      <c r="DI166" s="614" t="s">
        <v>1083</v>
      </c>
      <c r="DJ166" s="614" t="s">
        <v>1083</v>
      </c>
      <c r="DK166" s="614" t="s">
        <v>1083</v>
      </c>
      <c r="DL166" s="614" t="s">
        <v>1083</v>
      </c>
      <c r="DM166" s="614" t="s">
        <v>1083</v>
      </c>
      <c r="DN166" s="614" t="s">
        <v>1083</v>
      </c>
      <c r="DO166" s="614" t="s">
        <v>1083</v>
      </c>
      <c r="DP166" s="614" t="s">
        <v>529</v>
      </c>
      <c r="DQ166" s="614" t="s">
        <v>1083</v>
      </c>
      <c r="DR166" s="614" t="s">
        <v>1083</v>
      </c>
      <c r="DS166" s="614" t="s">
        <v>1083</v>
      </c>
      <c r="DT166" s="614" t="s">
        <v>1083</v>
      </c>
      <c r="DU166" s="614" t="s">
        <v>1083</v>
      </c>
      <c r="DV166" s="614" t="s">
        <v>1083</v>
      </c>
      <c r="DW166" s="614" t="s">
        <v>1083</v>
      </c>
      <c r="DX166" s="614" t="s">
        <v>1083</v>
      </c>
      <c r="DY166" s="614" t="s">
        <v>1083</v>
      </c>
      <c r="DZ166" s="614" t="s">
        <v>529</v>
      </c>
      <c r="EA166" s="614" t="s">
        <v>529</v>
      </c>
      <c r="EB166" s="614" t="s">
        <v>529</v>
      </c>
      <c r="EC166" s="614" t="s">
        <v>1083</v>
      </c>
      <c r="ED166" s="614" t="s">
        <v>529</v>
      </c>
      <c r="EE166" s="614" t="s">
        <v>1083</v>
      </c>
      <c r="EF166" s="614" t="s">
        <v>529</v>
      </c>
      <c r="EG166" s="614" t="s">
        <v>529</v>
      </c>
      <c r="EH166" s="614" t="s">
        <v>1083</v>
      </c>
      <c r="EI166" s="614" t="s">
        <v>1083</v>
      </c>
      <c r="EJ166" s="614" t="s">
        <v>1083</v>
      </c>
      <c r="EK166" s="614" t="s">
        <v>1083</v>
      </c>
      <c r="EL166" s="614" t="s">
        <v>1083</v>
      </c>
      <c r="EM166" s="614" t="s">
        <v>1083</v>
      </c>
      <c r="EN166" s="614" t="s">
        <v>1083</v>
      </c>
      <c r="EO166" s="614" t="s">
        <v>1083</v>
      </c>
      <c r="EP166" s="614" t="s">
        <v>1083</v>
      </c>
      <c r="EQ166" s="614" t="s">
        <v>1083</v>
      </c>
      <c r="ER166" s="614" t="s">
        <v>529</v>
      </c>
      <c r="ES166" s="614" t="s">
        <v>529</v>
      </c>
      <c r="ET166" s="614" t="s">
        <v>1083</v>
      </c>
      <c r="EU166" s="614" t="s">
        <v>529</v>
      </c>
      <c r="EV166" s="614" t="s">
        <v>529</v>
      </c>
      <c r="EW166" s="614" t="s">
        <v>529</v>
      </c>
      <c r="EX166" s="614" t="s">
        <v>1083</v>
      </c>
      <c r="EY166" s="614" t="s">
        <v>529</v>
      </c>
      <c r="EZ166" s="614" t="s">
        <v>529</v>
      </c>
      <c r="FA166" s="614" t="s">
        <v>1083</v>
      </c>
      <c r="FB166" s="614" t="s">
        <v>1083</v>
      </c>
      <c r="FC166" s="614" t="s">
        <v>1083</v>
      </c>
      <c r="FD166" s="614" t="s">
        <v>1083</v>
      </c>
      <c r="FE166" s="614" t="s">
        <v>1083</v>
      </c>
      <c r="FF166" s="614" t="s">
        <v>1083</v>
      </c>
      <c r="FG166" s="614" t="s">
        <v>1083</v>
      </c>
      <c r="FH166" s="614" t="s">
        <v>1083</v>
      </c>
      <c r="FI166" s="614" t="s">
        <v>1083</v>
      </c>
      <c r="FJ166" s="614" t="s">
        <v>529</v>
      </c>
      <c r="FK166" s="614" t="s">
        <v>529</v>
      </c>
      <c r="FL166" s="614" t="s">
        <v>1083</v>
      </c>
      <c r="FM166" s="614" t="s">
        <v>1083</v>
      </c>
      <c r="FN166" s="614" t="s">
        <v>1083</v>
      </c>
      <c r="FO166" s="614" t="s">
        <v>1083</v>
      </c>
      <c r="FP166" s="614" t="s">
        <v>1083</v>
      </c>
      <c r="FQ166" s="614" t="s">
        <v>1083</v>
      </c>
      <c r="FR166" s="614" t="s">
        <v>1083</v>
      </c>
      <c r="FS166" s="614" t="s">
        <v>1083</v>
      </c>
      <c r="FT166" s="614" t="s">
        <v>529</v>
      </c>
      <c r="FU166" s="614" t="s">
        <v>1083</v>
      </c>
      <c r="FV166" s="614" t="s">
        <v>1083</v>
      </c>
      <c r="FW166" s="614" t="s">
        <v>1083</v>
      </c>
      <c r="FX166" s="614" t="s">
        <v>529</v>
      </c>
      <c r="FY166" s="614" t="s">
        <v>529</v>
      </c>
      <c r="FZ166" s="614" t="s">
        <v>529</v>
      </c>
      <c r="GA166" s="614" t="s">
        <v>529</v>
      </c>
      <c r="GB166" s="614" t="s">
        <v>529</v>
      </c>
      <c r="GC166" s="614" t="s">
        <v>529</v>
      </c>
      <c r="GD166" s="614" t="s">
        <v>529</v>
      </c>
      <c r="GE166" s="614" t="s">
        <v>1083</v>
      </c>
      <c r="GF166" s="614" t="s">
        <v>529</v>
      </c>
      <c r="GG166" s="614" t="s">
        <v>529</v>
      </c>
      <c r="GH166" s="614" t="s">
        <v>1083</v>
      </c>
      <c r="GI166" s="614" t="s">
        <v>1083</v>
      </c>
      <c r="GJ166" s="614" t="s">
        <v>529</v>
      </c>
      <c r="GK166" s="614" t="s">
        <v>1083</v>
      </c>
      <c r="GL166" s="614" t="s">
        <v>529</v>
      </c>
      <c r="GM166" s="614" t="s">
        <v>1083</v>
      </c>
    </row>
    <row r="167" spans="1:195" x14ac:dyDescent="0.2">
      <c r="A167" s="613">
        <v>44992</v>
      </c>
      <c r="B167" s="614" t="s">
        <v>1083</v>
      </c>
      <c r="C167" s="614" t="s">
        <v>1083</v>
      </c>
      <c r="D167" s="614" t="s">
        <v>1083</v>
      </c>
      <c r="E167" s="614" t="s">
        <v>529</v>
      </c>
      <c r="F167" s="614" t="s">
        <v>1083</v>
      </c>
      <c r="G167" s="614" t="s">
        <v>1083</v>
      </c>
      <c r="H167" s="614" t="s">
        <v>1083</v>
      </c>
      <c r="I167" s="614" t="s">
        <v>1083</v>
      </c>
      <c r="J167" s="614" t="s">
        <v>1083</v>
      </c>
      <c r="K167" s="614" t="s">
        <v>1083</v>
      </c>
      <c r="L167" s="614" t="s">
        <v>1083</v>
      </c>
      <c r="M167" s="614" t="s">
        <v>1083</v>
      </c>
      <c r="N167" s="614" t="s">
        <v>1083</v>
      </c>
      <c r="O167" s="614" t="s">
        <v>1083</v>
      </c>
      <c r="P167" s="614" t="s">
        <v>1083</v>
      </c>
      <c r="Q167" s="614" t="s">
        <v>1083</v>
      </c>
      <c r="R167" s="614" t="s">
        <v>1083</v>
      </c>
      <c r="S167" s="614" t="s">
        <v>1083</v>
      </c>
      <c r="T167" s="614" t="s">
        <v>1083</v>
      </c>
      <c r="U167" s="614" t="s">
        <v>1083</v>
      </c>
      <c r="V167" s="614" t="s">
        <v>1083</v>
      </c>
      <c r="W167" s="614" t="s">
        <v>529</v>
      </c>
      <c r="X167" s="614" t="s">
        <v>529</v>
      </c>
      <c r="Y167" s="614" t="s">
        <v>1083</v>
      </c>
      <c r="Z167" s="614" t="s">
        <v>1083</v>
      </c>
      <c r="AA167" s="614" t="s">
        <v>1083</v>
      </c>
      <c r="AB167" s="614" t="s">
        <v>1083</v>
      </c>
      <c r="AC167" s="614" t="s">
        <v>1083</v>
      </c>
      <c r="AD167" s="614" t="s">
        <v>1083</v>
      </c>
      <c r="AE167" s="614" t="s">
        <v>1083</v>
      </c>
      <c r="AF167" s="614" t="s">
        <v>1083</v>
      </c>
      <c r="AG167" s="614" t="s">
        <v>1083</v>
      </c>
      <c r="AH167" s="614" t="s">
        <v>1083</v>
      </c>
      <c r="AI167" s="614" t="s">
        <v>1083</v>
      </c>
      <c r="AJ167" s="614" t="s">
        <v>1083</v>
      </c>
      <c r="AK167" s="614" t="s">
        <v>1083</v>
      </c>
      <c r="AL167" s="614" t="s">
        <v>1083</v>
      </c>
      <c r="AM167" s="614" t="s">
        <v>1083</v>
      </c>
      <c r="AN167" s="614" t="s">
        <v>1083</v>
      </c>
      <c r="AO167" s="614" t="s">
        <v>1083</v>
      </c>
      <c r="AP167" s="614" t="s">
        <v>1083</v>
      </c>
      <c r="AQ167" s="614" t="s">
        <v>1083</v>
      </c>
      <c r="AR167" s="614" t="s">
        <v>1083</v>
      </c>
      <c r="AS167" s="614" t="s">
        <v>1083</v>
      </c>
      <c r="AT167" s="614" t="s">
        <v>1083</v>
      </c>
      <c r="AU167" s="614" t="s">
        <v>1083</v>
      </c>
      <c r="AV167" s="614" t="s">
        <v>1083</v>
      </c>
      <c r="AW167" s="614" t="s">
        <v>1083</v>
      </c>
      <c r="AX167" s="614" t="s">
        <v>1083</v>
      </c>
      <c r="AY167" s="614" t="s">
        <v>1083</v>
      </c>
      <c r="AZ167" s="614" t="s">
        <v>1083</v>
      </c>
      <c r="BA167" s="614" t="s">
        <v>1083</v>
      </c>
      <c r="BB167" s="614" t="s">
        <v>1083</v>
      </c>
      <c r="BC167" s="614" t="s">
        <v>529</v>
      </c>
      <c r="BD167" s="614" t="s">
        <v>529</v>
      </c>
      <c r="BE167" s="614" t="s">
        <v>1083</v>
      </c>
      <c r="BF167" s="614" t="s">
        <v>529</v>
      </c>
      <c r="BG167" s="614" t="s">
        <v>1083</v>
      </c>
      <c r="BH167" s="614" t="s">
        <v>529</v>
      </c>
      <c r="BI167" s="614" t="s">
        <v>1083</v>
      </c>
      <c r="BJ167" s="614" t="s">
        <v>1083</v>
      </c>
      <c r="BK167" s="614" t="s">
        <v>529</v>
      </c>
      <c r="BL167" s="614" t="s">
        <v>529</v>
      </c>
      <c r="BM167" s="614" t="s">
        <v>1083</v>
      </c>
      <c r="BN167" s="614" t="s">
        <v>529</v>
      </c>
      <c r="BO167" s="614" t="s">
        <v>529</v>
      </c>
      <c r="BP167" s="614" t="s">
        <v>529</v>
      </c>
      <c r="BQ167" s="614" t="s">
        <v>529</v>
      </c>
      <c r="BR167" s="614" t="s">
        <v>529</v>
      </c>
      <c r="BS167" s="614" t="s">
        <v>529</v>
      </c>
      <c r="BT167" s="614" t="s">
        <v>529</v>
      </c>
      <c r="BU167" s="614" t="s">
        <v>529</v>
      </c>
      <c r="BV167" s="614" t="s">
        <v>529</v>
      </c>
      <c r="BW167" s="614" t="s">
        <v>529</v>
      </c>
      <c r="BX167" s="614" t="s">
        <v>529</v>
      </c>
      <c r="BY167" s="614" t="s">
        <v>1083</v>
      </c>
      <c r="BZ167" s="614" t="s">
        <v>1083</v>
      </c>
      <c r="CA167" s="614" t="s">
        <v>1083</v>
      </c>
      <c r="CB167" s="614" t="s">
        <v>1083</v>
      </c>
      <c r="CC167" s="614" t="s">
        <v>1083</v>
      </c>
      <c r="CD167" s="614" t="s">
        <v>1083</v>
      </c>
      <c r="CE167" s="614" t="s">
        <v>529</v>
      </c>
      <c r="CF167" s="614" t="s">
        <v>529</v>
      </c>
      <c r="CG167" s="614" t="s">
        <v>1083</v>
      </c>
      <c r="CH167" s="614" t="s">
        <v>1083</v>
      </c>
      <c r="CI167" s="614" t="s">
        <v>1083</v>
      </c>
      <c r="CJ167" s="614" t="s">
        <v>1083</v>
      </c>
      <c r="CK167" s="614" t="s">
        <v>529</v>
      </c>
      <c r="CL167" s="614" t="s">
        <v>1083</v>
      </c>
      <c r="CM167" s="614" t="s">
        <v>1083</v>
      </c>
      <c r="CN167" s="614" t="s">
        <v>1083</v>
      </c>
      <c r="CO167" s="614" t="s">
        <v>1083</v>
      </c>
      <c r="CP167" s="614" t="s">
        <v>1083</v>
      </c>
      <c r="CQ167" s="614" t="s">
        <v>1083</v>
      </c>
      <c r="CR167" s="614" t="s">
        <v>529</v>
      </c>
      <c r="CS167" s="614" t="s">
        <v>1083</v>
      </c>
      <c r="CT167" s="614" t="s">
        <v>1083</v>
      </c>
      <c r="CU167" s="614" t="s">
        <v>1083</v>
      </c>
      <c r="CV167" s="614" t="s">
        <v>1083</v>
      </c>
      <c r="CW167" s="614" t="s">
        <v>1083</v>
      </c>
      <c r="CX167" s="614" t="s">
        <v>1083</v>
      </c>
      <c r="CY167" s="614" t="s">
        <v>1083</v>
      </c>
      <c r="CZ167" s="614" t="s">
        <v>1083</v>
      </c>
      <c r="DA167" s="614" t="s">
        <v>1083</v>
      </c>
      <c r="DB167" s="614" t="s">
        <v>1083</v>
      </c>
      <c r="DC167" s="614" t="s">
        <v>529</v>
      </c>
      <c r="DD167" s="614" t="s">
        <v>1083</v>
      </c>
      <c r="DE167" s="614" t="s">
        <v>1083</v>
      </c>
      <c r="DF167" s="614" t="s">
        <v>1083</v>
      </c>
      <c r="DG167" s="614" t="s">
        <v>1083</v>
      </c>
      <c r="DH167" s="614" t="s">
        <v>1083</v>
      </c>
      <c r="DI167" s="614" t="s">
        <v>1083</v>
      </c>
      <c r="DJ167" s="614" t="s">
        <v>1083</v>
      </c>
      <c r="DK167" s="614" t="s">
        <v>1083</v>
      </c>
      <c r="DL167" s="614" t="s">
        <v>1083</v>
      </c>
      <c r="DM167" s="614" t="s">
        <v>529</v>
      </c>
      <c r="DN167" s="614" t="s">
        <v>1083</v>
      </c>
      <c r="DO167" s="614" t="s">
        <v>1083</v>
      </c>
      <c r="DP167" s="614" t="s">
        <v>529</v>
      </c>
      <c r="DQ167" s="614" t="s">
        <v>1083</v>
      </c>
      <c r="DR167" s="614" t="s">
        <v>1083</v>
      </c>
      <c r="DS167" s="614" t="s">
        <v>1083</v>
      </c>
      <c r="DT167" s="614" t="s">
        <v>1083</v>
      </c>
      <c r="DU167" s="614" t="s">
        <v>1083</v>
      </c>
      <c r="DV167" s="614" t="s">
        <v>1083</v>
      </c>
      <c r="DW167" s="614" t="s">
        <v>1083</v>
      </c>
      <c r="DX167" s="614" t="s">
        <v>1083</v>
      </c>
      <c r="DY167" s="614" t="s">
        <v>1083</v>
      </c>
      <c r="DZ167" s="614" t="s">
        <v>529</v>
      </c>
      <c r="EA167" s="614" t="s">
        <v>529</v>
      </c>
      <c r="EB167" s="614" t="s">
        <v>529</v>
      </c>
      <c r="EC167" s="614" t="s">
        <v>1083</v>
      </c>
      <c r="ED167" s="614" t="s">
        <v>529</v>
      </c>
      <c r="EE167" s="614" t="s">
        <v>529</v>
      </c>
      <c r="EF167" s="614" t="s">
        <v>529</v>
      </c>
      <c r="EG167" s="614" t="s">
        <v>529</v>
      </c>
      <c r="EH167" s="614" t="s">
        <v>1083</v>
      </c>
      <c r="EI167" s="614" t="s">
        <v>1083</v>
      </c>
      <c r="EJ167" s="614" t="s">
        <v>1083</v>
      </c>
      <c r="EK167" s="614" t="s">
        <v>1083</v>
      </c>
      <c r="EL167" s="614" t="s">
        <v>1083</v>
      </c>
      <c r="EM167" s="614" t="s">
        <v>1083</v>
      </c>
      <c r="EN167" s="614" t="s">
        <v>1083</v>
      </c>
      <c r="EO167" s="614" t="s">
        <v>1083</v>
      </c>
      <c r="EP167" s="614" t="s">
        <v>1083</v>
      </c>
      <c r="EQ167" s="614" t="s">
        <v>1083</v>
      </c>
      <c r="ER167" s="614" t="s">
        <v>529</v>
      </c>
      <c r="ES167" s="614" t="s">
        <v>529</v>
      </c>
      <c r="ET167" s="614" t="s">
        <v>529</v>
      </c>
      <c r="EU167" s="614" t="s">
        <v>529</v>
      </c>
      <c r="EV167" s="614" t="s">
        <v>529</v>
      </c>
      <c r="EW167" s="614" t="s">
        <v>529</v>
      </c>
      <c r="EX167" s="614" t="s">
        <v>1083</v>
      </c>
      <c r="EY167" s="614" t="s">
        <v>1083</v>
      </c>
      <c r="EZ167" s="614" t="s">
        <v>529</v>
      </c>
      <c r="FA167" s="614" t="s">
        <v>1083</v>
      </c>
      <c r="FB167" s="614" t="s">
        <v>1083</v>
      </c>
      <c r="FC167" s="614" t="s">
        <v>1083</v>
      </c>
      <c r="FD167" s="614" t="s">
        <v>1083</v>
      </c>
      <c r="FE167" s="614" t="s">
        <v>1083</v>
      </c>
      <c r="FF167" s="614" t="s">
        <v>1083</v>
      </c>
      <c r="FG167" s="614" t="s">
        <v>1083</v>
      </c>
      <c r="FH167" s="614" t="s">
        <v>1083</v>
      </c>
      <c r="FI167" s="614" t="s">
        <v>1083</v>
      </c>
      <c r="FJ167" s="614" t="s">
        <v>1083</v>
      </c>
      <c r="FK167" s="614" t="s">
        <v>1083</v>
      </c>
      <c r="FL167" s="614" t="s">
        <v>1083</v>
      </c>
      <c r="FM167" s="614" t="s">
        <v>1083</v>
      </c>
      <c r="FN167" s="614" t="s">
        <v>1083</v>
      </c>
      <c r="FO167" s="614" t="s">
        <v>1083</v>
      </c>
      <c r="FP167" s="614" t="s">
        <v>1083</v>
      </c>
      <c r="FQ167" s="614" t="s">
        <v>1083</v>
      </c>
      <c r="FR167" s="614" t="s">
        <v>1083</v>
      </c>
      <c r="FS167" s="614" t="s">
        <v>1083</v>
      </c>
      <c r="FT167" s="614" t="s">
        <v>529</v>
      </c>
      <c r="FU167" s="614" t="s">
        <v>1083</v>
      </c>
      <c r="FV167" s="614" t="s">
        <v>1083</v>
      </c>
      <c r="FW167" s="614" t="s">
        <v>1083</v>
      </c>
      <c r="FX167" s="614" t="s">
        <v>529</v>
      </c>
      <c r="FY167" s="614" t="s">
        <v>529</v>
      </c>
      <c r="FZ167" s="614" t="s">
        <v>529</v>
      </c>
      <c r="GA167" s="614" t="s">
        <v>529</v>
      </c>
      <c r="GB167" s="614" t="s">
        <v>529</v>
      </c>
      <c r="GC167" s="614" t="s">
        <v>529</v>
      </c>
      <c r="GD167" s="614" t="s">
        <v>1083</v>
      </c>
      <c r="GE167" s="614" t="s">
        <v>1083</v>
      </c>
      <c r="GF167" s="614" t="s">
        <v>529</v>
      </c>
      <c r="GG167" s="614" t="s">
        <v>529</v>
      </c>
      <c r="GH167" s="614" t="s">
        <v>1083</v>
      </c>
      <c r="GI167" s="614" t="s">
        <v>1083</v>
      </c>
      <c r="GJ167" s="614" t="s">
        <v>529</v>
      </c>
      <c r="GK167" s="614" t="s">
        <v>1083</v>
      </c>
      <c r="GL167" s="614" t="s">
        <v>529</v>
      </c>
      <c r="GM167" s="614" t="s">
        <v>529</v>
      </c>
    </row>
    <row r="168" spans="1:195" x14ac:dyDescent="0.2">
      <c r="A168" s="613">
        <v>44993</v>
      </c>
      <c r="B168" s="614" t="s">
        <v>1083</v>
      </c>
      <c r="C168" s="614" t="s">
        <v>1083</v>
      </c>
      <c r="D168" s="614" t="s">
        <v>1083</v>
      </c>
      <c r="E168" s="614" t="s">
        <v>529</v>
      </c>
      <c r="F168" s="614" t="s">
        <v>1083</v>
      </c>
      <c r="G168" s="614" t="s">
        <v>1083</v>
      </c>
      <c r="H168" s="614" t="s">
        <v>1083</v>
      </c>
      <c r="I168" s="614" t="s">
        <v>1083</v>
      </c>
      <c r="J168" s="614" t="s">
        <v>1083</v>
      </c>
      <c r="K168" s="614" t="s">
        <v>1083</v>
      </c>
      <c r="L168" s="614" t="s">
        <v>1083</v>
      </c>
      <c r="M168" s="614" t="s">
        <v>1083</v>
      </c>
      <c r="N168" s="614" t="s">
        <v>1083</v>
      </c>
      <c r="O168" s="614" t="s">
        <v>1083</v>
      </c>
      <c r="P168" s="614" t="s">
        <v>1083</v>
      </c>
      <c r="Q168" s="614" t="s">
        <v>1083</v>
      </c>
      <c r="R168" s="614" t="s">
        <v>1083</v>
      </c>
      <c r="S168" s="614" t="s">
        <v>1083</v>
      </c>
      <c r="T168" s="614" t="s">
        <v>1083</v>
      </c>
      <c r="U168" s="614" t="s">
        <v>1083</v>
      </c>
      <c r="V168" s="614" t="s">
        <v>1083</v>
      </c>
      <c r="W168" s="614" t="s">
        <v>529</v>
      </c>
      <c r="X168" s="614" t="s">
        <v>529</v>
      </c>
      <c r="Y168" s="614" t="s">
        <v>1083</v>
      </c>
      <c r="Z168" s="614" t="s">
        <v>1083</v>
      </c>
      <c r="AA168" s="614" t="s">
        <v>1083</v>
      </c>
      <c r="AB168" s="614" t="s">
        <v>1083</v>
      </c>
      <c r="AC168" s="614" t="s">
        <v>1083</v>
      </c>
      <c r="AD168" s="614" t="s">
        <v>1083</v>
      </c>
      <c r="AE168" s="614" t="s">
        <v>1083</v>
      </c>
      <c r="AF168" s="614" t="s">
        <v>1083</v>
      </c>
      <c r="AG168" s="614" t="s">
        <v>1083</v>
      </c>
      <c r="AH168" s="614" t="s">
        <v>1083</v>
      </c>
      <c r="AI168" s="614" t="s">
        <v>1083</v>
      </c>
      <c r="AJ168" s="614" t="s">
        <v>1083</v>
      </c>
      <c r="AK168" s="614" t="s">
        <v>1083</v>
      </c>
      <c r="AL168" s="614" t="s">
        <v>1083</v>
      </c>
      <c r="AM168" s="614" t="s">
        <v>1083</v>
      </c>
      <c r="AN168" s="614" t="s">
        <v>1083</v>
      </c>
      <c r="AO168" s="614" t="s">
        <v>1083</v>
      </c>
      <c r="AP168" s="614" t="s">
        <v>1083</v>
      </c>
      <c r="AQ168" s="614" t="s">
        <v>1083</v>
      </c>
      <c r="AR168" s="614" t="s">
        <v>1083</v>
      </c>
      <c r="AS168" s="614" t="s">
        <v>1083</v>
      </c>
      <c r="AT168" s="614" t="s">
        <v>1083</v>
      </c>
      <c r="AU168" s="614" t="s">
        <v>1083</v>
      </c>
      <c r="AV168" s="614" t="s">
        <v>1083</v>
      </c>
      <c r="AW168" s="614" t="s">
        <v>1083</v>
      </c>
      <c r="AX168" s="614" t="s">
        <v>1083</v>
      </c>
      <c r="AY168" s="614" t="s">
        <v>1083</v>
      </c>
      <c r="AZ168" s="614" t="s">
        <v>1083</v>
      </c>
      <c r="BA168" s="614" t="s">
        <v>1083</v>
      </c>
      <c r="BB168" s="614" t="s">
        <v>1083</v>
      </c>
      <c r="BC168" s="614" t="s">
        <v>529</v>
      </c>
      <c r="BD168" s="614" t="s">
        <v>529</v>
      </c>
      <c r="BE168" s="614" t="s">
        <v>1083</v>
      </c>
      <c r="BF168" s="614" t="s">
        <v>529</v>
      </c>
      <c r="BG168" s="614" t="s">
        <v>1083</v>
      </c>
      <c r="BH168" s="614" t="s">
        <v>529</v>
      </c>
      <c r="BI168" s="614" t="s">
        <v>1083</v>
      </c>
      <c r="BJ168" s="614" t="s">
        <v>1083</v>
      </c>
      <c r="BK168" s="614" t="s">
        <v>529</v>
      </c>
      <c r="BL168" s="614" t="s">
        <v>529</v>
      </c>
      <c r="BM168" s="614" t="s">
        <v>1083</v>
      </c>
      <c r="BN168" s="614" t="s">
        <v>529</v>
      </c>
      <c r="BO168" s="614" t="s">
        <v>529</v>
      </c>
      <c r="BP168" s="614" t="s">
        <v>529</v>
      </c>
      <c r="BQ168" s="614" t="s">
        <v>529</v>
      </c>
      <c r="BR168" s="614" t="s">
        <v>529</v>
      </c>
      <c r="BS168" s="614" t="s">
        <v>529</v>
      </c>
      <c r="BT168" s="614" t="s">
        <v>529</v>
      </c>
      <c r="BU168" s="614" t="s">
        <v>529</v>
      </c>
      <c r="BV168" s="614" t="s">
        <v>529</v>
      </c>
      <c r="BW168" s="614" t="s">
        <v>529</v>
      </c>
      <c r="BX168" s="614" t="s">
        <v>529</v>
      </c>
      <c r="BY168" s="614" t="s">
        <v>1083</v>
      </c>
      <c r="BZ168" s="614" t="s">
        <v>1083</v>
      </c>
      <c r="CA168" s="614" t="s">
        <v>1083</v>
      </c>
      <c r="CB168" s="614" t="s">
        <v>1083</v>
      </c>
      <c r="CC168" s="614" t="s">
        <v>1083</v>
      </c>
      <c r="CD168" s="614" t="s">
        <v>1083</v>
      </c>
      <c r="CE168" s="614" t="s">
        <v>529</v>
      </c>
      <c r="CF168" s="614" t="s">
        <v>529</v>
      </c>
      <c r="CG168" s="614" t="s">
        <v>1083</v>
      </c>
      <c r="CH168" s="614" t="s">
        <v>1083</v>
      </c>
      <c r="CI168" s="614" t="s">
        <v>1083</v>
      </c>
      <c r="CJ168" s="614" t="s">
        <v>1083</v>
      </c>
      <c r="CK168" s="614" t="s">
        <v>529</v>
      </c>
      <c r="CL168" s="614" t="s">
        <v>1083</v>
      </c>
      <c r="CM168" s="614" t="s">
        <v>1083</v>
      </c>
      <c r="CN168" s="614" t="s">
        <v>1083</v>
      </c>
      <c r="CO168" s="614" t="s">
        <v>1083</v>
      </c>
      <c r="CP168" s="614" t="s">
        <v>1083</v>
      </c>
      <c r="CQ168" s="614" t="s">
        <v>1083</v>
      </c>
      <c r="CR168" s="614" t="s">
        <v>529</v>
      </c>
      <c r="CS168" s="614" t="s">
        <v>1083</v>
      </c>
      <c r="CT168" s="614" t="s">
        <v>1083</v>
      </c>
      <c r="CU168" s="614" t="s">
        <v>1083</v>
      </c>
      <c r="CV168" s="614" t="s">
        <v>1083</v>
      </c>
      <c r="CW168" s="614" t="s">
        <v>1083</v>
      </c>
      <c r="CX168" s="614" t="s">
        <v>1083</v>
      </c>
      <c r="CY168" s="614" t="s">
        <v>1083</v>
      </c>
      <c r="CZ168" s="614" t="s">
        <v>1083</v>
      </c>
      <c r="DA168" s="614" t="s">
        <v>1083</v>
      </c>
      <c r="DB168" s="614" t="s">
        <v>1083</v>
      </c>
      <c r="DC168" s="614" t="s">
        <v>529</v>
      </c>
      <c r="DD168" s="614" t="s">
        <v>1083</v>
      </c>
      <c r="DE168" s="614" t="s">
        <v>1083</v>
      </c>
      <c r="DF168" s="614" t="s">
        <v>1083</v>
      </c>
      <c r="DG168" s="614" t="s">
        <v>1083</v>
      </c>
      <c r="DH168" s="614" t="s">
        <v>1083</v>
      </c>
      <c r="DI168" s="614" t="s">
        <v>1083</v>
      </c>
      <c r="DJ168" s="614" t="s">
        <v>1083</v>
      </c>
      <c r="DK168" s="614" t="s">
        <v>1083</v>
      </c>
      <c r="DL168" s="614" t="s">
        <v>1083</v>
      </c>
      <c r="DM168" s="614" t="s">
        <v>529</v>
      </c>
      <c r="DN168" s="614" t="s">
        <v>1083</v>
      </c>
      <c r="DO168" s="614" t="s">
        <v>1083</v>
      </c>
      <c r="DP168" s="614" t="s">
        <v>529</v>
      </c>
      <c r="DQ168" s="614" t="s">
        <v>1083</v>
      </c>
      <c r="DR168" s="614" t="s">
        <v>1083</v>
      </c>
      <c r="DS168" s="614" t="s">
        <v>1083</v>
      </c>
      <c r="DT168" s="614" t="s">
        <v>1083</v>
      </c>
      <c r="DU168" s="614" t="s">
        <v>1083</v>
      </c>
      <c r="DV168" s="614" t="s">
        <v>1083</v>
      </c>
      <c r="DW168" s="614" t="s">
        <v>1083</v>
      </c>
      <c r="DX168" s="614" t="s">
        <v>1083</v>
      </c>
      <c r="DY168" s="614" t="s">
        <v>1083</v>
      </c>
      <c r="DZ168" s="614" t="s">
        <v>529</v>
      </c>
      <c r="EA168" s="614" t="s">
        <v>529</v>
      </c>
      <c r="EB168" s="614" t="s">
        <v>529</v>
      </c>
      <c r="EC168" s="614" t="s">
        <v>1083</v>
      </c>
      <c r="ED168" s="614" t="s">
        <v>529</v>
      </c>
      <c r="EE168" s="614" t="s">
        <v>529</v>
      </c>
      <c r="EF168" s="614" t="s">
        <v>529</v>
      </c>
      <c r="EG168" s="614" t="s">
        <v>1083</v>
      </c>
      <c r="EH168" s="614" t="s">
        <v>1083</v>
      </c>
      <c r="EI168" s="614" t="s">
        <v>1083</v>
      </c>
      <c r="EJ168" s="614" t="s">
        <v>1083</v>
      </c>
      <c r="EK168" s="614" t="s">
        <v>1083</v>
      </c>
      <c r="EL168" s="614" t="s">
        <v>1083</v>
      </c>
      <c r="EM168" s="614" t="s">
        <v>1083</v>
      </c>
      <c r="EN168" s="614" t="s">
        <v>1083</v>
      </c>
      <c r="EO168" s="614" t="s">
        <v>1083</v>
      </c>
      <c r="EP168" s="614" t="s">
        <v>1083</v>
      </c>
      <c r="EQ168" s="614" t="s">
        <v>1083</v>
      </c>
      <c r="ER168" s="614" t="s">
        <v>1083</v>
      </c>
      <c r="ES168" s="614" t="s">
        <v>1083</v>
      </c>
      <c r="ET168" s="614" t="s">
        <v>529</v>
      </c>
      <c r="EU168" s="614" t="s">
        <v>529</v>
      </c>
      <c r="EV168" s="614" t="s">
        <v>529</v>
      </c>
      <c r="EW168" s="614" t="s">
        <v>529</v>
      </c>
      <c r="EX168" s="614" t="s">
        <v>1083</v>
      </c>
      <c r="EY168" s="614" t="s">
        <v>1083</v>
      </c>
      <c r="EZ168" s="614" t="s">
        <v>529</v>
      </c>
      <c r="FA168" s="614" t="s">
        <v>1083</v>
      </c>
      <c r="FB168" s="614" t="s">
        <v>1083</v>
      </c>
      <c r="FC168" s="614" t="s">
        <v>1083</v>
      </c>
      <c r="FD168" s="614" t="s">
        <v>1083</v>
      </c>
      <c r="FE168" s="614" t="s">
        <v>1083</v>
      </c>
      <c r="FF168" s="614" t="s">
        <v>1083</v>
      </c>
      <c r="FG168" s="614" t="s">
        <v>1083</v>
      </c>
      <c r="FH168" s="614" t="s">
        <v>1083</v>
      </c>
      <c r="FI168" s="614" t="s">
        <v>1083</v>
      </c>
      <c r="FJ168" s="614" t="s">
        <v>529</v>
      </c>
      <c r="FK168" s="614" t="s">
        <v>529</v>
      </c>
      <c r="FL168" s="614" t="s">
        <v>1083</v>
      </c>
      <c r="FM168" s="614" t="s">
        <v>1083</v>
      </c>
      <c r="FN168" s="614" t="s">
        <v>1083</v>
      </c>
      <c r="FO168" s="614" t="s">
        <v>1083</v>
      </c>
      <c r="FP168" s="614" t="s">
        <v>1083</v>
      </c>
      <c r="FQ168" s="614" t="s">
        <v>1083</v>
      </c>
      <c r="FR168" s="614" t="s">
        <v>1083</v>
      </c>
      <c r="FS168" s="614" t="s">
        <v>1083</v>
      </c>
      <c r="FT168" s="614" t="s">
        <v>529</v>
      </c>
      <c r="FU168" s="614" t="s">
        <v>1083</v>
      </c>
      <c r="FV168" s="614" t="s">
        <v>1083</v>
      </c>
      <c r="FW168" s="614" t="s">
        <v>1083</v>
      </c>
      <c r="FX168" s="614" t="s">
        <v>529</v>
      </c>
      <c r="FY168" s="614" t="s">
        <v>529</v>
      </c>
      <c r="FZ168" s="614" t="s">
        <v>529</v>
      </c>
      <c r="GA168" s="614" t="s">
        <v>529</v>
      </c>
      <c r="GB168" s="614" t="s">
        <v>529</v>
      </c>
      <c r="GC168" s="614" t="s">
        <v>529</v>
      </c>
      <c r="GD168" s="614" t="s">
        <v>529</v>
      </c>
      <c r="GE168" s="614" t="s">
        <v>1083</v>
      </c>
      <c r="GF168" s="614" t="s">
        <v>529</v>
      </c>
      <c r="GG168" s="614" t="s">
        <v>529</v>
      </c>
      <c r="GH168" s="614" t="s">
        <v>1083</v>
      </c>
      <c r="GI168" s="614" t="s">
        <v>1083</v>
      </c>
      <c r="GJ168" s="614" t="s">
        <v>529</v>
      </c>
      <c r="GK168" s="614" t="s">
        <v>1083</v>
      </c>
      <c r="GL168" s="614" t="s">
        <v>529</v>
      </c>
      <c r="GM168" s="614" t="s">
        <v>1083</v>
      </c>
    </row>
    <row r="169" spans="1:195" x14ac:dyDescent="0.2">
      <c r="A169" s="613">
        <v>44994</v>
      </c>
      <c r="B169" s="614" t="s">
        <v>1083</v>
      </c>
      <c r="C169" s="614" t="s">
        <v>1083</v>
      </c>
      <c r="D169" s="614" t="s">
        <v>1083</v>
      </c>
      <c r="E169" s="614" t="s">
        <v>529</v>
      </c>
      <c r="F169" s="614" t="s">
        <v>1083</v>
      </c>
      <c r="G169" s="614" t="s">
        <v>1083</v>
      </c>
      <c r="H169" s="614" t="s">
        <v>1083</v>
      </c>
      <c r="I169" s="614" t="s">
        <v>1083</v>
      </c>
      <c r="J169" s="614" t="s">
        <v>1083</v>
      </c>
      <c r="K169" s="614" t="s">
        <v>1083</v>
      </c>
      <c r="L169" s="614" t="s">
        <v>1083</v>
      </c>
      <c r="M169" s="614" t="s">
        <v>1083</v>
      </c>
      <c r="N169" s="614" t="s">
        <v>1083</v>
      </c>
      <c r="O169" s="614" t="s">
        <v>1083</v>
      </c>
      <c r="P169" s="614" t="s">
        <v>1083</v>
      </c>
      <c r="Q169" s="614" t="s">
        <v>1083</v>
      </c>
      <c r="R169" s="614" t="s">
        <v>1083</v>
      </c>
      <c r="S169" s="614" t="s">
        <v>1083</v>
      </c>
      <c r="T169" s="614" t="s">
        <v>1083</v>
      </c>
      <c r="U169" s="614" t="s">
        <v>1083</v>
      </c>
      <c r="V169" s="614" t="s">
        <v>1083</v>
      </c>
      <c r="W169" s="614" t="s">
        <v>529</v>
      </c>
      <c r="X169" s="614" t="s">
        <v>529</v>
      </c>
      <c r="Y169" s="614" t="s">
        <v>1083</v>
      </c>
      <c r="Z169" s="614" t="s">
        <v>1083</v>
      </c>
      <c r="AA169" s="614" t="s">
        <v>1083</v>
      </c>
      <c r="AB169" s="614" t="s">
        <v>1083</v>
      </c>
      <c r="AC169" s="614" t="s">
        <v>1083</v>
      </c>
      <c r="AD169" s="614" t="s">
        <v>1083</v>
      </c>
      <c r="AE169" s="614" t="s">
        <v>1083</v>
      </c>
      <c r="AF169" s="614" t="s">
        <v>1083</v>
      </c>
      <c r="AG169" s="614" t="s">
        <v>1083</v>
      </c>
      <c r="AH169" s="614" t="s">
        <v>1083</v>
      </c>
      <c r="AI169" s="614" t="s">
        <v>1083</v>
      </c>
      <c r="AJ169" s="614" t="s">
        <v>1083</v>
      </c>
      <c r="AK169" s="614" t="s">
        <v>1083</v>
      </c>
      <c r="AL169" s="614" t="s">
        <v>1083</v>
      </c>
      <c r="AM169" s="614" t="s">
        <v>1083</v>
      </c>
      <c r="AN169" s="614" t="s">
        <v>1083</v>
      </c>
      <c r="AO169" s="614" t="s">
        <v>1083</v>
      </c>
      <c r="AP169" s="614" t="s">
        <v>1083</v>
      </c>
      <c r="AQ169" s="614" t="s">
        <v>1083</v>
      </c>
      <c r="AR169" s="614" t="s">
        <v>1083</v>
      </c>
      <c r="AS169" s="614" t="s">
        <v>1083</v>
      </c>
      <c r="AT169" s="614" t="s">
        <v>1083</v>
      </c>
      <c r="AU169" s="614" t="s">
        <v>1083</v>
      </c>
      <c r="AV169" s="614" t="s">
        <v>1083</v>
      </c>
      <c r="AW169" s="614" t="s">
        <v>1083</v>
      </c>
      <c r="AX169" s="614" t="s">
        <v>1083</v>
      </c>
      <c r="AY169" s="614" t="s">
        <v>1083</v>
      </c>
      <c r="AZ169" s="614" t="s">
        <v>1083</v>
      </c>
      <c r="BA169" s="614" t="s">
        <v>1083</v>
      </c>
      <c r="BB169" s="614" t="s">
        <v>1083</v>
      </c>
      <c r="BC169" s="614" t="s">
        <v>529</v>
      </c>
      <c r="BD169" s="614" t="s">
        <v>529</v>
      </c>
      <c r="BE169" s="614" t="s">
        <v>1083</v>
      </c>
      <c r="BF169" s="614" t="s">
        <v>529</v>
      </c>
      <c r="BG169" s="614" t="s">
        <v>1083</v>
      </c>
      <c r="BH169" s="614" t="s">
        <v>529</v>
      </c>
      <c r="BI169" s="614" t="s">
        <v>1083</v>
      </c>
      <c r="BJ169" s="614" t="s">
        <v>1083</v>
      </c>
      <c r="BK169" s="614" t="s">
        <v>529</v>
      </c>
      <c r="BL169" s="614" t="s">
        <v>529</v>
      </c>
      <c r="BM169" s="614" t="s">
        <v>1083</v>
      </c>
      <c r="BN169" s="614" t="s">
        <v>529</v>
      </c>
      <c r="BO169" s="614" t="s">
        <v>529</v>
      </c>
      <c r="BP169" s="614" t="s">
        <v>529</v>
      </c>
      <c r="BQ169" s="614" t="s">
        <v>529</v>
      </c>
      <c r="BR169" s="614" t="s">
        <v>529</v>
      </c>
      <c r="BS169" s="614" t="s">
        <v>529</v>
      </c>
      <c r="BT169" s="614" t="s">
        <v>529</v>
      </c>
      <c r="BU169" s="614" t="s">
        <v>529</v>
      </c>
      <c r="BV169" s="614" t="s">
        <v>529</v>
      </c>
      <c r="BW169" s="614" t="s">
        <v>529</v>
      </c>
      <c r="BX169" s="614" t="s">
        <v>529</v>
      </c>
      <c r="BY169" s="614" t="s">
        <v>1083</v>
      </c>
      <c r="BZ169" s="614" t="s">
        <v>1083</v>
      </c>
      <c r="CA169" s="614" t="s">
        <v>1083</v>
      </c>
      <c r="CB169" s="614" t="s">
        <v>1083</v>
      </c>
      <c r="CC169" s="614" t="s">
        <v>1083</v>
      </c>
      <c r="CD169" s="614" t="s">
        <v>1083</v>
      </c>
      <c r="CE169" s="614" t="s">
        <v>529</v>
      </c>
      <c r="CF169" s="614" t="s">
        <v>529</v>
      </c>
      <c r="CG169" s="614" t="s">
        <v>1083</v>
      </c>
      <c r="CH169" s="614" t="s">
        <v>1083</v>
      </c>
      <c r="CI169" s="614" t="s">
        <v>1083</v>
      </c>
      <c r="CJ169" s="614" t="s">
        <v>1083</v>
      </c>
      <c r="CK169" s="614" t="s">
        <v>529</v>
      </c>
      <c r="CL169" s="614" t="s">
        <v>1083</v>
      </c>
      <c r="CM169" s="614" t="s">
        <v>1083</v>
      </c>
      <c r="CN169" s="614" t="s">
        <v>1083</v>
      </c>
      <c r="CO169" s="614" t="s">
        <v>1083</v>
      </c>
      <c r="CP169" s="614" t="s">
        <v>1083</v>
      </c>
      <c r="CQ169" s="614" t="s">
        <v>1083</v>
      </c>
      <c r="CR169" s="614" t="s">
        <v>529</v>
      </c>
      <c r="CS169" s="614" t="s">
        <v>1083</v>
      </c>
      <c r="CT169" s="614" t="s">
        <v>1083</v>
      </c>
      <c r="CU169" s="614" t="s">
        <v>1083</v>
      </c>
      <c r="CV169" s="614" t="s">
        <v>1083</v>
      </c>
      <c r="CW169" s="614" t="s">
        <v>1083</v>
      </c>
      <c r="CX169" s="614" t="s">
        <v>1083</v>
      </c>
      <c r="CY169" s="614" t="s">
        <v>1083</v>
      </c>
      <c r="CZ169" s="614" t="s">
        <v>1083</v>
      </c>
      <c r="DA169" s="614" t="s">
        <v>1083</v>
      </c>
      <c r="DB169" s="614" t="s">
        <v>1083</v>
      </c>
      <c r="DC169" s="614" t="s">
        <v>1083</v>
      </c>
      <c r="DD169" s="614" t="s">
        <v>1083</v>
      </c>
      <c r="DE169" s="614" t="s">
        <v>1083</v>
      </c>
      <c r="DF169" s="614" t="s">
        <v>1083</v>
      </c>
      <c r="DG169" s="614" t="s">
        <v>1083</v>
      </c>
      <c r="DH169" s="614" t="s">
        <v>1083</v>
      </c>
      <c r="DI169" s="614" t="s">
        <v>1083</v>
      </c>
      <c r="DJ169" s="614" t="s">
        <v>1083</v>
      </c>
      <c r="DK169" s="614" t="s">
        <v>1083</v>
      </c>
      <c r="DL169" s="614" t="s">
        <v>1083</v>
      </c>
      <c r="DM169" s="614" t="s">
        <v>1083</v>
      </c>
      <c r="DN169" s="614" t="s">
        <v>1083</v>
      </c>
      <c r="DO169" s="614" t="s">
        <v>1083</v>
      </c>
      <c r="DP169" s="614" t="s">
        <v>529</v>
      </c>
      <c r="DQ169" s="614" t="s">
        <v>1083</v>
      </c>
      <c r="DR169" s="614" t="s">
        <v>1083</v>
      </c>
      <c r="DS169" s="614" t="s">
        <v>1083</v>
      </c>
      <c r="DT169" s="614" t="s">
        <v>1083</v>
      </c>
      <c r="DU169" s="614" t="s">
        <v>1083</v>
      </c>
      <c r="DV169" s="614" t="s">
        <v>1083</v>
      </c>
      <c r="DW169" s="614" t="s">
        <v>1083</v>
      </c>
      <c r="DX169" s="614" t="s">
        <v>1083</v>
      </c>
      <c r="DY169" s="614" t="s">
        <v>1083</v>
      </c>
      <c r="DZ169" s="614" t="s">
        <v>529</v>
      </c>
      <c r="EA169" s="614" t="s">
        <v>529</v>
      </c>
      <c r="EB169" s="614" t="s">
        <v>529</v>
      </c>
      <c r="EC169" s="614" t="s">
        <v>1083</v>
      </c>
      <c r="ED169" s="614" t="s">
        <v>529</v>
      </c>
      <c r="EE169" s="614" t="s">
        <v>529</v>
      </c>
      <c r="EF169" s="614" t="s">
        <v>529</v>
      </c>
      <c r="EG169" s="614" t="s">
        <v>1083</v>
      </c>
      <c r="EH169" s="614" t="s">
        <v>1083</v>
      </c>
      <c r="EI169" s="614" t="s">
        <v>1083</v>
      </c>
      <c r="EJ169" s="614" t="s">
        <v>1083</v>
      </c>
      <c r="EK169" s="614" t="s">
        <v>1083</v>
      </c>
      <c r="EL169" s="614" t="s">
        <v>1083</v>
      </c>
      <c r="EM169" s="614" t="s">
        <v>1083</v>
      </c>
      <c r="EN169" s="614" t="s">
        <v>1083</v>
      </c>
      <c r="EO169" s="614" t="s">
        <v>1083</v>
      </c>
      <c r="EP169" s="614" t="s">
        <v>1083</v>
      </c>
      <c r="EQ169" s="614" t="s">
        <v>1083</v>
      </c>
      <c r="ER169" s="614" t="s">
        <v>1083</v>
      </c>
      <c r="ES169" s="614" t="s">
        <v>1083</v>
      </c>
      <c r="ET169" s="614" t="s">
        <v>1083</v>
      </c>
      <c r="EU169" s="614" t="s">
        <v>1083</v>
      </c>
      <c r="EV169" s="614" t="s">
        <v>529</v>
      </c>
      <c r="EW169" s="614" t="s">
        <v>529</v>
      </c>
      <c r="EX169" s="614" t="s">
        <v>1083</v>
      </c>
      <c r="EY169" s="614" t="s">
        <v>1083</v>
      </c>
      <c r="EZ169" s="614" t="s">
        <v>529</v>
      </c>
      <c r="FA169" s="614" t="s">
        <v>1083</v>
      </c>
      <c r="FB169" s="614" t="s">
        <v>529</v>
      </c>
      <c r="FC169" s="614" t="s">
        <v>1083</v>
      </c>
      <c r="FD169" s="614" t="s">
        <v>1083</v>
      </c>
      <c r="FE169" s="614" t="s">
        <v>1083</v>
      </c>
      <c r="FF169" s="614" t="s">
        <v>1083</v>
      </c>
      <c r="FG169" s="614" t="s">
        <v>1083</v>
      </c>
      <c r="FH169" s="614" t="s">
        <v>1083</v>
      </c>
      <c r="FI169" s="614" t="s">
        <v>1083</v>
      </c>
      <c r="FJ169" s="614" t="s">
        <v>529</v>
      </c>
      <c r="FK169" s="614" t="s">
        <v>529</v>
      </c>
      <c r="FL169" s="614" t="s">
        <v>1083</v>
      </c>
      <c r="FM169" s="614" t="s">
        <v>1083</v>
      </c>
      <c r="FN169" s="614" t="s">
        <v>1083</v>
      </c>
      <c r="FO169" s="614" t="s">
        <v>1083</v>
      </c>
      <c r="FP169" s="614" t="s">
        <v>1083</v>
      </c>
      <c r="FQ169" s="614" t="s">
        <v>1083</v>
      </c>
      <c r="FR169" s="614" t="s">
        <v>1083</v>
      </c>
      <c r="FS169" s="614" t="s">
        <v>1083</v>
      </c>
      <c r="FT169" s="614" t="s">
        <v>529</v>
      </c>
      <c r="FU169" s="614" t="s">
        <v>1083</v>
      </c>
      <c r="FV169" s="614" t="s">
        <v>1083</v>
      </c>
      <c r="FW169" s="614" t="s">
        <v>1083</v>
      </c>
      <c r="FX169" s="614" t="s">
        <v>529</v>
      </c>
      <c r="FY169" s="614" t="s">
        <v>529</v>
      </c>
      <c r="FZ169" s="614" t="s">
        <v>529</v>
      </c>
      <c r="GA169" s="614" t="s">
        <v>529</v>
      </c>
      <c r="GB169" s="614" t="s">
        <v>529</v>
      </c>
      <c r="GC169" s="614" t="s">
        <v>529</v>
      </c>
      <c r="GD169" s="614" t="s">
        <v>529</v>
      </c>
      <c r="GE169" s="614" t="s">
        <v>1083</v>
      </c>
      <c r="GF169" s="614" t="s">
        <v>529</v>
      </c>
      <c r="GG169" s="614" t="s">
        <v>529</v>
      </c>
      <c r="GH169" s="614" t="s">
        <v>1083</v>
      </c>
      <c r="GI169" s="614" t="s">
        <v>1083</v>
      </c>
      <c r="GJ169" s="614" t="s">
        <v>529</v>
      </c>
      <c r="GK169" s="614" t="s">
        <v>1083</v>
      </c>
      <c r="GL169" s="614" t="s">
        <v>529</v>
      </c>
      <c r="GM169" s="614" t="s">
        <v>1083</v>
      </c>
    </row>
    <row r="170" spans="1:195" x14ac:dyDescent="0.2">
      <c r="A170" s="613">
        <v>44995</v>
      </c>
      <c r="B170" s="614" t="s">
        <v>1083</v>
      </c>
      <c r="C170" s="614" t="s">
        <v>1083</v>
      </c>
      <c r="D170" s="614" t="s">
        <v>1083</v>
      </c>
      <c r="E170" s="614" t="s">
        <v>529</v>
      </c>
      <c r="F170" s="614" t="s">
        <v>1083</v>
      </c>
      <c r="G170" s="614" t="s">
        <v>1083</v>
      </c>
      <c r="H170" s="614" t="s">
        <v>1083</v>
      </c>
      <c r="I170" s="614" t="s">
        <v>1083</v>
      </c>
      <c r="J170" s="614" t="s">
        <v>1083</v>
      </c>
      <c r="K170" s="614" t="s">
        <v>1083</v>
      </c>
      <c r="L170" s="614" t="s">
        <v>1083</v>
      </c>
      <c r="M170" s="614" t="s">
        <v>1083</v>
      </c>
      <c r="N170" s="614" t="s">
        <v>1083</v>
      </c>
      <c r="O170" s="614" t="s">
        <v>1083</v>
      </c>
      <c r="P170" s="614" t="s">
        <v>1083</v>
      </c>
      <c r="Q170" s="614" t="s">
        <v>1083</v>
      </c>
      <c r="R170" s="614" t="s">
        <v>1083</v>
      </c>
      <c r="S170" s="614" t="s">
        <v>1083</v>
      </c>
      <c r="T170" s="614" t="s">
        <v>1083</v>
      </c>
      <c r="U170" s="614" t="s">
        <v>1083</v>
      </c>
      <c r="V170" s="614" t="s">
        <v>1083</v>
      </c>
      <c r="W170" s="614" t="s">
        <v>529</v>
      </c>
      <c r="X170" s="614" t="s">
        <v>529</v>
      </c>
      <c r="Y170" s="614" t="s">
        <v>1083</v>
      </c>
      <c r="Z170" s="614" t="s">
        <v>1083</v>
      </c>
      <c r="AA170" s="614" t="s">
        <v>1083</v>
      </c>
      <c r="AB170" s="614" t="s">
        <v>1083</v>
      </c>
      <c r="AC170" s="614" t="s">
        <v>1083</v>
      </c>
      <c r="AD170" s="614" t="s">
        <v>1083</v>
      </c>
      <c r="AE170" s="614" t="s">
        <v>1083</v>
      </c>
      <c r="AF170" s="614" t="s">
        <v>1083</v>
      </c>
      <c r="AG170" s="614" t="s">
        <v>1083</v>
      </c>
      <c r="AH170" s="614" t="s">
        <v>1083</v>
      </c>
      <c r="AI170" s="614" t="s">
        <v>1083</v>
      </c>
      <c r="AJ170" s="614" t="s">
        <v>1083</v>
      </c>
      <c r="AK170" s="614" t="s">
        <v>1083</v>
      </c>
      <c r="AL170" s="614" t="s">
        <v>1083</v>
      </c>
      <c r="AM170" s="614" t="s">
        <v>1083</v>
      </c>
      <c r="AN170" s="614" t="s">
        <v>1083</v>
      </c>
      <c r="AO170" s="614" t="s">
        <v>1083</v>
      </c>
      <c r="AP170" s="614" t="s">
        <v>1083</v>
      </c>
      <c r="AQ170" s="614" t="s">
        <v>1083</v>
      </c>
      <c r="AR170" s="614" t="s">
        <v>1083</v>
      </c>
      <c r="AS170" s="614" t="s">
        <v>1083</v>
      </c>
      <c r="AT170" s="614" t="s">
        <v>1083</v>
      </c>
      <c r="AU170" s="614" t="s">
        <v>1083</v>
      </c>
      <c r="AV170" s="614" t="s">
        <v>1083</v>
      </c>
      <c r="AW170" s="614" t="s">
        <v>1083</v>
      </c>
      <c r="AX170" s="614" t="s">
        <v>1083</v>
      </c>
      <c r="AY170" s="614" t="s">
        <v>1083</v>
      </c>
      <c r="AZ170" s="614" t="s">
        <v>1083</v>
      </c>
      <c r="BA170" s="614" t="s">
        <v>1083</v>
      </c>
      <c r="BB170" s="614" t="s">
        <v>1083</v>
      </c>
      <c r="BC170" s="614" t="s">
        <v>529</v>
      </c>
      <c r="BD170" s="614" t="s">
        <v>529</v>
      </c>
      <c r="BE170" s="614" t="s">
        <v>1083</v>
      </c>
      <c r="BF170" s="614" t="s">
        <v>529</v>
      </c>
      <c r="BG170" s="614" t="s">
        <v>1083</v>
      </c>
      <c r="BH170" s="614" t="s">
        <v>529</v>
      </c>
      <c r="BI170" s="614" t="s">
        <v>1083</v>
      </c>
      <c r="BJ170" s="614" t="s">
        <v>1083</v>
      </c>
      <c r="BK170" s="614" t="s">
        <v>529</v>
      </c>
      <c r="BL170" s="614" t="s">
        <v>529</v>
      </c>
      <c r="BM170" s="614" t="s">
        <v>1083</v>
      </c>
      <c r="BN170" s="614" t="s">
        <v>529</v>
      </c>
      <c r="BO170" s="614" t="s">
        <v>529</v>
      </c>
      <c r="BP170" s="614" t="s">
        <v>529</v>
      </c>
      <c r="BQ170" s="614" t="s">
        <v>529</v>
      </c>
      <c r="BR170" s="614" t="s">
        <v>529</v>
      </c>
      <c r="BS170" s="614" t="s">
        <v>529</v>
      </c>
      <c r="BT170" s="614" t="s">
        <v>529</v>
      </c>
      <c r="BU170" s="614" t="s">
        <v>529</v>
      </c>
      <c r="BV170" s="614" t="s">
        <v>529</v>
      </c>
      <c r="BW170" s="614" t="s">
        <v>529</v>
      </c>
      <c r="BX170" s="614" t="s">
        <v>529</v>
      </c>
      <c r="BY170" s="614" t="s">
        <v>1083</v>
      </c>
      <c r="BZ170" s="614" t="s">
        <v>1083</v>
      </c>
      <c r="CA170" s="614" t="s">
        <v>1083</v>
      </c>
      <c r="CB170" s="614" t="s">
        <v>1083</v>
      </c>
      <c r="CC170" s="614" t="s">
        <v>1083</v>
      </c>
      <c r="CD170" s="614" t="s">
        <v>1083</v>
      </c>
      <c r="CE170" s="614" t="s">
        <v>529</v>
      </c>
      <c r="CF170" s="614" t="s">
        <v>529</v>
      </c>
      <c r="CG170" s="614" t="s">
        <v>1083</v>
      </c>
      <c r="CH170" s="614" t="s">
        <v>1083</v>
      </c>
      <c r="CI170" s="614" t="s">
        <v>1083</v>
      </c>
      <c r="CJ170" s="614" t="s">
        <v>1083</v>
      </c>
      <c r="CK170" s="614" t="s">
        <v>529</v>
      </c>
      <c r="CL170" s="614" t="s">
        <v>1083</v>
      </c>
      <c r="CM170" s="614" t="s">
        <v>1083</v>
      </c>
      <c r="CN170" s="614" t="s">
        <v>1083</v>
      </c>
      <c r="CO170" s="614" t="s">
        <v>1083</v>
      </c>
      <c r="CP170" s="614" t="s">
        <v>1083</v>
      </c>
      <c r="CQ170" s="614" t="s">
        <v>1083</v>
      </c>
      <c r="CR170" s="614" t="s">
        <v>529</v>
      </c>
      <c r="CS170" s="614" t="s">
        <v>1083</v>
      </c>
      <c r="CT170" s="614" t="s">
        <v>1083</v>
      </c>
      <c r="CU170" s="614" t="s">
        <v>1083</v>
      </c>
      <c r="CV170" s="614" t="s">
        <v>1083</v>
      </c>
      <c r="CW170" s="614" t="s">
        <v>1083</v>
      </c>
      <c r="CX170" s="614" t="s">
        <v>1083</v>
      </c>
      <c r="CY170" s="614" t="s">
        <v>1083</v>
      </c>
      <c r="CZ170" s="614" t="s">
        <v>1083</v>
      </c>
      <c r="DA170" s="614" t="s">
        <v>1083</v>
      </c>
      <c r="DB170" s="614" t="s">
        <v>1083</v>
      </c>
      <c r="DC170" s="614" t="s">
        <v>529</v>
      </c>
      <c r="DD170" s="614" t="s">
        <v>1083</v>
      </c>
      <c r="DE170" s="614" t="s">
        <v>1083</v>
      </c>
      <c r="DF170" s="614" t="s">
        <v>1083</v>
      </c>
      <c r="DG170" s="614" t="s">
        <v>1083</v>
      </c>
      <c r="DH170" s="614" t="s">
        <v>1083</v>
      </c>
      <c r="DI170" s="614" t="s">
        <v>1083</v>
      </c>
      <c r="DJ170" s="614" t="s">
        <v>1083</v>
      </c>
      <c r="DK170" s="614" t="s">
        <v>1083</v>
      </c>
      <c r="DL170" s="614" t="s">
        <v>1083</v>
      </c>
      <c r="DM170" s="614" t="s">
        <v>529</v>
      </c>
      <c r="DN170" s="614" t="s">
        <v>1083</v>
      </c>
      <c r="DO170" s="614" t="s">
        <v>1083</v>
      </c>
      <c r="DP170" s="614" t="s">
        <v>529</v>
      </c>
      <c r="DQ170" s="614" t="s">
        <v>1083</v>
      </c>
      <c r="DR170" s="614" t="s">
        <v>1083</v>
      </c>
      <c r="DS170" s="614" t="s">
        <v>1083</v>
      </c>
      <c r="DT170" s="614" t="s">
        <v>1083</v>
      </c>
      <c r="DU170" s="614" t="s">
        <v>529</v>
      </c>
      <c r="DV170" s="614" t="s">
        <v>529</v>
      </c>
      <c r="DW170" s="614" t="s">
        <v>1083</v>
      </c>
      <c r="DX170" s="614" t="s">
        <v>1083</v>
      </c>
      <c r="DY170" s="614" t="s">
        <v>1083</v>
      </c>
      <c r="DZ170" s="614" t="s">
        <v>529</v>
      </c>
      <c r="EA170" s="614" t="s">
        <v>529</v>
      </c>
      <c r="EB170" s="614" t="s">
        <v>529</v>
      </c>
      <c r="EC170" s="614" t="s">
        <v>1083</v>
      </c>
      <c r="ED170" s="614" t="s">
        <v>529</v>
      </c>
      <c r="EE170" s="614" t="s">
        <v>529</v>
      </c>
      <c r="EF170" s="614" t="s">
        <v>529</v>
      </c>
      <c r="EG170" s="614" t="s">
        <v>1083</v>
      </c>
      <c r="EH170" s="614" t="s">
        <v>1083</v>
      </c>
      <c r="EI170" s="614" t="s">
        <v>1083</v>
      </c>
      <c r="EJ170" s="614" t="s">
        <v>1083</v>
      </c>
      <c r="EK170" s="614" t="s">
        <v>1083</v>
      </c>
      <c r="EL170" s="614" t="s">
        <v>1083</v>
      </c>
      <c r="EM170" s="614" t="s">
        <v>1083</v>
      </c>
      <c r="EN170" s="614" t="s">
        <v>1083</v>
      </c>
      <c r="EO170" s="614" t="s">
        <v>1083</v>
      </c>
      <c r="EP170" s="614" t="s">
        <v>1083</v>
      </c>
      <c r="EQ170" s="614" t="s">
        <v>1083</v>
      </c>
      <c r="ER170" s="614" t="s">
        <v>1083</v>
      </c>
      <c r="ES170" s="614" t="s">
        <v>1083</v>
      </c>
      <c r="ET170" s="614" t="s">
        <v>529</v>
      </c>
      <c r="EU170" s="614" t="s">
        <v>529</v>
      </c>
      <c r="EV170" s="614" t="s">
        <v>529</v>
      </c>
      <c r="EW170" s="614" t="s">
        <v>529</v>
      </c>
      <c r="EX170" s="614" t="s">
        <v>1083</v>
      </c>
      <c r="EY170" s="614" t="s">
        <v>1083</v>
      </c>
      <c r="EZ170" s="614" t="s">
        <v>529</v>
      </c>
      <c r="FA170" s="614" t="s">
        <v>1083</v>
      </c>
      <c r="FB170" s="614" t="s">
        <v>1083</v>
      </c>
      <c r="FC170" s="614" t="s">
        <v>1083</v>
      </c>
      <c r="FD170" s="614" t="s">
        <v>1083</v>
      </c>
      <c r="FE170" s="614" t="s">
        <v>1083</v>
      </c>
      <c r="FF170" s="614" t="s">
        <v>1083</v>
      </c>
      <c r="FG170" s="614" t="s">
        <v>1083</v>
      </c>
      <c r="FH170" s="614" t="s">
        <v>1083</v>
      </c>
      <c r="FI170" s="614" t="s">
        <v>1083</v>
      </c>
      <c r="FJ170" s="614" t="s">
        <v>529</v>
      </c>
      <c r="FK170" s="614" t="s">
        <v>529</v>
      </c>
      <c r="FL170" s="614" t="s">
        <v>1083</v>
      </c>
      <c r="FM170" s="614" t="s">
        <v>1083</v>
      </c>
      <c r="FN170" s="614" t="s">
        <v>1083</v>
      </c>
      <c r="FO170" s="614" t="s">
        <v>1083</v>
      </c>
      <c r="FP170" s="614" t="s">
        <v>1083</v>
      </c>
      <c r="FQ170" s="614" t="s">
        <v>1083</v>
      </c>
      <c r="FR170" s="614" t="s">
        <v>1083</v>
      </c>
      <c r="FS170" s="614" t="s">
        <v>1083</v>
      </c>
      <c r="FT170" s="614" t="s">
        <v>529</v>
      </c>
      <c r="FU170" s="614" t="s">
        <v>1083</v>
      </c>
      <c r="FV170" s="614" t="s">
        <v>1083</v>
      </c>
      <c r="FW170" s="614" t="s">
        <v>1083</v>
      </c>
      <c r="FX170" s="614" t="s">
        <v>529</v>
      </c>
      <c r="FY170" s="614" t="s">
        <v>529</v>
      </c>
      <c r="FZ170" s="614" t="s">
        <v>529</v>
      </c>
      <c r="GA170" s="614" t="s">
        <v>529</v>
      </c>
      <c r="GB170" s="614" t="s">
        <v>529</v>
      </c>
      <c r="GC170" s="614" t="s">
        <v>529</v>
      </c>
      <c r="GD170" s="614" t="s">
        <v>1083</v>
      </c>
      <c r="GE170" s="614" t="s">
        <v>1083</v>
      </c>
      <c r="GF170" s="614" t="s">
        <v>529</v>
      </c>
      <c r="GG170" s="614" t="s">
        <v>529</v>
      </c>
      <c r="GH170" s="614" t="s">
        <v>1083</v>
      </c>
      <c r="GI170" s="614" t="s">
        <v>1083</v>
      </c>
      <c r="GJ170" s="614" t="s">
        <v>529</v>
      </c>
      <c r="GK170" s="614" t="s">
        <v>1083</v>
      </c>
      <c r="GL170" s="614" t="s">
        <v>529</v>
      </c>
      <c r="GM170" s="614" t="s">
        <v>529</v>
      </c>
    </row>
    <row r="171" spans="1:195" x14ac:dyDescent="0.2">
      <c r="A171" s="613">
        <v>44996</v>
      </c>
      <c r="B171" s="614" t="s">
        <v>1083</v>
      </c>
      <c r="C171" s="614" t="s">
        <v>1083</v>
      </c>
      <c r="D171" s="614" t="s">
        <v>1083</v>
      </c>
      <c r="E171" s="614" t="s">
        <v>529</v>
      </c>
      <c r="F171" s="614" t="s">
        <v>1083</v>
      </c>
      <c r="G171" s="614" t="s">
        <v>1083</v>
      </c>
      <c r="H171" s="614" t="s">
        <v>1083</v>
      </c>
      <c r="I171" s="614" t="s">
        <v>1083</v>
      </c>
      <c r="J171" s="614" t="s">
        <v>1083</v>
      </c>
      <c r="K171" s="614" t="s">
        <v>1083</v>
      </c>
      <c r="L171" s="614" t="s">
        <v>1083</v>
      </c>
      <c r="M171" s="614" t="s">
        <v>1083</v>
      </c>
      <c r="N171" s="614" t="s">
        <v>1083</v>
      </c>
      <c r="O171" s="614" t="s">
        <v>1083</v>
      </c>
      <c r="P171" s="614" t="s">
        <v>1083</v>
      </c>
      <c r="Q171" s="614" t="s">
        <v>1083</v>
      </c>
      <c r="R171" s="614" t="s">
        <v>1083</v>
      </c>
      <c r="S171" s="614" t="s">
        <v>1083</v>
      </c>
      <c r="T171" s="614" t="s">
        <v>1083</v>
      </c>
      <c r="U171" s="614" t="s">
        <v>1083</v>
      </c>
      <c r="V171" s="614" t="s">
        <v>1083</v>
      </c>
      <c r="W171" s="614" t="s">
        <v>529</v>
      </c>
      <c r="X171" s="614" t="s">
        <v>529</v>
      </c>
      <c r="Y171" s="614" t="s">
        <v>1083</v>
      </c>
      <c r="Z171" s="614" t="s">
        <v>1083</v>
      </c>
      <c r="AA171" s="614" t="s">
        <v>1083</v>
      </c>
      <c r="AB171" s="614" t="s">
        <v>1083</v>
      </c>
      <c r="AC171" s="614" t="s">
        <v>1083</v>
      </c>
      <c r="AD171" s="614" t="s">
        <v>1083</v>
      </c>
      <c r="AE171" s="614" t="s">
        <v>1083</v>
      </c>
      <c r="AF171" s="614" t="s">
        <v>1083</v>
      </c>
      <c r="AG171" s="614" t="s">
        <v>1083</v>
      </c>
      <c r="AH171" s="614" t="s">
        <v>1083</v>
      </c>
      <c r="AI171" s="614" t="s">
        <v>1083</v>
      </c>
      <c r="AJ171" s="614" t="s">
        <v>1083</v>
      </c>
      <c r="AK171" s="614" t="s">
        <v>1083</v>
      </c>
      <c r="AL171" s="614" t="s">
        <v>1083</v>
      </c>
      <c r="AM171" s="614" t="s">
        <v>1083</v>
      </c>
      <c r="AN171" s="614" t="s">
        <v>1083</v>
      </c>
      <c r="AO171" s="614" t="s">
        <v>1083</v>
      </c>
      <c r="AP171" s="614" t="s">
        <v>1083</v>
      </c>
      <c r="AQ171" s="614" t="s">
        <v>1083</v>
      </c>
      <c r="AR171" s="614" t="s">
        <v>1083</v>
      </c>
      <c r="AS171" s="614" t="s">
        <v>1083</v>
      </c>
      <c r="AT171" s="614" t="s">
        <v>1083</v>
      </c>
      <c r="AU171" s="614" t="s">
        <v>1083</v>
      </c>
      <c r="AV171" s="614" t="s">
        <v>1083</v>
      </c>
      <c r="AW171" s="614" t="s">
        <v>1083</v>
      </c>
      <c r="AX171" s="614" t="s">
        <v>1083</v>
      </c>
      <c r="AY171" s="614" t="s">
        <v>1083</v>
      </c>
      <c r="AZ171" s="614" t="s">
        <v>1083</v>
      </c>
      <c r="BA171" s="614" t="s">
        <v>1083</v>
      </c>
      <c r="BB171" s="614" t="s">
        <v>1083</v>
      </c>
      <c r="BC171" s="614" t="s">
        <v>529</v>
      </c>
      <c r="BD171" s="614" t="s">
        <v>529</v>
      </c>
      <c r="BE171" s="614" t="s">
        <v>1083</v>
      </c>
      <c r="BF171" s="614" t="s">
        <v>529</v>
      </c>
      <c r="BG171" s="614" t="s">
        <v>1083</v>
      </c>
      <c r="BH171" s="614" t="s">
        <v>529</v>
      </c>
      <c r="BI171" s="614" t="s">
        <v>1083</v>
      </c>
      <c r="BJ171" s="614" t="s">
        <v>1083</v>
      </c>
      <c r="BK171" s="614" t="s">
        <v>529</v>
      </c>
      <c r="BL171" s="614" t="s">
        <v>529</v>
      </c>
      <c r="BM171" s="614" t="s">
        <v>1083</v>
      </c>
      <c r="BN171" s="614" t="s">
        <v>529</v>
      </c>
      <c r="BO171" s="614" t="s">
        <v>529</v>
      </c>
      <c r="BP171" s="614" t="s">
        <v>529</v>
      </c>
      <c r="BQ171" s="614" t="s">
        <v>529</v>
      </c>
      <c r="BR171" s="614" t="s">
        <v>529</v>
      </c>
      <c r="BS171" s="614" t="s">
        <v>529</v>
      </c>
      <c r="BT171" s="614" t="s">
        <v>529</v>
      </c>
      <c r="BU171" s="614" t="s">
        <v>529</v>
      </c>
      <c r="BV171" s="614" t="s">
        <v>529</v>
      </c>
      <c r="BW171" s="614" t="s">
        <v>529</v>
      </c>
      <c r="BX171" s="614" t="s">
        <v>529</v>
      </c>
      <c r="BY171" s="614" t="s">
        <v>1083</v>
      </c>
      <c r="BZ171" s="614" t="s">
        <v>1083</v>
      </c>
      <c r="CA171" s="614" t="s">
        <v>1083</v>
      </c>
      <c r="CB171" s="614" t="s">
        <v>1083</v>
      </c>
      <c r="CC171" s="614" t="s">
        <v>1083</v>
      </c>
      <c r="CD171" s="614" t="s">
        <v>1083</v>
      </c>
      <c r="CE171" s="614" t="s">
        <v>529</v>
      </c>
      <c r="CF171" s="614" t="s">
        <v>529</v>
      </c>
      <c r="CG171" s="614" t="s">
        <v>1083</v>
      </c>
      <c r="CH171" s="614" t="s">
        <v>1083</v>
      </c>
      <c r="CI171" s="614" t="s">
        <v>1083</v>
      </c>
      <c r="CJ171" s="614" t="s">
        <v>529</v>
      </c>
      <c r="CK171" s="614" t="s">
        <v>529</v>
      </c>
      <c r="CL171" s="614" t="s">
        <v>1083</v>
      </c>
      <c r="CM171" s="614" t="s">
        <v>1083</v>
      </c>
      <c r="CN171" s="614" t="s">
        <v>1083</v>
      </c>
      <c r="CO171" s="614" t="s">
        <v>1083</v>
      </c>
      <c r="CP171" s="614" t="s">
        <v>1083</v>
      </c>
      <c r="CQ171" s="614" t="s">
        <v>1083</v>
      </c>
      <c r="CR171" s="614" t="s">
        <v>529</v>
      </c>
      <c r="CS171" s="614" t="s">
        <v>1083</v>
      </c>
      <c r="CT171" s="614" t="s">
        <v>1083</v>
      </c>
      <c r="CU171" s="614" t="s">
        <v>1083</v>
      </c>
      <c r="CV171" s="614" t="s">
        <v>1083</v>
      </c>
      <c r="CW171" s="614" t="s">
        <v>1083</v>
      </c>
      <c r="CX171" s="614" t="s">
        <v>1083</v>
      </c>
      <c r="CY171" s="614" t="s">
        <v>1083</v>
      </c>
      <c r="CZ171" s="614" t="s">
        <v>1083</v>
      </c>
      <c r="DA171" s="614" t="s">
        <v>1083</v>
      </c>
      <c r="DB171" s="614" t="s">
        <v>1083</v>
      </c>
      <c r="DC171" s="614" t="s">
        <v>529</v>
      </c>
      <c r="DD171" s="614" t="s">
        <v>1083</v>
      </c>
      <c r="DE171" s="614" t="s">
        <v>1083</v>
      </c>
      <c r="DF171" s="614" t="s">
        <v>1083</v>
      </c>
      <c r="DG171" s="614" t="s">
        <v>1083</v>
      </c>
      <c r="DH171" s="614" t="s">
        <v>1083</v>
      </c>
      <c r="DI171" s="614" t="s">
        <v>1083</v>
      </c>
      <c r="DJ171" s="614" t="s">
        <v>1083</v>
      </c>
      <c r="DK171" s="614" t="s">
        <v>1083</v>
      </c>
      <c r="DL171" s="614" t="s">
        <v>1083</v>
      </c>
      <c r="DM171" s="614" t="s">
        <v>529</v>
      </c>
      <c r="DN171" s="614" t="s">
        <v>1083</v>
      </c>
      <c r="DO171" s="614" t="s">
        <v>1083</v>
      </c>
      <c r="DP171" s="614" t="s">
        <v>529</v>
      </c>
      <c r="DQ171" s="614" t="s">
        <v>1083</v>
      </c>
      <c r="DR171" s="614" t="s">
        <v>1083</v>
      </c>
      <c r="DS171" s="614" t="s">
        <v>1083</v>
      </c>
      <c r="DT171" s="614" t="s">
        <v>1083</v>
      </c>
      <c r="DU171" s="614" t="s">
        <v>529</v>
      </c>
      <c r="DV171" s="614" t="s">
        <v>529</v>
      </c>
      <c r="DW171" s="614" t="s">
        <v>1083</v>
      </c>
      <c r="DX171" s="614" t="s">
        <v>1083</v>
      </c>
      <c r="DY171" s="614" t="s">
        <v>1083</v>
      </c>
      <c r="DZ171" s="614" t="s">
        <v>529</v>
      </c>
      <c r="EA171" s="614" t="s">
        <v>529</v>
      </c>
      <c r="EB171" s="614" t="s">
        <v>529</v>
      </c>
      <c r="EC171" s="614" t="s">
        <v>1083</v>
      </c>
      <c r="ED171" s="614" t="s">
        <v>529</v>
      </c>
      <c r="EE171" s="614" t="s">
        <v>1083</v>
      </c>
      <c r="EF171" s="614" t="s">
        <v>529</v>
      </c>
      <c r="EG171" s="614" t="s">
        <v>529</v>
      </c>
      <c r="EH171" s="614" t="s">
        <v>1083</v>
      </c>
      <c r="EI171" s="614" t="s">
        <v>1083</v>
      </c>
      <c r="EJ171" s="614" t="s">
        <v>1083</v>
      </c>
      <c r="EK171" s="614" t="s">
        <v>1083</v>
      </c>
      <c r="EL171" s="614" t="s">
        <v>1083</v>
      </c>
      <c r="EM171" s="614" t="s">
        <v>1083</v>
      </c>
      <c r="EN171" s="614" t="s">
        <v>1083</v>
      </c>
      <c r="EO171" s="614" t="s">
        <v>1083</v>
      </c>
      <c r="EP171" s="614" t="s">
        <v>1083</v>
      </c>
      <c r="EQ171" s="614" t="s">
        <v>1083</v>
      </c>
      <c r="ER171" s="614" t="s">
        <v>1083</v>
      </c>
      <c r="ES171" s="614" t="s">
        <v>1083</v>
      </c>
      <c r="ET171" s="614" t="s">
        <v>529</v>
      </c>
      <c r="EU171" s="614" t="s">
        <v>529</v>
      </c>
      <c r="EV171" s="614" t="s">
        <v>529</v>
      </c>
      <c r="EW171" s="614" t="s">
        <v>529</v>
      </c>
      <c r="EX171" s="614" t="s">
        <v>1083</v>
      </c>
      <c r="EY171" s="614" t="s">
        <v>1083</v>
      </c>
      <c r="EZ171" s="614" t="s">
        <v>529</v>
      </c>
      <c r="FA171" s="614" t="s">
        <v>1083</v>
      </c>
      <c r="FB171" s="614" t="s">
        <v>1083</v>
      </c>
      <c r="FC171" s="614" t="s">
        <v>1083</v>
      </c>
      <c r="FD171" s="614" t="s">
        <v>1083</v>
      </c>
      <c r="FE171" s="614" t="s">
        <v>1083</v>
      </c>
      <c r="FF171" s="614" t="s">
        <v>1083</v>
      </c>
      <c r="FG171" s="614" t="s">
        <v>1083</v>
      </c>
      <c r="FH171" s="614" t="s">
        <v>1083</v>
      </c>
      <c r="FI171" s="614" t="s">
        <v>1083</v>
      </c>
      <c r="FJ171" s="614" t="s">
        <v>529</v>
      </c>
      <c r="FK171" s="614" t="s">
        <v>529</v>
      </c>
      <c r="FL171" s="614" t="s">
        <v>1083</v>
      </c>
      <c r="FM171" s="614" t="s">
        <v>1083</v>
      </c>
      <c r="FN171" s="614" t="s">
        <v>1083</v>
      </c>
      <c r="FO171" s="614" t="s">
        <v>1083</v>
      </c>
      <c r="FP171" s="614" t="s">
        <v>1083</v>
      </c>
      <c r="FQ171" s="614" t="s">
        <v>1083</v>
      </c>
      <c r="FR171" s="614" t="s">
        <v>1083</v>
      </c>
      <c r="FS171" s="614" t="s">
        <v>1083</v>
      </c>
      <c r="FT171" s="614" t="s">
        <v>529</v>
      </c>
      <c r="FU171" s="614" t="s">
        <v>1083</v>
      </c>
      <c r="FV171" s="614" t="s">
        <v>1083</v>
      </c>
      <c r="FW171" s="614" t="s">
        <v>1083</v>
      </c>
      <c r="FX171" s="614" t="s">
        <v>529</v>
      </c>
      <c r="FY171" s="614" t="s">
        <v>529</v>
      </c>
      <c r="FZ171" s="614" t="s">
        <v>529</v>
      </c>
      <c r="GA171" s="614" t="s">
        <v>529</v>
      </c>
      <c r="GB171" s="614" t="s">
        <v>529</v>
      </c>
      <c r="GC171" s="614" t="s">
        <v>529</v>
      </c>
      <c r="GD171" s="614" t="s">
        <v>529</v>
      </c>
      <c r="GE171" s="614" t="s">
        <v>1083</v>
      </c>
      <c r="GF171" s="614" t="s">
        <v>529</v>
      </c>
      <c r="GG171" s="614" t="s">
        <v>529</v>
      </c>
      <c r="GH171" s="614" t="s">
        <v>1083</v>
      </c>
      <c r="GI171" s="614" t="s">
        <v>1083</v>
      </c>
      <c r="GJ171" s="614" t="s">
        <v>529</v>
      </c>
      <c r="GK171" s="614" t="s">
        <v>1083</v>
      </c>
      <c r="GL171" s="614" t="s">
        <v>529</v>
      </c>
      <c r="GM171" s="614" t="s">
        <v>1083</v>
      </c>
    </row>
    <row r="172" spans="1:195" x14ac:dyDescent="0.2">
      <c r="A172" s="613">
        <v>44997</v>
      </c>
      <c r="B172" s="614" t="s">
        <v>1083</v>
      </c>
      <c r="C172" s="614" t="s">
        <v>1083</v>
      </c>
      <c r="D172" s="614" t="s">
        <v>1083</v>
      </c>
      <c r="E172" s="614" t="s">
        <v>529</v>
      </c>
      <c r="F172" s="614" t="s">
        <v>1083</v>
      </c>
      <c r="G172" s="614" t="s">
        <v>1083</v>
      </c>
      <c r="H172" s="614" t="s">
        <v>1083</v>
      </c>
      <c r="I172" s="614" t="s">
        <v>1083</v>
      </c>
      <c r="J172" s="614" t="s">
        <v>1083</v>
      </c>
      <c r="K172" s="614" t="s">
        <v>1083</v>
      </c>
      <c r="L172" s="614" t="s">
        <v>1083</v>
      </c>
      <c r="M172" s="614" t="s">
        <v>1083</v>
      </c>
      <c r="N172" s="614" t="s">
        <v>1083</v>
      </c>
      <c r="O172" s="614" t="s">
        <v>1083</v>
      </c>
      <c r="P172" s="614" t="s">
        <v>1083</v>
      </c>
      <c r="Q172" s="614" t="s">
        <v>1083</v>
      </c>
      <c r="R172" s="614" t="s">
        <v>1083</v>
      </c>
      <c r="S172" s="614" t="s">
        <v>1083</v>
      </c>
      <c r="T172" s="614" t="s">
        <v>1083</v>
      </c>
      <c r="U172" s="614" t="s">
        <v>1083</v>
      </c>
      <c r="V172" s="614" t="s">
        <v>1083</v>
      </c>
      <c r="W172" s="614" t="s">
        <v>529</v>
      </c>
      <c r="X172" s="614" t="s">
        <v>529</v>
      </c>
      <c r="Y172" s="614" t="s">
        <v>1083</v>
      </c>
      <c r="Z172" s="614" t="s">
        <v>1083</v>
      </c>
      <c r="AA172" s="614" t="s">
        <v>1083</v>
      </c>
      <c r="AB172" s="614" t="s">
        <v>1083</v>
      </c>
      <c r="AC172" s="614" t="s">
        <v>1083</v>
      </c>
      <c r="AD172" s="614" t="s">
        <v>1083</v>
      </c>
      <c r="AE172" s="614" t="s">
        <v>1083</v>
      </c>
      <c r="AF172" s="614" t="s">
        <v>1083</v>
      </c>
      <c r="AG172" s="614" t="s">
        <v>1083</v>
      </c>
      <c r="AH172" s="614" t="s">
        <v>1083</v>
      </c>
      <c r="AI172" s="614" t="s">
        <v>1083</v>
      </c>
      <c r="AJ172" s="614" t="s">
        <v>1083</v>
      </c>
      <c r="AK172" s="614" t="s">
        <v>1083</v>
      </c>
      <c r="AL172" s="614" t="s">
        <v>1083</v>
      </c>
      <c r="AM172" s="614" t="s">
        <v>1083</v>
      </c>
      <c r="AN172" s="614" t="s">
        <v>1083</v>
      </c>
      <c r="AO172" s="614" t="s">
        <v>1083</v>
      </c>
      <c r="AP172" s="614" t="s">
        <v>1083</v>
      </c>
      <c r="AQ172" s="614" t="s">
        <v>1083</v>
      </c>
      <c r="AR172" s="614" t="s">
        <v>1083</v>
      </c>
      <c r="AS172" s="614" t="s">
        <v>1083</v>
      </c>
      <c r="AT172" s="614" t="s">
        <v>1083</v>
      </c>
      <c r="AU172" s="614" t="s">
        <v>1083</v>
      </c>
      <c r="AV172" s="614" t="s">
        <v>1083</v>
      </c>
      <c r="AW172" s="614" t="s">
        <v>1083</v>
      </c>
      <c r="AX172" s="614" t="s">
        <v>1083</v>
      </c>
      <c r="AY172" s="614" t="s">
        <v>1083</v>
      </c>
      <c r="AZ172" s="614" t="s">
        <v>1083</v>
      </c>
      <c r="BA172" s="614" t="s">
        <v>1083</v>
      </c>
      <c r="BB172" s="614" t="s">
        <v>1083</v>
      </c>
      <c r="BC172" s="614" t="s">
        <v>529</v>
      </c>
      <c r="BD172" s="614" t="s">
        <v>529</v>
      </c>
      <c r="BE172" s="614" t="s">
        <v>1083</v>
      </c>
      <c r="BF172" s="614" t="s">
        <v>529</v>
      </c>
      <c r="BG172" s="614" t="s">
        <v>1083</v>
      </c>
      <c r="BH172" s="614" t="s">
        <v>529</v>
      </c>
      <c r="BI172" s="614" t="s">
        <v>1083</v>
      </c>
      <c r="BJ172" s="614" t="s">
        <v>1083</v>
      </c>
      <c r="BK172" s="614" t="s">
        <v>529</v>
      </c>
      <c r="BL172" s="614" t="s">
        <v>529</v>
      </c>
      <c r="BM172" s="614" t="s">
        <v>1083</v>
      </c>
      <c r="BN172" s="614" t="s">
        <v>529</v>
      </c>
      <c r="BO172" s="614" t="s">
        <v>529</v>
      </c>
      <c r="BP172" s="614" t="s">
        <v>529</v>
      </c>
      <c r="BQ172" s="614" t="s">
        <v>529</v>
      </c>
      <c r="BR172" s="614" t="s">
        <v>529</v>
      </c>
      <c r="BS172" s="614" t="s">
        <v>529</v>
      </c>
      <c r="BT172" s="614" t="s">
        <v>529</v>
      </c>
      <c r="BU172" s="614" t="s">
        <v>529</v>
      </c>
      <c r="BV172" s="614" t="s">
        <v>529</v>
      </c>
      <c r="BW172" s="614" t="s">
        <v>529</v>
      </c>
      <c r="BX172" s="614" t="s">
        <v>529</v>
      </c>
      <c r="BY172" s="614" t="s">
        <v>1083</v>
      </c>
      <c r="BZ172" s="614" t="s">
        <v>1083</v>
      </c>
      <c r="CA172" s="614" t="s">
        <v>1083</v>
      </c>
      <c r="CB172" s="614" t="s">
        <v>1083</v>
      </c>
      <c r="CC172" s="614" t="s">
        <v>1083</v>
      </c>
      <c r="CD172" s="614" t="s">
        <v>1083</v>
      </c>
      <c r="CE172" s="614" t="s">
        <v>529</v>
      </c>
      <c r="CF172" s="614" t="s">
        <v>529</v>
      </c>
      <c r="CG172" s="614" t="s">
        <v>1083</v>
      </c>
      <c r="CH172" s="614" t="s">
        <v>1083</v>
      </c>
      <c r="CI172" s="614" t="s">
        <v>1083</v>
      </c>
      <c r="CJ172" s="614" t="s">
        <v>1083</v>
      </c>
      <c r="CK172" s="614" t="s">
        <v>529</v>
      </c>
      <c r="CL172" s="614" t="s">
        <v>1083</v>
      </c>
      <c r="CM172" s="614" t="s">
        <v>1083</v>
      </c>
      <c r="CN172" s="614" t="s">
        <v>1083</v>
      </c>
      <c r="CO172" s="614" t="s">
        <v>1083</v>
      </c>
      <c r="CP172" s="614" t="s">
        <v>1083</v>
      </c>
      <c r="CQ172" s="614" t="s">
        <v>1083</v>
      </c>
      <c r="CR172" s="614" t="s">
        <v>529</v>
      </c>
      <c r="CS172" s="614" t="s">
        <v>1083</v>
      </c>
      <c r="CT172" s="614" t="s">
        <v>1083</v>
      </c>
      <c r="CU172" s="614" t="s">
        <v>1083</v>
      </c>
      <c r="CV172" s="614" t="s">
        <v>1083</v>
      </c>
      <c r="CW172" s="614" t="s">
        <v>1083</v>
      </c>
      <c r="CX172" s="614" t="s">
        <v>1083</v>
      </c>
      <c r="CY172" s="614" t="s">
        <v>1083</v>
      </c>
      <c r="CZ172" s="614" t="s">
        <v>1083</v>
      </c>
      <c r="DA172" s="614" t="s">
        <v>1083</v>
      </c>
      <c r="DB172" s="614" t="s">
        <v>1083</v>
      </c>
      <c r="DC172" s="614" t="s">
        <v>529</v>
      </c>
      <c r="DD172" s="614" t="s">
        <v>1083</v>
      </c>
      <c r="DE172" s="614" t="s">
        <v>1083</v>
      </c>
      <c r="DF172" s="614" t="s">
        <v>1083</v>
      </c>
      <c r="DG172" s="614" t="s">
        <v>1083</v>
      </c>
      <c r="DH172" s="614" t="s">
        <v>1083</v>
      </c>
      <c r="DI172" s="614" t="s">
        <v>1083</v>
      </c>
      <c r="DJ172" s="614" t="s">
        <v>1083</v>
      </c>
      <c r="DK172" s="614" t="s">
        <v>1083</v>
      </c>
      <c r="DL172" s="614" t="s">
        <v>1083</v>
      </c>
      <c r="DM172" s="614" t="s">
        <v>529</v>
      </c>
      <c r="DN172" s="614" t="s">
        <v>1083</v>
      </c>
      <c r="DO172" s="614" t="s">
        <v>1083</v>
      </c>
      <c r="DP172" s="614" t="s">
        <v>529</v>
      </c>
      <c r="DQ172" s="614" t="s">
        <v>1083</v>
      </c>
      <c r="DR172" s="614" t="s">
        <v>1083</v>
      </c>
      <c r="DS172" s="614" t="s">
        <v>1083</v>
      </c>
      <c r="DT172" s="614" t="s">
        <v>1083</v>
      </c>
      <c r="DU172" s="614" t="s">
        <v>529</v>
      </c>
      <c r="DV172" s="614" t="s">
        <v>529</v>
      </c>
      <c r="DW172" s="614" t="s">
        <v>1083</v>
      </c>
      <c r="DX172" s="614" t="s">
        <v>1083</v>
      </c>
      <c r="DY172" s="614" t="s">
        <v>1083</v>
      </c>
      <c r="DZ172" s="614" t="s">
        <v>529</v>
      </c>
      <c r="EA172" s="614" t="s">
        <v>529</v>
      </c>
      <c r="EB172" s="614" t="s">
        <v>529</v>
      </c>
      <c r="EC172" s="614" t="s">
        <v>1083</v>
      </c>
      <c r="ED172" s="614" t="s">
        <v>529</v>
      </c>
      <c r="EE172" s="614" t="s">
        <v>529</v>
      </c>
      <c r="EF172" s="614" t="s">
        <v>529</v>
      </c>
      <c r="EG172" s="614" t="s">
        <v>529</v>
      </c>
      <c r="EH172" s="614" t="s">
        <v>1083</v>
      </c>
      <c r="EI172" s="614" t="s">
        <v>1083</v>
      </c>
      <c r="EJ172" s="614" t="s">
        <v>1083</v>
      </c>
      <c r="EK172" s="614" t="s">
        <v>1083</v>
      </c>
      <c r="EL172" s="614" t="s">
        <v>1083</v>
      </c>
      <c r="EM172" s="614" t="s">
        <v>1083</v>
      </c>
      <c r="EN172" s="614" t="s">
        <v>1083</v>
      </c>
      <c r="EO172" s="614" t="s">
        <v>1083</v>
      </c>
      <c r="EP172" s="614" t="s">
        <v>1083</v>
      </c>
      <c r="EQ172" s="614" t="s">
        <v>1083</v>
      </c>
      <c r="ER172" s="614" t="s">
        <v>1083</v>
      </c>
      <c r="ES172" s="614" t="s">
        <v>1083</v>
      </c>
      <c r="ET172" s="614" t="s">
        <v>529</v>
      </c>
      <c r="EU172" s="614" t="s">
        <v>529</v>
      </c>
      <c r="EV172" s="614" t="s">
        <v>529</v>
      </c>
      <c r="EW172" s="614" t="s">
        <v>529</v>
      </c>
      <c r="EX172" s="614" t="s">
        <v>1083</v>
      </c>
      <c r="EY172" s="614" t="s">
        <v>1083</v>
      </c>
      <c r="EZ172" s="614" t="s">
        <v>529</v>
      </c>
      <c r="FA172" s="614" t="s">
        <v>1083</v>
      </c>
      <c r="FB172" s="614" t="s">
        <v>1083</v>
      </c>
      <c r="FC172" s="614" t="s">
        <v>1083</v>
      </c>
      <c r="FD172" s="614" t="s">
        <v>1083</v>
      </c>
      <c r="FE172" s="614" t="s">
        <v>529</v>
      </c>
      <c r="FF172" s="614" t="s">
        <v>1083</v>
      </c>
      <c r="FG172" s="614" t="s">
        <v>1083</v>
      </c>
      <c r="FH172" s="614" t="s">
        <v>1083</v>
      </c>
      <c r="FI172" s="614" t="s">
        <v>1083</v>
      </c>
      <c r="FJ172" s="614" t="s">
        <v>529</v>
      </c>
      <c r="FK172" s="614" t="s">
        <v>529</v>
      </c>
      <c r="FL172" s="614" t="s">
        <v>1083</v>
      </c>
      <c r="FM172" s="614" t="s">
        <v>1083</v>
      </c>
      <c r="FN172" s="614" t="s">
        <v>1083</v>
      </c>
      <c r="FO172" s="614" t="s">
        <v>1083</v>
      </c>
      <c r="FP172" s="614" t="s">
        <v>1083</v>
      </c>
      <c r="FQ172" s="614" t="s">
        <v>1083</v>
      </c>
      <c r="FR172" s="614" t="s">
        <v>1083</v>
      </c>
      <c r="FS172" s="614" t="s">
        <v>1083</v>
      </c>
      <c r="FT172" s="614" t="s">
        <v>529</v>
      </c>
      <c r="FU172" s="614" t="s">
        <v>1083</v>
      </c>
      <c r="FV172" s="614" t="s">
        <v>1083</v>
      </c>
      <c r="FW172" s="614" t="s">
        <v>1083</v>
      </c>
      <c r="FX172" s="614" t="s">
        <v>529</v>
      </c>
      <c r="FY172" s="614" t="s">
        <v>529</v>
      </c>
      <c r="FZ172" s="614" t="s">
        <v>529</v>
      </c>
      <c r="GA172" s="614" t="s">
        <v>529</v>
      </c>
      <c r="GB172" s="614" t="s">
        <v>529</v>
      </c>
      <c r="GC172" s="614" t="s">
        <v>529</v>
      </c>
      <c r="GD172" s="614" t="s">
        <v>529</v>
      </c>
      <c r="GE172" s="614" t="s">
        <v>1083</v>
      </c>
      <c r="GF172" s="614" t="s">
        <v>529</v>
      </c>
      <c r="GG172" s="614" t="s">
        <v>529</v>
      </c>
      <c r="GH172" s="614" t="s">
        <v>1083</v>
      </c>
      <c r="GI172" s="614" t="s">
        <v>1083</v>
      </c>
      <c r="GJ172" s="614" t="s">
        <v>529</v>
      </c>
      <c r="GK172" s="614" t="s">
        <v>1083</v>
      </c>
      <c r="GL172" s="614" t="s">
        <v>529</v>
      </c>
      <c r="GM172" s="614" t="s">
        <v>529</v>
      </c>
    </row>
    <row r="173" spans="1:195" x14ac:dyDescent="0.2">
      <c r="A173" s="613">
        <v>44998</v>
      </c>
      <c r="B173" s="614" t="s">
        <v>1083</v>
      </c>
      <c r="C173" s="614" t="s">
        <v>1083</v>
      </c>
      <c r="D173" s="614" t="s">
        <v>1083</v>
      </c>
      <c r="E173" s="614" t="s">
        <v>529</v>
      </c>
      <c r="F173" s="614" t="s">
        <v>1083</v>
      </c>
      <c r="G173" s="614" t="s">
        <v>1083</v>
      </c>
      <c r="H173" s="614" t="s">
        <v>1083</v>
      </c>
      <c r="I173" s="614" t="s">
        <v>1083</v>
      </c>
      <c r="J173" s="614" t="s">
        <v>1083</v>
      </c>
      <c r="K173" s="614" t="s">
        <v>1083</v>
      </c>
      <c r="L173" s="614" t="s">
        <v>1083</v>
      </c>
      <c r="M173" s="614" t="s">
        <v>1083</v>
      </c>
      <c r="N173" s="614" t="s">
        <v>1083</v>
      </c>
      <c r="O173" s="614" t="s">
        <v>1083</v>
      </c>
      <c r="P173" s="614" t="s">
        <v>1083</v>
      </c>
      <c r="Q173" s="614" t="s">
        <v>1083</v>
      </c>
      <c r="R173" s="614" t="s">
        <v>1083</v>
      </c>
      <c r="S173" s="614" t="s">
        <v>1083</v>
      </c>
      <c r="T173" s="614" t="s">
        <v>1083</v>
      </c>
      <c r="U173" s="614" t="s">
        <v>1083</v>
      </c>
      <c r="V173" s="614" t="s">
        <v>1083</v>
      </c>
      <c r="W173" s="614" t="s">
        <v>529</v>
      </c>
      <c r="X173" s="614" t="s">
        <v>529</v>
      </c>
      <c r="Y173" s="614" t="s">
        <v>1083</v>
      </c>
      <c r="Z173" s="614" t="s">
        <v>1083</v>
      </c>
      <c r="AA173" s="614" t="s">
        <v>1083</v>
      </c>
      <c r="AB173" s="614" t="s">
        <v>1083</v>
      </c>
      <c r="AC173" s="614" t="s">
        <v>1083</v>
      </c>
      <c r="AD173" s="614" t="s">
        <v>1083</v>
      </c>
      <c r="AE173" s="614" t="s">
        <v>1083</v>
      </c>
      <c r="AF173" s="614" t="s">
        <v>1083</v>
      </c>
      <c r="AG173" s="614" t="s">
        <v>1083</v>
      </c>
      <c r="AH173" s="614" t="s">
        <v>1083</v>
      </c>
      <c r="AI173" s="614" t="s">
        <v>1083</v>
      </c>
      <c r="AJ173" s="614" t="s">
        <v>1083</v>
      </c>
      <c r="AK173" s="614" t="s">
        <v>1083</v>
      </c>
      <c r="AL173" s="614" t="s">
        <v>1083</v>
      </c>
      <c r="AM173" s="614" t="s">
        <v>1083</v>
      </c>
      <c r="AN173" s="614" t="s">
        <v>1083</v>
      </c>
      <c r="AO173" s="614" t="s">
        <v>1083</v>
      </c>
      <c r="AP173" s="614" t="s">
        <v>1083</v>
      </c>
      <c r="AQ173" s="614" t="s">
        <v>1083</v>
      </c>
      <c r="AR173" s="614" t="s">
        <v>1083</v>
      </c>
      <c r="AS173" s="614" t="s">
        <v>1083</v>
      </c>
      <c r="AT173" s="614" t="s">
        <v>1083</v>
      </c>
      <c r="AU173" s="614" t="s">
        <v>1083</v>
      </c>
      <c r="AV173" s="614" t="s">
        <v>1083</v>
      </c>
      <c r="AW173" s="614" t="s">
        <v>1083</v>
      </c>
      <c r="AX173" s="614" t="s">
        <v>1083</v>
      </c>
      <c r="AY173" s="614" t="s">
        <v>1083</v>
      </c>
      <c r="AZ173" s="614" t="s">
        <v>1083</v>
      </c>
      <c r="BA173" s="614" t="s">
        <v>1083</v>
      </c>
      <c r="BB173" s="614" t="s">
        <v>1083</v>
      </c>
      <c r="BC173" s="614" t="s">
        <v>529</v>
      </c>
      <c r="BD173" s="614" t="s">
        <v>529</v>
      </c>
      <c r="BE173" s="614" t="s">
        <v>1083</v>
      </c>
      <c r="BF173" s="614" t="s">
        <v>529</v>
      </c>
      <c r="BG173" s="614" t="s">
        <v>1083</v>
      </c>
      <c r="BH173" s="614" t="s">
        <v>529</v>
      </c>
      <c r="BI173" s="614" t="s">
        <v>1083</v>
      </c>
      <c r="BJ173" s="614" t="s">
        <v>1083</v>
      </c>
      <c r="BK173" s="614" t="s">
        <v>529</v>
      </c>
      <c r="BL173" s="614" t="s">
        <v>529</v>
      </c>
      <c r="BM173" s="614" t="s">
        <v>1083</v>
      </c>
      <c r="BN173" s="614" t="s">
        <v>529</v>
      </c>
      <c r="BO173" s="614" t="s">
        <v>529</v>
      </c>
      <c r="BP173" s="614" t="s">
        <v>529</v>
      </c>
      <c r="BQ173" s="614" t="s">
        <v>529</v>
      </c>
      <c r="BR173" s="614" t="s">
        <v>529</v>
      </c>
      <c r="BS173" s="614" t="s">
        <v>529</v>
      </c>
      <c r="BT173" s="614" t="s">
        <v>529</v>
      </c>
      <c r="BU173" s="614" t="s">
        <v>529</v>
      </c>
      <c r="BV173" s="614" t="s">
        <v>529</v>
      </c>
      <c r="BW173" s="614" t="s">
        <v>529</v>
      </c>
      <c r="BX173" s="614" t="s">
        <v>529</v>
      </c>
      <c r="BY173" s="614" t="s">
        <v>1083</v>
      </c>
      <c r="BZ173" s="614" t="s">
        <v>1083</v>
      </c>
      <c r="CA173" s="614" t="s">
        <v>1083</v>
      </c>
      <c r="CB173" s="614" t="s">
        <v>1083</v>
      </c>
      <c r="CC173" s="614" t="s">
        <v>1083</v>
      </c>
      <c r="CD173" s="614" t="s">
        <v>1083</v>
      </c>
      <c r="CE173" s="614" t="s">
        <v>529</v>
      </c>
      <c r="CF173" s="614" t="s">
        <v>529</v>
      </c>
      <c r="CG173" s="614" t="s">
        <v>1083</v>
      </c>
      <c r="CH173" s="614" t="s">
        <v>1083</v>
      </c>
      <c r="CI173" s="614" t="s">
        <v>1083</v>
      </c>
      <c r="CJ173" s="614" t="s">
        <v>1083</v>
      </c>
      <c r="CK173" s="614" t="s">
        <v>529</v>
      </c>
      <c r="CL173" s="614" t="s">
        <v>1083</v>
      </c>
      <c r="CM173" s="614" t="s">
        <v>1083</v>
      </c>
      <c r="CN173" s="614" t="s">
        <v>1083</v>
      </c>
      <c r="CO173" s="614" t="s">
        <v>1083</v>
      </c>
      <c r="CP173" s="614" t="s">
        <v>1083</v>
      </c>
      <c r="CQ173" s="614" t="s">
        <v>1083</v>
      </c>
      <c r="CR173" s="614" t="s">
        <v>529</v>
      </c>
      <c r="CS173" s="614" t="s">
        <v>1083</v>
      </c>
      <c r="CT173" s="614" t="s">
        <v>1083</v>
      </c>
      <c r="CU173" s="614" t="s">
        <v>1083</v>
      </c>
      <c r="CV173" s="614" t="s">
        <v>1083</v>
      </c>
      <c r="CW173" s="614" t="s">
        <v>1083</v>
      </c>
      <c r="CX173" s="614" t="s">
        <v>1083</v>
      </c>
      <c r="CY173" s="614" t="s">
        <v>1083</v>
      </c>
      <c r="CZ173" s="614" t="s">
        <v>1083</v>
      </c>
      <c r="DA173" s="614" t="s">
        <v>1083</v>
      </c>
      <c r="DB173" s="614" t="s">
        <v>1083</v>
      </c>
      <c r="DC173" s="614" t="s">
        <v>1083</v>
      </c>
      <c r="DD173" s="614" t="s">
        <v>1083</v>
      </c>
      <c r="DE173" s="614" t="s">
        <v>1083</v>
      </c>
      <c r="DF173" s="614" t="s">
        <v>1083</v>
      </c>
      <c r="DG173" s="614" t="s">
        <v>1083</v>
      </c>
      <c r="DH173" s="614" t="s">
        <v>1083</v>
      </c>
      <c r="DI173" s="614" t="s">
        <v>1083</v>
      </c>
      <c r="DJ173" s="614" t="s">
        <v>1083</v>
      </c>
      <c r="DK173" s="614" t="s">
        <v>1083</v>
      </c>
      <c r="DL173" s="614" t="s">
        <v>1083</v>
      </c>
      <c r="DM173" s="614" t="s">
        <v>529</v>
      </c>
      <c r="DN173" s="614" t="s">
        <v>1083</v>
      </c>
      <c r="DO173" s="614" t="s">
        <v>1083</v>
      </c>
      <c r="DP173" s="614" t="s">
        <v>529</v>
      </c>
      <c r="DQ173" s="614" t="s">
        <v>1083</v>
      </c>
      <c r="DR173" s="614" t="s">
        <v>1083</v>
      </c>
      <c r="DS173" s="614" t="s">
        <v>1083</v>
      </c>
      <c r="DT173" s="614" t="s">
        <v>1083</v>
      </c>
      <c r="DU173" s="614" t="s">
        <v>529</v>
      </c>
      <c r="DV173" s="614" t="s">
        <v>529</v>
      </c>
      <c r="DW173" s="614" t="s">
        <v>1083</v>
      </c>
      <c r="DX173" s="614" t="s">
        <v>1083</v>
      </c>
      <c r="DY173" s="614" t="s">
        <v>1083</v>
      </c>
      <c r="DZ173" s="614" t="s">
        <v>529</v>
      </c>
      <c r="EA173" s="614" t="s">
        <v>529</v>
      </c>
      <c r="EB173" s="614" t="s">
        <v>529</v>
      </c>
      <c r="EC173" s="614" t="s">
        <v>1083</v>
      </c>
      <c r="ED173" s="614" t="s">
        <v>529</v>
      </c>
      <c r="EE173" s="614" t="s">
        <v>1083</v>
      </c>
      <c r="EF173" s="614" t="s">
        <v>529</v>
      </c>
      <c r="EG173" s="614" t="s">
        <v>529</v>
      </c>
      <c r="EH173" s="614" t="s">
        <v>1083</v>
      </c>
      <c r="EI173" s="614" t="s">
        <v>1083</v>
      </c>
      <c r="EJ173" s="614" t="s">
        <v>1083</v>
      </c>
      <c r="EK173" s="614" t="s">
        <v>1083</v>
      </c>
      <c r="EL173" s="614" t="s">
        <v>1083</v>
      </c>
      <c r="EM173" s="614" t="s">
        <v>1083</v>
      </c>
      <c r="EN173" s="614" t="s">
        <v>1083</v>
      </c>
      <c r="EO173" s="614" t="s">
        <v>1083</v>
      </c>
      <c r="EP173" s="614" t="s">
        <v>1083</v>
      </c>
      <c r="EQ173" s="614" t="s">
        <v>1083</v>
      </c>
      <c r="ER173" s="614" t="s">
        <v>1083</v>
      </c>
      <c r="ES173" s="614" t="s">
        <v>1083</v>
      </c>
      <c r="ET173" s="614" t="s">
        <v>1083</v>
      </c>
      <c r="EU173" s="614" t="s">
        <v>529</v>
      </c>
      <c r="EV173" s="614" t="s">
        <v>529</v>
      </c>
      <c r="EW173" s="614" t="s">
        <v>529</v>
      </c>
      <c r="EX173" s="614" t="s">
        <v>1083</v>
      </c>
      <c r="EY173" s="614" t="s">
        <v>1083</v>
      </c>
      <c r="EZ173" s="614" t="s">
        <v>529</v>
      </c>
      <c r="FA173" s="614" t="s">
        <v>1083</v>
      </c>
      <c r="FB173" s="614" t="s">
        <v>1083</v>
      </c>
      <c r="FC173" s="614" t="s">
        <v>1083</v>
      </c>
      <c r="FD173" s="614" t="s">
        <v>1083</v>
      </c>
      <c r="FE173" s="614" t="s">
        <v>1083</v>
      </c>
      <c r="FF173" s="614" t="s">
        <v>1083</v>
      </c>
      <c r="FG173" s="614" t="s">
        <v>1083</v>
      </c>
      <c r="FH173" s="614" t="s">
        <v>1083</v>
      </c>
      <c r="FI173" s="614" t="s">
        <v>1083</v>
      </c>
      <c r="FJ173" s="614" t="s">
        <v>529</v>
      </c>
      <c r="FK173" s="614" t="s">
        <v>529</v>
      </c>
      <c r="FL173" s="614" t="s">
        <v>1083</v>
      </c>
      <c r="FM173" s="614" t="s">
        <v>1083</v>
      </c>
      <c r="FN173" s="614" t="s">
        <v>1083</v>
      </c>
      <c r="FO173" s="614" t="s">
        <v>1083</v>
      </c>
      <c r="FP173" s="614" t="s">
        <v>1083</v>
      </c>
      <c r="FQ173" s="614" t="s">
        <v>1083</v>
      </c>
      <c r="FR173" s="614" t="s">
        <v>1083</v>
      </c>
      <c r="FS173" s="614" t="s">
        <v>1083</v>
      </c>
      <c r="FT173" s="614" t="s">
        <v>529</v>
      </c>
      <c r="FU173" s="614" t="s">
        <v>1083</v>
      </c>
      <c r="FV173" s="614" t="s">
        <v>1083</v>
      </c>
      <c r="FW173" s="614" t="s">
        <v>1083</v>
      </c>
      <c r="FX173" s="614" t="s">
        <v>529</v>
      </c>
      <c r="FY173" s="614" t="s">
        <v>529</v>
      </c>
      <c r="FZ173" s="614" t="s">
        <v>529</v>
      </c>
      <c r="GA173" s="614" t="s">
        <v>529</v>
      </c>
      <c r="GB173" s="614" t="s">
        <v>529</v>
      </c>
      <c r="GC173" s="614" t="s">
        <v>529</v>
      </c>
      <c r="GD173" s="614" t="s">
        <v>529</v>
      </c>
      <c r="GE173" s="614" t="s">
        <v>1083</v>
      </c>
      <c r="GF173" s="614" t="s">
        <v>529</v>
      </c>
      <c r="GG173" s="614" t="s">
        <v>529</v>
      </c>
      <c r="GH173" s="614" t="s">
        <v>1083</v>
      </c>
      <c r="GI173" s="614" t="s">
        <v>1083</v>
      </c>
      <c r="GJ173" s="614" t="s">
        <v>529</v>
      </c>
      <c r="GK173" s="614" t="s">
        <v>1083</v>
      </c>
      <c r="GL173" s="614" t="s">
        <v>529</v>
      </c>
      <c r="GM173" s="614" t="s">
        <v>1083</v>
      </c>
    </row>
    <row r="174" spans="1:195" x14ac:dyDescent="0.2">
      <c r="A174" s="613">
        <v>44999</v>
      </c>
      <c r="B174" s="614" t="s">
        <v>1083</v>
      </c>
      <c r="C174" s="614" t="s">
        <v>1083</v>
      </c>
      <c r="D174" s="614" t="s">
        <v>1083</v>
      </c>
      <c r="E174" s="614" t="s">
        <v>529</v>
      </c>
      <c r="F174" s="614" t="s">
        <v>1083</v>
      </c>
      <c r="G174" s="614" t="s">
        <v>1083</v>
      </c>
      <c r="H174" s="614" t="s">
        <v>1083</v>
      </c>
      <c r="I174" s="614" t="s">
        <v>1083</v>
      </c>
      <c r="J174" s="614" t="s">
        <v>1083</v>
      </c>
      <c r="K174" s="614" t="s">
        <v>1083</v>
      </c>
      <c r="L174" s="614" t="s">
        <v>1083</v>
      </c>
      <c r="M174" s="614" t="s">
        <v>1083</v>
      </c>
      <c r="N174" s="614" t="s">
        <v>1083</v>
      </c>
      <c r="O174" s="614" t="s">
        <v>1083</v>
      </c>
      <c r="P174" s="614" t="s">
        <v>1083</v>
      </c>
      <c r="Q174" s="614" t="s">
        <v>1083</v>
      </c>
      <c r="R174" s="614" t="s">
        <v>1083</v>
      </c>
      <c r="S174" s="614" t="s">
        <v>1083</v>
      </c>
      <c r="T174" s="614" t="s">
        <v>1083</v>
      </c>
      <c r="U174" s="614" t="s">
        <v>1083</v>
      </c>
      <c r="V174" s="614" t="s">
        <v>1083</v>
      </c>
      <c r="W174" s="614" t="s">
        <v>529</v>
      </c>
      <c r="X174" s="614" t="s">
        <v>529</v>
      </c>
      <c r="Y174" s="614" t="s">
        <v>1083</v>
      </c>
      <c r="Z174" s="614" t="s">
        <v>1083</v>
      </c>
      <c r="AA174" s="614" t="s">
        <v>1083</v>
      </c>
      <c r="AB174" s="614" t="s">
        <v>1083</v>
      </c>
      <c r="AC174" s="614" t="s">
        <v>1083</v>
      </c>
      <c r="AD174" s="614" t="s">
        <v>1083</v>
      </c>
      <c r="AE174" s="614" t="s">
        <v>1083</v>
      </c>
      <c r="AF174" s="614" t="s">
        <v>1083</v>
      </c>
      <c r="AG174" s="614" t="s">
        <v>1083</v>
      </c>
      <c r="AH174" s="614" t="s">
        <v>1083</v>
      </c>
      <c r="AI174" s="614" t="s">
        <v>1083</v>
      </c>
      <c r="AJ174" s="614" t="s">
        <v>1083</v>
      </c>
      <c r="AK174" s="614" t="s">
        <v>1083</v>
      </c>
      <c r="AL174" s="614" t="s">
        <v>1083</v>
      </c>
      <c r="AM174" s="614" t="s">
        <v>1083</v>
      </c>
      <c r="AN174" s="614" t="s">
        <v>1083</v>
      </c>
      <c r="AO174" s="614" t="s">
        <v>1083</v>
      </c>
      <c r="AP174" s="614" t="s">
        <v>1083</v>
      </c>
      <c r="AQ174" s="614" t="s">
        <v>1083</v>
      </c>
      <c r="AR174" s="614" t="s">
        <v>1083</v>
      </c>
      <c r="AS174" s="614" t="s">
        <v>1083</v>
      </c>
      <c r="AT174" s="614" t="s">
        <v>1083</v>
      </c>
      <c r="AU174" s="614" t="s">
        <v>1083</v>
      </c>
      <c r="AV174" s="614" t="s">
        <v>1083</v>
      </c>
      <c r="AW174" s="614" t="s">
        <v>1083</v>
      </c>
      <c r="AX174" s="614" t="s">
        <v>1083</v>
      </c>
      <c r="AY174" s="614" t="s">
        <v>1083</v>
      </c>
      <c r="AZ174" s="614" t="s">
        <v>1083</v>
      </c>
      <c r="BA174" s="614" t="s">
        <v>1083</v>
      </c>
      <c r="BB174" s="614" t="s">
        <v>1083</v>
      </c>
      <c r="BC174" s="614" t="s">
        <v>529</v>
      </c>
      <c r="BD174" s="614" t="s">
        <v>529</v>
      </c>
      <c r="BE174" s="614" t="s">
        <v>1083</v>
      </c>
      <c r="BF174" s="614" t="s">
        <v>529</v>
      </c>
      <c r="BG174" s="614" t="s">
        <v>1083</v>
      </c>
      <c r="BH174" s="614" t="s">
        <v>529</v>
      </c>
      <c r="BI174" s="614" t="s">
        <v>1083</v>
      </c>
      <c r="BJ174" s="614" t="s">
        <v>1083</v>
      </c>
      <c r="BK174" s="614" t="s">
        <v>529</v>
      </c>
      <c r="BL174" s="614" t="s">
        <v>529</v>
      </c>
      <c r="BM174" s="614" t="s">
        <v>1083</v>
      </c>
      <c r="BN174" s="614" t="s">
        <v>529</v>
      </c>
      <c r="BO174" s="614" t="s">
        <v>529</v>
      </c>
      <c r="BP174" s="614" t="s">
        <v>529</v>
      </c>
      <c r="BQ174" s="614" t="s">
        <v>529</v>
      </c>
      <c r="BR174" s="614" t="s">
        <v>529</v>
      </c>
      <c r="BS174" s="614" t="s">
        <v>529</v>
      </c>
      <c r="BT174" s="614" t="s">
        <v>529</v>
      </c>
      <c r="BU174" s="614" t="s">
        <v>529</v>
      </c>
      <c r="BV174" s="614" t="s">
        <v>529</v>
      </c>
      <c r="BW174" s="614" t="s">
        <v>529</v>
      </c>
      <c r="BX174" s="614" t="s">
        <v>529</v>
      </c>
      <c r="BY174" s="614" t="s">
        <v>1083</v>
      </c>
      <c r="BZ174" s="614" t="s">
        <v>1083</v>
      </c>
      <c r="CA174" s="614" t="s">
        <v>1083</v>
      </c>
      <c r="CB174" s="614" t="s">
        <v>1083</v>
      </c>
      <c r="CC174" s="614" t="s">
        <v>1083</v>
      </c>
      <c r="CD174" s="614" t="s">
        <v>1083</v>
      </c>
      <c r="CE174" s="614" t="s">
        <v>529</v>
      </c>
      <c r="CF174" s="614" t="s">
        <v>529</v>
      </c>
      <c r="CG174" s="614" t="s">
        <v>1083</v>
      </c>
      <c r="CH174" s="614" t="s">
        <v>1083</v>
      </c>
      <c r="CI174" s="614" t="s">
        <v>1083</v>
      </c>
      <c r="CJ174" s="614" t="s">
        <v>1083</v>
      </c>
      <c r="CK174" s="614" t="s">
        <v>529</v>
      </c>
      <c r="CL174" s="614" t="s">
        <v>1083</v>
      </c>
      <c r="CM174" s="614" t="s">
        <v>1083</v>
      </c>
      <c r="CN174" s="614" t="s">
        <v>1083</v>
      </c>
      <c r="CO174" s="614" t="s">
        <v>1083</v>
      </c>
      <c r="CP174" s="614" t="s">
        <v>1083</v>
      </c>
      <c r="CQ174" s="614" t="s">
        <v>1083</v>
      </c>
      <c r="CR174" s="614" t="s">
        <v>529</v>
      </c>
      <c r="CS174" s="614" t="s">
        <v>1083</v>
      </c>
      <c r="CT174" s="614" t="s">
        <v>1083</v>
      </c>
      <c r="CU174" s="614" t="s">
        <v>1083</v>
      </c>
      <c r="CV174" s="614" t="s">
        <v>1083</v>
      </c>
      <c r="CW174" s="614" t="s">
        <v>1083</v>
      </c>
      <c r="CX174" s="614" t="s">
        <v>1083</v>
      </c>
      <c r="CY174" s="614" t="s">
        <v>1083</v>
      </c>
      <c r="CZ174" s="614" t="s">
        <v>1083</v>
      </c>
      <c r="DA174" s="614" t="s">
        <v>1083</v>
      </c>
      <c r="DB174" s="614" t="s">
        <v>1083</v>
      </c>
      <c r="DC174" s="614" t="s">
        <v>529</v>
      </c>
      <c r="DD174" s="614" t="s">
        <v>1083</v>
      </c>
      <c r="DE174" s="614" t="s">
        <v>1083</v>
      </c>
      <c r="DF174" s="614" t="s">
        <v>1083</v>
      </c>
      <c r="DG174" s="614" t="s">
        <v>1083</v>
      </c>
      <c r="DH174" s="614" t="s">
        <v>1083</v>
      </c>
      <c r="DI174" s="614" t="s">
        <v>1083</v>
      </c>
      <c r="DJ174" s="614" t="s">
        <v>1083</v>
      </c>
      <c r="DK174" s="614" t="s">
        <v>1083</v>
      </c>
      <c r="DL174" s="614" t="s">
        <v>1083</v>
      </c>
      <c r="DM174" s="614" t="s">
        <v>529</v>
      </c>
      <c r="DN174" s="614" t="s">
        <v>1083</v>
      </c>
      <c r="DO174" s="614" t="s">
        <v>1083</v>
      </c>
      <c r="DP174" s="614" t="s">
        <v>529</v>
      </c>
      <c r="DQ174" s="614" t="s">
        <v>1083</v>
      </c>
      <c r="DR174" s="614" t="s">
        <v>1083</v>
      </c>
      <c r="DS174" s="614" t="s">
        <v>1083</v>
      </c>
      <c r="DT174" s="614" t="s">
        <v>1083</v>
      </c>
      <c r="DU174" s="614" t="s">
        <v>1083</v>
      </c>
      <c r="DV174" s="614" t="s">
        <v>1083</v>
      </c>
      <c r="DW174" s="614" t="s">
        <v>1083</v>
      </c>
      <c r="DX174" s="614" t="s">
        <v>1083</v>
      </c>
      <c r="DY174" s="614" t="s">
        <v>1083</v>
      </c>
      <c r="DZ174" s="614" t="s">
        <v>529</v>
      </c>
      <c r="EA174" s="614" t="s">
        <v>529</v>
      </c>
      <c r="EB174" s="614" t="s">
        <v>529</v>
      </c>
      <c r="EC174" s="614" t="s">
        <v>1083</v>
      </c>
      <c r="ED174" s="614" t="s">
        <v>1083</v>
      </c>
      <c r="EE174" s="614" t="s">
        <v>529</v>
      </c>
      <c r="EF174" s="614" t="s">
        <v>529</v>
      </c>
      <c r="EG174" s="614" t="s">
        <v>1083</v>
      </c>
      <c r="EH174" s="614" t="s">
        <v>1083</v>
      </c>
      <c r="EI174" s="614" t="s">
        <v>529</v>
      </c>
      <c r="EJ174" s="614" t="s">
        <v>1083</v>
      </c>
      <c r="EK174" s="614" t="s">
        <v>1083</v>
      </c>
      <c r="EL174" s="614" t="s">
        <v>1083</v>
      </c>
      <c r="EM174" s="614" t="s">
        <v>1083</v>
      </c>
      <c r="EN174" s="614" t="s">
        <v>1083</v>
      </c>
      <c r="EO174" s="614" t="s">
        <v>1083</v>
      </c>
      <c r="EP174" s="614" t="s">
        <v>1083</v>
      </c>
      <c r="EQ174" s="614" t="s">
        <v>1083</v>
      </c>
      <c r="ER174" s="614" t="s">
        <v>1083</v>
      </c>
      <c r="ES174" s="614" t="s">
        <v>1083</v>
      </c>
      <c r="ET174" s="614" t="s">
        <v>529</v>
      </c>
      <c r="EU174" s="614" t="s">
        <v>529</v>
      </c>
      <c r="EV174" s="614" t="s">
        <v>529</v>
      </c>
      <c r="EW174" s="614" t="s">
        <v>529</v>
      </c>
      <c r="EX174" s="614" t="s">
        <v>1083</v>
      </c>
      <c r="EY174" s="614" t="s">
        <v>1083</v>
      </c>
      <c r="EZ174" s="614" t="s">
        <v>529</v>
      </c>
      <c r="FA174" s="614" t="s">
        <v>1083</v>
      </c>
      <c r="FB174" s="614" t="s">
        <v>1083</v>
      </c>
      <c r="FC174" s="614" t="s">
        <v>1083</v>
      </c>
      <c r="FD174" s="614" t="s">
        <v>1083</v>
      </c>
      <c r="FE174" s="614" t="s">
        <v>1083</v>
      </c>
      <c r="FF174" s="614" t="s">
        <v>1083</v>
      </c>
      <c r="FG174" s="614" t="s">
        <v>1083</v>
      </c>
      <c r="FH174" s="614" t="s">
        <v>1083</v>
      </c>
      <c r="FI174" s="614" t="s">
        <v>1083</v>
      </c>
      <c r="FJ174" s="614" t="s">
        <v>529</v>
      </c>
      <c r="FK174" s="614" t="s">
        <v>529</v>
      </c>
      <c r="FL174" s="614" t="s">
        <v>1083</v>
      </c>
      <c r="FM174" s="614" t="s">
        <v>1083</v>
      </c>
      <c r="FN174" s="614" t="s">
        <v>1083</v>
      </c>
      <c r="FO174" s="614" t="s">
        <v>1083</v>
      </c>
      <c r="FP174" s="614" t="s">
        <v>1083</v>
      </c>
      <c r="FQ174" s="614" t="s">
        <v>1083</v>
      </c>
      <c r="FR174" s="614" t="s">
        <v>1083</v>
      </c>
      <c r="FS174" s="614" t="s">
        <v>1083</v>
      </c>
      <c r="FT174" s="614" t="s">
        <v>529</v>
      </c>
      <c r="FU174" s="614" t="s">
        <v>1083</v>
      </c>
      <c r="FV174" s="614" t="s">
        <v>1083</v>
      </c>
      <c r="FW174" s="614" t="s">
        <v>1083</v>
      </c>
      <c r="FX174" s="614" t="s">
        <v>529</v>
      </c>
      <c r="FY174" s="614" t="s">
        <v>529</v>
      </c>
      <c r="FZ174" s="614" t="s">
        <v>529</v>
      </c>
      <c r="GA174" s="614" t="s">
        <v>529</v>
      </c>
      <c r="GB174" s="614" t="s">
        <v>529</v>
      </c>
      <c r="GC174" s="614" t="s">
        <v>529</v>
      </c>
      <c r="GD174" s="614" t="s">
        <v>529</v>
      </c>
      <c r="GE174" s="614" t="s">
        <v>1083</v>
      </c>
      <c r="GF174" s="614" t="s">
        <v>529</v>
      </c>
      <c r="GG174" s="614" t="s">
        <v>529</v>
      </c>
      <c r="GH174" s="614" t="s">
        <v>1083</v>
      </c>
      <c r="GI174" s="614" t="s">
        <v>1083</v>
      </c>
      <c r="GJ174" s="614" t="s">
        <v>529</v>
      </c>
      <c r="GK174" s="614" t="s">
        <v>1083</v>
      </c>
      <c r="GL174" s="614" t="s">
        <v>529</v>
      </c>
      <c r="GM174" s="614" t="s">
        <v>529</v>
      </c>
    </row>
    <row r="175" spans="1:195" x14ac:dyDescent="0.2">
      <c r="A175" s="613">
        <v>45000</v>
      </c>
      <c r="B175" s="614" t="s">
        <v>1083</v>
      </c>
      <c r="C175" s="614" t="s">
        <v>1083</v>
      </c>
      <c r="D175" s="614" t="s">
        <v>1083</v>
      </c>
      <c r="E175" s="614" t="s">
        <v>529</v>
      </c>
      <c r="F175" s="614" t="s">
        <v>1083</v>
      </c>
      <c r="G175" s="614" t="s">
        <v>1083</v>
      </c>
      <c r="H175" s="614" t="s">
        <v>1083</v>
      </c>
      <c r="I175" s="614" t="s">
        <v>1083</v>
      </c>
      <c r="J175" s="614" t="s">
        <v>1083</v>
      </c>
      <c r="K175" s="614" t="s">
        <v>1083</v>
      </c>
      <c r="L175" s="614" t="s">
        <v>1083</v>
      </c>
      <c r="M175" s="614" t="s">
        <v>1083</v>
      </c>
      <c r="N175" s="614" t="s">
        <v>1083</v>
      </c>
      <c r="O175" s="614" t="s">
        <v>1083</v>
      </c>
      <c r="P175" s="614" t="s">
        <v>1083</v>
      </c>
      <c r="Q175" s="614" t="s">
        <v>1083</v>
      </c>
      <c r="R175" s="614" t="s">
        <v>1083</v>
      </c>
      <c r="S175" s="614" t="s">
        <v>1083</v>
      </c>
      <c r="T175" s="614" t="s">
        <v>1083</v>
      </c>
      <c r="U175" s="614" t="s">
        <v>1083</v>
      </c>
      <c r="V175" s="614" t="s">
        <v>1083</v>
      </c>
      <c r="W175" s="614" t="s">
        <v>529</v>
      </c>
      <c r="X175" s="614" t="s">
        <v>529</v>
      </c>
      <c r="Y175" s="614" t="s">
        <v>1083</v>
      </c>
      <c r="Z175" s="614" t="s">
        <v>1083</v>
      </c>
      <c r="AA175" s="614" t="s">
        <v>1083</v>
      </c>
      <c r="AB175" s="614" t="s">
        <v>1083</v>
      </c>
      <c r="AC175" s="614" t="s">
        <v>1083</v>
      </c>
      <c r="AD175" s="614" t="s">
        <v>1083</v>
      </c>
      <c r="AE175" s="614" t="s">
        <v>1083</v>
      </c>
      <c r="AF175" s="614" t="s">
        <v>1083</v>
      </c>
      <c r="AG175" s="614" t="s">
        <v>1083</v>
      </c>
      <c r="AH175" s="614" t="s">
        <v>1083</v>
      </c>
      <c r="AI175" s="614" t="s">
        <v>1083</v>
      </c>
      <c r="AJ175" s="614" t="s">
        <v>1083</v>
      </c>
      <c r="AK175" s="614" t="s">
        <v>1083</v>
      </c>
      <c r="AL175" s="614" t="s">
        <v>1083</v>
      </c>
      <c r="AM175" s="614" t="s">
        <v>1083</v>
      </c>
      <c r="AN175" s="614" t="s">
        <v>1083</v>
      </c>
      <c r="AO175" s="614" t="s">
        <v>1083</v>
      </c>
      <c r="AP175" s="614" t="s">
        <v>1083</v>
      </c>
      <c r="AQ175" s="614" t="s">
        <v>1083</v>
      </c>
      <c r="AR175" s="614" t="s">
        <v>1083</v>
      </c>
      <c r="AS175" s="614" t="s">
        <v>1083</v>
      </c>
      <c r="AT175" s="614" t="s">
        <v>1083</v>
      </c>
      <c r="AU175" s="614" t="s">
        <v>1083</v>
      </c>
      <c r="AV175" s="614" t="s">
        <v>1083</v>
      </c>
      <c r="AW175" s="614" t="s">
        <v>1083</v>
      </c>
      <c r="AX175" s="614" t="s">
        <v>1083</v>
      </c>
      <c r="AY175" s="614" t="s">
        <v>1083</v>
      </c>
      <c r="AZ175" s="614" t="s">
        <v>1083</v>
      </c>
      <c r="BA175" s="614" t="s">
        <v>1083</v>
      </c>
      <c r="BB175" s="614" t="s">
        <v>1083</v>
      </c>
      <c r="BC175" s="614" t="s">
        <v>529</v>
      </c>
      <c r="BD175" s="614" t="s">
        <v>529</v>
      </c>
      <c r="BE175" s="614" t="s">
        <v>1083</v>
      </c>
      <c r="BF175" s="614" t="s">
        <v>529</v>
      </c>
      <c r="BG175" s="614" t="s">
        <v>1083</v>
      </c>
      <c r="BH175" s="614" t="s">
        <v>529</v>
      </c>
      <c r="BI175" s="614" t="s">
        <v>1083</v>
      </c>
      <c r="BJ175" s="614" t="s">
        <v>1083</v>
      </c>
      <c r="BK175" s="614" t="s">
        <v>529</v>
      </c>
      <c r="BL175" s="614" t="s">
        <v>529</v>
      </c>
      <c r="BM175" s="614" t="s">
        <v>1083</v>
      </c>
      <c r="BN175" s="614" t="s">
        <v>529</v>
      </c>
      <c r="BO175" s="614" t="s">
        <v>529</v>
      </c>
      <c r="BP175" s="614" t="s">
        <v>529</v>
      </c>
      <c r="BQ175" s="614" t="s">
        <v>529</v>
      </c>
      <c r="BR175" s="614" t="s">
        <v>529</v>
      </c>
      <c r="BS175" s="614" t="s">
        <v>529</v>
      </c>
      <c r="BT175" s="614" t="s">
        <v>529</v>
      </c>
      <c r="BU175" s="614" t="s">
        <v>529</v>
      </c>
      <c r="BV175" s="614" t="s">
        <v>529</v>
      </c>
      <c r="BW175" s="614" t="s">
        <v>529</v>
      </c>
      <c r="BX175" s="614" t="s">
        <v>529</v>
      </c>
      <c r="BY175" s="614" t="s">
        <v>1083</v>
      </c>
      <c r="BZ175" s="614" t="s">
        <v>1083</v>
      </c>
      <c r="CA175" s="614" t="s">
        <v>1083</v>
      </c>
      <c r="CB175" s="614" t="s">
        <v>1083</v>
      </c>
      <c r="CC175" s="614" t="s">
        <v>1083</v>
      </c>
      <c r="CD175" s="614" t="s">
        <v>1083</v>
      </c>
      <c r="CE175" s="614" t="s">
        <v>529</v>
      </c>
      <c r="CF175" s="614" t="s">
        <v>529</v>
      </c>
      <c r="CG175" s="614" t="s">
        <v>1083</v>
      </c>
      <c r="CH175" s="614" t="s">
        <v>1083</v>
      </c>
      <c r="CI175" s="614" t="s">
        <v>1083</v>
      </c>
      <c r="CJ175" s="614" t="s">
        <v>1083</v>
      </c>
      <c r="CK175" s="614" t="s">
        <v>529</v>
      </c>
      <c r="CL175" s="614" t="s">
        <v>1083</v>
      </c>
      <c r="CM175" s="614" t="s">
        <v>1083</v>
      </c>
      <c r="CN175" s="614" t="s">
        <v>529</v>
      </c>
      <c r="CO175" s="614" t="s">
        <v>1083</v>
      </c>
      <c r="CP175" s="614" t="s">
        <v>1083</v>
      </c>
      <c r="CQ175" s="614" t="s">
        <v>1083</v>
      </c>
      <c r="CR175" s="614" t="s">
        <v>529</v>
      </c>
      <c r="CS175" s="614" t="s">
        <v>1083</v>
      </c>
      <c r="CT175" s="614" t="s">
        <v>1083</v>
      </c>
      <c r="CU175" s="614" t="s">
        <v>1083</v>
      </c>
      <c r="CV175" s="614" t="s">
        <v>1083</v>
      </c>
      <c r="CW175" s="614" t="s">
        <v>1083</v>
      </c>
      <c r="CX175" s="614" t="s">
        <v>1083</v>
      </c>
      <c r="CY175" s="614" t="s">
        <v>1083</v>
      </c>
      <c r="CZ175" s="614" t="s">
        <v>1083</v>
      </c>
      <c r="DA175" s="614" t="s">
        <v>1083</v>
      </c>
      <c r="DB175" s="614" t="s">
        <v>1083</v>
      </c>
      <c r="DC175" s="614" t="s">
        <v>529</v>
      </c>
      <c r="DD175" s="614" t="s">
        <v>1083</v>
      </c>
      <c r="DE175" s="614" t="s">
        <v>1083</v>
      </c>
      <c r="DF175" s="614" t="s">
        <v>1083</v>
      </c>
      <c r="DG175" s="614" t="s">
        <v>1083</v>
      </c>
      <c r="DH175" s="614" t="s">
        <v>1083</v>
      </c>
      <c r="DI175" s="614" t="s">
        <v>1083</v>
      </c>
      <c r="DJ175" s="614" t="s">
        <v>1083</v>
      </c>
      <c r="DK175" s="614" t="s">
        <v>1083</v>
      </c>
      <c r="DL175" s="614" t="s">
        <v>1083</v>
      </c>
      <c r="DM175" s="614" t="s">
        <v>529</v>
      </c>
      <c r="DN175" s="614" t="s">
        <v>1083</v>
      </c>
      <c r="DO175" s="614" t="s">
        <v>1083</v>
      </c>
      <c r="DP175" s="614" t="s">
        <v>529</v>
      </c>
      <c r="DQ175" s="614" t="s">
        <v>1083</v>
      </c>
      <c r="DR175" s="614" t="s">
        <v>1083</v>
      </c>
      <c r="DS175" s="614" t="s">
        <v>1083</v>
      </c>
      <c r="DT175" s="614" t="s">
        <v>1083</v>
      </c>
      <c r="DU175" s="614" t="s">
        <v>1083</v>
      </c>
      <c r="DV175" s="614" t="s">
        <v>1083</v>
      </c>
      <c r="DW175" s="614" t="s">
        <v>1083</v>
      </c>
      <c r="DX175" s="614" t="s">
        <v>1083</v>
      </c>
      <c r="DY175" s="614" t="s">
        <v>1083</v>
      </c>
      <c r="DZ175" s="614" t="s">
        <v>529</v>
      </c>
      <c r="EA175" s="614" t="s">
        <v>529</v>
      </c>
      <c r="EB175" s="614" t="s">
        <v>529</v>
      </c>
      <c r="EC175" s="614" t="s">
        <v>1083</v>
      </c>
      <c r="ED175" s="614" t="s">
        <v>529</v>
      </c>
      <c r="EE175" s="614" t="s">
        <v>529</v>
      </c>
      <c r="EF175" s="614" t="s">
        <v>529</v>
      </c>
      <c r="EG175" s="614" t="s">
        <v>529</v>
      </c>
      <c r="EH175" s="614" t="s">
        <v>1083</v>
      </c>
      <c r="EI175" s="614" t="s">
        <v>1083</v>
      </c>
      <c r="EJ175" s="614" t="s">
        <v>1083</v>
      </c>
      <c r="EK175" s="614" t="s">
        <v>1083</v>
      </c>
      <c r="EL175" s="614" t="s">
        <v>1083</v>
      </c>
      <c r="EM175" s="614" t="s">
        <v>1083</v>
      </c>
      <c r="EN175" s="614" t="s">
        <v>1083</v>
      </c>
      <c r="EO175" s="614" t="s">
        <v>1083</v>
      </c>
      <c r="EP175" s="614" t="s">
        <v>1083</v>
      </c>
      <c r="EQ175" s="614" t="s">
        <v>1083</v>
      </c>
      <c r="ER175" s="614" t="s">
        <v>1083</v>
      </c>
      <c r="ES175" s="614" t="s">
        <v>1083</v>
      </c>
      <c r="ET175" s="614" t="s">
        <v>529</v>
      </c>
      <c r="EU175" s="614" t="s">
        <v>1083</v>
      </c>
      <c r="EV175" s="614" t="s">
        <v>529</v>
      </c>
      <c r="EW175" s="614" t="s">
        <v>529</v>
      </c>
      <c r="EX175" s="614" t="s">
        <v>1083</v>
      </c>
      <c r="EY175" s="614" t="s">
        <v>529</v>
      </c>
      <c r="EZ175" s="614" t="s">
        <v>529</v>
      </c>
      <c r="FA175" s="614" t="s">
        <v>1083</v>
      </c>
      <c r="FB175" s="614" t="s">
        <v>1083</v>
      </c>
      <c r="FC175" s="614" t="s">
        <v>1083</v>
      </c>
      <c r="FD175" s="614" t="s">
        <v>1083</v>
      </c>
      <c r="FE175" s="614" t="s">
        <v>1083</v>
      </c>
      <c r="FF175" s="614" t="s">
        <v>1083</v>
      </c>
      <c r="FG175" s="614" t="s">
        <v>1083</v>
      </c>
      <c r="FH175" s="614" t="s">
        <v>1083</v>
      </c>
      <c r="FI175" s="614" t="s">
        <v>1083</v>
      </c>
      <c r="FJ175" s="614" t="s">
        <v>529</v>
      </c>
      <c r="FK175" s="614" t="s">
        <v>529</v>
      </c>
      <c r="FL175" s="614" t="s">
        <v>1083</v>
      </c>
      <c r="FM175" s="614" t="s">
        <v>1083</v>
      </c>
      <c r="FN175" s="614" t="s">
        <v>1083</v>
      </c>
      <c r="FO175" s="614" t="s">
        <v>1083</v>
      </c>
      <c r="FP175" s="614" t="s">
        <v>1083</v>
      </c>
      <c r="FQ175" s="614" t="s">
        <v>1083</v>
      </c>
      <c r="FR175" s="614" t="s">
        <v>1083</v>
      </c>
      <c r="FS175" s="614" t="s">
        <v>1083</v>
      </c>
      <c r="FT175" s="614" t="s">
        <v>529</v>
      </c>
      <c r="FU175" s="614" t="s">
        <v>1083</v>
      </c>
      <c r="FV175" s="614" t="s">
        <v>1083</v>
      </c>
      <c r="FW175" s="614" t="s">
        <v>1083</v>
      </c>
      <c r="FX175" s="614" t="s">
        <v>529</v>
      </c>
      <c r="FY175" s="614" t="s">
        <v>529</v>
      </c>
      <c r="FZ175" s="614" t="s">
        <v>1083</v>
      </c>
      <c r="GA175" s="614" t="s">
        <v>1083</v>
      </c>
      <c r="GB175" s="614" t="s">
        <v>529</v>
      </c>
      <c r="GC175" s="614" t="s">
        <v>529</v>
      </c>
      <c r="GD175" s="614" t="s">
        <v>529</v>
      </c>
      <c r="GE175" s="614" t="s">
        <v>1083</v>
      </c>
      <c r="GF175" s="614" t="s">
        <v>529</v>
      </c>
      <c r="GG175" s="614" t="s">
        <v>529</v>
      </c>
      <c r="GH175" s="614" t="s">
        <v>1083</v>
      </c>
      <c r="GI175" s="614" t="s">
        <v>1083</v>
      </c>
      <c r="GJ175" s="614" t="s">
        <v>529</v>
      </c>
      <c r="GK175" s="614" t="s">
        <v>1083</v>
      </c>
      <c r="GL175" s="614" t="s">
        <v>529</v>
      </c>
      <c r="GM175" s="614" t="s">
        <v>529</v>
      </c>
    </row>
    <row r="176" spans="1:195" x14ac:dyDescent="0.2">
      <c r="A176" s="613">
        <v>45001</v>
      </c>
      <c r="B176" s="614" t="s">
        <v>1083</v>
      </c>
      <c r="C176" s="614" t="s">
        <v>1083</v>
      </c>
      <c r="D176" s="614" t="s">
        <v>1083</v>
      </c>
      <c r="E176" s="614" t="s">
        <v>529</v>
      </c>
      <c r="F176" s="614" t="s">
        <v>1083</v>
      </c>
      <c r="G176" s="614" t="s">
        <v>1083</v>
      </c>
      <c r="H176" s="614" t="s">
        <v>1083</v>
      </c>
      <c r="I176" s="614" t="s">
        <v>1083</v>
      </c>
      <c r="J176" s="614" t="s">
        <v>1083</v>
      </c>
      <c r="K176" s="614" t="s">
        <v>1083</v>
      </c>
      <c r="L176" s="614" t="s">
        <v>1083</v>
      </c>
      <c r="M176" s="614" t="s">
        <v>1083</v>
      </c>
      <c r="N176" s="614" t="s">
        <v>1083</v>
      </c>
      <c r="O176" s="614" t="s">
        <v>1083</v>
      </c>
      <c r="P176" s="614" t="s">
        <v>1083</v>
      </c>
      <c r="Q176" s="614" t="s">
        <v>1083</v>
      </c>
      <c r="R176" s="614" t="s">
        <v>1083</v>
      </c>
      <c r="S176" s="614" t="s">
        <v>1083</v>
      </c>
      <c r="T176" s="614" t="s">
        <v>1083</v>
      </c>
      <c r="U176" s="614" t="s">
        <v>1083</v>
      </c>
      <c r="V176" s="614" t="s">
        <v>1083</v>
      </c>
      <c r="W176" s="614" t="s">
        <v>529</v>
      </c>
      <c r="X176" s="614" t="s">
        <v>529</v>
      </c>
      <c r="Y176" s="614" t="s">
        <v>1083</v>
      </c>
      <c r="Z176" s="614" t="s">
        <v>1083</v>
      </c>
      <c r="AA176" s="614" t="s">
        <v>1083</v>
      </c>
      <c r="AB176" s="614" t="s">
        <v>1083</v>
      </c>
      <c r="AC176" s="614" t="s">
        <v>1083</v>
      </c>
      <c r="AD176" s="614" t="s">
        <v>1083</v>
      </c>
      <c r="AE176" s="614" t="s">
        <v>1083</v>
      </c>
      <c r="AF176" s="614" t="s">
        <v>1083</v>
      </c>
      <c r="AG176" s="614" t="s">
        <v>1083</v>
      </c>
      <c r="AH176" s="614" t="s">
        <v>1083</v>
      </c>
      <c r="AI176" s="614" t="s">
        <v>1083</v>
      </c>
      <c r="AJ176" s="614" t="s">
        <v>1083</v>
      </c>
      <c r="AK176" s="614" t="s">
        <v>1083</v>
      </c>
      <c r="AL176" s="614" t="s">
        <v>1083</v>
      </c>
      <c r="AM176" s="614" t="s">
        <v>1083</v>
      </c>
      <c r="AN176" s="614" t="s">
        <v>1083</v>
      </c>
      <c r="AO176" s="614" t="s">
        <v>1083</v>
      </c>
      <c r="AP176" s="614" t="s">
        <v>1083</v>
      </c>
      <c r="AQ176" s="614" t="s">
        <v>1083</v>
      </c>
      <c r="AR176" s="614" t="s">
        <v>1083</v>
      </c>
      <c r="AS176" s="614" t="s">
        <v>1083</v>
      </c>
      <c r="AT176" s="614" t="s">
        <v>1083</v>
      </c>
      <c r="AU176" s="614" t="s">
        <v>1083</v>
      </c>
      <c r="AV176" s="614" t="s">
        <v>1083</v>
      </c>
      <c r="AW176" s="614" t="s">
        <v>1083</v>
      </c>
      <c r="AX176" s="614" t="s">
        <v>1083</v>
      </c>
      <c r="AY176" s="614" t="s">
        <v>1083</v>
      </c>
      <c r="AZ176" s="614" t="s">
        <v>1083</v>
      </c>
      <c r="BA176" s="614" t="s">
        <v>1083</v>
      </c>
      <c r="BB176" s="614" t="s">
        <v>1083</v>
      </c>
      <c r="BC176" s="614" t="s">
        <v>529</v>
      </c>
      <c r="BD176" s="614" t="s">
        <v>529</v>
      </c>
      <c r="BE176" s="614" t="s">
        <v>1083</v>
      </c>
      <c r="BF176" s="614" t="s">
        <v>529</v>
      </c>
      <c r="BG176" s="614" t="s">
        <v>1083</v>
      </c>
      <c r="BH176" s="614" t="s">
        <v>529</v>
      </c>
      <c r="BI176" s="614" t="s">
        <v>1083</v>
      </c>
      <c r="BJ176" s="614" t="s">
        <v>1083</v>
      </c>
      <c r="BK176" s="614" t="s">
        <v>529</v>
      </c>
      <c r="BL176" s="614" t="s">
        <v>529</v>
      </c>
      <c r="BM176" s="614" t="s">
        <v>1083</v>
      </c>
      <c r="BN176" s="614" t="s">
        <v>529</v>
      </c>
      <c r="BO176" s="614" t="s">
        <v>529</v>
      </c>
      <c r="BP176" s="614" t="s">
        <v>529</v>
      </c>
      <c r="BQ176" s="614" t="s">
        <v>529</v>
      </c>
      <c r="BR176" s="614" t="s">
        <v>529</v>
      </c>
      <c r="BS176" s="614" t="s">
        <v>529</v>
      </c>
      <c r="BT176" s="614" t="s">
        <v>529</v>
      </c>
      <c r="BU176" s="614" t="s">
        <v>529</v>
      </c>
      <c r="BV176" s="614" t="s">
        <v>529</v>
      </c>
      <c r="BW176" s="614" t="s">
        <v>529</v>
      </c>
      <c r="BX176" s="614" t="s">
        <v>529</v>
      </c>
      <c r="BY176" s="614" t="s">
        <v>1083</v>
      </c>
      <c r="BZ176" s="614" t="s">
        <v>1083</v>
      </c>
      <c r="CA176" s="614" t="s">
        <v>1083</v>
      </c>
      <c r="CB176" s="614" t="s">
        <v>1083</v>
      </c>
      <c r="CC176" s="614" t="s">
        <v>1083</v>
      </c>
      <c r="CD176" s="614" t="s">
        <v>1083</v>
      </c>
      <c r="CE176" s="614" t="s">
        <v>529</v>
      </c>
      <c r="CF176" s="614" t="s">
        <v>529</v>
      </c>
      <c r="CG176" s="614" t="s">
        <v>1083</v>
      </c>
      <c r="CH176" s="614" t="s">
        <v>1083</v>
      </c>
      <c r="CI176" s="614" t="s">
        <v>1083</v>
      </c>
      <c r="CJ176" s="614" t="s">
        <v>1083</v>
      </c>
      <c r="CK176" s="614" t="s">
        <v>529</v>
      </c>
      <c r="CL176" s="614" t="s">
        <v>1083</v>
      </c>
      <c r="CM176" s="614" t="s">
        <v>1083</v>
      </c>
      <c r="CN176" s="614" t="s">
        <v>1083</v>
      </c>
      <c r="CO176" s="614" t="s">
        <v>1083</v>
      </c>
      <c r="CP176" s="614" t="s">
        <v>1083</v>
      </c>
      <c r="CQ176" s="614" t="s">
        <v>1083</v>
      </c>
      <c r="CR176" s="614" t="s">
        <v>529</v>
      </c>
      <c r="CS176" s="614" t="s">
        <v>1083</v>
      </c>
      <c r="CT176" s="614" t="s">
        <v>1083</v>
      </c>
      <c r="CU176" s="614" t="s">
        <v>1083</v>
      </c>
      <c r="CV176" s="614" t="s">
        <v>1083</v>
      </c>
      <c r="CW176" s="614" t="s">
        <v>1083</v>
      </c>
      <c r="CX176" s="614" t="s">
        <v>1083</v>
      </c>
      <c r="CY176" s="614" t="s">
        <v>1083</v>
      </c>
      <c r="CZ176" s="614" t="s">
        <v>1083</v>
      </c>
      <c r="DA176" s="614" t="s">
        <v>1083</v>
      </c>
      <c r="DB176" s="614" t="s">
        <v>1083</v>
      </c>
      <c r="DC176" s="614" t="s">
        <v>529</v>
      </c>
      <c r="DD176" s="614" t="s">
        <v>1083</v>
      </c>
      <c r="DE176" s="614" t="s">
        <v>1083</v>
      </c>
      <c r="DF176" s="614" t="s">
        <v>1083</v>
      </c>
      <c r="DG176" s="614" t="s">
        <v>1083</v>
      </c>
      <c r="DH176" s="614" t="s">
        <v>1083</v>
      </c>
      <c r="DI176" s="614" t="s">
        <v>1083</v>
      </c>
      <c r="DJ176" s="614" t="s">
        <v>1083</v>
      </c>
      <c r="DK176" s="614" t="s">
        <v>1083</v>
      </c>
      <c r="DL176" s="614" t="s">
        <v>1083</v>
      </c>
      <c r="DM176" s="614" t="s">
        <v>529</v>
      </c>
      <c r="DN176" s="614" t="s">
        <v>1083</v>
      </c>
      <c r="DO176" s="614" t="s">
        <v>1083</v>
      </c>
      <c r="DP176" s="614" t="s">
        <v>529</v>
      </c>
      <c r="DQ176" s="614" t="s">
        <v>1083</v>
      </c>
      <c r="DR176" s="614" t="s">
        <v>1083</v>
      </c>
      <c r="DS176" s="614" t="s">
        <v>1083</v>
      </c>
      <c r="DT176" s="614" t="s">
        <v>1083</v>
      </c>
      <c r="DU176" s="614" t="s">
        <v>1083</v>
      </c>
      <c r="DV176" s="614" t="s">
        <v>1083</v>
      </c>
      <c r="DW176" s="614" t="s">
        <v>1083</v>
      </c>
      <c r="DX176" s="614" t="s">
        <v>1083</v>
      </c>
      <c r="DY176" s="614" t="s">
        <v>1083</v>
      </c>
      <c r="DZ176" s="614" t="s">
        <v>529</v>
      </c>
      <c r="EA176" s="614" t="s">
        <v>529</v>
      </c>
      <c r="EB176" s="614" t="s">
        <v>529</v>
      </c>
      <c r="EC176" s="614" t="s">
        <v>1083</v>
      </c>
      <c r="ED176" s="614" t="s">
        <v>529</v>
      </c>
      <c r="EE176" s="614" t="s">
        <v>529</v>
      </c>
      <c r="EF176" s="614" t="s">
        <v>529</v>
      </c>
      <c r="EG176" s="614" t="s">
        <v>529</v>
      </c>
      <c r="EH176" s="614" t="s">
        <v>1083</v>
      </c>
      <c r="EI176" s="614" t="s">
        <v>1083</v>
      </c>
      <c r="EJ176" s="614" t="s">
        <v>1083</v>
      </c>
      <c r="EK176" s="614" t="s">
        <v>1083</v>
      </c>
      <c r="EL176" s="614" t="s">
        <v>1083</v>
      </c>
      <c r="EM176" s="614" t="s">
        <v>1083</v>
      </c>
      <c r="EN176" s="614" t="s">
        <v>1083</v>
      </c>
      <c r="EO176" s="614" t="s">
        <v>1083</v>
      </c>
      <c r="EP176" s="614" t="s">
        <v>1083</v>
      </c>
      <c r="EQ176" s="614" t="s">
        <v>1083</v>
      </c>
      <c r="ER176" s="614" t="s">
        <v>1083</v>
      </c>
      <c r="ES176" s="614" t="s">
        <v>1083</v>
      </c>
      <c r="ET176" s="614" t="s">
        <v>1083</v>
      </c>
      <c r="EU176" s="614" t="s">
        <v>1083</v>
      </c>
      <c r="EV176" s="614" t="s">
        <v>529</v>
      </c>
      <c r="EW176" s="614" t="s">
        <v>529</v>
      </c>
      <c r="EX176" s="614" t="s">
        <v>1083</v>
      </c>
      <c r="EY176" s="614" t="s">
        <v>529</v>
      </c>
      <c r="EZ176" s="614" t="s">
        <v>529</v>
      </c>
      <c r="FA176" s="614" t="s">
        <v>1083</v>
      </c>
      <c r="FB176" s="614" t="s">
        <v>1083</v>
      </c>
      <c r="FC176" s="614" t="s">
        <v>1083</v>
      </c>
      <c r="FD176" s="614" t="s">
        <v>1083</v>
      </c>
      <c r="FE176" s="614" t="s">
        <v>529</v>
      </c>
      <c r="FF176" s="614" t="s">
        <v>1083</v>
      </c>
      <c r="FG176" s="614" t="s">
        <v>1083</v>
      </c>
      <c r="FH176" s="614" t="s">
        <v>1083</v>
      </c>
      <c r="FI176" s="614" t="s">
        <v>1083</v>
      </c>
      <c r="FJ176" s="614" t="s">
        <v>1083</v>
      </c>
      <c r="FK176" s="614" t="s">
        <v>1083</v>
      </c>
      <c r="FL176" s="614" t="s">
        <v>1083</v>
      </c>
      <c r="FM176" s="614" t="s">
        <v>1083</v>
      </c>
      <c r="FN176" s="614" t="s">
        <v>1083</v>
      </c>
      <c r="FO176" s="614" t="s">
        <v>1083</v>
      </c>
      <c r="FP176" s="614" t="s">
        <v>1083</v>
      </c>
      <c r="FQ176" s="614" t="s">
        <v>1083</v>
      </c>
      <c r="FR176" s="614" t="s">
        <v>1083</v>
      </c>
      <c r="FS176" s="614" t="s">
        <v>1083</v>
      </c>
      <c r="FT176" s="614" t="s">
        <v>529</v>
      </c>
      <c r="FU176" s="614" t="s">
        <v>1083</v>
      </c>
      <c r="FV176" s="614" t="s">
        <v>1083</v>
      </c>
      <c r="FW176" s="614" t="s">
        <v>1083</v>
      </c>
      <c r="FX176" s="614" t="s">
        <v>529</v>
      </c>
      <c r="FY176" s="614" t="s">
        <v>529</v>
      </c>
      <c r="FZ176" s="614" t="s">
        <v>529</v>
      </c>
      <c r="GA176" s="614" t="s">
        <v>529</v>
      </c>
      <c r="GB176" s="614" t="s">
        <v>529</v>
      </c>
      <c r="GC176" s="614" t="s">
        <v>529</v>
      </c>
      <c r="GD176" s="614" t="s">
        <v>529</v>
      </c>
      <c r="GE176" s="614" t="s">
        <v>1083</v>
      </c>
      <c r="GF176" s="614" t="s">
        <v>529</v>
      </c>
      <c r="GG176" s="614" t="s">
        <v>529</v>
      </c>
      <c r="GH176" s="614" t="s">
        <v>1083</v>
      </c>
      <c r="GI176" s="614" t="s">
        <v>1083</v>
      </c>
      <c r="GJ176" s="614" t="s">
        <v>529</v>
      </c>
      <c r="GK176" s="614" t="s">
        <v>1083</v>
      </c>
      <c r="GL176" s="614" t="s">
        <v>529</v>
      </c>
      <c r="GM176" s="614" t="s">
        <v>529</v>
      </c>
    </row>
    <row r="177" spans="1:195" x14ac:dyDescent="0.2">
      <c r="A177" s="613">
        <v>45002</v>
      </c>
      <c r="B177" s="614" t="s">
        <v>1083</v>
      </c>
      <c r="C177" s="614" t="s">
        <v>1083</v>
      </c>
      <c r="D177" s="614" t="s">
        <v>1083</v>
      </c>
      <c r="E177" s="614" t="s">
        <v>529</v>
      </c>
      <c r="F177" s="614" t="s">
        <v>1083</v>
      </c>
      <c r="G177" s="614" t="s">
        <v>1083</v>
      </c>
      <c r="H177" s="614" t="s">
        <v>1083</v>
      </c>
      <c r="I177" s="614" t="s">
        <v>1083</v>
      </c>
      <c r="J177" s="614" t="s">
        <v>1083</v>
      </c>
      <c r="K177" s="614" t="s">
        <v>1083</v>
      </c>
      <c r="L177" s="614" t="s">
        <v>1083</v>
      </c>
      <c r="M177" s="614" t="s">
        <v>1083</v>
      </c>
      <c r="N177" s="614" t="s">
        <v>1083</v>
      </c>
      <c r="O177" s="614" t="s">
        <v>1083</v>
      </c>
      <c r="P177" s="614" t="s">
        <v>1083</v>
      </c>
      <c r="Q177" s="614" t="s">
        <v>1083</v>
      </c>
      <c r="R177" s="614" t="s">
        <v>1083</v>
      </c>
      <c r="S177" s="614" t="s">
        <v>1083</v>
      </c>
      <c r="T177" s="614" t="s">
        <v>1083</v>
      </c>
      <c r="U177" s="614" t="s">
        <v>1083</v>
      </c>
      <c r="V177" s="614" t="s">
        <v>1083</v>
      </c>
      <c r="W177" s="614" t="s">
        <v>529</v>
      </c>
      <c r="X177" s="614" t="s">
        <v>529</v>
      </c>
      <c r="Y177" s="614" t="s">
        <v>1083</v>
      </c>
      <c r="Z177" s="614" t="s">
        <v>1083</v>
      </c>
      <c r="AA177" s="614" t="s">
        <v>1083</v>
      </c>
      <c r="AB177" s="614" t="s">
        <v>1083</v>
      </c>
      <c r="AC177" s="614" t="s">
        <v>1083</v>
      </c>
      <c r="AD177" s="614" t="s">
        <v>1083</v>
      </c>
      <c r="AE177" s="614" t="s">
        <v>1083</v>
      </c>
      <c r="AF177" s="614" t="s">
        <v>1083</v>
      </c>
      <c r="AG177" s="614" t="s">
        <v>1083</v>
      </c>
      <c r="AH177" s="614" t="s">
        <v>1083</v>
      </c>
      <c r="AI177" s="614" t="s">
        <v>1083</v>
      </c>
      <c r="AJ177" s="614" t="s">
        <v>1083</v>
      </c>
      <c r="AK177" s="614" t="s">
        <v>1083</v>
      </c>
      <c r="AL177" s="614" t="s">
        <v>1083</v>
      </c>
      <c r="AM177" s="614" t="s">
        <v>1083</v>
      </c>
      <c r="AN177" s="614" t="s">
        <v>1083</v>
      </c>
      <c r="AO177" s="614" t="s">
        <v>1083</v>
      </c>
      <c r="AP177" s="614" t="s">
        <v>1083</v>
      </c>
      <c r="AQ177" s="614" t="s">
        <v>1083</v>
      </c>
      <c r="AR177" s="614" t="s">
        <v>1083</v>
      </c>
      <c r="AS177" s="614" t="s">
        <v>1083</v>
      </c>
      <c r="AT177" s="614" t="s">
        <v>1083</v>
      </c>
      <c r="AU177" s="614" t="s">
        <v>1083</v>
      </c>
      <c r="AV177" s="614" t="s">
        <v>1083</v>
      </c>
      <c r="AW177" s="614" t="s">
        <v>1083</v>
      </c>
      <c r="AX177" s="614" t="s">
        <v>1083</v>
      </c>
      <c r="AY177" s="614" t="s">
        <v>1083</v>
      </c>
      <c r="AZ177" s="614" t="s">
        <v>1083</v>
      </c>
      <c r="BA177" s="614" t="s">
        <v>1083</v>
      </c>
      <c r="BB177" s="614" t="s">
        <v>1083</v>
      </c>
      <c r="BC177" s="614" t="s">
        <v>529</v>
      </c>
      <c r="BD177" s="614" t="s">
        <v>529</v>
      </c>
      <c r="BE177" s="614" t="s">
        <v>1083</v>
      </c>
      <c r="BF177" s="614" t="s">
        <v>529</v>
      </c>
      <c r="BG177" s="614" t="s">
        <v>1083</v>
      </c>
      <c r="BH177" s="614" t="s">
        <v>529</v>
      </c>
      <c r="BI177" s="614" t="s">
        <v>1083</v>
      </c>
      <c r="BJ177" s="614" t="s">
        <v>1083</v>
      </c>
      <c r="BK177" s="614" t="s">
        <v>529</v>
      </c>
      <c r="BL177" s="614" t="s">
        <v>529</v>
      </c>
      <c r="BM177" s="614" t="s">
        <v>1083</v>
      </c>
      <c r="BN177" s="614" t="s">
        <v>529</v>
      </c>
      <c r="BO177" s="614" t="s">
        <v>529</v>
      </c>
      <c r="BP177" s="614" t="s">
        <v>529</v>
      </c>
      <c r="BQ177" s="614" t="s">
        <v>529</v>
      </c>
      <c r="BR177" s="614" t="s">
        <v>529</v>
      </c>
      <c r="BS177" s="614" t="s">
        <v>529</v>
      </c>
      <c r="BT177" s="614" t="s">
        <v>529</v>
      </c>
      <c r="BU177" s="614" t="s">
        <v>529</v>
      </c>
      <c r="BV177" s="614" t="s">
        <v>529</v>
      </c>
      <c r="BW177" s="614" t="s">
        <v>529</v>
      </c>
      <c r="BX177" s="614" t="s">
        <v>529</v>
      </c>
      <c r="BY177" s="614" t="s">
        <v>1083</v>
      </c>
      <c r="BZ177" s="614" t="s">
        <v>529</v>
      </c>
      <c r="CA177" s="614" t="s">
        <v>1083</v>
      </c>
      <c r="CB177" s="614" t="s">
        <v>1083</v>
      </c>
      <c r="CC177" s="614" t="s">
        <v>1083</v>
      </c>
      <c r="CD177" s="614" t="s">
        <v>1083</v>
      </c>
      <c r="CE177" s="614" t="s">
        <v>529</v>
      </c>
      <c r="CF177" s="614" t="s">
        <v>529</v>
      </c>
      <c r="CG177" s="614" t="s">
        <v>1083</v>
      </c>
      <c r="CH177" s="614" t="s">
        <v>1083</v>
      </c>
      <c r="CI177" s="614" t="s">
        <v>1083</v>
      </c>
      <c r="CJ177" s="614" t="s">
        <v>1083</v>
      </c>
      <c r="CK177" s="614" t="s">
        <v>529</v>
      </c>
      <c r="CL177" s="614" t="s">
        <v>1083</v>
      </c>
      <c r="CM177" s="614" t="s">
        <v>1083</v>
      </c>
      <c r="CN177" s="614" t="s">
        <v>1083</v>
      </c>
      <c r="CO177" s="614" t="s">
        <v>1083</v>
      </c>
      <c r="CP177" s="614" t="s">
        <v>1083</v>
      </c>
      <c r="CQ177" s="614" t="s">
        <v>1083</v>
      </c>
      <c r="CR177" s="614" t="s">
        <v>529</v>
      </c>
      <c r="CS177" s="614" t="s">
        <v>1083</v>
      </c>
      <c r="CT177" s="614" t="s">
        <v>1083</v>
      </c>
      <c r="CU177" s="614" t="s">
        <v>1083</v>
      </c>
      <c r="CV177" s="614" t="s">
        <v>1083</v>
      </c>
      <c r="CW177" s="614" t="s">
        <v>1083</v>
      </c>
      <c r="CX177" s="614" t="s">
        <v>1083</v>
      </c>
      <c r="CY177" s="614" t="s">
        <v>1083</v>
      </c>
      <c r="CZ177" s="614" t="s">
        <v>1083</v>
      </c>
      <c r="DA177" s="614" t="s">
        <v>1083</v>
      </c>
      <c r="DB177" s="614" t="s">
        <v>1083</v>
      </c>
      <c r="DC177" s="614" t="s">
        <v>529</v>
      </c>
      <c r="DD177" s="614" t="s">
        <v>1083</v>
      </c>
      <c r="DE177" s="614" t="s">
        <v>1083</v>
      </c>
      <c r="DF177" s="614" t="s">
        <v>1083</v>
      </c>
      <c r="DG177" s="614" t="s">
        <v>1083</v>
      </c>
      <c r="DH177" s="614" t="s">
        <v>1083</v>
      </c>
      <c r="DI177" s="614" t="s">
        <v>1083</v>
      </c>
      <c r="DJ177" s="614" t="s">
        <v>1083</v>
      </c>
      <c r="DK177" s="614" t="s">
        <v>1083</v>
      </c>
      <c r="DL177" s="614" t="s">
        <v>1083</v>
      </c>
      <c r="DM177" s="614" t="s">
        <v>529</v>
      </c>
      <c r="DN177" s="614" t="s">
        <v>1083</v>
      </c>
      <c r="DO177" s="614" t="s">
        <v>1083</v>
      </c>
      <c r="DP177" s="614" t="s">
        <v>529</v>
      </c>
      <c r="DQ177" s="614" t="s">
        <v>1083</v>
      </c>
      <c r="DR177" s="614" t="s">
        <v>1083</v>
      </c>
      <c r="DS177" s="614" t="s">
        <v>1083</v>
      </c>
      <c r="DT177" s="614" t="s">
        <v>1083</v>
      </c>
      <c r="DU177" s="614" t="s">
        <v>1083</v>
      </c>
      <c r="DV177" s="614" t="s">
        <v>1083</v>
      </c>
      <c r="DW177" s="614" t="s">
        <v>1083</v>
      </c>
      <c r="DX177" s="614" t="s">
        <v>1083</v>
      </c>
      <c r="DY177" s="614" t="s">
        <v>1083</v>
      </c>
      <c r="DZ177" s="614" t="s">
        <v>529</v>
      </c>
      <c r="EA177" s="614" t="s">
        <v>529</v>
      </c>
      <c r="EB177" s="614" t="s">
        <v>529</v>
      </c>
      <c r="EC177" s="614" t="s">
        <v>1083</v>
      </c>
      <c r="ED177" s="614" t="s">
        <v>529</v>
      </c>
      <c r="EE177" s="614" t="s">
        <v>529</v>
      </c>
      <c r="EF177" s="614" t="s">
        <v>529</v>
      </c>
      <c r="EG177" s="614" t="s">
        <v>1083</v>
      </c>
      <c r="EH177" s="614" t="s">
        <v>1083</v>
      </c>
      <c r="EI177" s="614" t="s">
        <v>1083</v>
      </c>
      <c r="EJ177" s="614" t="s">
        <v>1083</v>
      </c>
      <c r="EK177" s="614" t="s">
        <v>1083</v>
      </c>
      <c r="EL177" s="614" t="s">
        <v>1083</v>
      </c>
      <c r="EM177" s="614" t="s">
        <v>1083</v>
      </c>
      <c r="EN177" s="614" t="s">
        <v>1083</v>
      </c>
      <c r="EO177" s="614" t="s">
        <v>1083</v>
      </c>
      <c r="EP177" s="614" t="s">
        <v>1083</v>
      </c>
      <c r="EQ177" s="614" t="s">
        <v>1083</v>
      </c>
      <c r="ER177" s="614" t="s">
        <v>1083</v>
      </c>
      <c r="ES177" s="614" t="s">
        <v>1083</v>
      </c>
      <c r="ET177" s="614" t="s">
        <v>529</v>
      </c>
      <c r="EU177" s="614" t="s">
        <v>1083</v>
      </c>
      <c r="EV177" s="614" t="s">
        <v>529</v>
      </c>
      <c r="EW177" s="614" t="s">
        <v>529</v>
      </c>
      <c r="EX177" s="614" t="s">
        <v>1083</v>
      </c>
      <c r="EY177" s="614" t="s">
        <v>1083</v>
      </c>
      <c r="EZ177" s="614" t="s">
        <v>529</v>
      </c>
      <c r="FA177" s="614" t="s">
        <v>1083</v>
      </c>
      <c r="FB177" s="614" t="s">
        <v>1083</v>
      </c>
      <c r="FC177" s="614" t="s">
        <v>1083</v>
      </c>
      <c r="FD177" s="614" t="s">
        <v>1083</v>
      </c>
      <c r="FE177" s="614" t="s">
        <v>1083</v>
      </c>
      <c r="FF177" s="614" t="s">
        <v>1083</v>
      </c>
      <c r="FG177" s="614" t="s">
        <v>1083</v>
      </c>
      <c r="FH177" s="614" t="s">
        <v>1083</v>
      </c>
      <c r="FI177" s="614" t="s">
        <v>1083</v>
      </c>
      <c r="FJ177" s="614" t="s">
        <v>529</v>
      </c>
      <c r="FK177" s="614" t="s">
        <v>529</v>
      </c>
      <c r="FL177" s="614" t="s">
        <v>1083</v>
      </c>
      <c r="FM177" s="614" t="s">
        <v>1083</v>
      </c>
      <c r="FN177" s="614" t="s">
        <v>1083</v>
      </c>
      <c r="FO177" s="614" t="s">
        <v>1083</v>
      </c>
      <c r="FP177" s="614" t="s">
        <v>1083</v>
      </c>
      <c r="FQ177" s="614" t="s">
        <v>1083</v>
      </c>
      <c r="FR177" s="614" t="s">
        <v>1083</v>
      </c>
      <c r="FS177" s="614" t="s">
        <v>1083</v>
      </c>
      <c r="FT177" s="614" t="s">
        <v>529</v>
      </c>
      <c r="FU177" s="614" t="s">
        <v>1083</v>
      </c>
      <c r="FV177" s="614" t="s">
        <v>1083</v>
      </c>
      <c r="FW177" s="614" t="s">
        <v>1083</v>
      </c>
      <c r="FX177" s="614" t="s">
        <v>529</v>
      </c>
      <c r="FY177" s="614" t="s">
        <v>529</v>
      </c>
      <c r="FZ177" s="614" t="s">
        <v>529</v>
      </c>
      <c r="GA177" s="614" t="s">
        <v>529</v>
      </c>
      <c r="GB177" s="614" t="s">
        <v>529</v>
      </c>
      <c r="GC177" s="614" t="s">
        <v>529</v>
      </c>
      <c r="GD177" s="614" t="s">
        <v>529</v>
      </c>
      <c r="GE177" s="614" t="s">
        <v>1083</v>
      </c>
      <c r="GF177" s="614" t="s">
        <v>529</v>
      </c>
      <c r="GG177" s="614" t="s">
        <v>529</v>
      </c>
      <c r="GH177" s="614" t="s">
        <v>1083</v>
      </c>
      <c r="GI177" s="614" t="s">
        <v>1083</v>
      </c>
      <c r="GJ177" s="614" t="s">
        <v>529</v>
      </c>
      <c r="GK177" s="614" t="s">
        <v>1083</v>
      </c>
      <c r="GL177" s="614" t="s">
        <v>529</v>
      </c>
      <c r="GM177" s="614" t="s">
        <v>529</v>
      </c>
    </row>
    <row r="178" spans="1:195" x14ac:dyDescent="0.2">
      <c r="A178" s="613">
        <v>45003</v>
      </c>
      <c r="B178" s="614" t="s">
        <v>1083</v>
      </c>
      <c r="C178" s="614" t="s">
        <v>1083</v>
      </c>
      <c r="D178" s="614" t="s">
        <v>1083</v>
      </c>
      <c r="E178" s="614" t="s">
        <v>529</v>
      </c>
      <c r="F178" s="614" t="s">
        <v>1083</v>
      </c>
      <c r="G178" s="614" t="s">
        <v>1083</v>
      </c>
      <c r="H178" s="614" t="s">
        <v>1083</v>
      </c>
      <c r="I178" s="614" t="s">
        <v>1083</v>
      </c>
      <c r="J178" s="614" t="s">
        <v>1083</v>
      </c>
      <c r="K178" s="614" t="s">
        <v>1083</v>
      </c>
      <c r="L178" s="614" t="s">
        <v>1083</v>
      </c>
      <c r="M178" s="614" t="s">
        <v>1083</v>
      </c>
      <c r="N178" s="614" t="s">
        <v>1083</v>
      </c>
      <c r="O178" s="614" t="s">
        <v>1083</v>
      </c>
      <c r="P178" s="614" t="s">
        <v>1083</v>
      </c>
      <c r="Q178" s="614" t="s">
        <v>1083</v>
      </c>
      <c r="R178" s="614" t="s">
        <v>1083</v>
      </c>
      <c r="S178" s="614" t="s">
        <v>1083</v>
      </c>
      <c r="T178" s="614" t="s">
        <v>1083</v>
      </c>
      <c r="U178" s="614" t="s">
        <v>1083</v>
      </c>
      <c r="V178" s="614" t="s">
        <v>1083</v>
      </c>
      <c r="W178" s="614" t="s">
        <v>529</v>
      </c>
      <c r="X178" s="614" t="s">
        <v>529</v>
      </c>
      <c r="Y178" s="614" t="s">
        <v>1083</v>
      </c>
      <c r="Z178" s="614" t="s">
        <v>1083</v>
      </c>
      <c r="AA178" s="614" t="s">
        <v>1083</v>
      </c>
      <c r="AB178" s="614" t="s">
        <v>1083</v>
      </c>
      <c r="AC178" s="614" t="s">
        <v>1083</v>
      </c>
      <c r="AD178" s="614" t="s">
        <v>1083</v>
      </c>
      <c r="AE178" s="614" t="s">
        <v>1083</v>
      </c>
      <c r="AF178" s="614" t="s">
        <v>1083</v>
      </c>
      <c r="AG178" s="614" t="s">
        <v>1083</v>
      </c>
      <c r="AH178" s="614" t="s">
        <v>1083</v>
      </c>
      <c r="AI178" s="614" t="s">
        <v>1083</v>
      </c>
      <c r="AJ178" s="614" t="s">
        <v>1083</v>
      </c>
      <c r="AK178" s="614" t="s">
        <v>1083</v>
      </c>
      <c r="AL178" s="614" t="s">
        <v>1083</v>
      </c>
      <c r="AM178" s="614" t="s">
        <v>1083</v>
      </c>
      <c r="AN178" s="614" t="s">
        <v>1083</v>
      </c>
      <c r="AO178" s="614" t="s">
        <v>1083</v>
      </c>
      <c r="AP178" s="614" t="s">
        <v>1083</v>
      </c>
      <c r="AQ178" s="614" t="s">
        <v>1083</v>
      </c>
      <c r="AR178" s="614" t="s">
        <v>1083</v>
      </c>
      <c r="AS178" s="614" t="s">
        <v>1083</v>
      </c>
      <c r="AT178" s="614" t="s">
        <v>1083</v>
      </c>
      <c r="AU178" s="614" t="s">
        <v>1083</v>
      </c>
      <c r="AV178" s="614" t="s">
        <v>1083</v>
      </c>
      <c r="AW178" s="614" t="s">
        <v>1083</v>
      </c>
      <c r="AX178" s="614" t="s">
        <v>1083</v>
      </c>
      <c r="AY178" s="614" t="s">
        <v>1083</v>
      </c>
      <c r="AZ178" s="614" t="s">
        <v>1083</v>
      </c>
      <c r="BA178" s="614" t="s">
        <v>1083</v>
      </c>
      <c r="BB178" s="614" t="s">
        <v>1083</v>
      </c>
      <c r="BC178" s="614" t="s">
        <v>529</v>
      </c>
      <c r="BD178" s="614" t="s">
        <v>529</v>
      </c>
      <c r="BE178" s="614" t="s">
        <v>1083</v>
      </c>
      <c r="BF178" s="614" t="s">
        <v>529</v>
      </c>
      <c r="BG178" s="614" t="s">
        <v>1083</v>
      </c>
      <c r="BH178" s="614" t="s">
        <v>529</v>
      </c>
      <c r="BI178" s="614" t="s">
        <v>1083</v>
      </c>
      <c r="BJ178" s="614" t="s">
        <v>1083</v>
      </c>
      <c r="BK178" s="614" t="s">
        <v>529</v>
      </c>
      <c r="BL178" s="614" t="s">
        <v>529</v>
      </c>
      <c r="BM178" s="614" t="s">
        <v>1083</v>
      </c>
      <c r="BN178" s="614" t="s">
        <v>529</v>
      </c>
      <c r="BO178" s="614" t="s">
        <v>529</v>
      </c>
      <c r="BP178" s="614" t="s">
        <v>529</v>
      </c>
      <c r="BQ178" s="614" t="s">
        <v>529</v>
      </c>
      <c r="BR178" s="614" t="s">
        <v>529</v>
      </c>
      <c r="BS178" s="614" t="s">
        <v>529</v>
      </c>
      <c r="BT178" s="614" t="s">
        <v>529</v>
      </c>
      <c r="BU178" s="614" t="s">
        <v>529</v>
      </c>
      <c r="BV178" s="614" t="s">
        <v>529</v>
      </c>
      <c r="BW178" s="614" t="s">
        <v>529</v>
      </c>
      <c r="BX178" s="614" t="s">
        <v>529</v>
      </c>
      <c r="BY178" s="614" t="s">
        <v>1083</v>
      </c>
      <c r="BZ178" s="614" t="s">
        <v>1083</v>
      </c>
      <c r="CA178" s="614" t="s">
        <v>1083</v>
      </c>
      <c r="CB178" s="614" t="s">
        <v>1083</v>
      </c>
      <c r="CC178" s="614" t="s">
        <v>1083</v>
      </c>
      <c r="CD178" s="614" t="s">
        <v>1083</v>
      </c>
      <c r="CE178" s="614" t="s">
        <v>529</v>
      </c>
      <c r="CF178" s="614" t="s">
        <v>529</v>
      </c>
      <c r="CG178" s="614" t="s">
        <v>1083</v>
      </c>
      <c r="CH178" s="614" t="s">
        <v>1083</v>
      </c>
      <c r="CI178" s="614" t="s">
        <v>1083</v>
      </c>
      <c r="CJ178" s="614" t="s">
        <v>1083</v>
      </c>
      <c r="CK178" s="614" t="s">
        <v>529</v>
      </c>
      <c r="CL178" s="614" t="s">
        <v>1083</v>
      </c>
      <c r="CM178" s="614" t="s">
        <v>1083</v>
      </c>
      <c r="CN178" s="614" t="s">
        <v>1083</v>
      </c>
      <c r="CO178" s="614" t="s">
        <v>1083</v>
      </c>
      <c r="CP178" s="614" t="s">
        <v>1083</v>
      </c>
      <c r="CQ178" s="614" t="s">
        <v>1083</v>
      </c>
      <c r="CR178" s="614" t="s">
        <v>529</v>
      </c>
      <c r="CS178" s="614" t="s">
        <v>1083</v>
      </c>
      <c r="CT178" s="614" t="s">
        <v>1083</v>
      </c>
      <c r="CU178" s="614" t="s">
        <v>1083</v>
      </c>
      <c r="CV178" s="614" t="s">
        <v>1083</v>
      </c>
      <c r="CW178" s="614" t="s">
        <v>1083</v>
      </c>
      <c r="CX178" s="614" t="s">
        <v>1083</v>
      </c>
      <c r="CY178" s="614" t="s">
        <v>1083</v>
      </c>
      <c r="CZ178" s="614" t="s">
        <v>1083</v>
      </c>
      <c r="DA178" s="614" t="s">
        <v>1083</v>
      </c>
      <c r="DB178" s="614" t="s">
        <v>1083</v>
      </c>
      <c r="DC178" s="614" t="s">
        <v>529</v>
      </c>
      <c r="DD178" s="614" t="s">
        <v>1083</v>
      </c>
      <c r="DE178" s="614" t="s">
        <v>1083</v>
      </c>
      <c r="DF178" s="614" t="s">
        <v>1083</v>
      </c>
      <c r="DG178" s="614" t="s">
        <v>1083</v>
      </c>
      <c r="DH178" s="614" t="s">
        <v>1083</v>
      </c>
      <c r="DI178" s="614" t="s">
        <v>1083</v>
      </c>
      <c r="DJ178" s="614" t="s">
        <v>1083</v>
      </c>
      <c r="DK178" s="614" t="s">
        <v>1083</v>
      </c>
      <c r="DL178" s="614" t="s">
        <v>1083</v>
      </c>
      <c r="DM178" s="614" t="s">
        <v>529</v>
      </c>
      <c r="DN178" s="614" t="s">
        <v>1083</v>
      </c>
      <c r="DO178" s="614" t="s">
        <v>1083</v>
      </c>
      <c r="DP178" s="614" t="s">
        <v>529</v>
      </c>
      <c r="DQ178" s="614" t="s">
        <v>1083</v>
      </c>
      <c r="DR178" s="614" t="s">
        <v>1083</v>
      </c>
      <c r="DS178" s="614" t="s">
        <v>1083</v>
      </c>
      <c r="DT178" s="614" t="s">
        <v>1083</v>
      </c>
      <c r="DU178" s="614" t="s">
        <v>1083</v>
      </c>
      <c r="DV178" s="614" t="s">
        <v>1083</v>
      </c>
      <c r="DW178" s="614" t="s">
        <v>1083</v>
      </c>
      <c r="DX178" s="614" t="s">
        <v>1083</v>
      </c>
      <c r="DY178" s="614" t="s">
        <v>1083</v>
      </c>
      <c r="DZ178" s="614" t="s">
        <v>529</v>
      </c>
      <c r="EA178" s="614" t="s">
        <v>529</v>
      </c>
      <c r="EB178" s="614" t="s">
        <v>529</v>
      </c>
      <c r="EC178" s="614" t="s">
        <v>1083</v>
      </c>
      <c r="ED178" s="614" t="s">
        <v>529</v>
      </c>
      <c r="EE178" s="614" t="s">
        <v>1083</v>
      </c>
      <c r="EF178" s="614" t="s">
        <v>529</v>
      </c>
      <c r="EG178" s="614" t="s">
        <v>1083</v>
      </c>
      <c r="EH178" s="614" t="s">
        <v>1083</v>
      </c>
      <c r="EI178" s="614" t="s">
        <v>1083</v>
      </c>
      <c r="EJ178" s="614" t="s">
        <v>1083</v>
      </c>
      <c r="EK178" s="614" t="s">
        <v>1083</v>
      </c>
      <c r="EL178" s="614" t="s">
        <v>1083</v>
      </c>
      <c r="EM178" s="614" t="s">
        <v>1083</v>
      </c>
      <c r="EN178" s="614" t="s">
        <v>1083</v>
      </c>
      <c r="EO178" s="614" t="s">
        <v>1083</v>
      </c>
      <c r="EP178" s="614" t="s">
        <v>1083</v>
      </c>
      <c r="EQ178" s="614" t="s">
        <v>1083</v>
      </c>
      <c r="ER178" s="614" t="s">
        <v>1083</v>
      </c>
      <c r="ES178" s="614" t="s">
        <v>1083</v>
      </c>
      <c r="ET178" s="614" t="s">
        <v>529</v>
      </c>
      <c r="EU178" s="614" t="s">
        <v>529</v>
      </c>
      <c r="EV178" s="614" t="s">
        <v>529</v>
      </c>
      <c r="EW178" s="614" t="s">
        <v>529</v>
      </c>
      <c r="EX178" s="614" t="s">
        <v>1083</v>
      </c>
      <c r="EY178" s="614" t="s">
        <v>1083</v>
      </c>
      <c r="EZ178" s="614" t="s">
        <v>529</v>
      </c>
      <c r="FA178" s="614" t="s">
        <v>1083</v>
      </c>
      <c r="FB178" s="614" t="s">
        <v>1083</v>
      </c>
      <c r="FC178" s="614" t="s">
        <v>1083</v>
      </c>
      <c r="FD178" s="614" t="s">
        <v>1083</v>
      </c>
      <c r="FE178" s="614" t="s">
        <v>529</v>
      </c>
      <c r="FF178" s="614" t="s">
        <v>1083</v>
      </c>
      <c r="FG178" s="614" t="s">
        <v>1083</v>
      </c>
      <c r="FH178" s="614" t="s">
        <v>1083</v>
      </c>
      <c r="FI178" s="614" t="s">
        <v>1083</v>
      </c>
      <c r="FJ178" s="614" t="s">
        <v>529</v>
      </c>
      <c r="FK178" s="614" t="s">
        <v>529</v>
      </c>
      <c r="FL178" s="614" t="s">
        <v>1083</v>
      </c>
      <c r="FM178" s="614" t="s">
        <v>1083</v>
      </c>
      <c r="FN178" s="614" t="s">
        <v>1083</v>
      </c>
      <c r="FO178" s="614" t="s">
        <v>1083</v>
      </c>
      <c r="FP178" s="614" t="s">
        <v>1083</v>
      </c>
      <c r="FQ178" s="614" t="s">
        <v>1083</v>
      </c>
      <c r="FR178" s="614" t="s">
        <v>1083</v>
      </c>
      <c r="FS178" s="614" t="s">
        <v>529</v>
      </c>
      <c r="FT178" s="614" t="s">
        <v>529</v>
      </c>
      <c r="FU178" s="614" t="s">
        <v>1083</v>
      </c>
      <c r="FV178" s="614" t="s">
        <v>1083</v>
      </c>
      <c r="FW178" s="614" t="s">
        <v>1083</v>
      </c>
      <c r="FX178" s="614" t="s">
        <v>529</v>
      </c>
      <c r="FY178" s="614" t="s">
        <v>529</v>
      </c>
      <c r="FZ178" s="614" t="s">
        <v>529</v>
      </c>
      <c r="GA178" s="614" t="s">
        <v>529</v>
      </c>
      <c r="GB178" s="614" t="s">
        <v>529</v>
      </c>
      <c r="GC178" s="614" t="s">
        <v>529</v>
      </c>
      <c r="GD178" s="614" t="s">
        <v>529</v>
      </c>
      <c r="GE178" s="614" t="s">
        <v>1083</v>
      </c>
      <c r="GF178" s="614" t="s">
        <v>529</v>
      </c>
      <c r="GG178" s="614" t="s">
        <v>529</v>
      </c>
      <c r="GH178" s="614" t="s">
        <v>1083</v>
      </c>
      <c r="GI178" s="614" t="s">
        <v>1083</v>
      </c>
      <c r="GJ178" s="614" t="s">
        <v>529</v>
      </c>
      <c r="GK178" s="614" t="s">
        <v>1083</v>
      </c>
      <c r="GL178" s="614" t="s">
        <v>529</v>
      </c>
      <c r="GM178" s="614" t="s">
        <v>529</v>
      </c>
    </row>
    <row r="179" spans="1:195" x14ac:dyDescent="0.2">
      <c r="A179" s="613">
        <v>45004</v>
      </c>
      <c r="B179" s="614" t="s">
        <v>1083</v>
      </c>
      <c r="C179" s="614" t="s">
        <v>1083</v>
      </c>
      <c r="D179" s="614" t="s">
        <v>1083</v>
      </c>
      <c r="E179" s="614" t="s">
        <v>529</v>
      </c>
      <c r="F179" s="614" t="s">
        <v>1083</v>
      </c>
      <c r="G179" s="614" t="s">
        <v>1083</v>
      </c>
      <c r="H179" s="614" t="s">
        <v>1083</v>
      </c>
      <c r="I179" s="614" t="s">
        <v>1083</v>
      </c>
      <c r="J179" s="614" t="s">
        <v>1083</v>
      </c>
      <c r="K179" s="614" t="s">
        <v>1083</v>
      </c>
      <c r="L179" s="614" t="s">
        <v>1083</v>
      </c>
      <c r="M179" s="614" t="s">
        <v>1083</v>
      </c>
      <c r="N179" s="614" t="s">
        <v>1083</v>
      </c>
      <c r="O179" s="614" t="s">
        <v>1083</v>
      </c>
      <c r="P179" s="614" t="s">
        <v>1083</v>
      </c>
      <c r="Q179" s="614" t="s">
        <v>1083</v>
      </c>
      <c r="R179" s="614" t="s">
        <v>1083</v>
      </c>
      <c r="S179" s="614" t="s">
        <v>1083</v>
      </c>
      <c r="T179" s="614" t="s">
        <v>1083</v>
      </c>
      <c r="U179" s="614" t="s">
        <v>1083</v>
      </c>
      <c r="V179" s="614" t="s">
        <v>1083</v>
      </c>
      <c r="W179" s="614" t="s">
        <v>529</v>
      </c>
      <c r="X179" s="614" t="s">
        <v>529</v>
      </c>
      <c r="Y179" s="614" t="s">
        <v>1083</v>
      </c>
      <c r="Z179" s="614" t="s">
        <v>1083</v>
      </c>
      <c r="AA179" s="614" t="s">
        <v>1083</v>
      </c>
      <c r="AB179" s="614" t="s">
        <v>1083</v>
      </c>
      <c r="AC179" s="614" t="s">
        <v>1083</v>
      </c>
      <c r="AD179" s="614" t="s">
        <v>1083</v>
      </c>
      <c r="AE179" s="614" t="s">
        <v>1083</v>
      </c>
      <c r="AF179" s="614" t="s">
        <v>1083</v>
      </c>
      <c r="AG179" s="614" t="s">
        <v>1083</v>
      </c>
      <c r="AH179" s="614" t="s">
        <v>1083</v>
      </c>
      <c r="AI179" s="614" t="s">
        <v>1083</v>
      </c>
      <c r="AJ179" s="614" t="s">
        <v>1083</v>
      </c>
      <c r="AK179" s="614" t="s">
        <v>1083</v>
      </c>
      <c r="AL179" s="614" t="s">
        <v>1083</v>
      </c>
      <c r="AM179" s="614" t="s">
        <v>1083</v>
      </c>
      <c r="AN179" s="614" t="s">
        <v>1083</v>
      </c>
      <c r="AO179" s="614" t="s">
        <v>1083</v>
      </c>
      <c r="AP179" s="614" t="s">
        <v>1083</v>
      </c>
      <c r="AQ179" s="614" t="s">
        <v>1083</v>
      </c>
      <c r="AR179" s="614" t="s">
        <v>1083</v>
      </c>
      <c r="AS179" s="614" t="s">
        <v>1083</v>
      </c>
      <c r="AT179" s="614" t="s">
        <v>1083</v>
      </c>
      <c r="AU179" s="614" t="s">
        <v>1083</v>
      </c>
      <c r="AV179" s="614" t="s">
        <v>1083</v>
      </c>
      <c r="AW179" s="614" t="s">
        <v>1083</v>
      </c>
      <c r="AX179" s="614" t="s">
        <v>1083</v>
      </c>
      <c r="AY179" s="614" t="s">
        <v>1083</v>
      </c>
      <c r="AZ179" s="614" t="s">
        <v>1083</v>
      </c>
      <c r="BA179" s="614" t="s">
        <v>1083</v>
      </c>
      <c r="BB179" s="614" t="s">
        <v>1083</v>
      </c>
      <c r="BC179" s="614" t="s">
        <v>529</v>
      </c>
      <c r="BD179" s="614" t="s">
        <v>529</v>
      </c>
      <c r="BE179" s="614" t="s">
        <v>1083</v>
      </c>
      <c r="BF179" s="614" t="s">
        <v>529</v>
      </c>
      <c r="BG179" s="614" t="s">
        <v>1083</v>
      </c>
      <c r="BH179" s="614" t="s">
        <v>529</v>
      </c>
      <c r="BI179" s="614" t="s">
        <v>1083</v>
      </c>
      <c r="BJ179" s="614" t="s">
        <v>1083</v>
      </c>
      <c r="BK179" s="614" t="s">
        <v>529</v>
      </c>
      <c r="BL179" s="614" t="s">
        <v>529</v>
      </c>
      <c r="BM179" s="614" t="s">
        <v>1083</v>
      </c>
      <c r="BN179" s="614" t="s">
        <v>529</v>
      </c>
      <c r="BO179" s="614" t="s">
        <v>529</v>
      </c>
      <c r="BP179" s="614" t="s">
        <v>529</v>
      </c>
      <c r="BQ179" s="614" t="s">
        <v>529</v>
      </c>
      <c r="BR179" s="614" t="s">
        <v>529</v>
      </c>
      <c r="BS179" s="614" t="s">
        <v>529</v>
      </c>
      <c r="BT179" s="614" t="s">
        <v>529</v>
      </c>
      <c r="BU179" s="614" t="s">
        <v>529</v>
      </c>
      <c r="BV179" s="614" t="s">
        <v>529</v>
      </c>
      <c r="BW179" s="614" t="s">
        <v>529</v>
      </c>
      <c r="BX179" s="614" t="s">
        <v>529</v>
      </c>
      <c r="BY179" s="614" t="s">
        <v>1083</v>
      </c>
      <c r="BZ179" s="614" t="s">
        <v>1083</v>
      </c>
      <c r="CA179" s="614" t="s">
        <v>1083</v>
      </c>
      <c r="CB179" s="614" t="s">
        <v>1083</v>
      </c>
      <c r="CC179" s="614" t="s">
        <v>1083</v>
      </c>
      <c r="CD179" s="614" t="s">
        <v>1083</v>
      </c>
      <c r="CE179" s="614" t="s">
        <v>529</v>
      </c>
      <c r="CF179" s="614" t="s">
        <v>529</v>
      </c>
      <c r="CG179" s="614" t="s">
        <v>1083</v>
      </c>
      <c r="CH179" s="614" t="s">
        <v>1083</v>
      </c>
      <c r="CI179" s="614" t="s">
        <v>1083</v>
      </c>
      <c r="CJ179" s="614" t="s">
        <v>1083</v>
      </c>
      <c r="CK179" s="614" t="s">
        <v>529</v>
      </c>
      <c r="CL179" s="614" t="s">
        <v>1083</v>
      </c>
      <c r="CM179" s="614" t="s">
        <v>1083</v>
      </c>
      <c r="CN179" s="614" t="s">
        <v>1083</v>
      </c>
      <c r="CO179" s="614" t="s">
        <v>1083</v>
      </c>
      <c r="CP179" s="614" t="s">
        <v>1083</v>
      </c>
      <c r="CQ179" s="614" t="s">
        <v>1083</v>
      </c>
      <c r="CR179" s="614" t="s">
        <v>529</v>
      </c>
      <c r="CS179" s="614" t="s">
        <v>1083</v>
      </c>
      <c r="CT179" s="614" t="s">
        <v>1083</v>
      </c>
      <c r="CU179" s="614" t="s">
        <v>1083</v>
      </c>
      <c r="CV179" s="614" t="s">
        <v>1083</v>
      </c>
      <c r="CW179" s="614" t="s">
        <v>1083</v>
      </c>
      <c r="CX179" s="614" t="s">
        <v>1083</v>
      </c>
      <c r="CY179" s="614" t="s">
        <v>1083</v>
      </c>
      <c r="CZ179" s="614" t="s">
        <v>1083</v>
      </c>
      <c r="DA179" s="614" t="s">
        <v>1083</v>
      </c>
      <c r="DB179" s="614" t="s">
        <v>1083</v>
      </c>
      <c r="DC179" s="614" t="s">
        <v>529</v>
      </c>
      <c r="DD179" s="614" t="s">
        <v>1083</v>
      </c>
      <c r="DE179" s="614" t="s">
        <v>1083</v>
      </c>
      <c r="DF179" s="614" t="s">
        <v>1083</v>
      </c>
      <c r="DG179" s="614" t="s">
        <v>1083</v>
      </c>
      <c r="DH179" s="614" t="s">
        <v>1083</v>
      </c>
      <c r="DI179" s="614" t="s">
        <v>1083</v>
      </c>
      <c r="DJ179" s="614" t="s">
        <v>1083</v>
      </c>
      <c r="DK179" s="614" t="s">
        <v>1083</v>
      </c>
      <c r="DL179" s="614" t="s">
        <v>1083</v>
      </c>
      <c r="DM179" s="614" t="s">
        <v>529</v>
      </c>
      <c r="DN179" s="614" t="s">
        <v>1083</v>
      </c>
      <c r="DO179" s="614" t="s">
        <v>1083</v>
      </c>
      <c r="DP179" s="614" t="s">
        <v>529</v>
      </c>
      <c r="DQ179" s="614" t="s">
        <v>1083</v>
      </c>
      <c r="DR179" s="614" t="s">
        <v>1083</v>
      </c>
      <c r="DS179" s="614" t="s">
        <v>1083</v>
      </c>
      <c r="DT179" s="614" t="s">
        <v>1083</v>
      </c>
      <c r="DU179" s="614" t="s">
        <v>529</v>
      </c>
      <c r="DV179" s="614" t="s">
        <v>529</v>
      </c>
      <c r="DW179" s="614" t="s">
        <v>1083</v>
      </c>
      <c r="DX179" s="614" t="s">
        <v>1083</v>
      </c>
      <c r="DY179" s="614" t="s">
        <v>1083</v>
      </c>
      <c r="DZ179" s="614" t="s">
        <v>529</v>
      </c>
      <c r="EA179" s="614" t="s">
        <v>529</v>
      </c>
      <c r="EB179" s="614" t="s">
        <v>529</v>
      </c>
      <c r="EC179" s="614" t="s">
        <v>1083</v>
      </c>
      <c r="ED179" s="614" t="s">
        <v>529</v>
      </c>
      <c r="EE179" s="614" t="s">
        <v>529</v>
      </c>
      <c r="EF179" s="614" t="s">
        <v>529</v>
      </c>
      <c r="EG179" s="614" t="s">
        <v>529</v>
      </c>
      <c r="EH179" s="614" t="s">
        <v>1083</v>
      </c>
      <c r="EI179" s="614" t="s">
        <v>1083</v>
      </c>
      <c r="EJ179" s="614" t="s">
        <v>1083</v>
      </c>
      <c r="EK179" s="614" t="s">
        <v>1083</v>
      </c>
      <c r="EL179" s="614" t="s">
        <v>1083</v>
      </c>
      <c r="EM179" s="614" t="s">
        <v>1083</v>
      </c>
      <c r="EN179" s="614" t="s">
        <v>1083</v>
      </c>
      <c r="EO179" s="614" t="s">
        <v>1083</v>
      </c>
      <c r="EP179" s="614" t="s">
        <v>1083</v>
      </c>
      <c r="EQ179" s="614" t="s">
        <v>1083</v>
      </c>
      <c r="ER179" s="614" t="s">
        <v>1083</v>
      </c>
      <c r="ES179" s="614" t="s">
        <v>1083</v>
      </c>
      <c r="ET179" s="614" t="s">
        <v>1083</v>
      </c>
      <c r="EU179" s="614" t="s">
        <v>529</v>
      </c>
      <c r="EV179" s="614" t="s">
        <v>529</v>
      </c>
      <c r="EW179" s="614" t="s">
        <v>529</v>
      </c>
      <c r="EX179" s="614" t="s">
        <v>1083</v>
      </c>
      <c r="EY179" s="614" t="s">
        <v>1083</v>
      </c>
      <c r="EZ179" s="614" t="s">
        <v>529</v>
      </c>
      <c r="FA179" s="614" t="s">
        <v>1083</v>
      </c>
      <c r="FB179" s="614" t="s">
        <v>1083</v>
      </c>
      <c r="FC179" s="614" t="s">
        <v>1083</v>
      </c>
      <c r="FD179" s="614" t="s">
        <v>1083</v>
      </c>
      <c r="FE179" s="614" t="s">
        <v>529</v>
      </c>
      <c r="FF179" s="614" t="s">
        <v>1083</v>
      </c>
      <c r="FG179" s="614" t="s">
        <v>1083</v>
      </c>
      <c r="FH179" s="614" t="s">
        <v>1083</v>
      </c>
      <c r="FI179" s="614" t="s">
        <v>1083</v>
      </c>
      <c r="FJ179" s="614" t="s">
        <v>529</v>
      </c>
      <c r="FK179" s="614" t="s">
        <v>529</v>
      </c>
      <c r="FL179" s="614" t="s">
        <v>1083</v>
      </c>
      <c r="FM179" s="614" t="s">
        <v>1083</v>
      </c>
      <c r="FN179" s="614" t="s">
        <v>1083</v>
      </c>
      <c r="FO179" s="614" t="s">
        <v>1083</v>
      </c>
      <c r="FP179" s="614" t="s">
        <v>1083</v>
      </c>
      <c r="FQ179" s="614" t="s">
        <v>1083</v>
      </c>
      <c r="FR179" s="614" t="s">
        <v>1083</v>
      </c>
      <c r="FS179" s="614" t="s">
        <v>529</v>
      </c>
      <c r="FT179" s="614" t="s">
        <v>529</v>
      </c>
      <c r="FU179" s="614" t="s">
        <v>1083</v>
      </c>
      <c r="FV179" s="614" t="s">
        <v>1083</v>
      </c>
      <c r="FW179" s="614" t="s">
        <v>1083</v>
      </c>
      <c r="FX179" s="614" t="s">
        <v>529</v>
      </c>
      <c r="FY179" s="614" t="s">
        <v>529</v>
      </c>
      <c r="FZ179" s="614" t="s">
        <v>529</v>
      </c>
      <c r="GA179" s="614" t="s">
        <v>529</v>
      </c>
      <c r="GB179" s="614" t="s">
        <v>529</v>
      </c>
      <c r="GC179" s="614" t="s">
        <v>529</v>
      </c>
      <c r="GD179" s="614" t="s">
        <v>529</v>
      </c>
      <c r="GE179" s="614" t="s">
        <v>1083</v>
      </c>
      <c r="GF179" s="614" t="s">
        <v>529</v>
      </c>
      <c r="GG179" s="614" t="s">
        <v>529</v>
      </c>
      <c r="GH179" s="614" t="s">
        <v>1083</v>
      </c>
      <c r="GI179" s="614" t="s">
        <v>1083</v>
      </c>
      <c r="GJ179" s="614" t="s">
        <v>1083</v>
      </c>
      <c r="GK179" s="614" t="s">
        <v>1083</v>
      </c>
      <c r="GL179" s="614" t="s">
        <v>529</v>
      </c>
      <c r="GM179" s="614" t="s">
        <v>529</v>
      </c>
    </row>
    <row r="180" spans="1:195" x14ac:dyDescent="0.2">
      <c r="A180" s="613">
        <v>45005</v>
      </c>
      <c r="B180" s="614" t="s">
        <v>1083</v>
      </c>
      <c r="C180" s="614" t="s">
        <v>1083</v>
      </c>
      <c r="D180" s="614" t="s">
        <v>1083</v>
      </c>
      <c r="E180" s="614" t="s">
        <v>529</v>
      </c>
      <c r="F180" s="614" t="s">
        <v>1083</v>
      </c>
      <c r="G180" s="614" t="s">
        <v>1083</v>
      </c>
      <c r="H180" s="614" t="s">
        <v>1083</v>
      </c>
      <c r="I180" s="614" t="s">
        <v>1083</v>
      </c>
      <c r="J180" s="614" t="s">
        <v>1083</v>
      </c>
      <c r="K180" s="614" t="s">
        <v>1083</v>
      </c>
      <c r="L180" s="614" t="s">
        <v>1083</v>
      </c>
      <c r="M180" s="614" t="s">
        <v>1083</v>
      </c>
      <c r="N180" s="614" t="s">
        <v>1083</v>
      </c>
      <c r="O180" s="614" t="s">
        <v>1083</v>
      </c>
      <c r="P180" s="614" t="s">
        <v>1083</v>
      </c>
      <c r="Q180" s="614" t="s">
        <v>1083</v>
      </c>
      <c r="R180" s="614" t="s">
        <v>1083</v>
      </c>
      <c r="S180" s="614" t="s">
        <v>1083</v>
      </c>
      <c r="T180" s="614" t="s">
        <v>1083</v>
      </c>
      <c r="U180" s="614" t="s">
        <v>1083</v>
      </c>
      <c r="V180" s="614" t="s">
        <v>1083</v>
      </c>
      <c r="W180" s="614" t="s">
        <v>529</v>
      </c>
      <c r="X180" s="614" t="s">
        <v>529</v>
      </c>
      <c r="Y180" s="614" t="s">
        <v>1083</v>
      </c>
      <c r="Z180" s="614" t="s">
        <v>1083</v>
      </c>
      <c r="AA180" s="614" t="s">
        <v>1083</v>
      </c>
      <c r="AB180" s="614" t="s">
        <v>1083</v>
      </c>
      <c r="AC180" s="614" t="s">
        <v>1083</v>
      </c>
      <c r="AD180" s="614" t="s">
        <v>1083</v>
      </c>
      <c r="AE180" s="614" t="s">
        <v>1083</v>
      </c>
      <c r="AF180" s="614" t="s">
        <v>1083</v>
      </c>
      <c r="AG180" s="614" t="s">
        <v>1083</v>
      </c>
      <c r="AH180" s="614" t="s">
        <v>1083</v>
      </c>
      <c r="AI180" s="614" t="s">
        <v>1083</v>
      </c>
      <c r="AJ180" s="614" t="s">
        <v>1083</v>
      </c>
      <c r="AK180" s="614" t="s">
        <v>1083</v>
      </c>
      <c r="AL180" s="614" t="s">
        <v>1083</v>
      </c>
      <c r="AM180" s="614" t="s">
        <v>1083</v>
      </c>
      <c r="AN180" s="614" t="s">
        <v>1083</v>
      </c>
      <c r="AO180" s="614" t="s">
        <v>1083</v>
      </c>
      <c r="AP180" s="614" t="s">
        <v>1083</v>
      </c>
      <c r="AQ180" s="614" t="s">
        <v>1083</v>
      </c>
      <c r="AR180" s="614" t="s">
        <v>1083</v>
      </c>
      <c r="AS180" s="614" t="s">
        <v>1083</v>
      </c>
      <c r="AT180" s="614" t="s">
        <v>1083</v>
      </c>
      <c r="AU180" s="614" t="s">
        <v>1083</v>
      </c>
      <c r="AV180" s="614" t="s">
        <v>1083</v>
      </c>
      <c r="AW180" s="614" t="s">
        <v>1083</v>
      </c>
      <c r="AX180" s="614" t="s">
        <v>1083</v>
      </c>
      <c r="AY180" s="614" t="s">
        <v>1083</v>
      </c>
      <c r="AZ180" s="614" t="s">
        <v>1083</v>
      </c>
      <c r="BA180" s="614" t="s">
        <v>1083</v>
      </c>
      <c r="BB180" s="614" t="s">
        <v>1083</v>
      </c>
      <c r="BC180" s="614" t="s">
        <v>529</v>
      </c>
      <c r="BD180" s="614" t="s">
        <v>529</v>
      </c>
      <c r="BE180" s="614" t="s">
        <v>1083</v>
      </c>
      <c r="BF180" s="614" t="s">
        <v>529</v>
      </c>
      <c r="BG180" s="614" t="s">
        <v>1083</v>
      </c>
      <c r="BH180" s="614" t="s">
        <v>529</v>
      </c>
      <c r="BI180" s="614" t="s">
        <v>1083</v>
      </c>
      <c r="BJ180" s="614" t="s">
        <v>1083</v>
      </c>
      <c r="BK180" s="614" t="s">
        <v>529</v>
      </c>
      <c r="BL180" s="614" t="s">
        <v>529</v>
      </c>
      <c r="BM180" s="614" t="s">
        <v>1083</v>
      </c>
      <c r="BN180" s="614" t="s">
        <v>529</v>
      </c>
      <c r="BO180" s="614" t="s">
        <v>529</v>
      </c>
      <c r="BP180" s="614" t="s">
        <v>529</v>
      </c>
      <c r="BQ180" s="614" t="s">
        <v>529</v>
      </c>
      <c r="BR180" s="614" t="s">
        <v>529</v>
      </c>
      <c r="BS180" s="614" t="s">
        <v>529</v>
      </c>
      <c r="BT180" s="614" t="s">
        <v>529</v>
      </c>
      <c r="BU180" s="614" t="s">
        <v>529</v>
      </c>
      <c r="BV180" s="614" t="s">
        <v>529</v>
      </c>
      <c r="BW180" s="614" t="s">
        <v>529</v>
      </c>
      <c r="BX180" s="614" t="s">
        <v>529</v>
      </c>
      <c r="BY180" s="614" t="s">
        <v>1083</v>
      </c>
      <c r="BZ180" s="614" t="s">
        <v>1083</v>
      </c>
      <c r="CA180" s="614" t="s">
        <v>1083</v>
      </c>
      <c r="CB180" s="614" t="s">
        <v>1083</v>
      </c>
      <c r="CC180" s="614" t="s">
        <v>1083</v>
      </c>
      <c r="CD180" s="614" t="s">
        <v>1083</v>
      </c>
      <c r="CE180" s="614" t="s">
        <v>529</v>
      </c>
      <c r="CF180" s="614" t="s">
        <v>529</v>
      </c>
      <c r="CG180" s="614" t="s">
        <v>1083</v>
      </c>
      <c r="CH180" s="614" t="s">
        <v>1083</v>
      </c>
      <c r="CI180" s="614" t="s">
        <v>1083</v>
      </c>
      <c r="CJ180" s="614" t="s">
        <v>1083</v>
      </c>
      <c r="CK180" s="614" t="s">
        <v>529</v>
      </c>
      <c r="CL180" s="614" t="s">
        <v>1083</v>
      </c>
      <c r="CM180" s="614" t="s">
        <v>1083</v>
      </c>
      <c r="CN180" s="614" t="s">
        <v>1083</v>
      </c>
      <c r="CO180" s="614" t="s">
        <v>1083</v>
      </c>
      <c r="CP180" s="614" t="s">
        <v>1083</v>
      </c>
      <c r="CQ180" s="614" t="s">
        <v>1083</v>
      </c>
      <c r="CR180" s="614" t="s">
        <v>529</v>
      </c>
      <c r="CS180" s="614" t="s">
        <v>1083</v>
      </c>
      <c r="CT180" s="614" t="s">
        <v>1083</v>
      </c>
      <c r="CU180" s="614" t="s">
        <v>1083</v>
      </c>
      <c r="CV180" s="614" t="s">
        <v>1083</v>
      </c>
      <c r="CW180" s="614" t="s">
        <v>1083</v>
      </c>
      <c r="CX180" s="614" t="s">
        <v>1083</v>
      </c>
      <c r="CY180" s="614" t="s">
        <v>1083</v>
      </c>
      <c r="CZ180" s="614" t="s">
        <v>1083</v>
      </c>
      <c r="DA180" s="614" t="s">
        <v>1083</v>
      </c>
      <c r="DB180" s="614" t="s">
        <v>1083</v>
      </c>
      <c r="DC180" s="614" t="s">
        <v>529</v>
      </c>
      <c r="DD180" s="614" t="s">
        <v>1083</v>
      </c>
      <c r="DE180" s="614" t="s">
        <v>1083</v>
      </c>
      <c r="DF180" s="614" t="s">
        <v>1083</v>
      </c>
      <c r="DG180" s="614" t="s">
        <v>1083</v>
      </c>
      <c r="DH180" s="614" t="s">
        <v>1083</v>
      </c>
      <c r="DI180" s="614" t="s">
        <v>1083</v>
      </c>
      <c r="DJ180" s="614" t="s">
        <v>1083</v>
      </c>
      <c r="DK180" s="614" t="s">
        <v>1083</v>
      </c>
      <c r="DL180" s="614" t="s">
        <v>1083</v>
      </c>
      <c r="DM180" s="614" t="s">
        <v>529</v>
      </c>
      <c r="DN180" s="614" t="s">
        <v>1083</v>
      </c>
      <c r="DO180" s="614" t="s">
        <v>1083</v>
      </c>
      <c r="DP180" s="614" t="s">
        <v>529</v>
      </c>
      <c r="DQ180" s="614" t="s">
        <v>1083</v>
      </c>
      <c r="DR180" s="614" t="s">
        <v>1083</v>
      </c>
      <c r="DS180" s="614" t="s">
        <v>1083</v>
      </c>
      <c r="DT180" s="614" t="s">
        <v>1083</v>
      </c>
      <c r="DU180" s="614" t="s">
        <v>1083</v>
      </c>
      <c r="DV180" s="614" t="s">
        <v>1083</v>
      </c>
      <c r="DW180" s="614" t="s">
        <v>1083</v>
      </c>
      <c r="DX180" s="614" t="s">
        <v>1083</v>
      </c>
      <c r="DY180" s="614" t="s">
        <v>1083</v>
      </c>
      <c r="DZ180" s="614" t="s">
        <v>529</v>
      </c>
      <c r="EA180" s="614" t="s">
        <v>529</v>
      </c>
      <c r="EB180" s="614" t="s">
        <v>529</v>
      </c>
      <c r="EC180" s="614" t="s">
        <v>1083</v>
      </c>
      <c r="ED180" s="614" t="s">
        <v>529</v>
      </c>
      <c r="EE180" s="614" t="s">
        <v>529</v>
      </c>
      <c r="EF180" s="614" t="s">
        <v>529</v>
      </c>
      <c r="EG180" s="614" t="s">
        <v>529</v>
      </c>
      <c r="EH180" s="614" t="s">
        <v>1083</v>
      </c>
      <c r="EI180" s="614" t="s">
        <v>1083</v>
      </c>
      <c r="EJ180" s="614" t="s">
        <v>1083</v>
      </c>
      <c r="EK180" s="614" t="s">
        <v>1083</v>
      </c>
      <c r="EL180" s="614" t="s">
        <v>1083</v>
      </c>
      <c r="EM180" s="614" t="s">
        <v>1083</v>
      </c>
      <c r="EN180" s="614" t="s">
        <v>1083</v>
      </c>
      <c r="EO180" s="614" t="s">
        <v>1083</v>
      </c>
      <c r="EP180" s="614" t="s">
        <v>1083</v>
      </c>
      <c r="EQ180" s="614" t="s">
        <v>1083</v>
      </c>
      <c r="ER180" s="614" t="s">
        <v>1083</v>
      </c>
      <c r="ES180" s="614" t="s">
        <v>1083</v>
      </c>
      <c r="ET180" s="614" t="s">
        <v>529</v>
      </c>
      <c r="EU180" s="614" t="s">
        <v>529</v>
      </c>
      <c r="EV180" s="614" t="s">
        <v>529</v>
      </c>
      <c r="EW180" s="614" t="s">
        <v>529</v>
      </c>
      <c r="EX180" s="614" t="s">
        <v>1083</v>
      </c>
      <c r="EY180" s="614" t="s">
        <v>529</v>
      </c>
      <c r="EZ180" s="614" t="s">
        <v>529</v>
      </c>
      <c r="FA180" s="614" t="s">
        <v>1083</v>
      </c>
      <c r="FB180" s="614" t="s">
        <v>1083</v>
      </c>
      <c r="FC180" s="614" t="s">
        <v>1083</v>
      </c>
      <c r="FD180" s="614" t="s">
        <v>1083</v>
      </c>
      <c r="FE180" s="614" t="s">
        <v>1083</v>
      </c>
      <c r="FF180" s="614" t="s">
        <v>1083</v>
      </c>
      <c r="FG180" s="614" t="s">
        <v>1083</v>
      </c>
      <c r="FH180" s="614" t="s">
        <v>1083</v>
      </c>
      <c r="FI180" s="614" t="s">
        <v>1083</v>
      </c>
      <c r="FJ180" s="614" t="s">
        <v>1083</v>
      </c>
      <c r="FK180" s="614" t="s">
        <v>1083</v>
      </c>
      <c r="FL180" s="614" t="s">
        <v>1083</v>
      </c>
      <c r="FM180" s="614" t="s">
        <v>1083</v>
      </c>
      <c r="FN180" s="614" t="s">
        <v>1083</v>
      </c>
      <c r="FO180" s="614" t="s">
        <v>1083</v>
      </c>
      <c r="FP180" s="614" t="s">
        <v>1083</v>
      </c>
      <c r="FQ180" s="614" t="s">
        <v>1083</v>
      </c>
      <c r="FR180" s="614" t="s">
        <v>1083</v>
      </c>
      <c r="FS180" s="614" t="s">
        <v>529</v>
      </c>
      <c r="FT180" s="614" t="s">
        <v>529</v>
      </c>
      <c r="FU180" s="614" t="s">
        <v>1083</v>
      </c>
      <c r="FV180" s="614" t="s">
        <v>1083</v>
      </c>
      <c r="FW180" s="614" t="s">
        <v>1083</v>
      </c>
      <c r="FX180" s="614" t="s">
        <v>529</v>
      </c>
      <c r="FY180" s="614" t="s">
        <v>529</v>
      </c>
      <c r="FZ180" s="614" t="s">
        <v>529</v>
      </c>
      <c r="GA180" s="614" t="s">
        <v>529</v>
      </c>
      <c r="GB180" s="614" t="s">
        <v>529</v>
      </c>
      <c r="GC180" s="614" t="s">
        <v>529</v>
      </c>
      <c r="GD180" s="614" t="s">
        <v>529</v>
      </c>
      <c r="GE180" s="614" t="s">
        <v>1083</v>
      </c>
      <c r="GF180" s="614" t="s">
        <v>529</v>
      </c>
      <c r="GG180" s="614" t="s">
        <v>529</v>
      </c>
      <c r="GH180" s="614" t="s">
        <v>1083</v>
      </c>
      <c r="GI180" s="614" t="s">
        <v>1083</v>
      </c>
      <c r="GJ180" s="614" t="s">
        <v>529</v>
      </c>
      <c r="GK180" s="614" t="s">
        <v>1083</v>
      </c>
      <c r="GL180" s="614" t="s">
        <v>529</v>
      </c>
      <c r="GM180" s="614" t="s">
        <v>529</v>
      </c>
    </row>
    <row r="181" spans="1:195" x14ac:dyDescent="0.2">
      <c r="A181" s="613">
        <v>45006</v>
      </c>
      <c r="B181" s="614" t="s">
        <v>1083</v>
      </c>
      <c r="C181" s="614" t="s">
        <v>1083</v>
      </c>
      <c r="D181" s="614" t="s">
        <v>1083</v>
      </c>
      <c r="E181" s="614" t="s">
        <v>529</v>
      </c>
      <c r="F181" s="614" t="s">
        <v>1083</v>
      </c>
      <c r="G181" s="614" t="s">
        <v>1083</v>
      </c>
      <c r="H181" s="614" t="s">
        <v>1083</v>
      </c>
      <c r="I181" s="614" t="s">
        <v>529</v>
      </c>
      <c r="J181" s="614" t="s">
        <v>1083</v>
      </c>
      <c r="K181" s="614" t="s">
        <v>1083</v>
      </c>
      <c r="L181" s="614" t="s">
        <v>1083</v>
      </c>
      <c r="M181" s="614" t="s">
        <v>1083</v>
      </c>
      <c r="N181" s="614" t="s">
        <v>1083</v>
      </c>
      <c r="O181" s="614" t="s">
        <v>1083</v>
      </c>
      <c r="P181" s="614" t="s">
        <v>1083</v>
      </c>
      <c r="Q181" s="614" t="s">
        <v>1083</v>
      </c>
      <c r="R181" s="614" t="s">
        <v>1083</v>
      </c>
      <c r="S181" s="614" t="s">
        <v>1083</v>
      </c>
      <c r="T181" s="614" t="s">
        <v>1083</v>
      </c>
      <c r="U181" s="614" t="s">
        <v>1083</v>
      </c>
      <c r="V181" s="614" t="s">
        <v>1083</v>
      </c>
      <c r="W181" s="614" t="s">
        <v>529</v>
      </c>
      <c r="X181" s="614" t="s">
        <v>529</v>
      </c>
      <c r="Y181" s="614" t="s">
        <v>1083</v>
      </c>
      <c r="Z181" s="614" t="s">
        <v>1083</v>
      </c>
      <c r="AA181" s="614" t="s">
        <v>1083</v>
      </c>
      <c r="AB181" s="614" t="s">
        <v>1083</v>
      </c>
      <c r="AC181" s="614" t="s">
        <v>1083</v>
      </c>
      <c r="AD181" s="614" t="s">
        <v>1083</v>
      </c>
      <c r="AE181" s="614" t="s">
        <v>1083</v>
      </c>
      <c r="AF181" s="614" t="s">
        <v>1083</v>
      </c>
      <c r="AG181" s="614" t="s">
        <v>1083</v>
      </c>
      <c r="AH181" s="614" t="s">
        <v>1083</v>
      </c>
      <c r="AI181" s="614" t="s">
        <v>1083</v>
      </c>
      <c r="AJ181" s="614" t="s">
        <v>1083</v>
      </c>
      <c r="AK181" s="614" t="s">
        <v>1083</v>
      </c>
      <c r="AL181" s="614" t="s">
        <v>1083</v>
      </c>
      <c r="AM181" s="614" t="s">
        <v>1083</v>
      </c>
      <c r="AN181" s="614" t="s">
        <v>1083</v>
      </c>
      <c r="AO181" s="614" t="s">
        <v>1083</v>
      </c>
      <c r="AP181" s="614" t="s">
        <v>1083</v>
      </c>
      <c r="AQ181" s="614" t="s">
        <v>1083</v>
      </c>
      <c r="AR181" s="614" t="s">
        <v>1083</v>
      </c>
      <c r="AS181" s="614" t="s">
        <v>1083</v>
      </c>
      <c r="AT181" s="614" t="s">
        <v>1083</v>
      </c>
      <c r="AU181" s="614" t="s">
        <v>1083</v>
      </c>
      <c r="AV181" s="614" t="s">
        <v>1083</v>
      </c>
      <c r="AW181" s="614" t="s">
        <v>1083</v>
      </c>
      <c r="AX181" s="614" t="s">
        <v>1083</v>
      </c>
      <c r="AY181" s="614" t="s">
        <v>1083</v>
      </c>
      <c r="AZ181" s="614" t="s">
        <v>1083</v>
      </c>
      <c r="BA181" s="614" t="s">
        <v>1083</v>
      </c>
      <c r="BB181" s="614" t="s">
        <v>1083</v>
      </c>
      <c r="BC181" s="614" t="s">
        <v>529</v>
      </c>
      <c r="BD181" s="614" t="s">
        <v>529</v>
      </c>
      <c r="BE181" s="614" t="s">
        <v>1083</v>
      </c>
      <c r="BF181" s="614" t="s">
        <v>529</v>
      </c>
      <c r="BG181" s="614" t="s">
        <v>1083</v>
      </c>
      <c r="BH181" s="614" t="s">
        <v>529</v>
      </c>
      <c r="BI181" s="614" t="s">
        <v>1083</v>
      </c>
      <c r="BJ181" s="614" t="s">
        <v>1083</v>
      </c>
      <c r="BK181" s="614" t="s">
        <v>529</v>
      </c>
      <c r="BL181" s="614" t="s">
        <v>529</v>
      </c>
      <c r="BM181" s="614" t="s">
        <v>1083</v>
      </c>
      <c r="BN181" s="614" t="s">
        <v>529</v>
      </c>
      <c r="BO181" s="614" t="s">
        <v>529</v>
      </c>
      <c r="BP181" s="614" t="s">
        <v>529</v>
      </c>
      <c r="BQ181" s="614" t="s">
        <v>529</v>
      </c>
      <c r="BR181" s="614" t="s">
        <v>529</v>
      </c>
      <c r="BS181" s="614" t="s">
        <v>529</v>
      </c>
      <c r="BT181" s="614" t="s">
        <v>529</v>
      </c>
      <c r="BU181" s="614" t="s">
        <v>529</v>
      </c>
      <c r="BV181" s="614" t="s">
        <v>529</v>
      </c>
      <c r="BW181" s="614" t="s">
        <v>529</v>
      </c>
      <c r="BX181" s="614" t="s">
        <v>529</v>
      </c>
      <c r="BY181" s="614" t="s">
        <v>1083</v>
      </c>
      <c r="BZ181" s="614" t="s">
        <v>1083</v>
      </c>
      <c r="CA181" s="614" t="s">
        <v>1083</v>
      </c>
      <c r="CB181" s="614" t="s">
        <v>1083</v>
      </c>
      <c r="CC181" s="614" t="s">
        <v>1083</v>
      </c>
      <c r="CD181" s="614" t="s">
        <v>1083</v>
      </c>
      <c r="CE181" s="614" t="s">
        <v>529</v>
      </c>
      <c r="CF181" s="614" t="s">
        <v>529</v>
      </c>
      <c r="CG181" s="614" t="s">
        <v>1083</v>
      </c>
      <c r="CH181" s="614" t="s">
        <v>1083</v>
      </c>
      <c r="CI181" s="614" t="s">
        <v>1083</v>
      </c>
      <c r="CJ181" s="614" t="s">
        <v>1083</v>
      </c>
      <c r="CK181" s="614" t="s">
        <v>529</v>
      </c>
      <c r="CL181" s="614" t="s">
        <v>1083</v>
      </c>
      <c r="CM181" s="614" t="s">
        <v>1083</v>
      </c>
      <c r="CN181" s="614" t="s">
        <v>1083</v>
      </c>
      <c r="CO181" s="614" t="s">
        <v>1083</v>
      </c>
      <c r="CP181" s="614" t="s">
        <v>1083</v>
      </c>
      <c r="CQ181" s="614" t="s">
        <v>1083</v>
      </c>
      <c r="CR181" s="614" t="s">
        <v>529</v>
      </c>
      <c r="CS181" s="614" t="s">
        <v>1083</v>
      </c>
      <c r="CT181" s="614" t="s">
        <v>1083</v>
      </c>
      <c r="CU181" s="614" t="s">
        <v>1083</v>
      </c>
      <c r="CV181" s="614" t="s">
        <v>1083</v>
      </c>
      <c r="CW181" s="614" t="s">
        <v>1083</v>
      </c>
      <c r="CX181" s="614" t="s">
        <v>1083</v>
      </c>
      <c r="CY181" s="614" t="s">
        <v>1083</v>
      </c>
      <c r="CZ181" s="614" t="s">
        <v>1083</v>
      </c>
      <c r="DA181" s="614" t="s">
        <v>1083</v>
      </c>
      <c r="DB181" s="614" t="s">
        <v>1083</v>
      </c>
      <c r="DC181" s="614" t="s">
        <v>529</v>
      </c>
      <c r="DD181" s="614" t="s">
        <v>1083</v>
      </c>
      <c r="DE181" s="614" t="s">
        <v>1083</v>
      </c>
      <c r="DF181" s="614" t="s">
        <v>1083</v>
      </c>
      <c r="DG181" s="614" t="s">
        <v>1083</v>
      </c>
      <c r="DH181" s="614" t="s">
        <v>1083</v>
      </c>
      <c r="DI181" s="614" t="s">
        <v>1083</v>
      </c>
      <c r="DJ181" s="614" t="s">
        <v>1083</v>
      </c>
      <c r="DK181" s="614" t="s">
        <v>1083</v>
      </c>
      <c r="DL181" s="614" t="s">
        <v>1083</v>
      </c>
      <c r="DM181" s="614" t="s">
        <v>529</v>
      </c>
      <c r="DN181" s="614" t="s">
        <v>1083</v>
      </c>
      <c r="DO181" s="614" t="s">
        <v>1083</v>
      </c>
      <c r="DP181" s="614" t="s">
        <v>529</v>
      </c>
      <c r="DQ181" s="614" t="s">
        <v>1083</v>
      </c>
      <c r="DR181" s="614" t="s">
        <v>1083</v>
      </c>
      <c r="DS181" s="614" t="s">
        <v>1083</v>
      </c>
      <c r="DT181" s="614" t="s">
        <v>1083</v>
      </c>
      <c r="DU181" s="614" t="s">
        <v>1083</v>
      </c>
      <c r="DV181" s="614" t="s">
        <v>1083</v>
      </c>
      <c r="DW181" s="614" t="s">
        <v>1083</v>
      </c>
      <c r="DX181" s="614" t="s">
        <v>1083</v>
      </c>
      <c r="DY181" s="614" t="s">
        <v>1083</v>
      </c>
      <c r="DZ181" s="614" t="s">
        <v>529</v>
      </c>
      <c r="EA181" s="614" t="s">
        <v>529</v>
      </c>
      <c r="EB181" s="614" t="s">
        <v>529</v>
      </c>
      <c r="EC181" s="614" t="s">
        <v>1083</v>
      </c>
      <c r="ED181" s="614" t="s">
        <v>529</v>
      </c>
      <c r="EE181" s="614" t="s">
        <v>1083</v>
      </c>
      <c r="EF181" s="614" t="s">
        <v>529</v>
      </c>
      <c r="EG181" s="614" t="s">
        <v>529</v>
      </c>
      <c r="EH181" s="614" t="s">
        <v>1083</v>
      </c>
      <c r="EI181" s="614" t="s">
        <v>1083</v>
      </c>
      <c r="EJ181" s="614" t="s">
        <v>1083</v>
      </c>
      <c r="EK181" s="614" t="s">
        <v>1083</v>
      </c>
      <c r="EL181" s="614" t="s">
        <v>1083</v>
      </c>
      <c r="EM181" s="614" t="s">
        <v>1083</v>
      </c>
      <c r="EN181" s="614" t="s">
        <v>1083</v>
      </c>
      <c r="EO181" s="614" t="s">
        <v>1083</v>
      </c>
      <c r="EP181" s="614" t="s">
        <v>1083</v>
      </c>
      <c r="EQ181" s="614" t="s">
        <v>1083</v>
      </c>
      <c r="ER181" s="614" t="s">
        <v>1083</v>
      </c>
      <c r="ES181" s="614" t="s">
        <v>1083</v>
      </c>
      <c r="ET181" s="614" t="s">
        <v>529</v>
      </c>
      <c r="EU181" s="614" t="s">
        <v>529</v>
      </c>
      <c r="EV181" s="614" t="s">
        <v>529</v>
      </c>
      <c r="EW181" s="614" t="s">
        <v>529</v>
      </c>
      <c r="EX181" s="614" t="s">
        <v>1083</v>
      </c>
      <c r="EY181" s="614" t="s">
        <v>1083</v>
      </c>
      <c r="EZ181" s="614" t="s">
        <v>529</v>
      </c>
      <c r="FA181" s="614" t="s">
        <v>1083</v>
      </c>
      <c r="FB181" s="614" t="s">
        <v>1083</v>
      </c>
      <c r="FC181" s="614" t="s">
        <v>1083</v>
      </c>
      <c r="FD181" s="614" t="s">
        <v>1083</v>
      </c>
      <c r="FE181" s="614" t="s">
        <v>1083</v>
      </c>
      <c r="FF181" s="614" t="s">
        <v>1083</v>
      </c>
      <c r="FG181" s="614" t="s">
        <v>1083</v>
      </c>
      <c r="FH181" s="614" t="s">
        <v>1083</v>
      </c>
      <c r="FI181" s="614" t="s">
        <v>1083</v>
      </c>
      <c r="FJ181" s="614" t="s">
        <v>529</v>
      </c>
      <c r="FK181" s="614" t="s">
        <v>529</v>
      </c>
      <c r="FL181" s="614" t="s">
        <v>1083</v>
      </c>
      <c r="FM181" s="614" t="s">
        <v>1083</v>
      </c>
      <c r="FN181" s="614" t="s">
        <v>1083</v>
      </c>
      <c r="FO181" s="614" t="s">
        <v>1083</v>
      </c>
      <c r="FP181" s="614" t="s">
        <v>1083</v>
      </c>
      <c r="FQ181" s="614" t="s">
        <v>1083</v>
      </c>
      <c r="FR181" s="614" t="s">
        <v>1083</v>
      </c>
      <c r="FS181" s="614" t="s">
        <v>529</v>
      </c>
      <c r="FT181" s="614" t="s">
        <v>529</v>
      </c>
      <c r="FU181" s="614" t="s">
        <v>1083</v>
      </c>
      <c r="FV181" s="614" t="s">
        <v>1083</v>
      </c>
      <c r="FW181" s="614" t="s">
        <v>1083</v>
      </c>
      <c r="FX181" s="614" t="s">
        <v>529</v>
      </c>
      <c r="FY181" s="614" t="s">
        <v>529</v>
      </c>
      <c r="FZ181" s="614" t="s">
        <v>529</v>
      </c>
      <c r="GA181" s="614" t="s">
        <v>529</v>
      </c>
      <c r="GB181" s="614" t="s">
        <v>529</v>
      </c>
      <c r="GC181" s="614" t="s">
        <v>529</v>
      </c>
      <c r="GD181" s="614" t="s">
        <v>529</v>
      </c>
      <c r="GE181" s="614" t="s">
        <v>1083</v>
      </c>
      <c r="GF181" s="614" t="s">
        <v>529</v>
      </c>
      <c r="GG181" s="614" t="s">
        <v>529</v>
      </c>
      <c r="GH181" s="614" t="s">
        <v>1083</v>
      </c>
      <c r="GI181" s="614" t="s">
        <v>1083</v>
      </c>
      <c r="GJ181" s="614" t="s">
        <v>529</v>
      </c>
      <c r="GK181" s="614" t="s">
        <v>1083</v>
      </c>
      <c r="GL181" s="614" t="s">
        <v>529</v>
      </c>
      <c r="GM181" s="614" t="s">
        <v>529</v>
      </c>
    </row>
    <row r="182" spans="1:195" x14ac:dyDescent="0.2">
      <c r="A182" s="613">
        <v>45007</v>
      </c>
      <c r="B182" s="614" t="s">
        <v>1083</v>
      </c>
      <c r="C182" s="614" t="s">
        <v>1083</v>
      </c>
      <c r="D182" s="614" t="s">
        <v>1083</v>
      </c>
      <c r="E182" s="614" t="s">
        <v>529</v>
      </c>
      <c r="F182" s="614" t="s">
        <v>1083</v>
      </c>
      <c r="G182" s="614" t="s">
        <v>1083</v>
      </c>
      <c r="H182" s="614" t="s">
        <v>1083</v>
      </c>
      <c r="I182" s="614" t="s">
        <v>1083</v>
      </c>
      <c r="J182" s="614" t="s">
        <v>1083</v>
      </c>
      <c r="K182" s="614" t="s">
        <v>1083</v>
      </c>
      <c r="L182" s="614" t="s">
        <v>1083</v>
      </c>
      <c r="M182" s="614" t="s">
        <v>1083</v>
      </c>
      <c r="N182" s="614" t="s">
        <v>1083</v>
      </c>
      <c r="O182" s="614" t="s">
        <v>1083</v>
      </c>
      <c r="P182" s="614" t="s">
        <v>1083</v>
      </c>
      <c r="Q182" s="614" t="s">
        <v>1083</v>
      </c>
      <c r="R182" s="614" t="s">
        <v>1083</v>
      </c>
      <c r="S182" s="614" t="s">
        <v>1083</v>
      </c>
      <c r="T182" s="614" t="s">
        <v>1083</v>
      </c>
      <c r="U182" s="614" t="s">
        <v>1083</v>
      </c>
      <c r="V182" s="614" t="s">
        <v>1083</v>
      </c>
      <c r="W182" s="614" t="s">
        <v>529</v>
      </c>
      <c r="X182" s="614" t="s">
        <v>529</v>
      </c>
      <c r="Y182" s="614" t="s">
        <v>1083</v>
      </c>
      <c r="Z182" s="614" t="s">
        <v>1083</v>
      </c>
      <c r="AA182" s="614" t="s">
        <v>1083</v>
      </c>
      <c r="AB182" s="614" t="s">
        <v>1083</v>
      </c>
      <c r="AC182" s="614" t="s">
        <v>1083</v>
      </c>
      <c r="AD182" s="614" t="s">
        <v>1083</v>
      </c>
      <c r="AE182" s="614" t="s">
        <v>1083</v>
      </c>
      <c r="AF182" s="614" t="s">
        <v>1083</v>
      </c>
      <c r="AG182" s="614" t="s">
        <v>1083</v>
      </c>
      <c r="AH182" s="614" t="s">
        <v>1083</v>
      </c>
      <c r="AI182" s="614" t="s">
        <v>1083</v>
      </c>
      <c r="AJ182" s="614" t="s">
        <v>1083</v>
      </c>
      <c r="AK182" s="614" t="s">
        <v>1083</v>
      </c>
      <c r="AL182" s="614" t="s">
        <v>1083</v>
      </c>
      <c r="AM182" s="614" t="s">
        <v>1083</v>
      </c>
      <c r="AN182" s="614" t="s">
        <v>1083</v>
      </c>
      <c r="AO182" s="614" t="s">
        <v>1083</v>
      </c>
      <c r="AP182" s="614" t="s">
        <v>1083</v>
      </c>
      <c r="AQ182" s="614" t="s">
        <v>1083</v>
      </c>
      <c r="AR182" s="614" t="s">
        <v>1083</v>
      </c>
      <c r="AS182" s="614" t="s">
        <v>1083</v>
      </c>
      <c r="AT182" s="614" t="s">
        <v>1083</v>
      </c>
      <c r="AU182" s="614" t="s">
        <v>1083</v>
      </c>
      <c r="AV182" s="614" t="s">
        <v>1083</v>
      </c>
      <c r="AW182" s="614" t="s">
        <v>1083</v>
      </c>
      <c r="AX182" s="614" t="s">
        <v>1083</v>
      </c>
      <c r="AY182" s="614" t="s">
        <v>1083</v>
      </c>
      <c r="AZ182" s="614" t="s">
        <v>1083</v>
      </c>
      <c r="BA182" s="614" t="s">
        <v>1083</v>
      </c>
      <c r="BB182" s="614" t="s">
        <v>1083</v>
      </c>
      <c r="BC182" s="614" t="s">
        <v>529</v>
      </c>
      <c r="BD182" s="614" t="s">
        <v>529</v>
      </c>
      <c r="BE182" s="614" t="s">
        <v>1083</v>
      </c>
      <c r="BF182" s="614" t="s">
        <v>529</v>
      </c>
      <c r="BG182" s="614" t="s">
        <v>1083</v>
      </c>
      <c r="BH182" s="614" t="s">
        <v>529</v>
      </c>
      <c r="BI182" s="614" t="s">
        <v>1083</v>
      </c>
      <c r="BJ182" s="614" t="s">
        <v>1083</v>
      </c>
      <c r="BK182" s="614" t="s">
        <v>529</v>
      </c>
      <c r="BL182" s="614" t="s">
        <v>529</v>
      </c>
      <c r="BM182" s="614" t="s">
        <v>1083</v>
      </c>
      <c r="BN182" s="614" t="s">
        <v>529</v>
      </c>
      <c r="BO182" s="614" t="s">
        <v>529</v>
      </c>
      <c r="BP182" s="614" t="s">
        <v>529</v>
      </c>
      <c r="BQ182" s="614" t="s">
        <v>529</v>
      </c>
      <c r="BR182" s="614" t="s">
        <v>529</v>
      </c>
      <c r="BS182" s="614" t="s">
        <v>529</v>
      </c>
      <c r="BT182" s="614" t="s">
        <v>529</v>
      </c>
      <c r="BU182" s="614" t="s">
        <v>529</v>
      </c>
      <c r="BV182" s="614" t="s">
        <v>529</v>
      </c>
      <c r="BW182" s="614" t="s">
        <v>529</v>
      </c>
      <c r="BX182" s="614" t="s">
        <v>529</v>
      </c>
      <c r="BY182" s="614" t="s">
        <v>1083</v>
      </c>
      <c r="BZ182" s="614" t="s">
        <v>1083</v>
      </c>
      <c r="CA182" s="614" t="s">
        <v>1083</v>
      </c>
      <c r="CB182" s="614" t="s">
        <v>1083</v>
      </c>
      <c r="CC182" s="614" t="s">
        <v>1083</v>
      </c>
      <c r="CD182" s="614" t="s">
        <v>1083</v>
      </c>
      <c r="CE182" s="614" t="s">
        <v>529</v>
      </c>
      <c r="CF182" s="614" t="s">
        <v>529</v>
      </c>
      <c r="CG182" s="614" t="s">
        <v>1083</v>
      </c>
      <c r="CH182" s="614" t="s">
        <v>1083</v>
      </c>
      <c r="CI182" s="614" t="s">
        <v>1083</v>
      </c>
      <c r="CJ182" s="614" t="s">
        <v>1083</v>
      </c>
      <c r="CK182" s="614" t="s">
        <v>529</v>
      </c>
      <c r="CL182" s="614" t="s">
        <v>1083</v>
      </c>
      <c r="CM182" s="614" t="s">
        <v>1083</v>
      </c>
      <c r="CN182" s="614" t="s">
        <v>1083</v>
      </c>
      <c r="CO182" s="614" t="s">
        <v>1083</v>
      </c>
      <c r="CP182" s="614" t="s">
        <v>1083</v>
      </c>
      <c r="CQ182" s="614" t="s">
        <v>1083</v>
      </c>
      <c r="CR182" s="614" t="s">
        <v>529</v>
      </c>
      <c r="CS182" s="614" t="s">
        <v>1083</v>
      </c>
      <c r="CT182" s="614" t="s">
        <v>1083</v>
      </c>
      <c r="CU182" s="614" t="s">
        <v>1083</v>
      </c>
      <c r="CV182" s="614" t="s">
        <v>1083</v>
      </c>
      <c r="CW182" s="614" t="s">
        <v>1083</v>
      </c>
      <c r="CX182" s="614" t="s">
        <v>1083</v>
      </c>
      <c r="CY182" s="614" t="s">
        <v>1083</v>
      </c>
      <c r="CZ182" s="614" t="s">
        <v>1083</v>
      </c>
      <c r="DA182" s="614" t="s">
        <v>1083</v>
      </c>
      <c r="DB182" s="614" t="s">
        <v>1083</v>
      </c>
      <c r="DC182" s="614" t="s">
        <v>529</v>
      </c>
      <c r="DD182" s="614" t="s">
        <v>1083</v>
      </c>
      <c r="DE182" s="614" t="s">
        <v>1083</v>
      </c>
      <c r="DF182" s="614" t="s">
        <v>1083</v>
      </c>
      <c r="DG182" s="614" t="s">
        <v>1083</v>
      </c>
      <c r="DH182" s="614" t="s">
        <v>1083</v>
      </c>
      <c r="DI182" s="614" t="s">
        <v>1083</v>
      </c>
      <c r="DJ182" s="614" t="s">
        <v>1083</v>
      </c>
      <c r="DK182" s="614" t="s">
        <v>1083</v>
      </c>
      <c r="DL182" s="614" t="s">
        <v>1083</v>
      </c>
      <c r="DM182" s="614" t="s">
        <v>529</v>
      </c>
      <c r="DN182" s="614" t="s">
        <v>1083</v>
      </c>
      <c r="DO182" s="614" t="s">
        <v>1083</v>
      </c>
      <c r="DP182" s="614" t="s">
        <v>529</v>
      </c>
      <c r="DQ182" s="614" t="s">
        <v>1083</v>
      </c>
      <c r="DR182" s="614" t="s">
        <v>1083</v>
      </c>
      <c r="DS182" s="614" t="s">
        <v>1083</v>
      </c>
      <c r="DT182" s="614" t="s">
        <v>1083</v>
      </c>
      <c r="DU182" s="614" t="s">
        <v>1083</v>
      </c>
      <c r="DV182" s="614" t="s">
        <v>1083</v>
      </c>
      <c r="DW182" s="614" t="s">
        <v>1083</v>
      </c>
      <c r="DX182" s="614" t="s">
        <v>1083</v>
      </c>
      <c r="DY182" s="614" t="s">
        <v>1083</v>
      </c>
      <c r="DZ182" s="614" t="s">
        <v>529</v>
      </c>
      <c r="EA182" s="614" t="s">
        <v>529</v>
      </c>
      <c r="EB182" s="614" t="s">
        <v>529</v>
      </c>
      <c r="EC182" s="614" t="s">
        <v>1083</v>
      </c>
      <c r="ED182" s="614" t="s">
        <v>1083</v>
      </c>
      <c r="EE182" s="614" t="s">
        <v>1083</v>
      </c>
      <c r="EF182" s="614" t="s">
        <v>529</v>
      </c>
      <c r="EG182" s="614" t="s">
        <v>1083</v>
      </c>
      <c r="EH182" s="614" t="s">
        <v>1083</v>
      </c>
      <c r="EI182" s="614" t="s">
        <v>1083</v>
      </c>
      <c r="EJ182" s="614" t="s">
        <v>1083</v>
      </c>
      <c r="EK182" s="614" t="s">
        <v>1083</v>
      </c>
      <c r="EL182" s="614" t="s">
        <v>1083</v>
      </c>
      <c r="EM182" s="614" t="s">
        <v>1083</v>
      </c>
      <c r="EN182" s="614" t="s">
        <v>1083</v>
      </c>
      <c r="EO182" s="614" t="s">
        <v>1083</v>
      </c>
      <c r="EP182" s="614" t="s">
        <v>1083</v>
      </c>
      <c r="EQ182" s="614" t="s">
        <v>1083</v>
      </c>
      <c r="ER182" s="614" t="s">
        <v>1083</v>
      </c>
      <c r="ES182" s="614" t="s">
        <v>1083</v>
      </c>
      <c r="ET182" s="614" t="s">
        <v>529</v>
      </c>
      <c r="EU182" s="614" t="s">
        <v>529</v>
      </c>
      <c r="EV182" s="614" t="s">
        <v>529</v>
      </c>
      <c r="EW182" s="614" t="s">
        <v>529</v>
      </c>
      <c r="EX182" s="614" t="s">
        <v>1083</v>
      </c>
      <c r="EY182" s="614" t="s">
        <v>1083</v>
      </c>
      <c r="EZ182" s="614" t="s">
        <v>529</v>
      </c>
      <c r="FA182" s="614" t="s">
        <v>1083</v>
      </c>
      <c r="FB182" s="614" t="s">
        <v>1083</v>
      </c>
      <c r="FC182" s="614" t="s">
        <v>1083</v>
      </c>
      <c r="FD182" s="614" t="s">
        <v>1083</v>
      </c>
      <c r="FE182" s="614" t="s">
        <v>1083</v>
      </c>
      <c r="FF182" s="614" t="s">
        <v>1083</v>
      </c>
      <c r="FG182" s="614" t="s">
        <v>1083</v>
      </c>
      <c r="FH182" s="614" t="s">
        <v>1083</v>
      </c>
      <c r="FI182" s="614" t="s">
        <v>1083</v>
      </c>
      <c r="FJ182" s="614" t="s">
        <v>529</v>
      </c>
      <c r="FK182" s="614" t="s">
        <v>529</v>
      </c>
      <c r="FL182" s="614" t="s">
        <v>1083</v>
      </c>
      <c r="FM182" s="614" t="s">
        <v>1083</v>
      </c>
      <c r="FN182" s="614" t="s">
        <v>1083</v>
      </c>
      <c r="FO182" s="614" t="s">
        <v>1083</v>
      </c>
      <c r="FP182" s="614" t="s">
        <v>1083</v>
      </c>
      <c r="FQ182" s="614" t="s">
        <v>1083</v>
      </c>
      <c r="FR182" s="614" t="s">
        <v>1083</v>
      </c>
      <c r="FS182" s="614" t="s">
        <v>529</v>
      </c>
      <c r="FT182" s="614" t="s">
        <v>529</v>
      </c>
      <c r="FU182" s="614" t="s">
        <v>1083</v>
      </c>
      <c r="FV182" s="614" t="s">
        <v>1083</v>
      </c>
      <c r="FW182" s="614" t="s">
        <v>1083</v>
      </c>
      <c r="FX182" s="614" t="s">
        <v>529</v>
      </c>
      <c r="FY182" s="614" t="s">
        <v>529</v>
      </c>
      <c r="FZ182" s="614" t="s">
        <v>529</v>
      </c>
      <c r="GA182" s="614" t="s">
        <v>529</v>
      </c>
      <c r="GB182" s="614" t="s">
        <v>529</v>
      </c>
      <c r="GC182" s="614" t="s">
        <v>529</v>
      </c>
      <c r="GD182" s="614" t="s">
        <v>529</v>
      </c>
      <c r="GE182" s="614" t="s">
        <v>1083</v>
      </c>
      <c r="GF182" s="614" t="s">
        <v>529</v>
      </c>
      <c r="GG182" s="614" t="s">
        <v>529</v>
      </c>
      <c r="GH182" s="614" t="s">
        <v>1083</v>
      </c>
      <c r="GI182" s="614" t="s">
        <v>1083</v>
      </c>
      <c r="GJ182" s="614" t="s">
        <v>529</v>
      </c>
      <c r="GK182" s="614" t="s">
        <v>1083</v>
      </c>
      <c r="GL182" s="614" t="s">
        <v>529</v>
      </c>
      <c r="GM182" s="614" t="s">
        <v>1083</v>
      </c>
    </row>
    <row r="183" spans="1:195" x14ac:dyDescent="0.2">
      <c r="A183" s="613">
        <v>45008</v>
      </c>
      <c r="B183" s="614" t="s">
        <v>1083</v>
      </c>
      <c r="C183" s="614" t="s">
        <v>1083</v>
      </c>
      <c r="D183" s="614" t="s">
        <v>1083</v>
      </c>
      <c r="E183" s="614" t="s">
        <v>529</v>
      </c>
      <c r="F183" s="614" t="s">
        <v>1083</v>
      </c>
      <c r="G183" s="614" t="s">
        <v>1083</v>
      </c>
      <c r="H183" s="614" t="s">
        <v>1083</v>
      </c>
      <c r="I183" s="614" t="s">
        <v>1083</v>
      </c>
      <c r="J183" s="614" t="s">
        <v>1083</v>
      </c>
      <c r="K183" s="614" t="s">
        <v>1083</v>
      </c>
      <c r="L183" s="614" t="s">
        <v>1083</v>
      </c>
      <c r="M183" s="614" t="s">
        <v>1083</v>
      </c>
      <c r="N183" s="614" t="s">
        <v>1083</v>
      </c>
      <c r="O183" s="614" t="s">
        <v>1083</v>
      </c>
      <c r="P183" s="614" t="s">
        <v>1083</v>
      </c>
      <c r="Q183" s="614" t="s">
        <v>1083</v>
      </c>
      <c r="R183" s="614" t="s">
        <v>1083</v>
      </c>
      <c r="S183" s="614" t="s">
        <v>1083</v>
      </c>
      <c r="T183" s="614" t="s">
        <v>1083</v>
      </c>
      <c r="U183" s="614" t="s">
        <v>1083</v>
      </c>
      <c r="V183" s="614" t="s">
        <v>1083</v>
      </c>
      <c r="W183" s="614" t="s">
        <v>529</v>
      </c>
      <c r="X183" s="614" t="s">
        <v>529</v>
      </c>
      <c r="Y183" s="614" t="s">
        <v>1083</v>
      </c>
      <c r="Z183" s="614" t="s">
        <v>1083</v>
      </c>
      <c r="AA183" s="614" t="s">
        <v>1083</v>
      </c>
      <c r="AB183" s="614" t="s">
        <v>1083</v>
      </c>
      <c r="AC183" s="614" t="s">
        <v>1083</v>
      </c>
      <c r="AD183" s="614" t="s">
        <v>1083</v>
      </c>
      <c r="AE183" s="614" t="s">
        <v>1083</v>
      </c>
      <c r="AF183" s="614" t="s">
        <v>1083</v>
      </c>
      <c r="AG183" s="614" t="s">
        <v>1083</v>
      </c>
      <c r="AH183" s="614" t="s">
        <v>1083</v>
      </c>
      <c r="AI183" s="614" t="s">
        <v>1083</v>
      </c>
      <c r="AJ183" s="614" t="s">
        <v>1083</v>
      </c>
      <c r="AK183" s="614" t="s">
        <v>1083</v>
      </c>
      <c r="AL183" s="614" t="s">
        <v>1083</v>
      </c>
      <c r="AM183" s="614" t="s">
        <v>1083</v>
      </c>
      <c r="AN183" s="614" t="s">
        <v>1083</v>
      </c>
      <c r="AO183" s="614" t="s">
        <v>1083</v>
      </c>
      <c r="AP183" s="614" t="s">
        <v>1083</v>
      </c>
      <c r="AQ183" s="614" t="s">
        <v>1083</v>
      </c>
      <c r="AR183" s="614" t="s">
        <v>1083</v>
      </c>
      <c r="AS183" s="614" t="s">
        <v>1083</v>
      </c>
      <c r="AT183" s="614" t="s">
        <v>1083</v>
      </c>
      <c r="AU183" s="614" t="s">
        <v>1083</v>
      </c>
      <c r="AV183" s="614" t="s">
        <v>1083</v>
      </c>
      <c r="AW183" s="614" t="s">
        <v>1083</v>
      </c>
      <c r="AX183" s="614" t="s">
        <v>1083</v>
      </c>
      <c r="AY183" s="614" t="s">
        <v>1083</v>
      </c>
      <c r="AZ183" s="614" t="s">
        <v>1083</v>
      </c>
      <c r="BA183" s="614" t="s">
        <v>1083</v>
      </c>
      <c r="BB183" s="614" t="s">
        <v>1083</v>
      </c>
      <c r="BC183" s="614" t="s">
        <v>529</v>
      </c>
      <c r="BD183" s="614" t="s">
        <v>529</v>
      </c>
      <c r="BE183" s="614" t="s">
        <v>1083</v>
      </c>
      <c r="BF183" s="614" t="s">
        <v>529</v>
      </c>
      <c r="BG183" s="614" t="s">
        <v>1083</v>
      </c>
      <c r="BH183" s="614" t="s">
        <v>529</v>
      </c>
      <c r="BI183" s="614" t="s">
        <v>1083</v>
      </c>
      <c r="BJ183" s="614" t="s">
        <v>1083</v>
      </c>
      <c r="BK183" s="614" t="s">
        <v>529</v>
      </c>
      <c r="BL183" s="614" t="s">
        <v>529</v>
      </c>
      <c r="BM183" s="614" t="s">
        <v>1083</v>
      </c>
      <c r="BN183" s="614" t="s">
        <v>529</v>
      </c>
      <c r="BO183" s="614" t="s">
        <v>529</v>
      </c>
      <c r="BP183" s="614" t="s">
        <v>529</v>
      </c>
      <c r="BQ183" s="614" t="s">
        <v>529</v>
      </c>
      <c r="BR183" s="614" t="s">
        <v>529</v>
      </c>
      <c r="BS183" s="614" t="s">
        <v>529</v>
      </c>
      <c r="BT183" s="614" t="s">
        <v>529</v>
      </c>
      <c r="BU183" s="614" t="s">
        <v>529</v>
      </c>
      <c r="BV183" s="614" t="s">
        <v>529</v>
      </c>
      <c r="BW183" s="614" t="s">
        <v>529</v>
      </c>
      <c r="BX183" s="614" t="s">
        <v>529</v>
      </c>
      <c r="BY183" s="614" t="s">
        <v>1083</v>
      </c>
      <c r="BZ183" s="614" t="s">
        <v>1083</v>
      </c>
      <c r="CA183" s="614" t="s">
        <v>1083</v>
      </c>
      <c r="CB183" s="614" t="s">
        <v>1083</v>
      </c>
      <c r="CC183" s="614" t="s">
        <v>1083</v>
      </c>
      <c r="CD183" s="614" t="s">
        <v>1083</v>
      </c>
      <c r="CE183" s="614" t="s">
        <v>529</v>
      </c>
      <c r="CF183" s="614" t="s">
        <v>529</v>
      </c>
      <c r="CG183" s="614" t="s">
        <v>1083</v>
      </c>
      <c r="CH183" s="614" t="s">
        <v>1083</v>
      </c>
      <c r="CI183" s="614" t="s">
        <v>1083</v>
      </c>
      <c r="CJ183" s="614" t="s">
        <v>1083</v>
      </c>
      <c r="CK183" s="614" t="s">
        <v>529</v>
      </c>
      <c r="CL183" s="614" t="s">
        <v>1083</v>
      </c>
      <c r="CM183" s="614" t="s">
        <v>1083</v>
      </c>
      <c r="CN183" s="614" t="s">
        <v>1083</v>
      </c>
      <c r="CO183" s="614" t="s">
        <v>1083</v>
      </c>
      <c r="CP183" s="614" t="s">
        <v>1083</v>
      </c>
      <c r="CQ183" s="614" t="s">
        <v>1083</v>
      </c>
      <c r="CR183" s="614" t="s">
        <v>529</v>
      </c>
      <c r="CS183" s="614" t="s">
        <v>1083</v>
      </c>
      <c r="CT183" s="614" t="s">
        <v>1083</v>
      </c>
      <c r="CU183" s="614" t="s">
        <v>1083</v>
      </c>
      <c r="CV183" s="614" t="s">
        <v>1083</v>
      </c>
      <c r="CW183" s="614" t="s">
        <v>1083</v>
      </c>
      <c r="CX183" s="614" t="s">
        <v>1083</v>
      </c>
      <c r="CY183" s="614" t="s">
        <v>1083</v>
      </c>
      <c r="CZ183" s="614" t="s">
        <v>1083</v>
      </c>
      <c r="DA183" s="614" t="s">
        <v>1083</v>
      </c>
      <c r="DB183" s="614" t="s">
        <v>1083</v>
      </c>
      <c r="DC183" s="614" t="s">
        <v>529</v>
      </c>
      <c r="DD183" s="614" t="s">
        <v>1083</v>
      </c>
      <c r="DE183" s="614" t="s">
        <v>1083</v>
      </c>
      <c r="DF183" s="614" t="s">
        <v>1083</v>
      </c>
      <c r="DG183" s="614" t="s">
        <v>1083</v>
      </c>
      <c r="DH183" s="614" t="s">
        <v>1083</v>
      </c>
      <c r="DI183" s="614" t="s">
        <v>1083</v>
      </c>
      <c r="DJ183" s="614" t="s">
        <v>1083</v>
      </c>
      <c r="DK183" s="614" t="s">
        <v>1083</v>
      </c>
      <c r="DL183" s="614" t="s">
        <v>1083</v>
      </c>
      <c r="DM183" s="614" t="s">
        <v>529</v>
      </c>
      <c r="DN183" s="614" t="s">
        <v>1083</v>
      </c>
      <c r="DO183" s="614" t="s">
        <v>1083</v>
      </c>
      <c r="DP183" s="614" t="s">
        <v>529</v>
      </c>
      <c r="DQ183" s="614" t="s">
        <v>1083</v>
      </c>
      <c r="DR183" s="614" t="s">
        <v>1083</v>
      </c>
      <c r="DS183" s="614" t="s">
        <v>1083</v>
      </c>
      <c r="DT183" s="614" t="s">
        <v>1083</v>
      </c>
      <c r="DU183" s="614" t="s">
        <v>1083</v>
      </c>
      <c r="DV183" s="614" t="s">
        <v>1083</v>
      </c>
      <c r="DW183" s="614" t="s">
        <v>1083</v>
      </c>
      <c r="DX183" s="614" t="s">
        <v>1083</v>
      </c>
      <c r="DY183" s="614" t="s">
        <v>1083</v>
      </c>
      <c r="DZ183" s="614" t="s">
        <v>529</v>
      </c>
      <c r="EA183" s="614" t="s">
        <v>529</v>
      </c>
      <c r="EB183" s="614" t="s">
        <v>529</v>
      </c>
      <c r="EC183" s="614" t="s">
        <v>1083</v>
      </c>
      <c r="ED183" s="614" t="s">
        <v>529</v>
      </c>
      <c r="EE183" s="614" t="s">
        <v>1083</v>
      </c>
      <c r="EF183" s="614" t="s">
        <v>529</v>
      </c>
      <c r="EG183" s="614" t="s">
        <v>529</v>
      </c>
      <c r="EH183" s="614" t="s">
        <v>1083</v>
      </c>
      <c r="EI183" s="614" t="s">
        <v>1083</v>
      </c>
      <c r="EJ183" s="614" t="s">
        <v>1083</v>
      </c>
      <c r="EK183" s="614" t="s">
        <v>1083</v>
      </c>
      <c r="EL183" s="614" t="s">
        <v>1083</v>
      </c>
      <c r="EM183" s="614" t="s">
        <v>1083</v>
      </c>
      <c r="EN183" s="614" t="s">
        <v>1083</v>
      </c>
      <c r="EO183" s="614" t="s">
        <v>1083</v>
      </c>
      <c r="EP183" s="614" t="s">
        <v>1083</v>
      </c>
      <c r="EQ183" s="614" t="s">
        <v>1083</v>
      </c>
      <c r="ER183" s="614" t="s">
        <v>1083</v>
      </c>
      <c r="ES183" s="614" t="s">
        <v>1083</v>
      </c>
      <c r="ET183" s="614" t="s">
        <v>529</v>
      </c>
      <c r="EU183" s="614" t="s">
        <v>529</v>
      </c>
      <c r="EV183" s="614" t="s">
        <v>529</v>
      </c>
      <c r="EW183" s="614" t="s">
        <v>529</v>
      </c>
      <c r="EX183" s="614" t="s">
        <v>1083</v>
      </c>
      <c r="EY183" s="614" t="s">
        <v>1083</v>
      </c>
      <c r="EZ183" s="614" t="s">
        <v>529</v>
      </c>
      <c r="FA183" s="614" t="s">
        <v>1083</v>
      </c>
      <c r="FB183" s="614" t="s">
        <v>1083</v>
      </c>
      <c r="FC183" s="614" t="s">
        <v>1083</v>
      </c>
      <c r="FD183" s="614" t="s">
        <v>1083</v>
      </c>
      <c r="FE183" s="614" t="s">
        <v>1083</v>
      </c>
      <c r="FF183" s="614" t="s">
        <v>1083</v>
      </c>
      <c r="FG183" s="614" t="s">
        <v>1083</v>
      </c>
      <c r="FH183" s="614" t="s">
        <v>1083</v>
      </c>
      <c r="FI183" s="614" t="s">
        <v>1083</v>
      </c>
      <c r="FJ183" s="614" t="s">
        <v>529</v>
      </c>
      <c r="FK183" s="614" t="s">
        <v>529</v>
      </c>
      <c r="FL183" s="614" t="s">
        <v>1083</v>
      </c>
      <c r="FM183" s="614" t="s">
        <v>1083</v>
      </c>
      <c r="FN183" s="614" t="s">
        <v>1083</v>
      </c>
      <c r="FO183" s="614" t="s">
        <v>1083</v>
      </c>
      <c r="FP183" s="614" t="s">
        <v>1083</v>
      </c>
      <c r="FQ183" s="614" t="s">
        <v>1083</v>
      </c>
      <c r="FR183" s="614" t="s">
        <v>1083</v>
      </c>
      <c r="FS183" s="614" t="s">
        <v>529</v>
      </c>
      <c r="FT183" s="614" t="s">
        <v>529</v>
      </c>
      <c r="FU183" s="614" t="s">
        <v>1083</v>
      </c>
      <c r="FV183" s="614" t="s">
        <v>1083</v>
      </c>
      <c r="FW183" s="614" t="s">
        <v>1083</v>
      </c>
      <c r="FX183" s="614" t="s">
        <v>529</v>
      </c>
      <c r="FY183" s="614" t="s">
        <v>529</v>
      </c>
      <c r="FZ183" s="614" t="s">
        <v>529</v>
      </c>
      <c r="GA183" s="614" t="s">
        <v>529</v>
      </c>
      <c r="GB183" s="614" t="s">
        <v>529</v>
      </c>
      <c r="GC183" s="614" t="s">
        <v>529</v>
      </c>
      <c r="GD183" s="614" t="s">
        <v>529</v>
      </c>
      <c r="GE183" s="614" t="s">
        <v>1083</v>
      </c>
      <c r="GF183" s="614" t="s">
        <v>529</v>
      </c>
      <c r="GG183" s="614" t="s">
        <v>529</v>
      </c>
      <c r="GH183" s="614" t="s">
        <v>1083</v>
      </c>
      <c r="GI183" s="614" t="s">
        <v>1083</v>
      </c>
      <c r="GJ183" s="614" t="s">
        <v>1083</v>
      </c>
      <c r="GK183" s="614" t="s">
        <v>1083</v>
      </c>
      <c r="GL183" s="614" t="s">
        <v>529</v>
      </c>
      <c r="GM183" s="614" t="s">
        <v>529</v>
      </c>
    </row>
    <row r="184" spans="1:195" x14ac:dyDescent="0.2">
      <c r="A184" s="613">
        <v>45009</v>
      </c>
      <c r="B184" s="614" t="s">
        <v>1083</v>
      </c>
      <c r="C184" s="614" t="s">
        <v>1083</v>
      </c>
      <c r="D184" s="614" t="s">
        <v>1083</v>
      </c>
      <c r="E184" s="614" t="s">
        <v>529</v>
      </c>
      <c r="F184" s="614" t="s">
        <v>1083</v>
      </c>
      <c r="G184" s="614" t="s">
        <v>1083</v>
      </c>
      <c r="H184" s="614" t="s">
        <v>1083</v>
      </c>
      <c r="I184" s="614" t="s">
        <v>1083</v>
      </c>
      <c r="J184" s="614" t="s">
        <v>1083</v>
      </c>
      <c r="K184" s="614" t="s">
        <v>1083</v>
      </c>
      <c r="L184" s="614" t="s">
        <v>1083</v>
      </c>
      <c r="M184" s="614" t="s">
        <v>1083</v>
      </c>
      <c r="N184" s="614" t="s">
        <v>1083</v>
      </c>
      <c r="O184" s="614" t="s">
        <v>1083</v>
      </c>
      <c r="P184" s="614" t="s">
        <v>1083</v>
      </c>
      <c r="Q184" s="614" t="s">
        <v>1083</v>
      </c>
      <c r="R184" s="614" t="s">
        <v>1083</v>
      </c>
      <c r="S184" s="614" t="s">
        <v>1083</v>
      </c>
      <c r="T184" s="614" t="s">
        <v>1083</v>
      </c>
      <c r="U184" s="614" t="s">
        <v>1083</v>
      </c>
      <c r="V184" s="614" t="s">
        <v>1083</v>
      </c>
      <c r="W184" s="614" t="s">
        <v>529</v>
      </c>
      <c r="X184" s="614" t="s">
        <v>529</v>
      </c>
      <c r="Y184" s="614" t="s">
        <v>1083</v>
      </c>
      <c r="Z184" s="614" t="s">
        <v>1083</v>
      </c>
      <c r="AA184" s="614" t="s">
        <v>1083</v>
      </c>
      <c r="AB184" s="614" t="s">
        <v>1083</v>
      </c>
      <c r="AC184" s="614" t="s">
        <v>1083</v>
      </c>
      <c r="AD184" s="614" t="s">
        <v>1083</v>
      </c>
      <c r="AE184" s="614" t="s">
        <v>1083</v>
      </c>
      <c r="AF184" s="614" t="s">
        <v>1083</v>
      </c>
      <c r="AG184" s="614" t="s">
        <v>1083</v>
      </c>
      <c r="AH184" s="614" t="s">
        <v>1083</v>
      </c>
      <c r="AI184" s="614" t="s">
        <v>1083</v>
      </c>
      <c r="AJ184" s="614" t="s">
        <v>1083</v>
      </c>
      <c r="AK184" s="614" t="s">
        <v>1083</v>
      </c>
      <c r="AL184" s="614" t="s">
        <v>1083</v>
      </c>
      <c r="AM184" s="614" t="s">
        <v>1083</v>
      </c>
      <c r="AN184" s="614" t="s">
        <v>1083</v>
      </c>
      <c r="AO184" s="614" t="s">
        <v>1083</v>
      </c>
      <c r="AP184" s="614" t="s">
        <v>1083</v>
      </c>
      <c r="AQ184" s="614" t="s">
        <v>1083</v>
      </c>
      <c r="AR184" s="614" t="s">
        <v>1083</v>
      </c>
      <c r="AS184" s="614" t="s">
        <v>1083</v>
      </c>
      <c r="AT184" s="614" t="s">
        <v>1083</v>
      </c>
      <c r="AU184" s="614" t="s">
        <v>1083</v>
      </c>
      <c r="AV184" s="614" t="s">
        <v>1083</v>
      </c>
      <c r="AW184" s="614" t="s">
        <v>1083</v>
      </c>
      <c r="AX184" s="614" t="s">
        <v>1083</v>
      </c>
      <c r="AY184" s="614" t="s">
        <v>1083</v>
      </c>
      <c r="AZ184" s="614" t="s">
        <v>1083</v>
      </c>
      <c r="BA184" s="614" t="s">
        <v>1083</v>
      </c>
      <c r="BB184" s="614" t="s">
        <v>1083</v>
      </c>
      <c r="BC184" s="614" t="s">
        <v>529</v>
      </c>
      <c r="BD184" s="614" t="s">
        <v>529</v>
      </c>
      <c r="BE184" s="614" t="s">
        <v>1083</v>
      </c>
      <c r="BF184" s="614" t="s">
        <v>529</v>
      </c>
      <c r="BG184" s="614" t="s">
        <v>1083</v>
      </c>
      <c r="BH184" s="614" t="s">
        <v>529</v>
      </c>
      <c r="BI184" s="614" t="s">
        <v>1083</v>
      </c>
      <c r="BJ184" s="614" t="s">
        <v>1083</v>
      </c>
      <c r="BK184" s="614" t="s">
        <v>529</v>
      </c>
      <c r="BL184" s="614" t="s">
        <v>529</v>
      </c>
      <c r="BM184" s="614" t="s">
        <v>1083</v>
      </c>
      <c r="BN184" s="614" t="s">
        <v>529</v>
      </c>
      <c r="BO184" s="614" t="s">
        <v>529</v>
      </c>
      <c r="BP184" s="614" t="s">
        <v>529</v>
      </c>
      <c r="BQ184" s="614" t="s">
        <v>529</v>
      </c>
      <c r="BR184" s="614" t="s">
        <v>529</v>
      </c>
      <c r="BS184" s="614" t="s">
        <v>529</v>
      </c>
      <c r="BT184" s="614" t="s">
        <v>529</v>
      </c>
      <c r="BU184" s="614" t="s">
        <v>529</v>
      </c>
      <c r="BV184" s="614" t="s">
        <v>529</v>
      </c>
      <c r="BW184" s="614" t="s">
        <v>529</v>
      </c>
      <c r="BX184" s="614" t="s">
        <v>529</v>
      </c>
      <c r="BY184" s="614" t="s">
        <v>1083</v>
      </c>
      <c r="BZ184" s="614" t="s">
        <v>1083</v>
      </c>
      <c r="CA184" s="614" t="s">
        <v>1083</v>
      </c>
      <c r="CB184" s="614" t="s">
        <v>1083</v>
      </c>
      <c r="CC184" s="614" t="s">
        <v>1083</v>
      </c>
      <c r="CD184" s="614" t="s">
        <v>1083</v>
      </c>
      <c r="CE184" s="614" t="s">
        <v>529</v>
      </c>
      <c r="CF184" s="614" t="s">
        <v>529</v>
      </c>
      <c r="CG184" s="614" t="s">
        <v>1083</v>
      </c>
      <c r="CH184" s="614" t="s">
        <v>1083</v>
      </c>
      <c r="CI184" s="614" t="s">
        <v>1083</v>
      </c>
      <c r="CJ184" s="614" t="s">
        <v>1083</v>
      </c>
      <c r="CK184" s="614" t="s">
        <v>529</v>
      </c>
      <c r="CL184" s="614" t="s">
        <v>1083</v>
      </c>
      <c r="CM184" s="614" t="s">
        <v>1083</v>
      </c>
      <c r="CN184" s="614" t="s">
        <v>1083</v>
      </c>
      <c r="CO184" s="614" t="s">
        <v>1083</v>
      </c>
      <c r="CP184" s="614" t="s">
        <v>1083</v>
      </c>
      <c r="CQ184" s="614" t="s">
        <v>1083</v>
      </c>
      <c r="CR184" s="614" t="s">
        <v>529</v>
      </c>
      <c r="CS184" s="614" t="s">
        <v>1083</v>
      </c>
      <c r="CT184" s="614" t="s">
        <v>1083</v>
      </c>
      <c r="CU184" s="614" t="s">
        <v>1083</v>
      </c>
      <c r="CV184" s="614" t="s">
        <v>1083</v>
      </c>
      <c r="CW184" s="614" t="s">
        <v>1083</v>
      </c>
      <c r="CX184" s="614" t="s">
        <v>1083</v>
      </c>
      <c r="CY184" s="614" t="s">
        <v>1083</v>
      </c>
      <c r="CZ184" s="614" t="s">
        <v>1083</v>
      </c>
      <c r="DA184" s="614" t="s">
        <v>1083</v>
      </c>
      <c r="DB184" s="614" t="s">
        <v>1083</v>
      </c>
      <c r="DC184" s="614" t="s">
        <v>529</v>
      </c>
      <c r="DD184" s="614" t="s">
        <v>1083</v>
      </c>
      <c r="DE184" s="614" t="s">
        <v>1083</v>
      </c>
      <c r="DF184" s="614" t="s">
        <v>1083</v>
      </c>
      <c r="DG184" s="614" t="s">
        <v>1083</v>
      </c>
      <c r="DH184" s="614" t="s">
        <v>1083</v>
      </c>
      <c r="DI184" s="614" t="s">
        <v>1083</v>
      </c>
      <c r="DJ184" s="614" t="s">
        <v>1083</v>
      </c>
      <c r="DK184" s="614" t="s">
        <v>1083</v>
      </c>
      <c r="DL184" s="614" t="s">
        <v>1083</v>
      </c>
      <c r="DM184" s="614" t="s">
        <v>529</v>
      </c>
      <c r="DN184" s="614" t="s">
        <v>1083</v>
      </c>
      <c r="DO184" s="614" t="s">
        <v>1083</v>
      </c>
      <c r="DP184" s="614" t="s">
        <v>529</v>
      </c>
      <c r="DQ184" s="614" t="s">
        <v>1083</v>
      </c>
      <c r="DR184" s="614" t="s">
        <v>1083</v>
      </c>
      <c r="DS184" s="614" t="s">
        <v>1083</v>
      </c>
      <c r="DT184" s="614" t="s">
        <v>1083</v>
      </c>
      <c r="DU184" s="614" t="s">
        <v>1083</v>
      </c>
      <c r="DV184" s="614" t="s">
        <v>1083</v>
      </c>
      <c r="DW184" s="614" t="s">
        <v>1083</v>
      </c>
      <c r="DX184" s="614" t="s">
        <v>1083</v>
      </c>
      <c r="DY184" s="614" t="s">
        <v>1083</v>
      </c>
      <c r="DZ184" s="614" t="s">
        <v>529</v>
      </c>
      <c r="EA184" s="614" t="s">
        <v>529</v>
      </c>
      <c r="EB184" s="614" t="s">
        <v>529</v>
      </c>
      <c r="EC184" s="614" t="s">
        <v>1083</v>
      </c>
      <c r="ED184" s="614" t="s">
        <v>1083</v>
      </c>
      <c r="EE184" s="614" t="s">
        <v>1083</v>
      </c>
      <c r="EF184" s="614" t="s">
        <v>529</v>
      </c>
      <c r="EG184" s="614" t="s">
        <v>1083</v>
      </c>
      <c r="EH184" s="614" t="s">
        <v>1083</v>
      </c>
      <c r="EI184" s="614" t="s">
        <v>1083</v>
      </c>
      <c r="EJ184" s="614" t="s">
        <v>1083</v>
      </c>
      <c r="EK184" s="614" t="s">
        <v>1083</v>
      </c>
      <c r="EL184" s="614" t="s">
        <v>1083</v>
      </c>
      <c r="EM184" s="614" t="s">
        <v>1083</v>
      </c>
      <c r="EN184" s="614" t="s">
        <v>1083</v>
      </c>
      <c r="EO184" s="614" t="s">
        <v>1083</v>
      </c>
      <c r="EP184" s="614" t="s">
        <v>1083</v>
      </c>
      <c r="EQ184" s="614" t="s">
        <v>1083</v>
      </c>
      <c r="ER184" s="614" t="s">
        <v>1083</v>
      </c>
      <c r="ES184" s="614" t="s">
        <v>1083</v>
      </c>
      <c r="ET184" s="614" t="s">
        <v>529</v>
      </c>
      <c r="EU184" s="614" t="s">
        <v>1083</v>
      </c>
      <c r="EV184" s="614" t="s">
        <v>529</v>
      </c>
      <c r="EW184" s="614" t="s">
        <v>529</v>
      </c>
      <c r="EX184" s="614" t="s">
        <v>1083</v>
      </c>
      <c r="EY184" s="614" t="s">
        <v>1083</v>
      </c>
      <c r="EZ184" s="614" t="s">
        <v>529</v>
      </c>
      <c r="FA184" s="614" t="s">
        <v>1083</v>
      </c>
      <c r="FB184" s="614" t="s">
        <v>1083</v>
      </c>
      <c r="FC184" s="614" t="s">
        <v>1083</v>
      </c>
      <c r="FD184" s="614" t="s">
        <v>1083</v>
      </c>
      <c r="FE184" s="614" t="s">
        <v>1083</v>
      </c>
      <c r="FF184" s="614" t="s">
        <v>1083</v>
      </c>
      <c r="FG184" s="614" t="s">
        <v>1083</v>
      </c>
      <c r="FH184" s="614" t="s">
        <v>1083</v>
      </c>
      <c r="FI184" s="614" t="s">
        <v>1083</v>
      </c>
      <c r="FJ184" s="614" t="s">
        <v>529</v>
      </c>
      <c r="FK184" s="614" t="s">
        <v>529</v>
      </c>
      <c r="FL184" s="614" t="s">
        <v>1083</v>
      </c>
      <c r="FM184" s="614" t="s">
        <v>1083</v>
      </c>
      <c r="FN184" s="614" t="s">
        <v>1083</v>
      </c>
      <c r="FO184" s="614" t="s">
        <v>1083</v>
      </c>
      <c r="FP184" s="614" t="s">
        <v>1083</v>
      </c>
      <c r="FQ184" s="614" t="s">
        <v>1083</v>
      </c>
      <c r="FR184" s="614" t="s">
        <v>1083</v>
      </c>
      <c r="FS184" s="614" t="s">
        <v>529</v>
      </c>
      <c r="FT184" s="614" t="s">
        <v>529</v>
      </c>
      <c r="FU184" s="614" t="s">
        <v>1083</v>
      </c>
      <c r="FV184" s="614" t="s">
        <v>1083</v>
      </c>
      <c r="FW184" s="614" t="s">
        <v>1083</v>
      </c>
      <c r="FX184" s="614" t="s">
        <v>529</v>
      </c>
      <c r="FY184" s="614" t="s">
        <v>529</v>
      </c>
      <c r="FZ184" s="614" t="s">
        <v>529</v>
      </c>
      <c r="GA184" s="614" t="s">
        <v>529</v>
      </c>
      <c r="GB184" s="614" t="s">
        <v>529</v>
      </c>
      <c r="GC184" s="614" t="s">
        <v>529</v>
      </c>
      <c r="GD184" s="614" t="s">
        <v>529</v>
      </c>
      <c r="GE184" s="614" t="s">
        <v>1083</v>
      </c>
      <c r="GF184" s="614" t="s">
        <v>529</v>
      </c>
      <c r="GG184" s="614" t="s">
        <v>529</v>
      </c>
      <c r="GH184" s="614" t="s">
        <v>1083</v>
      </c>
      <c r="GI184" s="614" t="s">
        <v>1083</v>
      </c>
      <c r="GJ184" s="614" t="s">
        <v>529</v>
      </c>
      <c r="GK184" s="614" t="s">
        <v>1083</v>
      </c>
      <c r="GL184" s="614" t="s">
        <v>529</v>
      </c>
      <c r="GM184" s="614" t="s">
        <v>529</v>
      </c>
    </row>
    <row r="185" spans="1:195" x14ac:dyDescent="0.2">
      <c r="A185" s="613">
        <v>45010</v>
      </c>
      <c r="B185" s="614" t="s">
        <v>1083</v>
      </c>
      <c r="C185" s="614" t="s">
        <v>1083</v>
      </c>
      <c r="D185" s="614" t="s">
        <v>1083</v>
      </c>
      <c r="E185" s="614" t="s">
        <v>529</v>
      </c>
      <c r="F185" s="614" t="s">
        <v>1083</v>
      </c>
      <c r="G185" s="614" t="s">
        <v>1083</v>
      </c>
      <c r="H185" s="614" t="s">
        <v>1083</v>
      </c>
      <c r="I185" s="614" t="s">
        <v>1083</v>
      </c>
      <c r="J185" s="614" t="s">
        <v>1083</v>
      </c>
      <c r="K185" s="614" t="s">
        <v>1083</v>
      </c>
      <c r="L185" s="614" t="s">
        <v>1083</v>
      </c>
      <c r="M185" s="614" t="s">
        <v>1083</v>
      </c>
      <c r="N185" s="614" t="s">
        <v>1083</v>
      </c>
      <c r="O185" s="614" t="s">
        <v>1083</v>
      </c>
      <c r="P185" s="614" t="s">
        <v>1083</v>
      </c>
      <c r="Q185" s="614" t="s">
        <v>1083</v>
      </c>
      <c r="R185" s="614" t="s">
        <v>1083</v>
      </c>
      <c r="S185" s="614" t="s">
        <v>1083</v>
      </c>
      <c r="T185" s="614" t="s">
        <v>1083</v>
      </c>
      <c r="U185" s="614" t="s">
        <v>1083</v>
      </c>
      <c r="V185" s="614" t="s">
        <v>1083</v>
      </c>
      <c r="W185" s="614" t="s">
        <v>529</v>
      </c>
      <c r="X185" s="614" t="s">
        <v>529</v>
      </c>
      <c r="Y185" s="614" t="s">
        <v>1083</v>
      </c>
      <c r="Z185" s="614" t="s">
        <v>1083</v>
      </c>
      <c r="AA185" s="614" t="s">
        <v>1083</v>
      </c>
      <c r="AB185" s="614" t="s">
        <v>1083</v>
      </c>
      <c r="AC185" s="614" t="s">
        <v>1083</v>
      </c>
      <c r="AD185" s="614" t="s">
        <v>1083</v>
      </c>
      <c r="AE185" s="614" t="s">
        <v>1083</v>
      </c>
      <c r="AF185" s="614" t="s">
        <v>1083</v>
      </c>
      <c r="AG185" s="614" t="s">
        <v>1083</v>
      </c>
      <c r="AH185" s="614" t="s">
        <v>1083</v>
      </c>
      <c r="AI185" s="614" t="s">
        <v>1083</v>
      </c>
      <c r="AJ185" s="614" t="s">
        <v>1083</v>
      </c>
      <c r="AK185" s="614" t="s">
        <v>1083</v>
      </c>
      <c r="AL185" s="614" t="s">
        <v>1083</v>
      </c>
      <c r="AM185" s="614" t="s">
        <v>1083</v>
      </c>
      <c r="AN185" s="614" t="s">
        <v>1083</v>
      </c>
      <c r="AO185" s="614" t="s">
        <v>1083</v>
      </c>
      <c r="AP185" s="614" t="s">
        <v>1083</v>
      </c>
      <c r="AQ185" s="614" t="s">
        <v>1083</v>
      </c>
      <c r="AR185" s="614" t="s">
        <v>1083</v>
      </c>
      <c r="AS185" s="614" t="s">
        <v>1083</v>
      </c>
      <c r="AT185" s="614" t="s">
        <v>1083</v>
      </c>
      <c r="AU185" s="614" t="s">
        <v>1083</v>
      </c>
      <c r="AV185" s="614" t="s">
        <v>1083</v>
      </c>
      <c r="AW185" s="614" t="s">
        <v>1083</v>
      </c>
      <c r="AX185" s="614" t="s">
        <v>1083</v>
      </c>
      <c r="AY185" s="614" t="s">
        <v>1083</v>
      </c>
      <c r="AZ185" s="614" t="s">
        <v>1083</v>
      </c>
      <c r="BA185" s="614" t="s">
        <v>1083</v>
      </c>
      <c r="BB185" s="614" t="s">
        <v>1083</v>
      </c>
      <c r="BC185" s="614" t="s">
        <v>529</v>
      </c>
      <c r="BD185" s="614" t="s">
        <v>529</v>
      </c>
      <c r="BE185" s="614" t="s">
        <v>1083</v>
      </c>
      <c r="BF185" s="614" t="s">
        <v>529</v>
      </c>
      <c r="BG185" s="614" t="s">
        <v>1083</v>
      </c>
      <c r="BH185" s="614" t="s">
        <v>529</v>
      </c>
      <c r="BI185" s="614" t="s">
        <v>1083</v>
      </c>
      <c r="BJ185" s="614" t="s">
        <v>1083</v>
      </c>
      <c r="BK185" s="614" t="s">
        <v>529</v>
      </c>
      <c r="BL185" s="614" t="s">
        <v>529</v>
      </c>
      <c r="BM185" s="614" t="s">
        <v>1083</v>
      </c>
      <c r="BN185" s="614" t="s">
        <v>529</v>
      </c>
      <c r="BO185" s="614" t="s">
        <v>529</v>
      </c>
      <c r="BP185" s="614" t="s">
        <v>529</v>
      </c>
      <c r="BQ185" s="614" t="s">
        <v>529</v>
      </c>
      <c r="BR185" s="614" t="s">
        <v>529</v>
      </c>
      <c r="BS185" s="614" t="s">
        <v>529</v>
      </c>
      <c r="BT185" s="614" t="s">
        <v>529</v>
      </c>
      <c r="BU185" s="614" t="s">
        <v>529</v>
      </c>
      <c r="BV185" s="614" t="s">
        <v>529</v>
      </c>
      <c r="BW185" s="614" t="s">
        <v>529</v>
      </c>
      <c r="BX185" s="614" t="s">
        <v>529</v>
      </c>
      <c r="BY185" s="614" t="s">
        <v>1083</v>
      </c>
      <c r="BZ185" s="614" t="s">
        <v>1083</v>
      </c>
      <c r="CA185" s="614" t="s">
        <v>1083</v>
      </c>
      <c r="CB185" s="614" t="s">
        <v>1083</v>
      </c>
      <c r="CC185" s="614" t="s">
        <v>1083</v>
      </c>
      <c r="CD185" s="614" t="s">
        <v>1083</v>
      </c>
      <c r="CE185" s="614" t="s">
        <v>529</v>
      </c>
      <c r="CF185" s="614" t="s">
        <v>529</v>
      </c>
      <c r="CG185" s="614" t="s">
        <v>1083</v>
      </c>
      <c r="CH185" s="614" t="s">
        <v>1083</v>
      </c>
      <c r="CI185" s="614" t="s">
        <v>1083</v>
      </c>
      <c r="CJ185" s="614" t="s">
        <v>1083</v>
      </c>
      <c r="CK185" s="614" t="s">
        <v>529</v>
      </c>
      <c r="CL185" s="614" t="s">
        <v>1083</v>
      </c>
      <c r="CM185" s="614" t="s">
        <v>1083</v>
      </c>
      <c r="CN185" s="614" t="s">
        <v>1083</v>
      </c>
      <c r="CO185" s="614" t="s">
        <v>1083</v>
      </c>
      <c r="CP185" s="614" t="s">
        <v>1083</v>
      </c>
      <c r="CQ185" s="614" t="s">
        <v>1083</v>
      </c>
      <c r="CR185" s="614" t="s">
        <v>529</v>
      </c>
      <c r="CS185" s="614" t="s">
        <v>1083</v>
      </c>
      <c r="CT185" s="614" t="s">
        <v>1083</v>
      </c>
      <c r="CU185" s="614" t="s">
        <v>1083</v>
      </c>
      <c r="CV185" s="614" t="s">
        <v>1083</v>
      </c>
      <c r="CW185" s="614" t="s">
        <v>1083</v>
      </c>
      <c r="CX185" s="614" t="s">
        <v>1083</v>
      </c>
      <c r="CY185" s="614" t="s">
        <v>1083</v>
      </c>
      <c r="CZ185" s="614" t="s">
        <v>1083</v>
      </c>
      <c r="DA185" s="614" t="s">
        <v>1083</v>
      </c>
      <c r="DB185" s="614" t="s">
        <v>1083</v>
      </c>
      <c r="DC185" s="614" t="s">
        <v>529</v>
      </c>
      <c r="DD185" s="614" t="s">
        <v>1083</v>
      </c>
      <c r="DE185" s="614" t="s">
        <v>1083</v>
      </c>
      <c r="DF185" s="614" t="s">
        <v>1083</v>
      </c>
      <c r="DG185" s="614" t="s">
        <v>1083</v>
      </c>
      <c r="DH185" s="614" t="s">
        <v>1083</v>
      </c>
      <c r="DI185" s="614" t="s">
        <v>1083</v>
      </c>
      <c r="DJ185" s="614" t="s">
        <v>1083</v>
      </c>
      <c r="DK185" s="614" t="s">
        <v>1083</v>
      </c>
      <c r="DL185" s="614" t="s">
        <v>1083</v>
      </c>
      <c r="DM185" s="614" t="s">
        <v>529</v>
      </c>
      <c r="DN185" s="614" t="s">
        <v>1083</v>
      </c>
      <c r="DO185" s="614" t="s">
        <v>1083</v>
      </c>
      <c r="DP185" s="614" t="s">
        <v>529</v>
      </c>
      <c r="DQ185" s="614" t="s">
        <v>1083</v>
      </c>
      <c r="DR185" s="614" t="s">
        <v>1083</v>
      </c>
      <c r="DS185" s="614" t="s">
        <v>1083</v>
      </c>
      <c r="DT185" s="614" t="s">
        <v>1083</v>
      </c>
      <c r="DU185" s="614" t="s">
        <v>1083</v>
      </c>
      <c r="DV185" s="614" t="s">
        <v>1083</v>
      </c>
      <c r="DW185" s="614" t="s">
        <v>1083</v>
      </c>
      <c r="DX185" s="614" t="s">
        <v>1083</v>
      </c>
      <c r="DY185" s="614" t="s">
        <v>1083</v>
      </c>
      <c r="DZ185" s="614" t="s">
        <v>529</v>
      </c>
      <c r="EA185" s="614" t="s">
        <v>529</v>
      </c>
      <c r="EB185" s="614" t="s">
        <v>529</v>
      </c>
      <c r="EC185" s="614" t="s">
        <v>1083</v>
      </c>
      <c r="ED185" s="614" t="s">
        <v>529</v>
      </c>
      <c r="EE185" s="614" t="s">
        <v>529</v>
      </c>
      <c r="EF185" s="614" t="s">
        <v>529</v>
      </c>
      <c r="EG185" s="614" t="s">
        <v>529</v>
      </c>
      <c r="EH185" s="614" t="s">
        <v>1083</v>
      </c>
      <c r="EI185" s="614" t="s">
        <v>1083</v>
      </c>
      <c r="EJ185" s="614" t="s">
        <v>1083</v>
      </c>
      <c r="EK185" s="614" t="s">
        <v>1083</v>
      </c>
      <c r="EL185" s="614" t="s">
        <v>1083</v>
      </c>
      <c r="EM185" s="614" t="s">
        <v>1083</v>
      </c>
      <c r="EN185" s="614" t="s">
        <v>1083</v>
      </c>
      <c r="EO185" s="614" t="s">
        <v>1083</v>
      </c>
      <c r="EP185" s="614" t="s">
        <v>1083</v>
      </c>
      <c r="EQ185" s="614" t="s">
        <v>1083</v>
      </c>
      <c r="ER185" s="614" t="s">
        <v>1083</v>
      </c>
      <c r="ES185" s="614" t="s">
        <v>1083</v>
      </c>
      <c r="ET185" s="614" t="s">
        <v>529</v>
      </c>
      <c r="EU185" s="614" t="s">
        <v>529</v>
      </c>
      <c r="EV185" s="614" t="s">
        <v>529</v>
      </c>
      <c r="EW185" s="614" t="s">
        <v>529</v>
      </c>
      <c r="EX185" s="614" t="s">
        <v>1083</v>
      </c>
      <c r="EY185" s="614" t="s">
        <v>1083</v>
      </c>
      <c r="EZ185" s="614" t="s">
        <v>529</v>
      </c>
      <c r="FA185" s="614" t="s">
        <v>1083</v>
      </c>
      <c r="FB185" s="614" t="s">
        <v>1083</v>
      </c>
      <c r="FC185" s="614" t="s">
        <v>1083</v>
      </c>
      <c r="FD185" s="614" t="s">
        <v>1083</v>
      </c>
      <c r="FE185" s="614" t="s">
        <v>1083</v>
      </c>
      <c r="FF185" s="614" t="s">
        <v>1083</v>
      </c>
      <c r="FG185" s="614" t="s">
        <v>1083</v>
      </c>
      <c r="FH185" s="614" t="s">
        <v>1083</v>
      </c>
      <c r="FI185" s="614" t="s">
        <v>1083</v>
      </c>
      <c r="FJ185" s="614" t="s">
        <v>529</v>
      </c>
      <c r="FK185" s="614" t="s">
        <v>529</v>
      </c>
      <c r="FL185" s="614" t="s">
        <v>1083</v>
      </c>
      <c r="FM185" s="614" t="s">
        <v>1083</v>
      </c>
      <c r="FN185" s="614" t="s">
        <v>1083</v>
      </c>
      <c r="FO185" s="614" t="s">
        <v>1083</v>
      </c>
      <c r="FP185" s="614" t="s">
        <v>1083</v>
      </c>
      <c r="FQ185" s="614" t="s">
        <v>1083</v>
      </c>
      <c r="FR185" s="614" t="s">
        <v>1083</v>
      </c>
      <c r="FS185" s="614" t="s">
        <v>529</v>
      </c>
      <c r="FT185" s="614" t="s">
        <v>529</v>
      </c>
      <c r="FU185" s="614" t="s">
        <v>1083</v>
      </c>
      <c r="FV185" s="614" t="s">
        <v>1083</v>
      </c>
      <c r="FW185" s="614" t="s">
        <v>1083</v>
      </c>
      <c r="FX185" s="614" t="s">
        <v>529</v>
      </c>
      <c r="FY185" s="614" t="s">
        <v>529</v>
      </c>
      <c r="FZ185" s="614" t="s">
        <v>529</v>
      </c>
      <c r="GA185" s="614" t="s">
        <v>529</v>
      </c>
      <c r="GB185" s="614" t="s">
        <v>529</v>
      </c>
      <c r="GC185" s="614" t="s">
        <v>529</v>
      </c>
      <c r="GD185" s="614" t="s">
        <v>529</v>
      </c>
      <c r="GE185" s="614" t="s">
        <v>1083</v>
      </c>
      <c r="GF185" s="614" t="s">
        <v>529</v>
      </c>
      <c r="GG185" s="614" t="s">
        <v>529</v>
      </c>
      <c r="GH185" s="614" t="s">
        <v>1083</v>
      </c>
      <c r="GI185" s="614" t="s">
        <v>1083</v>
      </c>
      <c r="GJ185" s="614" t="s">
        <v>529</v>
      </c>
      <c r="GK185" s="614" t="s">
        <v>1083</v>
      </c>
      <c r="GL185" s="614" t="s">
        <v>529</v>
      </c>
      <c r="GM185" s="614" t="s">
        <v>529</v>
      </c>
    </row>
    <row r="186" spans="1:195" x14ac:dyDescent="0.2">
      <c r="A186" s="613">
        <v>45011</v>
      </c>
      <c r="B186" s="614" t="s">
        <v>1083</v>
      </c>
      <c r="C186" s="614" t="s">
        <v>1083</v>
      </c>
      <c r="D186" s="614" t="s">
        <v>1083</v>
      </c>
      <c r="E186" s="614" t="s">
        <v>529</v>
      </c>
      <c r="F186" s="614" t="s">
        <v>1083</v>
      </c>
      <c r="G186" s="614" t="s">
        <v>1083</v>
      </c>
      <c r="H186" s="614" t="s">
        <v>1083</v>
      </c>
      <c r="I186" s="614" t="s">
        <v>1083</v>
      </c>
      <c r="J186" s="614" t="s">
        <v>1083</v>
      </c>
      <c r="K186" s="614" t="s">
        <v>1083</v>
      </c>
      <c r="L186" s="614" t="s">
        <v>1083</v>
      </c>
      <c r="M186" s="614" t="s">
        <v>1083</v>
      </c>
      <c r="N186" s="614" t="s">
        <v>1083</v>
      </c>
      <c r="O186" s="614" t="s">
        <v>1083</v>
      </c>
      <c r="P186" s="614" t="s">
        <v>1083</v>
      </c>
      <c r="Q186" s="614" t="s">
        <v>1083</v>
      </c>
      <c r="R186" s="614" t="s">
        <v>1083</v>
      </c>
      <c r="S186" s="614" t="s">
        <v>1083</v>
      </c>
      <c r="T186" s="614" t="s">
        <v>1083</v>
      </c>
      <c r="U186" s="614" t="s">
        <v>1083</v>
      </c>
      <c r="V186" s="614" t="s">
        <v>1083</v>
      </c>
      <c r="W186" s="614" t="s">
        <v>529</v>
      </c>
      <c r="X186" s="614" t="s">
        <v>529</v>
      </c>
      <c r="Y186" s="614" t="s">
        <v>1083</v>
      </c>
      <c r="Z186" s="614" t="s">
        <v>1083</v>
      </c>
      <c r="AA186" s="614" t="s">
        <v>1083</v>
      </c>
      <c r="AB186" s="614" t="s">
        <v>1083</v>
      </c>
      <c r="AC186" s="614" t="s">
        <v>1083</v>
      </c>
      <c r="AD186" s="614" t="s">
        <v>1083</v>
      </c>
      <c r="AE186" s="614" t="s">
        <v>1083</v>
      </c>
      <c r="AF186" s="614" t="s">
        <v>1083</v>
      </c>
      <c r="AG186" s="614" t="s">
        <v>1083</v>
      </c>
      <c r="AH186" s="614" t="s">
        <v>1083</v>
      </c>
      <c r="AI186" s="614" t="s">
        <v>1083</v>
      </c>
      <c r="AJ186" s="614" t="s">
        <v>1083</v>
      </c>
      <c r="AK186" s="614" t="s">
        <v>1083</v>
      </c>
      <c r="AL186" s="614" t="s">
        <v>1083</v>
      </c>
      <c r="AM186" s="614" t="s">
        <v>1083</v>
      </c>
      <c r="AN186" s="614" t="s">
        <v>1083</v>
      </c>
      <c r="AO186" s="614" t="s">
        <v>1083</v>
      </c>
      <c r="AP186" s="614" t="s">
        <v>1083</v>
      </c>
      <c r="AQ186" s="614" t="s">
        <v>1083</v>
      </c>
      <c r="AR186" s="614" t="s">
        <v>1083</v>
      </c>
      <c r="AS186" s="614" t="s">
        <v>1083</v>
      </c>
      <c r="AT186" s="614" t="s">
        <v>1083</v>
      </c>
      <c r="AU186" s="614" t="s">
        <v>1083</v>
      </c>
      <c r="AV186" s="614" t="s">
        <v>1083</v>
      </c>
      <c r="AW186" s="614" t="s">
        <v>1083</v>
      </c>
      <c r="AX186" s="614" t="s">
        <v>1083</v>
      </c>
      <c r="AY186" s="614" t="s">
        <v>1083</v>
      </c>
      <c r="AZ186" s="614" t="s">
        <v>1083</v>
      </c>
      <c r="BA186" s="614" t="s">
        <v>1083</v>
      </c>
      <c r="BB186" s="614" t="s">
        <v>1083</v>
      </c>
      <c r="BC186" s="614" t="s">
        <v>529</v>
      </c>
      <c r="BD186" s="614" t="s">
        <v>529</v>
      </c>
      <c r="BE186" s="614" t="s">
        <v>1083</v>
      </c>
      <c r="BF186" s="614" t="s">
        <v>529</v>
      </c>
      <c r="BG186" s="614" t="s">
        <v>1083</v>
      </c>
      <c r="BH186" s="614" t="s">
        <v>529</v>
      </c>
      <c r="BI186" s="614" t="s">
        <v>1083</v>
      </c>
      <c r="BJ186" s="614" t="s">
        <v>1083</v>
      </c>
      <c r="BK186" s="614" t="s">
        <v>529</v>
      </c>
      <c r="BL186" s="614" t="s">
        <v>529</v>
      </c>
      <c r="BM186" s="614" t="s">
        <v>1083</v>
      </c>
      <c r="BN186" s="614" t="s">
        <v>529</v>
      </c>
      <c r="BO186" s="614" t="s">
        <v>529</v>
      </c>
      <c r="BP186" s="614" t="s">
        <v>529</v>
      </c>
      <c r="BQ186" s="614" t="s">
        <v>529</v>
      </c>
      <c r="BR186" s="614" t="s">
        <v>529</v>
      </c>
      <c r="BS186" s="614" t="s">
        <v>529</v>
      </c>
      <c r="BT186" s="614" t="s">
        <v>529</v>
      </c>
      <c r="BU186" s="614" t="s">
        <v>529</v>
      </c>
      <c r="BV186" s="614" t="s">
        <v>529</v>
      </c>
      <c r="BW186" s="614" t="s">
        <v>529</v>
      </c>
      <c r="BX186" s="614" t="s">
        <v>529</v>
      </c>
      <c r="BY186" s="614" t="s">
        <v>1083</v>
      </c>
      <c r="BZ186" s="614" t="s">
        <v>1083</v>
      </c>
      <c r="CA186" s="614" t="s">
        <v>1083</v>
      </c>
      <c r="CB186" s="614" t="s">
        <v>1083</v>
      </c>
      <c r="CC186" s="614" t="s">
        <v>1083</v>
      </c>
      <c r="CD186" s="614" t="s">
        <v>1083</v>
      </c>
      <c r="CE186" s="614" t="s">
        <v>529</v>
      </c>
      <c r="CF186" s="614" t="s">
        <v>529</v>
      </c>
      <c r="CG186" s="614" t="s">
        <v>1083</v>
      </c>
      <c r="CH186" s="614" t="s">
        <v>1083</v>
      </c>
      <c r="CI186" s="614" t="s">
        <v>1083</v>
      </c>
      <c r="CJ186" s="614" t="s">
        <v>1083</v>
      </c>
      <c r="CK186" s="614" t="s">
        <v>529</v>
      </c>
      <c r="CL186" s="614" t="s">
        <v>1083</v>
      </c>
      <c r="CM186" s="614" t="s">
        <v>1083</v>
      </c>
      <c r="CN186" s="614" t="s">
        <v>1083</v>
      </c>
      <c r="CO186" s="614" t="s">
        <v>1083</v>
      </c>
      <c r="CP186" s="614" t="s">
        <v>1083</v>
      </c>
      <c r="CQ186" s="614" t="s">
        <v>1083</v>
      </c>
      <c r="CR186" s="614" t="s">
        <v>529</v>
      </c>
      <c r="CS186" s="614" t="s">
        <v>1083</v>
      </c>
      <c r="CT186" s="614" t="s">
        <v>1083</v>
      </c>
      <c r="CU186" s="614" t="s">
        <v>1083</v>
      </c>
      <c r="CV186" s="614" t="s">
        <v>1083</v>
      </c>
      <c r="CW186" s="614" t="s">
        <v>1083</v>
      </c>
      <c r="CX186" s="614" t="s">
        <v>1083</v>
      </c>
      <c r="CY186" s="614" t="s">
        <v>1083</v>
      </c>
      <c r="CZ186" s="614" t="s">
        <v>1083</v>
      </c>
      <c r="DA186" s="614" t="s">
        <v>1083</v>
      </c>
      <c r="DB186" s="614" t="s">
        <v>1083</v>
      </c>
      <c r="DC186" s="614" t="s">
        <v>529</v>
      </c>
      <c r="DD186" s="614" t="s">
        <v>1083</v>
      </c>
      <c r="DE186" s="614" t="s">
        <v>1083</v>
      </c>
      <c r="DF186" s="614" t="s">
        <v>1083</v>
      </c>
      <c r="DG186" s="614" t="s">
        <v>1083</v>
      </c>
      <c r="DH186" s="614" t="s">
        <v>1083</v>
      </c>
      <c r="DI186" s="614" t="s">
        <v>1083</v>
      </c>
      <c r="DJ186" s="614" t="s">
        <v>1083</v>
      </c>
      <c r="DK186" s="614" t="s">
        <v>1083</v>
      </c>
      <c r="DL186" s="614" t="s">
        <v>1083</v>
      </c>
      <c r="DM186" s="614" t="s">
        <v>529</v>
      </c>
      <c r="DN186" s="614" t="s">
        <v>1083</v>
      </c>
      <c r="DO186" s="614" t="s">
        <v>1083</v>
      </c>
      <c r="DP186" s="614" t="s">
        <v>529</v>
      </c>
      <c r="DQ186" s="614" t="s">
        <v>1083</v>
      </c>
      <c r="DR186" s="614" t="s">
        <v>1083</v>
      </c>
      <c r="DS186" s="614" t="s">
        <v>1083</v>
      </c>
      <c r="DT186" s="614" t="s">
        <v>1083</v>
      </c>
      <c r="DU186" s="614" t="s">
        <v>1083</v>
      </c>
      <c r="DV186" s="614" t="s">
        <v>1083</v>
      </c>
      <c r="DW186" s="614" t="s">
        <v>1083</v>
      </c>
      <c r="DX186" s="614" t="s">
        <v>1083</v>
      </c>
      <c r="DY186" s="614" t="s">
        <v>1083</v>
      </c>
      <c r="DZ186" s="614" t="s">
        <v>529</v>
      </c>
      <c r="EA186" s="614" t="s">
        <v>529</v>
      </c>
      <c r="EB186" s="614" t="s">
        <v>529</v>
      </c>
      <c r="EC186" s="614" t="s">
        <v>1083</v>
      </c>
      <c r="ED186" s="614" t="s">
        <v>529</v>
      </c>
      <c r="EE186" s="614" t="s">
        <v>1083</v>
      </c>
      <c r="EF186" s="614" t="s">
        <v>529</v>
      </c>
      <c r="EG186" s="614" t="s">
        <v>529</v>
      </c>
      <c r="EH186" s="614" t="s">
        <v>1083</v>
      </c>
      <c r="EI186" s="614" t="s">
        <v>1083</v>
      </c>
      <c r="EJ186" s="614" t="s">
        <v>1083</v>
      </c>
      <c r="EK186" s="614" t="s">
        <v>1083</v>
      </c>
      <c r="EL186" s="614" t="s">
        <v>1083</v>
      </c>
      <c r="EM186" s="614" t="s">
        <v>1083</v>
      </c>
      <c r="EN186" s="614" t="s">
        <v>1083</v>
      </c>
      <c r="EO186" s="614" t="s">
        <v>1083</v>
      </c>
      <c r="EP186" s="614" t="s">
        <v>1083</v>
      </c>
      <c r="EQ186" s="614" t="s">
        <v>1083</v>
      </c>
      <c r="ER186" s="614" t="s">
        <v>1083</v>
      </c>
      <c r="ES186" s="614" t="s">
        <v>1083</v>
      </c>
      <c r="ET186" s="614" t="s">
        <v>529</v>
      </c>
      <c r="EU186" s="614" t="s">
        <v>529</v>
      </c>
      <c r="EV186" s="614" t="s">
        <v>529</v>
      </c>
      <c r="EW186" s="614" t="s">
        <v>529</v>
      </c>
      <c r="EX186" s="614" t="s">
        <v>1083</v>
      </c>
      <c r="EY186" s="614" t="s">
        <v>1083</v>
      </c>
      <c r="EZ186" s="614" t="s">
        <v>529</v>
      </c>
      <c r="FA186" s="614" t="s">
        <v>1083</v>
      </c>
      <c r="FB186" s="614" t="s">
        <v>1083</v>
      </c>
      <c r="FC186" s="614" t="s">
        <v>1083</v>
      </c>
      <c r="FD186" s="614" t="s">
        <v>1083</v>
      </c>
      <c r="FE186" s="614" t="s">
        <v>1083</v>
      </c>
      <c r="FF186" s="614" t="s">
        <v>1083</v>
      </c>
      <c r="FG186" s="614" t="s">
        <v>1083</v>
      </c>
      <c r="FH186" s="614" t="s">
        <v>1083</v>
      </c>
      <c r="FI186" s="614" t="s">
        <v>1083</v>
      </c>
      <c r="FJ186" s="614" t="s">
        <v>529</v>
      </c>
      <c r="FK186" s="614" t="s">
        <v>529</v>
      </c>
      <c r="FL186" s="614" t="s">
        <v>1083</v>
      </c>
      <c r="FM186" s="614" t="s">
        <v>1083</v>
      </c>
      <c r="FN186" s="614" t="s">
        <v>1083</v>
      </c>
      <c r="FO186" s="614" t="s">
        <v>1083</v>
      </c>
      <c r="FP186" s="614" t="s">
        <v>1083</v>
      </c>
      <c r="FQ186" s="614" t="s">
        <v>1083</v>
      </c>
      <c r="FR186" s="614" t="s">
        <v>1083</v>
      </c>
      <c r="FS186" s="614" t="s">
        <v>529</v>
      </c>
      <c r="FT186" s="614" t="s">
        <v>529</v>
      </c>
      <c r="FU186" s="614" t="s">
        <v>1083</v>
      </c>
      <c r="FV186" s="614" t="s">
        <v>1083</v>
      </c>
      <c r="FW186" s="614" t="s">
        <v>1083</v>
      </c>
      <c r="FX186" s="614" t="s">
        <v>529</v>
      </c>
      <c r="FY186" s="614" t="s">
        <v>529</v>
      </c>
      <c r="FZ186" s="614" t="s">
        <v>529</v>
      </c>
      <c r="GA186" s="614" t="s">
        <v>529</v>
      </c>
      <c r="GB186" s="614" t="s">
        <v>529</v>
      </c>
      <c r="GC186" s="614" t="s">
        <v>529</v>
      </c>
      <c r="GD186" s="614" t="s">
        <v>529</v>
      </c>
      <c r="GE186" s="614" t="s">
        <v>1083</v>
      </c>
      <c r="GF186" s="614" t="s">
        <v>529</v>
      </c>
      <c r="GG186" s="614" t="s">
        <v>529</v>
      </c>
      <c r="GH186" s="614" t="s">
        <v>1083</v>
      </c>
      <c r="GI186" s="614" t="s">
        <v>1083</v>
      </c>
      <c r="GJ186" s="614" t="s">
        <v>529</v>
      </c>
      <c r="GK186" s="614" t="s">
        <v>1083</v>
      </c>
      <c r="GL186" s="614" t="s">
        <v>529</v>
      </c>
      <c r="GM186" s="614" t="s">
        <v>529</v>
      </c>
    </row>
    <row r="187" spans="1:195" x14ac:dyDescent="0.2">
      <c r="A187" s="613">
        <v>45012</v>
      </c>
      <c r="B187" s="614" t="s">
        <v>1083</v>
      </c>
      <c r="C187" s="614" t="s">
        <v>1083</v>
      </c>
      <c r="D187" s="614" t="s">
        <v>1083</v>
      </c>
      <c r="E187" s="614" t="s">
        <v>529</v>
      </c>
      <c r="F187" s="614" t="s">
        <v>1083</v>
      </c>
      <c r="G187" s="614" t="s">
        <v>1083</v>
      </c>
      <c r="H187" s="614" t="s">
        <v>1083</v>
      </c>
      <c r="I187" s="614" t="s">
        <v>1083</v>
      </c>
      <c r="J187" s="614" t="s">
        <v>1083</v>
      </c>
      <c r="K187" s="614" t="s">
        <v>1083</v>
      </c>
      <c r="L187" s="614" t="s">
        <v>1083</v>
      </c>
      <c r="M187" s="614" t="s">
        <v>1083</v>
      </c>
      <c r="N187" s="614" t="s">
        <v>1083</v>
      </c>
      <c r="O187" s="614" t="s">
        <v>1083</v>
      </c>
      <c r="P187" s="614" t="s">
        <v>1083</v>
      </c>
      <c r="Q187" s="614" t="s">
        <v>1083</v>
      </c>
      <c r="R187" s="614" t="s">
        <v>1083</v>
      </c>
      <c r="S187" s="614" t="s">
        <v>1083</v>
      </c>
      <c r="T187" s="614" t="s">
        <v>1083</v>
      </c>
      <c r="U187" s="614" t="s">
        <v>1083</v>
      </c>
      <c r="V187" s="614" t="s">
        <v>1083</v>
      </c>
      <c r="W187" s="614" t="s">
        <v>529</v>
      </c>
      <c r="X187" s="614" t="s">
        <v>529</v>
      </c>
      <c r="Y187" s="614" t="s">
        <v>1083</v>
      </c>
      <c r="Z187" s="614" t="s">
        <v>1083</v>
      </c>
      <c r="AA187" s="614" t="s">
        <v>1083</v>
      </c>
      <c r="AB187" s="614" t="s">
        <v>1083</v>
      </c>
      <c r="AC187" s="614" t="s">
        <v>1083</v>
      </c>
      <c r="AD187" s="614" t="s">
        <v>1083</v>
      </c>
      <c r="AE187" s="614" t="s">
        <v>1083</v>
      </c>
      <c r="AF187" s="614" t="s">
        <v>1083</v>
      </c>
      <c r="AG187" s="614" t="s">
        <v>1083</v>
      </c>
      <c r="AH187" s="614" t="s">
        <v>1083</v>
      </c>
      <c r="AI187" s="614" t="s">
        <v>1083</v>
      </c>
      <c r="AJ187" s="614" t="s">
        <v>1083</v>
      </c>
      <c r="AK187" s="614" t="s">
        <v>1083</v>
      </c>
      <c r="AL187" s="614" t="s">
        <v>1083</v>
      </c>
      <c r="AM187" s="614" t="s">
        <v>1083</v>
      </c>
      <c r="AN187" s="614" t="s">
        <v>1083</v>
      </c>
      <c r="AO187" s="614" t="s">
        <v>1083</v>
      </c>
      <c r="AP187" s="614" t="s">
        <v>1083</v>
      </c>
      <c r="AQ187" s="614" t="s">
        <v>1083</v>
      </c>
      <c r="AR187" s="614" t="s">
        <v>1083</v>
      </c>
      <c r="AS187" s="614" t="s">
        <v>1083</v>
      </c>
      <c r="AT187" s="614" t="s">
        <v>1083</v>
      </c>
      <c r="AU187" s="614" t="s">
        <v>1083</v>
      </c>
      <c r="AV187" s="614" t="s">
        <v>1083</v>
      </c>
      <c r="AW187" s="614" t="s">
        <v>1083</v>
      </c>
      <c r="AX187" s="614" t="s">
        <v>1083</v>
      </c>
      <c r="AY187" s="614" t="s">
        <v>1083</v>
      </c>
      <c r="AZ187" s="614" t="s">
        <v>1083</v>
      </c>
      <c r="BA187" s="614" t="s">
        <v>1083</v>
      </c>
      <c r="BB187" s="614" t="s">
        <v>1083</v>
      </c>
      <c r="BC187" s="614" t="s">
        <v>529</v>
      </c>
      <c r="BD187" s="614" t="s">
        <v>529</v>
      </c>
      <c r="BE187" s="614" t="s">
        <v>1083</v>
      </c>
      <c r="BF187" s="614" t="s">
        <v>529</v>
      </c>
      <c r="BG187" s="614" t="s">
        <v>1083</v>
      </c>
      <c r="BH187" s="614" t="s">
        <v>529</v>
      </c>
      <c r="BI187" s="614" t="s">
        <v>1083</v>
      </c>
      <c r="BJ187" s="614" t="s">
        <v>1083</v>
      </c>
      <c r="BK187" s="614" t="s">
        <v>529</v>
      </c>
      <c r="BL187" s="614" t="s">
        <v>529</v>
      </c>
      <c r="BM187" s="614" t="s">
        <v>1083</v>
      </c>
      <c r="BN187" s="614" t="s">
        <v>529</v>
      </c>
      <c r="BO187" s="614" t="s">
        <v>529</v>
      </c>
      <c r="BP187" s="614" t="s">
        <v>529</v>
      </c>
      <c r="BQ187" s="614" t="s">
        <v>529</v>
      </c>
      <c r="BR187" s="614" t="s">
        <v>529</v>
      </c>
      <c r="BS187" s="614" t="s">
        <v>529</v>
      </c>
      <c r="BT187" s="614" t="s">
        <v>529</v>
      </c>
      <c r="BU187" s="614" t="s">
        <v>529</v>
      </c>
      <c r="BV187" s="614" t="s">
        <v>529</v>
      </c>
      <c r="BW187" s="614" t="s">
        <v>529</v>
      </c>
      <c r="BX187" s="614" t="s">
        <v>529</v>
      </c>
      <c r="BY187" s="614" t="s">
        <v>1083</v>
      </c>
      <c r="BZ187" s="614" t="s">
        <v>1083</v>
      </c>
      <c r="CA187" s="614" t="s">
        <v>1083</v>
      </c>
      <c r="CB187" s="614" t="s">
        <v>1083</v>
      </c>
      <c r="CC187" s="614" t="s">
        <v>1083</v>
      </c>
      <c r="CD187" s="614" t="s">
        <v>1083</v>
      </c>
      <c r="CE187" s="614" t="s">
        <v>529</v>
      </c>
      <c r="CF187" s="614" t="s">
        <v>529</v>
      </c>
      <c r="CG187" s="614" t="s">
        <v>1083</v>
      </c>
      <c r="CH187" s="614" t="s">
        <v>1083</v>
      </c>
      <c r="CI187" s="614" t="s">
        <v>1083</v>
      </c>
      <c r="CJ187" s="614" t="s">
        <v>1083</v>
      </c>
      <c r="CK187" s="614" t="s">
        <v>529</v>
      </c>
      <c r="CL187" s="614" t="s">
        <v>1083</v>
      </c>
      <c r="CM187" s="614" t="s">
        <v>1083</v>
      </c>
      <c r="CN187" s="614" t="s">
        <v>1083</v>
      </c>
      <c r="CO187" s="614" t="s">
        <v>1083</v>
      </c>
      <c r="CP187" s="614" t="s">
        <v>1083</v>
      </c>
      <c r="CQ187" s="614" t="s">
        <v>1083</v>
      </c>
      <c r="CR187" s="614" t="s">
        <v>529</v>
      </c>
      <c r="CS187" s="614" t="s">
        <v>1083</v>
      </c>
      <c r="CT187" s="614" t="s">
        <v>1083</v>
      </c>
      <c r="CU187" s="614" t="s">
        <v>1083</v>
      </c>
      <c r="CV187" s="614" t="s">
        <v>1083</v>
      </c>
      <c r="CW187" s="614" t="s">
        <v>1083</v>
      </c>
      <c r="CX187" s="614" t="s">
        <v>1083</v>
      </c>
      <c r="CY187" s="614" t="s">
        <v>1083</v>
      </c>
      <c r="CZ187" s="614" t="s">
        <v>1083</v>
      </c>
      <c r="DA187" s="614" t="s">
        <v>1083</v>
      </c>
      <c r="DB187" s="614" t="s">
        <v>1083</v>
      </c>
      <c r="DC187" s="614" t="s">
        <v>529</v>
      </c>
      <c r="DD187" s="614" t="s">
        <v>1083</v>
      </c>
      <c r="DE187" s="614" t="s">
        <v>1083</v>
      </c>
      <c r="DF187" s="614" t="s">
        <v>1083</v>
      </c>
      <c r="DG187" s="614" t="s">
        <v>1083</v>
      </c>
      <c r="DH187" s="614" t="s">
        <v>1083</v>
      </c>
      <c r="DI187" s="614" t="s">
        <v>1083</v>
      </c>
      <c r="DJ187" s="614" t="s">
        <v>1083</v>
      </c>
      <c r="DK187" s="614" t="s">
        <v>1083</v>
      </c>
      <c r="DL187" s="614" t="s">
        <v>1083</v>
      </c>
      <c r="DM187" s="614" t="s">
        <v>529</v>
      </c>
      <c r="DN187" s="614" t="s">
        <v>1083</v>
      </c>
      <c r="DO187" s="614" t="s">
        <v>1083</v>
      </c>
      <c r="DP187" s="614" t="s">
        <v>529</v>
      </c>
      <c r="DQ187" s="614" t="s">
        <v>1083</v>
      </c>
      <c r="DR187" s="614" t="s">
        <v>1083</v>
      </c>
      <c r="DS187" s="614" t="s">
        <v>1083</v>
      </c>
      <c r="DT187" s="614" t="s">
        <v>1083</v>
      </c>
      <c r="DU187" s="614" t="s">
        <v>1083</v>
      </c>
      <c r="DV187" s="614" t="s">
        <v>1083</v>
      </c>
      <c r="DW187" s="614" t="s">
        <v>1083</v>
      </c>
      <c r="DX187" s="614" t="s">
        <v>1083</v>
      </c>
      <c r="DY187" s="614" t="s">
        <v>1083</v>
      </c>
      <c r="DZ187" s="614" t="s">
        <v>529</v>
      </c>
      <c r="EA187" s="614" t="s">
        <v>529</v>
      </c>
      <c r="EB187" s="614" t="s">
        <v>529</v>
      </c>
      <c r="EC187" s="614" t="s">
        <v>1083</v>
      </c>
      <c r="ED187" s="614" t="s">
        <v>529</v>
      </c>
      <c r="EE187" s="614" t="s">
        <v>1083</v>
      </c>
      <c r="EF187" s="614" t="s">
        <v>529</v>
      </c>
      <c r="EG187" s="614" t="s">
        <v>529</v>
      </c>
      <c r="EH187" s="614" t="s">
        <v>1083</v>
      </c>
      <c r="EI187" s="614" t="s">
        <v>1083</v>
      </c>
      <c r="EJ187" s="614" t="s">
        <v>1083</v>
      </c>
      <c r="EK187" s="614" t="s">
        <v>1083</v>
      </c>
      <c r="EL187" s="614" t="s">
        <v>1083</v>
      </c>
      <c r="EM187" s="614" t="s">
        <v>1083</v>
      </c>
      <c r="EN187" s="614" t="s">
        <v>1083</v>
      </c>
      <c r="EO187" s="614" t="s">
        <v>1083</v>
      </c>
      <c r="EP187" s="614" t="s">
        <v>1083</v>
      </c>
      <c r="EQ187" s="614" t="s">
        <v>1083</v>
      </c>
      <c r="ER187" s="614" t="s">
        <v>1083</v>
      </c>
      <c r="ES187" s="614" t="s">
        <v>1083</v>
      </c>
      <c r="ET187" s="614" t="s">
        <v>529</v>
      </c>
      <c r="EU187" s="614" t="s">
        <v>529</v>
      </c>
      <c r="EV187" s="614" t="s">
        <v>529</v>
      </c>
      <c r="EW187" s="614" t="s">
        <v>529</v>
      </c>
      <c r="EX187" s="614" t="s">
        <v>1083</v>
      </c>
      <c r="EY187" s="614" t="s">
        <v>1083</v>
      </c>
      <c r="EZ187" s="614" t="s">
        <v>529</v>
      </c>
      <c r="FA187" s="614" t="s">
        <v>1083</v>
      </c>
      <c r="FB187" s="614" t="s">
        <v>1083</v>
      </c>
      <c r="FC187" s="614" t="s">
        <v>1083</v>
      </c>
      <c r="FD187" s="614" t="s">
        <v>1083</v>
      </c>
      <c r="FE187" s="614" t="s">
        <v>1083</v>
      </c>
      <c r="FF187" s="614" t="s">
        <v>1083</v>
      </c>
      <c r="FG187" s="614" t="s">
        <v>1083</v>
      </c>
      <c r="FH187" s="614" t="s">
        <v>1083</v>
      </c>
      <c r="FI187" s="614" t="s">
        <v>1083</v>
      </c>
      <c r="FJ187" s="614" t="s">
        <v>1083</v>
      </c>
      <c r="FK187" s="614" t="s">
        <v>1083</v>
      </c>
      <c r="FL187" s="614" t="s">
        <v>1083</v>
      </c>
      <c r="FM187" s="614" t="s">
        <v>1083</v>
      </c>
      <c r="FN187" s="614" t="s">
        <v>1083</v>
      </c>
      <c r="FO187" s="614" t="s">
        <v>1083</v>
      </c>
      <c r="FP187" s="614" t="s">
        <v>1083</v>
      </c>
      <c r="FQ187" s="614" t="s">
        <v>1083</v>
      </c>
      <c r="FR187" s="614" t="s">
        <v>1083</v>
      </c>
      <c r="FS187" s="614" t="s">
        <v>529</v>
      </c>
      <c r="FT187" s="614" t="s">
        <v>529</v>
      </c>
      <c r="FU187" s="614" t="s">
        <v>1083</v>
      </c>
      <c r="FV187" s="614" t="s">
        <v>1083</v>
      </c>
      <c r="FW187" s="614" t="s">
        <v>1083</v>
      </c>
      <c r="FX187" s="614" t="s">
        <v>529</v>
      </c>
      <c r="FY187" s="614" t="s">
        <v>529</v>
      </c>
      <c r="FZ187" s="614" t="s">
        <v>529</v>
      </c>
      <c r="GA187" s="614" t="s">
        <v>529</v>
      </c>
      <c r="GB187" s="614" t="s">
        <v>529</v>
      </c>
      <c r="GC187" s="614" t="s">
        <v>529</v>
      </c>
      <c r="GD187" s="614" t="s">
        <v>529</v>
      </c>
      <c r="GE187" s="614" t="s">
        <v>1083</v>
      </c>
      <c r="GF187" s="614" t="s">
        <v>529</v>
      </c>
      <c r="GG187" s="614" t="s">
        <v>529</v>
      </c>
      <c r="GH187" s="614" t="s">
        <v>1083</v>
      </c>
      <c r="GI187" s="614" t="s">
        <v>1083</v>
      </c>
      <c r="GJ187" s="614" t="s">
        <v>529</v>
      </c>
      <c r="GK187" s="614" t="s">
        <v>1083</v>
      </c>
      <c r="GL187" s="614" t="s">
        <v>529</v>
      </c>
      <c r="GM187" s="614" t="s">
        <v>529</v>
      </c>
    </row>
    <row r="188" spans="1:195" x14ac:dyDescent="0.2">
      <c r="A188" s="613">
        <v>45013</v>
      </c>
      <c r="B188" s="614" t="s">
        <v>1083</v>
      </c>
      <c r="C188" s="614" t="s">
        <v>1083</v>
      </c>
      <c r="D188" s="614" t="s">
        <v>1083</v>
      </c>
      <c r="E188" s="614" t="s">
        <v>529</v>
      </c>
      <c r="F188" s="614" t="s">
        <v>1083</v>
      </c>
      <c r="G188" s="614" t="s">
        <v>1083</v>
      </c>
      <c r="H188" s="614" t="s">
        <v>1083</v>
      </c>
      <c r="I188" s="614" t="s">
        <v>1083</v>
      </c>
      <c r="J188" s="614" t="s">
        <v>1083</v>
      </c>
      <c r="K188" s="614" t="s">
        <v>1083</v>
      </c>
      <c r="L188" s="614" t="s">
        <v>1083</v>
      </c>
      <c r="M188" s="614" t="s">
        <v>1083</v>
      </c>
      <c r="N188" s="614" t="s">
        <v>1083</v>
      </c>
      <c r="O188" s="614" t="s">
        <v>1083</v>
      </c>
      <c r="P188" s="614" t="s">
        <v>1083</v>
      </c>
      <c r="Q188" s="614" t="s">
        <v>1083</v>
      </c>
      <c r="R188" s="614" t="s">
        <v>1083</v>
      </c>
      <c r="S188" s="614" t="s">
        <v>1083</v>
      </c>
      <c r="T188" s="614" t="s">
        <v>1083</v>
      </c>
      <c r="U188" s="614" t="s">
        <v>1083</v>
      </c>
      <c r="V188" s="614" t="s">
        <v>1083</v>
      </c>
      <c r="W188" s="614" t="s">
        <v>529</v>
      </c>
      <c r="X188" s="614" t="s">
        <v>529</v>
      </c>
      <c r="Y188" s="614" t="s">
        <v>1083</v>
      </c>
      <c r="Z188" s="614" t="s">
        <v>1083</v>
      </c>
      <c r="AA188" s="614" t="s">
        <v>1083</v>
      </c>
      <c r="AB188" s="614" t="s">
        <v>1083</v>
      </c>
      <c r="AC188" s="614" t="s">
        <v>1083</v>
      </c>
      <c r="AD188" s="614" t="s">
        <v>1083</v>
      </c>
      <c r="AE188" s="614" t="s">
        <v>1083</v>
      </c>
      <c r="AF188" s="614" t="s">
        <v>1083</v>
      </c>
      <c r="AG188" s="614" t="s">
        <v>1083</v>
      </c>
      <c r="AH188" s="614" t="s">
        <v>1083</v>
      </c>
      <c r="AI188" s="614" t="s">
        <v>1083</v>
      </c>
      <c r="AJ188" s="614" t="s">
        <v>1083</v>
      </c>
      <c r="AK188" s="614" t="s">
        <v>1083</v>
      </c>
      <c r="AL188" s="614" t="s">
        <v>1083</v>
      </c>
      <c r="AM188" s="614" t="s">
        <v>1083</v>
      </c>
      <c r="AN188" s="614" t="s">
        <v>1083</v>
      </c>
      <c r="AO188" s="614" t="s">
        <v>1083</v>
      </c>
      <c r="AP188" s="614" t="s">
        <v>1083</v>
      </c>
      <c r="AQ188" s="614" t="s">
        <v>1083</v>
      </c>
      <c r="AR188" s="614" t="s">
        <v>1083</v>
      </c>
      <c r="AS188" s="614" t="s">
        <v>1083</v>
      </c>
      <c r="AT188" s="614" t="s">
        <v>1083</v>
      </c>
      <c r="AU188" s="614" t="s">
        <v>1083</v>
      </c>
      <c r="AV188" s="614" t="s">
        <v>1083</v>
      </c>
      <c r="AW188" s="614" t="s">
        <v>1083</v>
      </c>
      <c r="AX188" s="614" t="s">
        <v>529</v>
      </c>
      <c r="AY188" s="614" t="s">
        <v>1083</v>
      </c>
      <c r="AZ188" s="614" t="s">
        <v>1083</v>
      </c>
      <c r="BA188" s="614" t="s">
        <v>1083</v>
      </c>
      <c r="BB188" s="614" t="s">
        <v>1083</v>
      </c>
      <c r="BC188" s="614" t="s">
        <v>529</v>
      </c>
      <c r="BD188" s="614" t="s">
        <v>529</v>
      </c>
      <c r="BE188" s="614" t="s">
        <v>1083</v>
      </c>
      <c r="BF188" s="614" t="s">
        <v>529</v>
      </c>
      <c r="BG188" s="614" t="s">
        <v>1083</v>
      </c>
      <c r="BH188" s="614" t="s">
        <v>529</v>
      </c>
      <c r="BI188" s="614" t="s">
        <v>1083</v>
      </c>
      <c r="BJ188" s="614" t="s">
        <v>1083</v>
      </c>
      <c r="BK188" s="614" t="s">
        <v>529</v>
      </c>
      <c r="BL188" s="614" t="s">
        <v>529</v>
      </c>
      <c r="BM188" s="614" t="s">
        <v>1083</v>
      </c>
      <c r="BN188" s="614" t="s">
        <v>529</v>
      </c>
      <c r="BO188" s="614" t="s">
        <v>529</v>
      </c>
      <c r="BP188" s="614" t="s">
        <v>529</v>
      </c>
      <c r="BQ188" s="614" t="s">
        <v>529</v>
      </c>
      <c r="BR188" s="614" t="s">
        <v>529</v>
      </c>
      <c r="BS188" s="614" t="s">
        <v>529</v>
      </c>
      <c r="BT188" s="614" t="s">
        <v>529</v>
      </c>
      <c r="BU188" s="614" t="s">
        <v>529</v>
      </c>
      <c r="BV188" s="614" t="s">
        <v>529</v>
      </c>
      <c r="BW188" s="614" t="s">
        <v>529</v>
      </c>
      <c r="BX188" s="614" t="s">
        <v>529</v>
      </c>
      <c r="BY188" s="614" t="s">
        <v>1083</v>
      </c>
      <c r="BZ188" s="614" t="s">
        <v>1083</v>
      </c>
      <c r="CA188" s="614" t="s">
        <v>1083</v>
      </c>
      <c r="CB188" s="614" t="s">
        <v>1083</v>
      </c>
      <c r="CC188" s="614" t="s">
        <v>1083</v>
      </c>
      <c r="CD188" s="614" t="s">
        <v>1083</v>
      </c>
      <c r="CE188" s="614" t="s">
        <v>529</v>
      </c>
      <c r="CF188" s="614" t="s">
        <v>529</v>
      </c>
      <c r="CG188" s="614" t="s">
        <v>1083</v>
      </c>
      <c r="CH188" s="614" t="s">
        <v>1083</v>
      </c>
      <c r="CI188" s="614" t="s">
        <v>1083</v>
      </c>
      <c r="CJ188" s="614" t="s">
        <v>1083</v>
      </c>
      <c r="CK188" s="614" t="s">
        <v>529</v>
      </c>
      <c r="CL188" s="614" t="s">
        <v>1083</v>
      </c>
      <c r="CM188" s="614" t="s">
        <v>1083</v>
      </c>
      <c r="CN188" s="614" t="s">
        <v>529</v>
      </c>
      <c r="CO188" s="614" t="s">
        <v>1083</v>
      </c>
      <c r="CP188" s="614" t="s">
        <v>1083</v>
      </c>
      <c r="CQ188" s="614" t="s">
        <v>1083</v>
      </c>
      <c r="CR188" s="614" t="s">
        <v>529</v>
      </c>
      <c r="CS188" s="614" t="s">
        <v>1083</v>
      </c>
      <c r="CT188" s="614" t="s">
        <v>1083</v>
      </c>
      <c r="CU188" s="614" t="s">
        <v>1083</v>
      </c>
      <c r="CV188" s="614" t="s">
        <v>1083</v>
      </c>
      <c r="CW188" s="614" t="s">
        <v>1083</v>
      </c>
      <c r="CX188" s="614" t="s">
        <v>1083</v>
      </c>
      <c r="CY188" s="614" t="s">
        <v>1083</v>
      </c>
      <c r="CZ188" s="614" t="s">
        <v>1083</v>
      </c>
      <c r="DA188" s="614" t="s">
        <v>1083</v>
      </c>
      <c r="DB188" s="614" t="s">
        <v>1083</v>
      </c>
      <c r="DC188" s="614" t="s">
        <v>529</v>
      </c>
      <c r="DD188" s="614" t="s">
        <v>1083</v>
      </c>
      <c r="DE188" s="614" t="s">
        <v>1083</v>
      </c>
      <c r="DF188" s="614" t="s">
        <v>1083</v>
      </c>
      <c r="DG188" s="614" t="s">
        <v>1083</v>
      </c>
      <c r="DH188" s="614" t="s">
        <v>1083</v>
      </c>
      <c r="DI188" s="614" t="s">
        <v>1083</v>
      </c>
      <c r="DJ188" s="614" t="s">
        <v>1083</v>
      </c>
      <c r="DK188" s="614" t="s">
        <v>1083</v>
      </c>
      <c r="DL188" s="614" t="s">
        <v>1083</v>
      </c>
      <c r="DM188" s="614" t="s">
        <v>529</v>
      </c>
      <c r="DN188" s="614" t="s">
        <v>1083</v>
      </c>
      <c r="DO188" s="614" t="s">
        <v>1083</v>
      </c>
      <c r="DP188" s="614" t="s">
        <v>529</v>
      </c>
      <c r="DQ188" s="614" t="s">
        <v>1083</v>
      </c>
      <c r="DR188" s="614" t="s">
        <v>1083</v>
      </c>
      <c r="DS188" s="614" t="s">
        <v>1083</v>
      </c>
      <c r="DT188" s="614" t="s">
        <v>1083</v>
      </c>
      <c r="DU188" s="614" t="s">
        <v>1083</v>
      </c>
      <c r="DV188" s="614" t="s">
        <v>1083</v>
      </c>
      <c r="DW188" s="614" t="s">
        <v>1083</v>
      </c>
      <c r="DX188" s="614" t="s">
        <v>1083</v>
      </c>
      <c r="DY188" s="614" t="s">
        <v>1083</v>
      </c>
      <c r="DZ188" s="614" t="s">
        <v>529</v>
      </c>
      <c r="EA188" s="614" t="s">
        <v>529</v>
      </c>
      <c r="EB188" s="614" t="s">
        <v>529</v>
      </c>
      <c r="EC188" s="614" t="s">
        <v>1083</v>
      </c>
      <c r="ED188" s="614" t="s">
        <v>529</v>
      </c>
      <c r="EE188" s="614" t="s">
        <v>1083</v>
      </c>
      <c r="EF188" s="614" t="s">
        <v>529</v>
      </c>
      <c r="EG188" s="614" t="s">
        <v>529</v>
      </c>
      <c r="EH188" s="614" t="s">
        <v>1083</v>
      </c>
      <c r="EI188" s="614" t="s">
        <v>1083</v>
      </c>
      <c r="EJ188" s="614" t="s">
        <v>1083</v>
      </c>
      <c r="EK188" s="614" t="s">
        <v>1083</v>
      </c>
      <c r="EL188" s="614" t="s">
        <v>1083</v>
      </c>
      <c r="EM188" s="614" t="s">
        <v>1083</v>
      </c>
      <c r="EN188" s="614" t="s">
        <v>1083</v>
      </c>
      <c r="EO188" s="614" t="s">
        <v>1083</v>
      </c>
      <c r="EP188" s="614" t="s">
        <v>1083</v>
      </c>
      <c r="EQ188" s="614" t="s">
        <v>1083</v>
      </c>
      <c r="ER188" s="614" t="s">
        <v>1083</v>
      </c>
      <c r="ES188" s="614" t="s">
        <v>1083</v>
      </c>
      <c r="ET188" s="614" t="s">
        <v>529</v>
      </c>
      <c r="EU188" s="614" t="s">
        <v>529</v>
      </c>
      <c r="EV188" s="614" t="s">
        <v>529</v>
      </c>
      <c r="EW188" s="614" t="s">
        <v>529</v>
      </c>
      <c r="EX188" s="614" t="s">
        <v>1083</v>
      </c>
      <c r="EY188" s="614" t="s">
        <v>1083</v>
      </c>
      <c r="EZ188" s="614" t="s">
        <v>529</v>
      </c>
      <c r="FA188" s="614" t="s">
        <v>1083</v>
      </c>
      <c r="FB188" s="614" t="s">
        <v>1083</v>
      </c>
      <c r="FC188" s="614" t="s">
        <v>1083</v>
      </c>
      <c r="FD188" s="614" t="s">
        <v>1083</v>
      </c>
      <c r="FE188" s="614" t="s">
        <v>1083</v>
      </c>
      <c r="FF188" s="614" t="s">
        <v>1083</v>
      </c>
      <c r="FG188" s="614" t="s">
        <v>1083</v>
      </c>
      <c r="FH188" s="614" t="s">
        <v>1083</v>
      </c>
      <c r="FI188" s="614" t="s">
        <v>1083</v>
      </c>
      <c r="FJ188" s="614" t="s">
        <v>529</v>
      </c>
      <c r="FK188" s="614" t="s">
        <v>529</v>
      </c>
      <c r="FL188" s="614" t="s">
        <v>1083</v>
      </c>
      <c r="FM188" s="614" t="s">
        <v>1083</v>
      </c>
      <c r="FN188" s="614" t="s">
        <v>1083</v>
      </c>
      <c r="FO188" s="614" t="s">
        <v>1083</v>
      </c>
      <c r="FP188" s="614" t="s">
        <v>1083</v>
      </c>
      <c r="FQ188" s="614" t="s">
        <v>1083</v>
      </c>
      <c r="FR188" s="614" t="s">
        <v>529</v>
      </c>
      <c r="FS188" s="614" t="s">
        <v>529</v>
      </c>
      <c r="FT188" s="614" t="s">
        <v>529</v>
      </c>
      <c r="FU188" s="614" t="s">
        <v>1083</v>
      </c>
      <c r="FV188" s="614" t="s">
        <v>1083</v>
      </c>
      <c r="FW188" s="614" t="s">
        <v>1083</v>
      </c>
      <c r="FX188" s="614" t="s">
        <v>529</v>
      </c>
      <c r="FY188" s="614" t="s">
        <v>529</v>
      </c>
      <c r="FZ188" s="614" t="s">
        <v>529</v>
      </c>
      <c r="GA188" s="614" t="s">
        <v>529</v>
      </c>
      <c r="GB188" s="614" t="s">
        <v>529</v>
      </c>
      <c r="GC188" s="614" t="s">
        <v>529</v>
      </c>
      <c r="GD188" s="614" t="s">
        <v>529</v>
      </c>
      <c r="GE188" s="614" t="s">
        <v>1083</v>
      </c>
      <c r="GF188" s="614" t="s">
        <v>529</v>
      </c>
      <c r="GG188" s="614" t="s">
        <v>529</v>
      </c>
      <c r="GH188" s="614" t="s">
        <v>1083</v>
      </c>
      <c r="GI188" s="614" t="s">
        <v>1083</v>
      </c>
      <c r="GJ188" s="614" t="s">
        <v>529</v>
      </c>
      <c r="GK188" s="614" t="s">
        <v>1083</v>
      </c>
      <c r="GL188" s="614" t="s">
        <v>529</v>
      </c>
      <c r="GM188" s="614" t="s">
        <v>529</v>
      </c>
    </row>
    <row r="189" spans="1:195" x14ac:dyDescent="0.2">
      <c r="A189" s="613">
        <v>45014</v>
      </c>
      <c r="B189" s="614" t="s">
        <v>1083</v>
      </c>
      <c r="C189" s="614" t="s">
        <v>1083</v>
      </c>
      <c r="D189" s="614" t="s">
        <v>1083</v>
      </c>
      <c r="E189" s="614" t="s">
        <v>529</v>
      </c>
      <c r="F189" s="614" t="s">
        <v>1083</v>
      </c>
      <c r="G189" s="614" t="s">
        <v>1083</v>
      </c>
      <c r="H189" s="614" t="s">
        <v>1083</v>
      </c>
      <c r="I189" s="614" t="s">
        <v>1083</v>
      </c>
      <c r="J189" s="614" t="s">
        <v>1083</v>
      </c>
      <c r="K189" s="614" t="s">
        <v>1083</v>
      </c>
      <c r="L189" s="614" t="s">
        <v>1083</v>
      </c>
      <c r="M189" s="614" t="s">
        <v>1083</v>
      </c>
      <c r="N189" s="614" t="s">
        <v>1083</v>
      </c>
      <c r="O189" s="614" t="s">
        <v>1083</v>
      </c>
      <c r="P189" s="614" t="s">
        <v>1083</v>
      </c>
      <c r="Q189" s="614" t="s">
        <v>1083</v>
      </c>
      <c r="R189" s="614" t="s">
        <v>1083</v>
      </c>
      <c r="S189" s="614" t="s">
        <v>1083</v>
      </c>
      <c r="T189" s="614" t="s">
        <v>1083</v>
      </c>
      <c r="U189" s="614" t="s">
        <v>1083</v>
      </c>
      <c r="V189" s="614" t="s">
        <v>1083</v>
      </c>
      <c r="W189" s="614" t="s">
        <v>529</v>
      </c>
      <c r="X189" s="614" t="s">
        <v>529</v>
      </c>
      <c r="Y189" s="614" t="s">
        <v>1083</v>
      </c>
      <c r="Z189" s="614" t="s">
        <v>1083</v>
      </c>
      <c r="AA189" s="614" t="s">
        <v>1083</v>
      </c>
      <c r="AB189" s="614" t="s">
        <v>1083</v>
      </c>
      <c r="AC189" s="614" t="s">
        <v>1083</v>
      </c>
      <c r="AD189" s="614" t="s">
        <v>1083</v>
      </c>
      <c r="AE189" s="614" t="s">
        <v>1083</v>
      </c>
      <c r="AF189" s="614" t="s">
        <v>1083</v>
      </c>
      <c r="AG189" s="614" t="s">
        <v>1083</v>
      </c>
      <c r="AH189" s="614" t="s">
        <v>1083</v>
      </c>
      <c r="AI189" s="614" t="s">
        <v>1083</v>
      </c>
      <c r="AJ189" s="614" t="s">
        <v>1083</v>
      </c>
      <c r="AK189" s="614" t="s">
        <v>1083</v>
      </c>
      <c r="AL189" s="614" t="s">
        <v>1083</v>
      </c>
      <c r="AM189" s="614" t="s">
        <v>1083</v>
      </c>
      <c r="AN189" s="614" t="s">
        <v>1083</v>
      </c>
      <c r="AO189" s="614" t="s">
        <v>1083</v>
      </c>
      <c r="AP189" s="614" t="s">
        <v>1083</v>
      </c>
      <c r="AQ189" s="614" t="s">
        <v>1083</v>
      </c>
      <c r="AR189" s="614" t="s">
        <v>1083</v>
      </c>
      <c r="AS189" s="614" t="s">
        <v>1083</v>
      </c>
      <c r="AT189" s="614" t="s">
        <v>1083</v>
      </c>
      <c r="AU189" s="614" t="s">
        <v>1083</v>
      </c>
      <c r="AV189" s="614" t="s">
        <v>1083</v>
      </c>
      <c r="AW189" s="614" t="s">
        <v>1083</v>
      </c>
      <c r="AX189" s="614" t="s">
        <v>529</v>
      </c>
      <c r="AY189" s="614" t="s">
        <v>1083</v>
      </c>
      <c r="AZ189" s="614" t="s">
        <v>1083</v>
      </c>
      <c r="BA189" s="614" t="s">
        <v>1083</v>
      </c>
      <c r="BB189" s="614" t="s">
        <v>1083</v>
      </c>
      <c r="BC189" s="614" t="s">
        <v>529</v>
      </c>
      <c r="BD189" s="614" t="s">
        <v>529</v>
      </c>
      <c r="BE189" s="614" t="s">
        <v>1083</v>
      </c>
      <c r="BF189" s="614" t="s">
        <v>529</v>
      </c>
      <c r="BG189" s="614" t="s">
        <v>1083</v>
      </c>
      <c r="BH189" s="614" t="s">
        <v>529</v>
      </c>
      <c r="BI189" s="614" t="s">
        <v>1083</v>
      </c>
      <c r="BJ189" s="614" t="s">
        <v>1083</v>
      </c>
      <c r="BK189" s="614" t="s">
        <v>529</v>
      </c>
      <c r="BL189" s="614" t="s">
        <v>529</v>
      </c>
      <c r="BM189" s="614" t="s">
        <v>1083</v>
      </c>
      <c r="BN189" s="614" t="s">
        <v>529</v>
      </c>
      <c r="BO189" s="614" t="s">
        <v>529</v>
      </c>
      <c r="BP189" s="614" t="s">
        <v>529</v>
      </c>
      <c r="BQ189" s="614" t="s">
        <v>529</v>
      </c>
      <c r="BR189" s="614" t="s">
        <v>529</v>
      </c>
      <c r="BS189" s="614" t="s">
        <v>529</v>
      </c>
      <c r="BT189" s="614" t="s">
        <v>529</v>
      </c>
      <c r="BU189" s="614" t="s">
        <v>529</v>
      </c>
      <c r="BV189" s="614" t="s">
        <v>529</v>
      </c>
      <c r="BW189" s="614" t="s">
        <v>529</v>
      </c>
      <c r="BX189" s="614" t="s">
        <v>529</v>
      </c>
      <c r="BY189" s="614" t="s">
        <v>1083</v>
      </c>
      <c r="BZ189" s="614" t="s">
        <v>1083</v>
      </c>
      <c r="CA189" s="614" t="s">
        <v>1083</v>
      </c>
      <c r="CB189" s="614" t="s">
        <v>1083</v>
      </c>
      <c r="CC189" s="614" t="s">
        <v>1083</v>
      </c>
      <c r="CD189" s="614" t="s">
        <v>1083</v>
      </c>
      <c r="CE189" s="614" t="s">
        <v>529</v>
      </c>
      <c r="CF189" s="614" t="s">
        <v>529</v>
      </c>
      <c r="CG189" s="614" t="s">
        <v>1083</v>
      </c>
      <c r="CH189" s="614" t="s">
        <v>1083</v>
      </c>
      <c r="CI189" s="614" t="s">
        <v>1083</v>
      </c>
      <c r="CJ189" s="614" t="s">
        <v>1083</v>
      </c>
      <c r="CK189" s="614" t="s">
        <v>529</v>
      </c>
      <c r="CL189" s="614" t="s">
        <v>1083</v>
      </c>
      <c r="CM189" s="614" t="s">
        <v>1083</v>
      </c>
      <c r="CN189" s="614" t="s">
        <v>1083</v>
      </c>
      <c r="CO189" s="614" t="s">
        <v>1083</v>
      </c>
      <c r="CP189" s="614" t="s">
        <v>1083</v>
      </c>
      <c r="CQ189" s="614" t="s">
        <v>1083</v>
      </c>
      <c r="CR189" s="614" t="s">
        <v>529</v>
      </c>
      <c r="CS189" s="614" t="s">
        <v>1083</v>
      </c>
      <c r="CT189" s="614" t="s">
        <v>1083</v>
      </c>
      <c r="CU189" s="614" t="s">
        <v>1083</v>
      </c>
      <c r="CV189" s="614" t="s">
        <v>1083</v>
      </c>
      <c r="CW189" s="614" t="s">
        <v>1083</v>
      </c>
      <c r="CX189" s="614" t="s">
        <v>1083</v>
      </c>
      <c r="CY189" s="614" t="s">
        <v>1083</v>
      </c>
      <c r="CZ189" s="614" t="s">
        <v>1083</v>
      </c>
      <c r="DA189" s="614" t="s">
        <v>1083</v>
      </c>
      <c r="DB189" s="614" t="s">
        <v>1083</v>
      </c>
      <c r="DC189" s="614" t="s">
        <v>529</v>
      </c>
      <c r="DD189" s="614" t="s">
        <v>1083</v>
      </c>
      <c r="DE189" s="614" t="s">
        <v>1083</v>
      </c>
      <c r="DF189" s="614" t="s">
        <v>1083</v>
      </c>
      <c r="DG189" s="614" t="s">
        <v>1083</v>
      </c>
      <c r="DH189" s="614" t="s">
        <v>1083</v>
      </c>
      <c r="DI189" s="614" t="s">
        <v>1083</v>
      </c>
      <c r="DJ189" s="614" t="s">
        <v>1083</v>
      </c>
      <c r="DK189" s="614" t="s">
        <v>1083</v>
      </c>
      <c r="DL189" s="614" t="s">
        <v>1083</v>
      </c>
      <c r="DM189" s="614" t="s">
        <v>529</v>
      </c>
      <c r="DN189" s="614" t="s">
        <v>1083</v>
      </c>
      <c r="DO189" s="614" t="s">
        <v>1083</v>
      </c>
      <c r="DP189" s="614" t="s">
        <v>529</v>
      </c>
      <c r="DQ189" s="614" t="s">
        <v>1083</v>
      </c>
      <c r="DR189" s="614" t="s">
        <v>1083</v>
      </c>
      <c r="DS189" s="614" t="s">
        <v>1083</v>
      </c>
      <c r="DT189" s="614" t="s">
        <v>1083</v>
      </c>
      <c r="DU189" s="614" t="s">
        <v>1083</v>
      </c>
      <c r="DV189" s="614" t="s">
        <v>1083</v>
      </c>
      <c r="DW189" s="614" t="s">
        <v>1083</v>
      </c>
      <c r="DX189" s="614" t="s">
        <v>1083</v>
      </c>
      <c r="DY189" s="614" t="s">
        <v>1083</v>
      </c>
      <c r="DZ189" s="614" t="s">
        <v>529</v>
      </c>
      <c r="EA189" s="614" t="s">
        <v>529</v>
      </c>
      <c r="EB189" s="614" t="s">
        <v>529</v>
      </c>
      <c r="EC189" s="614" t="s">
        <v>1083</v>
      </c>
      <c r="ED189" s="614" t="s">
        <v>529</v>
      </c>
      <c r="EE189" s="614" t="s">
        <v>529</v>
      </c>
      <c r="EF189" s="614" t="s">
        <v>529</v>
      </c>
      <c r="EG189" s="614" t="s">
        <v>529</v>
      </c>
      <c r="EH189" s="614" t="s">
        <v>1083</v>
      </c>
      <c r="EI189" s="614" t="s">
        <v>1083</v>
      </c>
      <c r="EJ189" s="614" t="s">
        <v>1083</v>
      </c>
      <c r="EK189" s="614" t="s">
        <v>1083</v>
      </c>
      <c r="EL189" s="614" t="s">
        <v>1083</v>
      </c>
      <c r="EM189" s="614" t="s">
        <v>1083</v>
      </c>
      <c r="EN189" s="614" t="s">
        <v>1083</v>
      </c>
      <c r="EO189" s="614" t="s">
        <v>1083</v>
      </c>
      <c r="EP189" s="614" t="s">
        <v>1083</v>
      </c>
      <c r="EQ189" s="614" t="s">
        <v>1083</v>
      </c>
      <c r="ER189" s="614" t="s">
        <v>1083</v>
      </c>
      <c r="ES189" s="614" t="s">
        <v>1083</v>
      </c>
      <c r="ET189" s="614" t="s">
        <v>529</v>
      </c>
      <c r="EU189" s="614" t="s">
        <v>529</v>
      </c>
      <c r="EV189" s="614" t="s">
        <v>529</v>
      </c>
      <c r="EW189" s="614" t="s">
        <v>529</v>
      </c>
      <c r="EX189" s="614" t="s">
        <v>1083</v>
      </c>
      <c r="EY189" s="614" t="s">
        <v>529</v>
      </c>
      <c r="EZ189" s="614" t="s">
        <v>529</v>
      </c>
      <c r="FA189" s="614" t="s">
        <v>1083</v>
      </c>
      <c r="FB189" s="614" t="s">
        <v>1083</v>
      </c>
      <c r="FC189" s="614" t="s">
        <v>1083</v>
      </c>
      <c r="FD189" s="614" t="s">
        <v>1083</v>
      </c>
      <c r="FE189" s="614" t="s">
        <v>1083</v>
      </c>
      <c r="FF189" s="614" t="s">
        <v>1083</v>
      </c>
      <c r="FG189" s="614" t="s">
        <v>1083</v>
      </c>
      <c r="FH189" s="614" t="s">
        <v>1083</v>
      </c>
      <c r="FI189" s="614" t="s">
        <v>1083</v>
      </c>
      <c r="FJ189" s="614" t="s">
        <v>529</v>
      </c>
      <c r="FK189" s="614" t="s">
        <v>529</v>
      </c>
      <c r="FL189" s="614" t="s">
        <v>1083</v>
      </c>
      <c r="FM189" s="614" t="s">
        <v>1083</v>
      </c>
      <c r="FN189" s="614" t="s">
        <v>1083</v>
      </c>
      <c r="FO189" s="614" t="s">
        <v>1083</v>
      </c>
      <c r="FP189" s="614" t="s">
        <v>1083</v>
      </c>
      <c r="FQ189" s="614" t="s">
        <v>1083</v>
      </c>
      <c r="FR189" s="614" t="s">
        <v>1083</v>
      </c>
      <c r="FS189" s="614" t="s">
        <v>529</v>
      </c>
      <c r="FT189" s="614" t="s">
        <v>529</v>
      </c>
      <c r="FU189" s="614" t="s">
        <v>1083</v>
      </c>
      <c r="FV189" s="614" t="s">
        <v>1083</v>
      </c>
      <c r="FW189" s="614" t="s">
        <v>1083</v>
      </c>
      <c r="FX189" s="614" t="s">
        <v>529</v>
      </c>
      <c r="FY189" s="614" t="s">
        <v>529</v>
      </c>
      <c r="FZ189" s="614" t="s">
        <v>1083</v>
      </c>
      <c r="GA189" s="614" t="s">
        <v>1083</v>
      </c>
      <c r="GB189" s="614" t="s">
        <v>529</v>
      </c>
      <c r="GC189" s="614" t="s">
        <v>529</v>
      </c>
      <c r="GD189" s="614" t="s">
        <v>529</v>
      </c>
      <c r="GE189" s="614" t="s">
        <v>1083</v>
      </c>
      <c r="GF189" s="614" t="s">
        <v>529</v>
      </c>
      <c r="GG189" s="614" t="s">
        <v>529</v>
      </c>
      <c r="GH189" s="614" t="s">
        <v>1083</v>
      </c>
      <c r="GI189" s="614" t="s">
        <v>1083</v>
      </c>
      <c r="GJ189" s="614" t="s">
        <v>1083</v>
      </c>
      <c r="GK189" s="614" t="s">
        <v>1083</v>
      </c>
      <c r="GL189" s="614" t="s">
        <v>529</v>
      </c>
      <c r="GM189" s="614" t="s">
        <v>529</v>
      </c>
    </row>
    <row r="190" spans="1:195" x14ac:dyDescent="0.2">
      <c r="A190" s="613">
        <v>45015</v>
      </c>
      <c r="B190" s="614" t="s">
        <v>1083</v>
      </c>
      <c r="C190" s="614" t="s">
        <v>1083</v>
      </c>
      <c r="D190" s="614" t="s">
        <v>1083</v>
      </c>
      <c r="E190" s="614" t="s">
        <v>529</v>
      </c>
      <c r="F190" s="614" t="s">
        <v>1083</v>
      </c>
      <c r="G190" s="614" t="s">
        <v>1083</v>
      </c>
      <c r="H190" s="614" t="s">
        <v>1083</v>
      </c>
      <c r="I190" s="614" t="s">
        <v>1083</v>
      </c>
      <c r="J190" s="614" t="s">
        <v>1083</v>
      </c>
      <c r="K190" s="614" t="s">
        <v>1083</v>
      </c>
      <c r="L190" s="614" t="s">
        <v>1083</v>
      </c>
      <c r="M190" s="614" t="s">
        <v>1083</v>
      </c>
      <c r="N190" s="614" t="s">
        <v>1083</v>
      </c>
      <c r="O190" s="614" t="s">
        <v>1083</v>
      </c>
      <c r="P190" s="614" t="s">
        <v>1083</v>
      </c>
      <c r="Q190" s="614" t="s">
        <v>1083</v>
      </c>
      <c r="R190" s="614" t="s">
        <v>1083</v>
      </c>
      <c r="S190" s="614" t="s">
        <v>1083</v>
      </c>
      <c r="T190" s="614" t="s">
        <v>1083</v>
      </c>
      <c r="U190" s="614" t="s">
        <v>1083</v>
      </c>
      <c r="V190" s="614" t="s">
        <v>1083</v>
      </c>
      <c r="W190" s="614" t="s">
        <v>529</v>
      </c>
      <c r="X190" s="614" t="s">
        <v>529</v>
      </c>
      <c r="Y190" s="614" t="s">
        <v>1083</v>
      </c>
      <c r="Z190" s="614" t="s">
        <v>1083</v>
      </c>
      <c r="AA190" s="614" t="s">
        <v>1083</v>
      </c>
      <c r="AB190" s="614" t="s">
        <v>1083</v>
      </c>
      <c r="AC190" s="614" t="s">
        <v>1083</v>
      </c>
      <c r="AD190" s="614" t="s">
        <v>1083</v>
      </c>
      <c r="AE190" s="614" t="s">
        <v>1083</v>
      </c>
      <c r="AF190" s="614" t="s">
        <v>1083</v>
      </c>
      <c r="AG190" s="614" t="s">
        <v>1083</v>
      </c>
      <c r="AH190" s="614" t="s">
        <v>1083</v>
      </c>
      <c r="AI190" s="614" t="s">
        <v>1083</v>
      </c>
      <c r="AJ190" s="614" t="s">
        <v>1083</v>
      </c>
      <c r="AK190" s="614" t="s">
        <v>1083</v>
      </c>
      <c r="AL190" s="614" t="s">
        <v>1083</v>
      </c>
      <c r="AM190" s="614" t="s">
        <v>1083</v>
      </c>
      <c r="AN190" s="614" t="s">
        <v>1083</v>
      </c>
      <c r="AO190" s="614" t="s">
        <v>1083</v>
      </c>
      <c r="AP190" s="614" t="s">
        <v>1083</v>
      </c>
      <c r="AQ190" s="614" t="s">
        <v>1083</v>
      </c>
      <c r="AR190" s="614" t="s">
        <v>1083</v>
      </c>
      <c r="AS190" s="614" t="s">
        <v>1083</v>
      </c>
      <c r="AT190" s="614" t="s">
        <v>1083</v>
      </c>
      <c r="AU190" s="614" t="s">
        <v>1083</v>
      </c>
      <c r="AV190" s="614" t="s">
        <v>1083</v>
      </c>
      <c r="AW190" s="614" t="s">
        <v>1083</v>
      </c>
      <c r="AX190" s="614" t="s">
        <v>1083</v>
      </c>
      <c r="AY190" s="614" t="s">
        <v>1083</v>
      </c>
      <c r="AZ190" s="614" t="s">
        <v>1083</v>
      </c>
      <c r="BA190" s="614" t="s">
        <v>1083</v>
      </c>
      <c r="BB190" s="614" t="s">
        <v>1083</v>
      </c>
      <c r="BC190" s="614" t="s">
        <v>529</v>
      </c>
      <c r="BD190" s="614" t="s">
        <v>529</v>
      </c>
      <c r="BE190" s="614" t="s">
        <v>1083</v>
      </c>
      <c r="BF190" s="614" t="s">
        <v>529</v>
      </c>
      <c r="BG190" s="614" t="s">
        <v>1083</v>
      </c>
      <c r="BH190" s="614" t="s">
        <v>529</v>
      </c>
      <c r="BI190" s="614" t="s">
        <v>1083</v>
      </c>
      <c r="BJ190" s="614" t="s">
        <v>1083</v>
      </c>
      <c r="BK190" s="614" t="s">
        <v>529</v>
      </c>
      <c r="BL190" s="614" t="s">
        <v>529</v>
      </c>
      <c r="BM190" s="614" t="s">
        <v>1083</v>
      </c>
      <c r="BN190" s="614" t="s">
        <v>529</v>
      </c>
      <c r="BO190" s="614" t="s">
        <v>529</v>
      </c>
      <c r="BP190" s="614" t="s">
        <v>529</v>
      </c>
      <c r="BQ190" s="614" t="s">
        <v>529</v>
      </c>
      <c r="BR190" s="614" t="s">
        <v>529</v>
      </c>
      <c r="BS190" s="614" t="s">
        <v>529</v>
      </c>
      <c r="BT190" s="614" t="s">
        <v>529</v>
      </c>
      <c r="BU190" s="614" t="s">
        <v>529</v>
      </c>
      <c r="BV190" s="614" t="s">
        <v>529</v>
      </c>
      <c r="BW190" s="614" t="s">
        <v>529</v>
      </c>
      <c r="BX190" s="614" t="s">
        <v>529</v>
      </c>
      <c r="BY190" s="614" t="s">
        <v>1083</v>
      </c>
      <c r="BZ190" s="614" t="s">
        <v>1083</v>
      </c>
      <c r="CA190" s="614" t="s">
        <v>1083</v>
      </c>
      <c r="CB190" s="614" t="s">
        <v>1083</v>
      </c>
      <c r="CC190" s="614" t="s">
        <v>1083</v>
      </c>
      <c r="CD190" s="614" t="s">
        <v>1083</v>
      </c>
      <c r="CE190" s="614" t="s">
        <v>529</v>
      </c>
      <c r="CF190" s="614" t="s">
        <v>529</v>
      </c>
      <c r="CG190" s="614" t="s">
        <v>1083</v>
      </c>
      <c r="CH190" s="614" t="s">
        <v>1083</v>
      </c>
      <c r="CI190" s="614" t="s">
        <v>1083</v>
      </c>
      <c r="CJ190" s="614" t="s">
        <v>1083</v>
      </c>
      <c r="CK190" s="614" t="s">
        <v>529</v>
      </c>
      <c r="CL190" s="614" t="s">
        <v>1083</v>
      </c>
      <c r="CM190" s="614" t="s">
        <v>1083</v>
      </c>
      <c r="CN190" s="614" t="s">
        <v>1083</v>
      </c>
      <c r="CO190" s="614" t="s">
        <v>1083</v>
      </c>
      <c r="CP190" s="614" t="s">
        <v>1083</v>
      </c>
      <c r="CQ190" s="614" t="s">
        <v>1083</v>
      </c>
      <c r="CR190" s="614" t="s">
        <v>529</v>
      </c>
      <c r="CS190" s="614" t="s">
        <v>1083</v>
      </c>
      <c r="CT190" s="614" t="s">
        <v>1083</v>
      </c>
      <c r="CU190" s="614" t="s">
        <v>1083</v>
      </c>
      <c r="CV190" s="614" t="s">
        <v>1083</v>
      </c>
      <c r="CW190" s="614" t="s">
        <v>1083</v>
      </c>
      <c r="CX190" s="614" t="s">
        <v>1083</v>
      </c>
      <c r="CY190" s="614" t="s">
        <v>1083</v>
      </c>
      <c r="CZ190" s="614" t="s">
        <v>1083</v>
      </c>
      <c r="DA190" s="614" t="s">
        <v>1083</v>
      </c>
      <c r="DB190" s="614" t="s">
        <v>1083</v>
      </c>
      <c r="DC190" s="614" t="s">
        <v>529</v>
      </c>
      <c r="DD190" s="614" t="s">
        <v>1083</v>
      </c>
      <c r="DE190" s="614" t="s">
        <v>1083</v>
      </c>
      <c r="DF190" s="614" t="s">
        <v>1083</v>
      </c>
      <c r="DG190" s="614" t="s">
        <v>1083</v>
      </c>
      <c r="DH190" s="614" t="s">
        <v>1083</v>
      </c>
      <c r="DI190" s="614" t="s">
        <v>1083</v>
      </c>
      <c r="DJ190" s="614" t="s">
        <v>1083</v>
      </c>
      <c r="DK190" s="614" t="s">
        <v>1083</v>
      </c>
      <c r="DL190" s="614" t="s">
        <v>1083</v>
      </c>
      <c r="DM190" s="614" t="s">
        <v>1083</v>
      </c>
      <c r="DN190" s="614" t="s">
        <v>1083</v>
      </c>
      <c r="DO190" s="614" t="s">
        <v>1083</v>
      </c>
      <c r="DP190" s="614" t="s">
        <v>529</v>
      </c>
      <c r="DQ190" s="614" t="s">
        <v>1083</v>
      </c>
      <c r="DR190" s="614" t="s">
        <v>1083</v>
      </c>
      <c r="DS190" s="614" t="s">
        <v>1083</v>
      </c>
      <c r="DT190" s="614" t="s">
        <v>1083</v>
      </c>
      <c r="DU190" s="614" t="s">
        <v>1083</v>
      </c>
      <c r="DV190" s="614" t="s">
        <v>1083</v>
      </c>
      <c r="DW190" s="614" t="s">
        <v>1083</v>
      </c>
      <c r="DX190" s="614" t="s">
        <v>1083</v>
      </c>
      <c r="DY190" s="614" t="s">
        <v>1083</v>
      </c>
      <c r="DZ190" s="614" t="s">
        <v>529</v>
      </c>
      <c r="EA190" s="614" t="s">
        <v>529</v>
      </c>
      <c r="EB190" s="614" t="s">
        <v>529</v>
      </c>
      <c r="EC190" s="614" t="s">
        <v>1083</v>
      </c>
      <c r="ED190" s="614" t="s">
        <v>529</v>
      </c>
      <c r="EE190" s="614" t="s">
        <v>1083</v>
      </c>
      <c r="EF190" s="614" t="s">
        <v>529</v>
      </c>
      <c r="EG190" s="614" t="s">
        <v>529</v>
      </c>
      <c r="EH190" s="614" t="s">
        <v>1083</v>
      </c>
      <c r="EI190" s="614" t="s">
        <v>1083</v>
      </c>
      <c r="EJ190" s="614" t="s">
        <v>1083</v>
      </c>
      <c r="EK190" s="614" t="s">
        <v>1083</v>
      </c>
      <c r="EL190" s="614" t="s">
        <v>1083</v>
      </c>
      <c r="EM190" s="614" t="s">
        <v>1083</v>
      </c>
      <c r="EN190" s="614" t="s">
        <v>1083</v>
      </c>
      <c r="EO190" s="614" t="s">
        <v>1083</v>
      </c>
      <c r="EP190" s="614" t="s">
        <v>1083</v>
      </c>
      <c r="EQ190" s="614" t="s">
        <v>1083</v>
      </c>
      <c r="ER190" s="614" t="s">
        <v>1083</v>
      </c>
      <c r="ES190" s="614" t="s">
        <v>1083</v>
      </c>
      <c r="ET190" s="614" t="s">
        <v>529</v>
      </c>
      <c r="EU190" s="614" t="s">
        <v>529</v>
      </c>
      <c r="EV190" s="614" t="s">
        <v>1083</v>
      </c>
      <c r="EW190" s="614" t="s">
        <v>529</v>
      </c>
      <c r="EX190" s="614" t="s">
        <v>1083</v>
      </c>
      <c r="EY190" s="614" t="s">
        <v>1083</v>
      </c>
      <c r="EZ190" s="614" t="s">
        <v>529</v>
      </c>
      <c r="FA190" s="614" t="s">
        <v>1083</v>
      </c>
      <c r="FB190" s="614" t="s">
        <v>1083</v>
      </c>
      <c r="FC190" s="614" t="s">
        <v>1083</v>
      </c>
      <c r="FD190" s="614" t="s">
        <v>529</v>
      </c>
      <c r="FE190" s="614" t="s">
        <v>1083</v>
      </c>
      <c r="FF190" s="614" t="s">
        <v>1083</v>
      </c>
      <c r="FG190" s="614" t="s">
        <v>1083</v>
      </c>
      <c r="FH190" s="614" t="s">
        <v>1083</v>
      </c>
      <c r="FI190" s="614" t="s">
        <v>1083</v>
      </c>
      <c r="FJ190" s="614" t="s">
        <v>529</v>
      </c>
      <c r="FK190" s="614" t="s">
        <v>529</v>
      </c>
      <c r="FL190" s="614" t="s">
        <v>1083</v>
      </c>
      <c r="FM190" s="614" t="s">
        <v>1083</v>
      </c>
      <c r="FN190" s="614" t="s">
        <v>1083</v>
      </c>
      <c r="FO190" s="614" t="s">
        <v>1083</v>
      </c>
      <c r="FP190" s="614" t="s">
        <v>1083</v>
      </c>
      <c r="FQ190" s="614" t="s">
        <v>1083</v>
      </c>
      <c r="FR190" s="614" t="s">
        <v>1083</v>
      </c>
      <c r="FS190" s="614" t="s">
        <v>529</v>
      </c>
      <c r="FT190" s="614" t="s">
        <v>529</v>
      </c>
      <c r="FU190" s="614" t="s">
        <v>1083</v>
      </c>
      <c r="FV190" s="614" t="s">
        <v>1083</v>
      </c>
      <c r="FW190" s="614" t="s">
        <v>1083</v>
      </c>
      <c r="FX190" s="614" t="s">
        <v>529</v>
      </c>
      <c r="FY190" s="614" t="s">
        <v>529</v>
      </c>
      <c r="FZ190" s="614" t="s">
        <v>529</v>
      </c>
      <c r="GA190" s="614" t="s">
        <v>529</v>
      </c>
      <c r="GB190" s="614" t="s">
        <v>529</v>
      </c>
      <c r="GC190" s="614" t="s">
        <v>529</v>
      </c>
      <c r="GD190" s="614" t="s">
        <v>529</v>
      </c>
      <c r="GE190" s="614" t="s">
        <v>1083</v>
      </c>
      <c r="GF190" s="614" t="s">
        <v>529</v>
      </c>
      <c r="GG190" s="614" t="s">
        <v>529</v>
      </c>
      <c r="GH190" s="614" t="s">
        <v>1083</v>
      </c>
      <c r="GI190" s="614" t="s">
        <v>1083</v>
      </c>
      <c r="GJ190" s="614" t="s">
        <v>529</v>
      </c>
      <c r="GK190" s="614" t="s">
        <v>1083</v>
      </c>
      <c r="GL190" s="614" t="s">
        <v>529</v>
      </c>
      <c r="GM190" s="614" t="s">
        <v>529</v>
      </c>
    </row>
    <row r="191" spans="1:195" x14ac:dyDescent="0.2">
      <c r="A191" s="613">
        <v>45016</v>
      </c>
      <c r="B191" s="614" t="s">
        <v>1083</v>
      </c>
      <c r="C191" s="614" t="s">
        <v>1083</v>
      </c>
      <c r="D191" s="614" t="s">
        <v>1083</v>
      </c>
      <c r="E191" s="614" t="s">
        <v>529</v>
      </c>
      <c r="F191" s="614" t="s">
        <v>1083</v>
      </c>
      <c r="G191" s="614" t="s">
        <v>1083</v>
      </c>
      <c r="H191" s="614" t="s">
        <v>1083</v>
      </c>
      <c r="I191" s="614" t="s">
        <v>1083</v>
      </c>
      <c r="J191" s="614" t="s">
        <v>1083</v>
      </c>
      <c r="K191" s="614" t="s">
        <v>1083</v>
      </c>
      <c r="L191" s="614" t="s">
        <v>1083</v>
      </c>
      <c r="M191" s="614" t="s">
        <v>1083</v>
      </c>
      <c r="N191" s="614" t="s">
        <v>1083</v>
      </c>
      <c r="O191" s="614" t="s">
        <v>1083</v>
      </c>
      <c r="P191" s="614" t="s">
        <v>1083</v>
      </c>
      <c r="Q191" s="614" t="s">
        <v>1083</v>
      </c>
      <c r="R191" s="614" t="s">
        <v>1083</v>
      </c>
      <c r="S191" s="614" t="s">
        <v>1083</v>
      </c>
      <c r="T191" s="614" t="s">
        <v>1083</v>
      </c>
      <c r="U191" s="614" t="s">
        <v>1083</v>
      </c>
      <c r="V191" s="614" t="s">
        <v>1083</v>
      </c>
      <c r="W191" s="614" t="s">
        <v>529</v>
      </c>
      <c r="X191" s="614" t="s">
        <v>529</v>
      </c>
      <c r="Y191" s="614" t="s">
        <v>1083</v>
      </c>
      <c r="Z191" s="614" t="s">
        <v>1083</v>
      </c>
      <c r="AA191" s="614" t="s">
        <v>1083</v>
      </c>
      <c r="AB191" s="614" t="s">
        <v>1083</v>
      </c>
      <c r="AC191" s="614" t="s">
        <v>1083</v>
      </c>
      <c r="AD191" s="614" t="s">
        <v>1083</v>
      </c>
      <c r="AE191" s="614" t="s">
        <v>1083</v>
      </c>
      <c r="AF191" s="614" t="s">
        <v>1083</v>
      </c>
      <c r="AG191" s="614" t="s">
        <v>1083</v>
      </c>
      <c r="AH191" s="614" t="s">
        <v>1083</v>
      </c>
      <c r="AI191" s="614" t="s">
        <v>1083</v>
      </c>
      <c r="AJ191" s="614" t="s">
        <v>1083</v>
      </c>
      <c r="AK191" s="614" t="s">
        <v>1083</v>
      </c>
      <c r="AL191" s="614" t="s">
        <v>1083</v>
      </c>
      <c r="AM191" s="614" t="s">
        <v>1083</v>
      </c>
      <c r="AN191" s="614" t="s">
        <v>1083</v>
      </c>
      <c r="AO191" s="614" t="s">
        <v>1083</v>
      </c>
      <c r="AP191" s="614" t="s">
        <v>1083</v>
      </c>
      <c r="AQ191" s="614" t="s">
        <v>1083</v>
      </c>
      <c r="AR191" s="614" t="s">
        <v>1083</v>
      </c>
      <c r="AS191" s="614" t="s">
        <v>1083</v>
      </c>
      <c r="AT191" s="614" t="s">
        <v>1083</v>
      </c>
      <c r="AU191" s="614" t="s">
        <v>1083</v>
      </c>
      <c r="AV191" s="614" t="s">
        <v>1083</v>
      </c>
      <c r="AW191" s="614" t="s">
        <v>1083</v>
      </c>
      <c r="AX191" s="614" t="s">
        <v>529</v>
      </c>
      <c r="AY191" s="614" t="s">
        <v>1083</v>
      </c>
      <c r="AZ191" s="614" t="s">
        <v>1083</v>
      </c>
      <c r="BA191" s="614" t="s">
        <v>1083</v>
      </c>
      <c r="BB191" s="614" t="s">
        <v>1083</v>
      </c>
      <c r="BC191" s="614" t="s">
        <v>529</v>
      </c>
      <c r="BD191" s="614" t="s">
        <v>529</v>
      </c>
      <c r="BE191" s="614" t="s">
        <v>1083</v>
      </c>
      <c r="BF191" s="614" t="s">
        <v>529</v>
      </c>
      <c r="BG191" s="614" t="s">
        <v>1083</v>
      </c>
      <c r="BH191" s="614" t="s">
        <v>529</v>
      </c>
      <c r="BI191" s="614" t="s">
        <v>1083</v>
      </c>
      <c r="BJ191" s="614" t="s">
        <v>1083</v>
      </c>
      <c r="BK191" s="614" t="s">
        <v>529</v>
      </c>
      <c r="BL191" s="614" t="s">
        <v>529</v>
      </c>
      <c r="BM191" s="614" t="s">
        <v>1083</v>
      </c>
      <c r="BN191" s="614" t="s">
        <v>529</v>
      </c>
      <c r="BO191" s="614" t="s">
        <v>529</v>
      </c>
      <c r="BP191" s="614" t="s">
        <v>529</v>
      </c>
      <c r="BQ191" s="614" t="s">
        <v>529</v>
      </c>
      <c r="BR191" s="614" t="s">
        <v>529</v>
      </c>
      <c r="BS191" s="614" t="s">
        <v>529</v>
      </c>
      <c r="BT191" s="614" t="s">
        <v>529</v>
      </c>
      <c r="BU191" s="614" t="s">
        <v>529</v>
      </c>
      <c r="BV191" s="614" t="s">
        <v>529</v>
      </c>
      <c r="BW191" s="614" t="s">
        <v>529</v>
      </c>
      <c r="BX191" s="614" t="s">
        <v>529</v>
      </c>
      <c r="BY191" s="614" t="s">
        <v>1083</v>
      </c>
      <c r="BZ191" s="614" t="s">
        <v>1083</v>
      </c>
      <c r="CA191" s="614" t="s">
        <v>1083</v>
      </c>
      <c r="CB191" s="614" t="s">
        <v>1083</v>
      </c>
      <c r="CC191" s="614" t="s">
        <v>1083</v>
      </c>
      <c r="CD191" s="614" t="s">
        <v>1083</v>
      </c>
      <c r="CE191" s="614" t="s">
        <v>529</v>
      </c>
      <c r="CF191" s="614" t="s">
        <v>529</v>
      </c>
      <c r="CG191" s="614" t="s">
        <v>1083</v>
      </c>
      <c r="CH191" s="614" t="s">
        <v>1083</v>
      </c>
      <c r="CI191" s="614" t="s">
        <v>1083</v>
      </c>
      <c r="CJ191" s="614" t="s">
        <v>1083</v>
      </c>
      <c r="CK191" s="614" t="s">
        <v>529</v>
      </c>
      <c r="CL191" s="614" t="s">
        <v>1083</v>
      </c>
      <c r="CM191" s="614" t="s">
        <v>1083</v>
      </c>
      <c r="CN191" s="614" t="s">
        <v>1083</v>
      </c>
      <c r="CO191" s="614" t="s">
        <v>1083</v>
      </c>
      <c r="CP191" s="614" t="s">
        <v>1083</v>
      </c>
      <c r="CQ191" s="614" t="s">
        <v>1083</v>
      </c>
      <c r="CR191" s="614" t="s">
        <v>529</v>
      </c>
      <c r="CS191" s="614" t="s">
        <v>1083</v>
      </c>
      <c r="CT191" s="614" t="s">
        <v>1083</v>
      </c>
      <c r="CU191" s="614" t="s">
        <v>1083</v>
      </c>
      <c r="CV191" s="614" t="s">
        <v>1083</v>
      </c>
      <c r="CW191" s="614" t="s">
        <v>1083</v>
      </c>
      <c r="CX191" s="614" t="s">
        <v>1083</v>
      </c>
      <c r="CY191" s="614" t="s">
        <v>1083</v>
      </c>
      <c r="CZ191" s="614" t="s">
        <v>1083</v>
      </c>
      <c r="DA191" s="614" t="s">
        <v>1083</v>
      </c>
      <c r="DB191" s="614" t="s">
        <v>1083</v>
      </c>
      <c r="DC191" s="614" t="s">
        <v>1083</v>
      </c>
      <c r="DD191" s="614" t="s">
        <v>1083</v>
      </c>
      <c r="DE191" s="614" t="s">
        <v>1083</v>
      </c>
      <c r="DF191" s="614" t="s">
        <v>1083</v>
      </c>
      <c r="DG191" s="614" t="s">
        <v>1083</v>
      </c>
      <c r="DH191" s="614" t="s">
        <v>1083</v>
      </c>
      <c r="DI191" s="614" t="s">
        <v>1083</v>
      </c>
      <c r="DJ191" s="614" t="s">
        <v>1083</v>
      </c>
      <c r="DK191" s="614" t="s">
        <v>1083</v>
      </c>
      <c r="DL191" s="614" t="s">
        <v>1083</v>
      </c>
      <c r="DM191" s="614" t="s">
        <v>529</v>
      </c>
      <c r="DN191" s="614" t="s">
        <v>1083</v>
      </c>
      <c r="DO191" s="614" t="s">
        <v>1083</v>
      </c>
      <c r="DP191" s="614" t="s">
        <v>529</v>
      </c>
      <c r="DQ191" s="614" t="s">
        <v>1083</v>
      </c>
      <c r="DR191" s="614" t="s">
        <v>1083</v>
      </c>
      <c r="DS191" s="614" t="s">
        <v>1083</v>
      </c>
      <c r="DT191" s="614" t="s">
        <v>1083</v>
      </c>
      <c r="DU191" s="614" t="s">
        <v>1083</v>
      </c>
      <c r="DV191" s="614" t="s">
        <v>1083</v>
      </c>
      <c r="DW191" s="614" t="s">
        <v>1083</v>
      </c>
      <c r="DX191" s="614" t="s">
        <v>1083</v>
      </c>
      <c r="DY191" s="614" t="s">
        <v>1083</v>
      </c>
      <c r="DZ191" s="614" t="s">
        <v>529</v>
      </c>
      <c r="EA191" s="614" t="s">
        <v>529</v>
      </c>
      <c r="EB191" s="614" t="s">
        <v>529</v>
      </c>
      <c r="EC191" s="614" t="s">
        <v>1083</v>
      </c>
      <c r="ED191" s="614" t="s">
        <v>529</v>
      </c>
      <c r="EE191" s="614" t="s">
        <v>529</v>
      </c>
      <c r="EF191" s="614" t="s">
        <v>529</v>
      </c>
      <c r="EG191" s="614" t="s">
        <v>529</v>
      </c>
      <c r="EH191" s="614" t="s">
        <v>1083</v>
      </c>
      <c r="EI191" s="614" t="s">
        <v>529</v>
      </c>
      <c r="EJ191" s="614" t="s">
        <v>1083</v>
      </c>
      <c r="EK191" s="614" t="s">
        <v>1083</v>
      </c>
      <c r="EL191" s="614" t="s">
        <v>1083</v>
      </c>
      <c r="EM191" s="614" t="s">
        <v>1083</v>
      </c>
      <c r="EN191" s="614" t="s">
        <v>1083</v>
      </c>
      <c r="EO191" s="614" t="s">
        <v>1083</v>
      </c>
      <c r="EP191" s="614" t="s">
        <v>1083</v>
      </c>
      <c r="EQ191" s="614" t="s">
        <v>1083</v>
      </c>
      <c r="ER191" s="614" t="s">
        <v>1083</v>
      </c>
      <c r="ES191" s="614" t="s">
        <v>1083</v>
      </c>
      <c r="ET191" s="614" t="s">
        <v>529</v>
      </c>
      <c r="EU191" s="614" t="s">
        <v>529</v>
      </c>
      <c r="EV191" s="614" t="s">
        <v>529</v>
      </c>
      <c r="EW191" s="614" t="s">
        <v>529</v>
      </c>
      <c r="EX191" s="614" t="s">
        <v>1083</v>
      </c>
      <c r="EY191" s="614" t="s">
        <v>1083</v>
      </c>
      <c r="EZ191" s="614" t="s">
        <v>529</v>
      </c>
      <c r="FA191" s="614" t="s">
        <v>1083</v>
      </c>
      <c r="FB191" s="614" t="s">
        <v>1083</v>
      </c>
      <c r="FC191" s="614" t="s">
        <v>1083</v>
      </c>
      <c r="FD191" s="614" t="s">
        <v>1083</v>
      </c>
      <c r="FE191" s="614" t="s">
        <v>1083</v>
      </c>
      <c r="FF191" s="614" t="s">
        <v>1083</v>
      </c>
      <c r="FG191" s="614" t="s">
        <v>1083</v>
      </c>
      <c r="FH191" s="614" t="s">
        <v>1083</v>
      </c>
      <c r="FI191" s="614" t="s">
        <v>1083</v>
      </c>
      <c r="FJ191" s="614" t="s">
        <v>529</v>
      </c>
      <c r="FK191" s="614" t="s">
        <v>529</v>
      </c>
      <c r="FL191" s="614" t="s">
        <v>1083</v>
      </c>
      <c r="FM191" s="614" t="s">
        <v>1083</v>
      </c>
      <c r="FN191" s="614" t="s">
        <v>1083</v>
      </c>
      <c r="FO191" s="614" t="s">
        <v>1083</v>
      </c>
      <c r="FP191" s="614" t="s">
        <v>1083</v>
      </c>
      <c r="FQ191" s="614" t="s">
        <v>1083</v>
      </c>
      <c r="FR191" s="614" t="s">
        <v>1083</v>
      </c>
      <c r="FS191" s="614" t="s">
        <v>529</v>
      </c>
      <c r="FT191" s="614" t="s">
        <v>529</v>
      </c>
      <c r="FU191" s="614" t="s">
        <v>1083</v>
      </c>
      <c r="FV191" s="614" t="s">
        <v>1083</v>
      </c>
      <c r="FW191" s="614" t="s">
        <v>1083</v>
      </c>
      <c r="FX191" s="614" t="s">
        <v>529</v>
      </c>
      <c r="FY191" s="614" t="s">
        <v>529</v>
      </c>
      <c r="FZ191" s="614" t="s">
        <v>529</v>
      </c>
      <c r="GA191" s="614" t="s">
        <v>529</v>
      </c>
      <c r="GB191" s="614" t="s">
        <v>529</v>
      </c>
      <c r="GC191" s="614" t="s">
        <v>529</v>
      </c>
      <c r="GD191" s="614" t="s">
        <v>529</v>
      </c>
      <c r="GE191" s="614" t="s">
        <v>1083</v>
      </c>
      <c r="GF191" s="614" t="s">
        <v>529</v>
      </c>
      <c r="GG191" s="614" t="s">
        <v>529</v>
      </c>
      <c r="GH191" s="614" t="s">
        <v>1083</v>
      </c>
      <c r="GI191" s="614" t="s">
        <v>1083</v>
      </c>
      <c r="GJ191" s="614" t="s">
        <v>529</v>
      </c>
      <c r="GK191" s="614" t="s">
        <v>1083</v>
      </c>
      <c r="GL191" s="614" t="s">
        <v>529</v>
      </c>
      <c r="GM191" s="614" t="s">
        <v>1083</v>
      </c>
    </row>
    <row r="192" spans="1:195" x14ac:dyDescent="0.2">
      <c r="A192" s="613">
        <v>45017</v>
      </c>
      <c r="B192" s="614" t="s">
        <v>1083</v>
      </c>
      <c r="C192" s="614" t="s">
        <v>1083</v>
      </c>
      <c r="D192" s="614" t="s">
        <v>1083</v>
      </c>
      <c r="E192" s="614" t="s">
        <v>529</v>
      </c>
      <c r="F192" s="614" t="s">
        <v>1083</v>
      </c>
      <c r="G192" s="614" t="s">
        <v>1083</v>
      </c>
      <c r="H192" s="614" t="s">
        <v>1083</v>
      </c>
      <c r="I192" s="614" t="s">
        <v>1083</v>
      </c>
      <c r="J192" s="614" t="s">
        <v>1083</v>
      </c>
      <c r="K192" s="614" t="s">
        <v>1083</v>
      </c>
      <c r="L192" s="614" t="s">
        <v>1083</v>
      </c>
      <c r="M192" s="614" t="s">
        <v>1083</v>
      </c>
      <c r="N192" s="614" t="s">
        <v>1083</v>
      </c>
      <c r="O192" s="614" t="s">
        <v>1083</v>
      </c>
      <c r="P192" s="614" t="s">
        <v>1083</v>
      </c>
      <c r="Q192" s="614" t="s">
        <v>1083</v>
      </c>
      <c r="R192" s="614" t="s">
        <v>1083</v>
      </c>
      <c r="S192" s="614" t="s">
        <v>1083</v>
      </c>
      <c r="T192" s="614" t="s">
        <v>1083</v>
      </c>
      <c r="U192" s="614" t="s">
        <v>1083</v>
      </c>
      <c r="V192" s="614" t="s">
        <v>1083</v>
      </c>
      <c r="W192" s="614" t="s">
        <v>529</v>
      </c>
      <c r="X192" s="614" t="s">
        <v>529</v>
      </c>
      <c r="Y192" s="614" t="s">
        <v>1083</v>
      </c>
      <c r="Z192" s="614" t="s">
        <v>1083</v>
      </c>
      <c r="AA192" s="614" t="s">
        <v>1083</v>
      </c>
      <c r="AB192" s="614" t="s">
        <v>1083</v>
      </c>
      <c r="AC192" s="614" t="s">
        <v>1083</v>
      </c>
      <c r="AD192" s="614" t="s">
        <v>1083</v>
      </c>
      <c r="AE192" s="614" t="s">
        <v>1083</v>
      </c>
      <c r="AF192" s="614" t="s">
        <v>1083</v>
      </c>
      <c r="AG192" s="614" t="s">
        <v>1083</v>
      </c>
      <c r="AH192" s="614" t="s">
        <v>1083</v>
      </c>
      <c r="AI192" s="614" t="s">
        <v>1083</v>
      </c>
      <c r="AJ192" s="614" t="s">
        <v>1083</v>
      </c>
      <c r="AK192" s="614" t="s">
        <v>1083</v>
      </c>
      <c r="AL192" s="614" t="s">
        <v>1083</v>
      </c>
      <c r="AM192" s="614" t="s">
        <v>1083</v>
      </c>
      <c r="AN192" s="614" t="s">
        <v>1083</v>
      </c>
      <c r="AO192" s="614" t="s">
        <v>1083</v>
      </c>
      <c r="AP192" s="614" t="s">
        <v>1083</v>
      </c>
      <c r="AQ192" s="614" t="s">
        <v>1083</v>
      </c>
      <c r="AR192" s="614" t="s">
        <v>1083</v>
      </c>
      <c r="AS192" s="614" t="s">
        <v>1083</v>
      </c>
      <c r="AT192" s="614" t="s">
        <v>1083</v>
      </c>
      <c r="AU192" s="614" t="s">
        <v>1083</v>
      </c>
      <c r="AV192" s="614" t="s">
        <v>1083</v>
      </c>
      <c r="AW192" s="614" t="s">
        <v>1083</v>
      </c>
      <c r="AX192" s="614" t="s">
        <v>1083</v>
      </c>
      <c r="AY192" s="614" t="s">
        <v>1083</v>
      </c>
      <c r="AZ192" s="614" t="s">
        <v>1083</v>
      </c>
      <c r="BA192" s="614" t="s">
        <v>1083</v>
      </c>
      <c r="BB192" s="614" t="s">
        <v>1083</v>
      </c>
      <c r="BC192" s="614" t="s">
        <v>529</v>
      </c>
      <c r="BD192" s="614" t="s">
        <v>529</v>
      </c>
      <c r="BE192" s="614" t="s">
        <v>1083</v>
      </c>
      <c r="BF192" s="614" t="s">
        <v>529</v>
      </c>
      <c r="BG192" s="614" t="s">
        <v>1083</v>
      </c>
      <c r="BH192" s="614" t="s">
        <v>529</v>
      </c>
      <c r="BI192" s="614" t="s">
        <v>1083</v>
      </c>
      <c r="BJ192" s="614" t="s">
        <v>1083</v>
      </c>
      <c r="BK192" s="614" t="s">
        <v>529</v>
      </c>
      <c r="BL192" s="614" t="s">
        <v>529</v>
      </c>
      <c r="BM192" s="614" t="s">
        <v>1083</v>
      </c>
      <c r="BN192" s="614" t="s">
        <v>529</v>
      </c>
      <c r="BO192" s="614" t="s">
        <v>529</v>
      </c>
      <c r="BP192" s="614" t="s">
        <v>529</v>
      </c>
      <c r="BQ192" s="614" t="s">
        <v>529</v>
      </c>
      <c r="BR192" s="614" t="s">
        <v>529</v>
      </c>
      <c r="BS192" s="614" t="s">
        <v>529</v>
      </c>
      <c r="BT192" s="614" t="s">
        <v>529</v>
      </c>
      <c r="BU192" s="614" t="s">
        <v>529</v>
      </c>
      <c r="BV192" s="614" t="s">
        <v>529</v>
      </c>
      <c r="BW192" s="614" t="s">
        <v>529</v>
      </c>
      <c r="BX192" s="614" t="s">
        <v>529</v>
      </c>
      <c r="BY192" s="614" t="s">
        <v>1083</v>
      </c>
      <c r="BZ192" s="614" t="s">
        <v>1083</v>
      </c>
      <c r="CA192" s="614" t="s">
        <v>1083</v>
      </c>
      <c r="CB192" s="614" t="s">
        <v>1083</v>
      </c>
      <c r="CC192" s="614" t="s">
        <v>1083</v>
      </c>
      <c r="CD192" s="614" t="s">
        <v>1083</v>
      </c>
      <c r="CE192" s="614" t="s">
        <v>529</v>
      </c>
      <c r="CF192" s="614" t="s">
        <v>529</v>
      </c>
      <c r="CG192" s="614" t="s">
        <v>1083</v>
      </c>
      <c r="CH192" s="614" t="s">
        <v>1083</v>
      </c>
      <c r="CI192" s="614" t="s">
        <v>1083</v>
      </c>
      <c r="CJ192" s="614" t="s">
        <v>1083</v>
      </c>
      <c r="CK192" s="614" t="s">
        <v>529</v>
      </c>
      <c r="CL192" s="614" t="s">
        <v>1083</v>
      </c>
      <c r="CM192" s="614" t="s">
        <v>1083</v>
      </c>
      <c r="CN192" s="614" t="s">
        <v>1083</v>
      </c>
      <c r="CO192" s="614" t="s">
        <v>1083</v>
      </c>
      <c r="CP192" s="614" t="s">
        <v>1083</v>
      </c>
      <c r="CQ192" s="614" t="s">
        <v>1083</v>
      </c>
      <c r="CR192" s="614" t="s">
        <v>529</v>
      </c>
      <c r="CS192" s="614" t="s">
        <v>1083</v>
      </c>
      <c r="CT192" s="614" t="s">
        <v>1083</v>
      </c>
      <c r="CU192" s="614" t="s">
        <v>1083</v>
      </c>
      <c r="CV192" s="614" t="s">
        <v>1083</v>
      </c>
      <c r="CW192" s="614" t="s">
        <v>1083</v>
      </c>
      <c r="CX192" s="614" t="s">
        <v>1083</v>
      </c>
      <c r="CY192" s="614" t="s">
        <v>1083</v>
      </c>
      <c r="CZ192" s="614" t="s">
        <v>1083</v>
      </c>
      <c r="DA192" s="614" t="s">
        <v>1083</v>
      </c>
      <c r="DB192" s="614" t="s">
        <v>1083</v>
      </c>
      <c r="DC192" s="614" t="s">
        <v>529</v>
      </c>
      <c r="DD192" s="614" t="s">
        <v>1083</v>
      </c>
      <c r="DE192" s="614" t="s">
        <v>1083</v>
      </c>
      <c r="DF192" s="614" t="s">
        <v>1083</v>
      </c>
      <c r="DG192" s="614" t="s">
        <v>1083</v>
      </c>
      <c r="DH192" s="614" t="s">
        <v>1083</v>
      </c>
      <c r="DI192" s="614" t="s">
        <v>1083</v>
      </c>
      <c r="DJ192" s="614" t="s">
        <v>1083</v>
      </c>
      <c r="DK192" s="614" t="s">
        <v>1083</v>
      </c>
      <c r="DL192" s="614" t="s">
        <v>1083</v>
      </c>
      <c r="DM192" s="614" t="s">
        <v>529</v>
      </c>
      <c r="DN192" s="614" t="s">
        <v>1083</v>
      </c>
      <c r="DO192" s="614" t="s">
        <v>1083</v>
      </c>
      <c r="DP192" s="614" t="s">
        <v>529</v>
      </c>
      <c r="DQ192" s="614" t="s">
        <v>1083</v>
      </c>
      <c r="DR192" s="614" t="s">
        <v>1083</v>
      </c>
      <c r="DS192" s="614" t="s">
        <v>1083</v>
      </c>
      <c r="DT192" s="614" t="s">
        <v>1083</v>
      </c>
      <c r="DU192" s="614" t="s">
        <v>1083</v>
      </c>
      <c r="DV192" s="614" t="s">
        <v>1083</v>
      </c>
      <c r="DW192" s="614" t="s">
        <v>1083</v>
      </c>
      <c r="DX192" s="614" t="s">
        <v>1083</v>
      </c>
      <c r="DY192" s="614" t="s">
        <v>1083</v>
      </c>
      <c r="DZ192" s="614" t="s">
        <v>529</v>
      </c>
      <c r="EA192" s="614" t="s">
        <v>529</v>
      </c>
      <c r="EB192" s="614" t="s">
        <v>529</v>
      </c>
      <c r="EC192" s="614" t="s">
        <v>1083</v>
      </c>
      <c r="ED192" s="614" t="s">
        <v>529</v>
      </c>
      <c r="EE192" s="614" t="s">
        <v>529</v>
      </c>
      <c r="EF192" s="614" t="s">
        <v>529</v>
      </c>
      <c r="EG192" s="614" t="s">
        <v>529</v>
      </c>
      <c r="EH192" s="614" t="s">
        <v>1083</v>
      </c>
      <c r="EI192" s="614" t="s">
        <v>1083</v>
      </c>
      <c r="EJ192" s="614" t="s">
        <v>1083</v>
      </c>
      <c r="EK192" s="614" t="s">
        <v>1083</v>
      </c>
      <c r="EL192" s="614" t="s">
        <v>1083</v>
      </c>
      <c r="EM192" s="614" t="s">
        <v>1083</v>
      </c>
      <c r="EN192" s="614" t="s">
        <v>1083</v>
      </c>
      <c r="EO192" s="614" t="s">
        <v>1083</v>
      </c>
      <c r="EP192" s="614" t="s">
        <v>1083</v>
      </c>
      <c r="EQ192" s="614" t="s">
        <v>1083</v>
      </c>
      <c r="ER192" s="614" t="s">
        <v>1083</v>
      </c>
      <c r="ES192" s="614" t="s">
        <v>1083</v>
      </c>
      <c r="ET192" s="614" t="s">
        <v>529</v>
      </c>
      <c r="EU192" s="614" t="s">
        <v>529</v>
      </c>
      <c r="EV192" s="614" t="s">
        <v>529</v>
      </c>
      <c r="EW192" s="614" t="s">
        <v>529</v>
      </c>
      <c r="EX192" s="614" t="s">
        <v>1083</v>
      </c>
      <c r="EY192" s="614" t="s">
        <v>1083</v>
      </c>
      <c r="EZ192" s="614" t="s">
        <v>529</v>
      </c>
      <c r="FA192" s="614" t="s">
        <v>1083</v>
      </c>
      <c r="FB192" s="614" t="s">
        <v>1083</v>
      </c>
      <c r="FC192" s="614" t="s">
        <v>1083</v>
      </c>
      <c r="FD192" s="614" t="s">
        <v>1083</v>
      </c>
      <c r="FE192" s="614" t="s">
        <v>1083</v>
      </c>
      <c r="FF192" s="614" t="s">
        <v>1083</v>
      </c>
      <c r="FG192" s="614" t="s">
        <v>1083</v>
      </c>
      <c r="FH192" s="614" t="s">
        <v>1083</v>
      </c>
      <c r="FI192" s="614" t="s">
        <v>1083</v>
      </c>
      <c r="FJ192" s="614" t="s">
        <v>529</v>
      </c>
      <c r="FK192" s="614" t="s">
        <v>529</v>
      </c>
      <c r="FL192" s="614" t="s">
        <v>1083</v>
      </c>
      <c r="FM192" s="614" t="s">
        <v>1083</v>
      </c>
      <c r="FN192" s="614" t="s">
        <v>1083</v>
      </c>
      <c r="FO192" s="614" t="s">
        <v>1083</v>
      </c>
      <c r="FP192" s="614" t="s">
        <v>1083</v>
      </c>
      <c r="FQ192" s="614" t="s">
        <v>1083</v>
      </c>
      <c r="FR192" s="614" t="s">
        <v>1083</v>
      </c>
      <c r="FS192" s="614" t="s">
        <v>529</v>
      </c>
      <c r="FT192" s="614" t="s">
        <v>529</v>
      </c>
      <c r="FU192" s="614" t="s">
        <v>1083</v>
      </c>
      <c r="FV192" s="614" t="s">
        <v>1083</v>
      </c>
      <c r="FW192" s="614" t="s">
        <v>1083</v>
      </c>
      <c r="FX192" s="614" t="s">
        <v>529</v>
      </c>
      <c r="FY192" s="614" t="s">
        <v>1083</v>
      </c>
      <c r="FZ192" s="614" t="s">
        <v>529</v>
      </c>
      <c r="GA192" s="614" t="s">
        <v>529</v>
      </c>
      <c r="GB192" s="614" t="s">
        <v>529</v>
      </c>
      <c r="GC192" s="614" t="s">
        <v>529</v>
      </c>
      <c r="GD192" s="614" t="s">
        <v>529</v>
      </c>
      <c r="GE192" s="614" t="s">
        <v>1083</v>
      </c>
      <c r="GF192" s="614" t="s">
        <v>529</v>
      </c>
      <c r="GG192" s="614" t="s">
        <v>529</v>
      </c>
      <c r="GH192" s="614" t="s">
        <v>1083</v>
      </c>
      <c r="GI192" s="614" t="s">
        <v>1083</v>
      </c>
      <c r="GJ192" s="614" t="s">
        <v>529</v>
      </c>
      <c r="GK192" s="614" t="s">
        <v>1083</v>
      </c>
      <c r="GL192" s="614" t="s">
        <v>529</v>
      </c>
      <c r="GM192" s="614" t="s">
        <v>1083</v>
      </c>
    </row>
    <row r="193" spans="1:195" x14ac:dyDescent="0.2">
      <c r="A193" s="613">
        <v>45018</v>
      </c>
      <c r="B193" s="614" t="s">
        <v>1083</v>
      </c>
      <c r="C193" s="614" t="s">
        <v>1083</v>
      </c>
      <c r="D193" s="614" t="s">
        <v>1083</v>
      </c>
      <c r="E193" s="614" t="s">
        <v>529</v>
      </c>
      <c r="F193" s="614" t="s">
        <v>1083</v>
      </c>
      <c r="G193" s="614" t="s">
        <v>1083</v>
      </c>
      <c r="H193" s="614" t="s">
        <v>1083</v>
      </c>
      <c r="I193" s="614" t="s">
        <v>1083</v>
      </c>
      <c r="J193" s="614" t="s">
        <v>1083</v>
      </c>
      <c r="K193" s="614" t="s">
        <v>1083</v>
      </c>
      <c r="L193" s="614" t="s">
        <v>1083</v>
      </c>
      <c r="M193" s="614" t="s">
        <v>1083</v>
      </c>
      <c r="N193" s="614" t="s">
        <v>1083</v>
      </c>
      <c r="O193" s="614" t="s">
        <v>1083</v>
      </c>
      <c r="P193" s="614" t="s">
        <v>1083</v>
      </c>
      <c r="Q193" s="614" t="s">
        <v>1083</v>
      </c>
      <c r="R193" s="614" t="s">
        <v>1083</v>
      </c>
      <c r="S193" s="614" t="s">
        <v>1083</v>
      </c>
      <c r="T193" s="614" t="s">
        <v>1083</v>
      </c>
      <c r="U193" s="614" t="s">
        <v>1083</v>
      </c>
      <c r="V193" s="614" t="s">
        <v>1083</v>
      </c>
      <c r="W193" s="614" t="s">
        <v>529</v>
      </c>
      <c r="X193" s="614" t="s">
        <v>529</v>
      </c>
      <c r="Y193" s="614" t="s">
        <v>1083</v>
      </c>
      <c r="Z193" s="614" t="s">
        <v>1083</v>
      </c>
      <c r="AA193" s="614" t="s">
        <v>1083</v>
      </c>
      <c r="AB193" s="614" t="s">
        <v>1083</v>
      </c>
      <c r="AC193" s="614" t="s">
        <v>1083</v>
      </c>
      <c r="AD193" s="614" t="s">
        <v>1083</v>
      </c>
      <c r="AE193" s="614" t="s">
        <v>1083</v>
      </c>
      <c r="AF193" s="614" t="s">
        <v>1083</v>
      </c>
      <c r="AG193" s="614" t="s">
        <v>1083</v>
      </c>
      <c r="AH193" s="614" t="s">
        <v>1083</v>
      </c>
      <c r="AI193" s="614" t="s">
        <v>1083</v>
      </c>
      <c r="AJ193" s="614" t="s">
        <v>1083</v>
      </c>
      <c r="AK193" s="614" t="s">
        <v>1083</v>
      </c>
      <c r="AL193" s="614" t="s">
        <v>1083</v>
      </c>
      <c r="AM193" s="614" t="s">
        <v>1083</v>
      </c>
      <c r="AN193" s="614" t="s">
        <v>1083</v>
      </c>
      <c r="AO193" s="614" t="s">
        <v>1083</v>
      </c>
      <c r="AP193" s="614" t="s">
        <v>1083</v>
      </c>
      <c r="AQ193" s="614" t="s">
        <v>1083</v>
      </c>
      <c r="AR193" s="614" t="s">
        <v>1083</v>
      </c>
      <c r="AS193" s="614" t="s">
        <v>1083</v>
      </c>
      <c r="AT193" s="614" t="s">
        <v>1083</v>
      </c>
      <c r="AU193" s="614" t="s">
        <v>1083</v>
      </c>
      <c r="AV193" s="614" t="s">
        <v>1083</v>
      </c>
      <c r="AW193" s="614" t="s">
        <v>1083</v>
      </c>
      <c r="AX193" s="614" t="s">
        <v>529</v>
      </c>
      <c r="AY193" s="614" t="s">
        <v>1083</v>
      </c>
      <c r="AZ193" s="614" t="s">
        <v>1083</v>
      </c>
      <c r="BA193" s="614" t="s">
        <v>1083</v>
      </c>
      <c r="BB193" s="614" t="s">
        <v>1083</v>
      </c>
      <c r="BC193" s="614" t="s">
        <v>529</v>
      </c>
      <c r="BD193" s="614" t="s">
        <v>529</v>
      </c>
      <c r="BE193" s="614" t="s">
        <v>1083</v>
      </c>
      <c r="BF193" s="614" t="s">
        <v>529</v>
      </c>
      <c r="BG193" s="614" t="s">
        <v>1083</v>
      </c>
      <c r="BH193" s="614" t="s">
        <v>529</v>
      </c>
      <c r="BI193" s="614" t="s">
        <v>1083</v>
      </c>
      <c r="BJ193" s="614" t="s">
        <v>1083</v>
      </c>
      <c r="BK193" s="614" t="s">
        <v>529</v>
      </c>
      <c r="BL193" s="614" t="s">
        <v>529</v>
      </c>
      <c r="BM193" s="614" t="s">
        <v>1083</v>
      </c>
      <c r="BN193" s="614" t="s">
        <v>529</v>
      </c>
      <c r="BO193" s="614" t="s">
        <v>529</v>
      </c>
      <c r="BP193" s="614" t="s">
        <v>529</v>
      </c>
      <c r="BQ193" s="614" t="s">
        <v>529</v>
      </c>
      <c r="BR193" s="614" t="s">
        <v>529</v>
      </c>
      <c r="BS193" s="614" t="s">
        <v>529</v>
      </c>
      <c r="BT193" s="614" t="s">
        <v>529</v>
      </c>
      <c r="BU193" s="614" t="s">
        <v>529</v>
      </c>
      <c r="BV193" s="614" t="s">
        <v>529</v>
      </c>
      <c r="BW193" s="614" t="s">
        <v>529</v>
      </c>
      <c r="BX193" s="614" t="s">
        <v>529</v>
      </c>
      <c r="BY193" s="614" t="s">
        <v>1083</v>
      </c>
      <c r="BZ193" s="614" t="s">
        <v>1083</v>
      </c>
      <c r="CA193" s="614" t="s">
        <v>1083</v>
      </c>
      <c r="CB193" s="614" t="s">
        <v>1083</v>
      </c>
      <c r="CC193" s="614" t="s">
        <v>1083</v>
      </c>
      <c r="CD193" s="614" t="s">
        <v>1083</v>
      </c>
      <c r="CE193" s="614" t="s">
        <v>529</v>
      </c>
      <c r="CF193" s="614" t="s">
        <v>529</v>
      </c>
      <c r="CG193" s="614" t="s">
        <v>1083</v>
      </c>
      <c r="CH193" s="614" t="s">
        <v>1083</v>
      </c>
      <c r="CI193" s="614" t="s">
        <v>1083</v>
      </c>
      <c r="CJ193" s="614" t="s">
        <v>1083</v>
      </c>
      <c r="CK193" s="614" t="s">
        <v>529</v>
      </c>
      <c r="CL193" s="614" t="s">
        <v>1083</v>
      </c>
      <c r="CM193" s="614" t="s">
        <v>1083</v>
      </c>
      <c r="CN193" s="614" t="s">
        <v>1083</v>
      </c>
      <c r="CO193" s="614" t="s">
        <v>1083</v>
      </c>
      <c r="CP193" s="614" t="s">
        <v>1083</v>
      </c>
      <c r="CQ193" s="614" t="s">
        <v>1083</v>
      </c>
      <c r="CR193" s="614" t="s">
        <v>529</v>
      </c>
      <c r="CS193" s="614" t="s">
        <v>1083</v>
      </c>
      <c r="CT193" s="614" t="s">
        <v>1083</v>
      </c>
      <c r="CU193" s="614" t="s">
        <v>1083</v>
      </c>
      <c r="CV193" s="614" t="s">
        <v>1083</v>
      </c>
      <c r="CW193" s="614" t="s">
        <v>1083</v>
      </c>
      <c r="CX193" s="614" t="s">
        <v>1083</v>
      </c>
      <c r="CY193" s="614" t="s">
        <v>1083</v>
      </c>
      <c r="CZ193" s="614" t="s">
        <v>1083</v>
      </c>
      <c r="DA193" s="614" t="s">
        <v>1083</v>
      </c>
      <c r="DB193" s="614" t="s">
        <v>1083</v>
      </c>
      <c r="DC193" s="614" t="s">
        <v>529</v>
      </c>
      <c r="DD193" s="614" t="s">
        <v>1083</v>
      </c>
      <c r="DE193" s="614" t="s">
        <v>1083</v>
      </c>
      <c r="DF193" s="614" t="s">
        <v>1083</v>
      </c>
      <c r="DG193" s="614" t="s">
        <v>1083</v>
      </c>
      <c r="DH193" s="614" t="s">
        <v>1083</v>
      </c>
      <c r="DI193" s="614" t="s">
        <v>1083</v>
      </c>
      <c r="DJ193" s="614" t="s">
        <v>1083</v>
      </c>
      <c r="DK193" s="614" t="s">
        <v>1083</v>
      </c>
      <c r="DL193" s="614" t="s">
        <v>1083</v>
      </c>
      <c r="DM193" s="614" t="s">
        <v>529</v>
      </c>
      <c r="DN193" s="614" t="s">
        <v>1083</v>
      </c>
      <c r="DO193" s="614" t="s">
        <v>1083</v>
      </c>
      <c r="DP193" s="614" t="s">
        <v>529</v>
      </c>
      <c r="DQ193" s="614" t="s">
        <v>1083</v>
      </c>
      <c r="DR193" s="614" t="s">
        <v>1083</v>
      </c>
      <c r="DS193" s="614" t="s">
        <v>1083</v>
      </c>
      <c r="DT193" s="614" t="s">
        <v>1083</v>
      </c>
      <c r="DU193" s="614" t="s">
        <v>1083</v>
      </c>
      <c r="DV193" s="614" t="s">
        <v>1083</v>
      </c>
      <c r="DW193" s="614" t="s">
        <v>1083</v>
      </c>
      <c r="DX193" s="614" t="s">
        <v>1083</v>
      </c>
      <c r="DY193" s="614" t="s">
        <v>1083</v>
      </c>
      <c r="DZ193" s="614" t="s">
        <v>529</v>
      </c>
      <c r="EA193" s="614" t="s">
        <v>529</v>
      </c>
      <c r="EB193" s="614" t="s">
        <v>529</v>
      </c>
      <c r="EC193" s="614" t="s">
        <v>1083</v>
      </c>
      <c r="ED193" s="614" t="s">
        <v>529</v>
      </c>
      <c r="EE193" s="614" t="s">
        <v>529</v>
      </c>
      <c r="EF193" s="614" t="s">
        <v>529</v>
      </c>
      <c r="EG193" s="614" t="s">
        <v>1083</v>
      </c>
      <c r="EH193" s="614" t="s">
        <v>1083</v>
      </c>
      <c r="EI193" s="614" t="s">
        <v>1083</v>
      </c>
      <c r="EJ193" s="614" t="s">
        <v>1083</v>
      </c>
      <c r="EK193" s="614" t="s">
        <v>1083</v>
      </c>
      <c r="EL193" s="614" t="s">
        <v>1083</v>
      </c>
      <c r="EM193" s="614" t="s">
        <v>1083</v>
      </c>
      <c r="EN193" s="614" t="s">
        <v>1083</v>
      </c>
      <c r="EO193" s="614" t="s">
        <v>1083</v>
      </c>
      <c r="EP193" s="614" t="s">
        <v>1083</v>
      </c>
      <c r="EQ193" s="614" t="s">
        <v>1083</v>
      </c>
      <c r="ER193" s="614" t="s">
        <v>1083</v>
      </c>
      <c r="ES193" s="614" t="s">
        <v>1083</v>
      </c>
      <c r="ET193" s="614" t="s">
        <v>529</v>
      </c>
      <c r="EU193" s="614" t="s">
        <v>1083</v>
      </c>
      <c r="EV193" s="614" t="s">
        <v>529</v>
      </c>
      <c r="EW193" s="614" t="s">
        <v>529</v>
      </c>
      <c r="EX193" s="614" t="s">
        <v>1083</v>
      </c>
      <c r="EY193" s="614" t="s">
        <v>1083</v>
      </c>
      <c r="EZ193" s="614" t="s">
        <v>529</v>
      </c>
      <c r="FA193" s="614" t="s">
        <v>1083</v>
      </c>
      <c r="FB193" s="614" t="s">
        <v>1083</v>
      </c>
      <c r="FC193" s="614" t="s">
        <v>1083</v>
      </c>
      <c r="FD193" s="614" t="s">
        <v>1083</v>
      </c>
      <c r="FE193" s="614" t="s">
        <v>1083</v>
      </c>
      <c r="FF193" s="614" t="s">
        <v>1083</v>
      </c>
      <c r="FG193" s="614" t="s">
        <v>1083</v>
      </c>
      <c r="FH193" s="614" t="s">
        <v>1083</v>
      </c>
      <c r="FI193" s="614" t="s">
        <v>1083</v>
      </c>
      <c r="FJ193" s="614" t="s">
        <v>529</v>
      </c>
      <c r="FK193" s="614" t="s">
        <v>529</v>
      </c>
      <c r="FL193" s="614" t="s">
        <v>1083</v>
      </c>
      <c r="FM193" s="614" t="s">
        <v>1083</v>
      </c>
      <c r="FN193" s="614" t="s">
        <v>1083</v>
      </c>
      <c r="FO193" s="614" t="s">
        <v>1083</v>
      </c>
      <c r="FP193" s="614" t="s">
        <v>1083</v>
      </c>
      <c r="FQ193" s="614" t="s">
        <v>1083</v>
      </c>
      <c r="FR193" s="614" t="s">
        <v>1083</v>
      </c>
      <c r="FS193" s="614" t="s">
        <v>529</v>
      </c>
      <c r="FT193" s="614" t="s">
        <v>529</v>
      </c>
      <c r="FU193" s="614" t="s">
        <v>1083</v>
      </c>
      <c r="FV193" s="614" t="s">
        <v>1083</v>
      </c>
      <c r="FW193" s="614" t="s">
        <v>1083</v>
      </c>
      <c r="FX193" s="614" t="s">
        <v>529</v>
      </c>
      <c r="FY193" s="614" t="s">
        <v>1083</v>
      </c>
      <c r="FZ193" s="614" t="s">
        <v>529</v>
      </c>
      <c r="GA193" s="614" t="s">
        <v>529</v>
      </c>
      <c r="GB193" s="614" t="s">
        <v>529</v>
      </c>
      <c r="GC193" s="614" t="s">
        <v>529</v>
      </c>
      <c r="GD193" s="614" t="s">
        <v>529</v>
      </c>
      <c r="GE193" s="614" t="s">
        <v>1083</v>
      </c>
      <c r="GF193" s="614" t="s">
        <v>529</v>
      </c>
      <c r="GG193" s="614" t="s">
        <v>529</v>
      </c>
      <c r="GH193" s="614" t="s">
        <v>1083</v>
      </c>
      <c r="GI193" s="614" t="s">
        <v>1083</v>
      </c>
      <c r="GJ193" s="614" t="s">
        <v>529</v>
      </c>
      <c r="GK193" s="614" t="s">
        <v>1083</v>
      </c>
      <c r="GL193" s="614" t="s">
        <v>529</v>
      </c>
      <c r="GM193" s="614" t="s">
        <v>1083</v>
      </c>
    </row>
    <row r="194" spans="1:195" x14ac:dyDescent="0.2">
      <c r="A194" s="613">
        <v>45019</v>
      </c>
      <c r="B194" s="614" t="s">
        <v>1083</v>
      </c>
      <c r="C194" s="614" t="s">
        <v>1083</v>
      </c>
      <c r="D194" s="614" t="s">
        <v>1083</v>
      </c>
      <c r="E194" s="614" t="s">
        <v>529</v>
      </c>
      <c r="F194" s="614" t="s">
        <v>1083</v>
      </c>
      <c r="G194" s="614" t="s">
        <v>1083</v>
      </c>
      <c r="H194" s="614" t="s">
        <v>1083</v>
      </c>
      <c r="I194" s="614" t="s">
        <v>1083</v>
      </c>
      <c r="J194" s="614" t="s">
        <v>1083</v>
      </c>
      <c r="K194" s="614" t="s">
        <v>1083</v>
      </c>
      <c r="L194" s="614" t="s">
        <v>1083</v>
      </c>
      <c r="M194" s="614" t="s">
        <v>1083</v>
      </c>
      <c r="N194" s="614" t="s">
        <v>1083</v>
      </c>
      <c r="O194" s="614" t="s">
        <v>1083</v>
      </c>
      <c r="P194" s="614" t="s">
        <v>1083</v>
      </c>
      <c r="Q194" s="614" t="s">
        <v>1083</v>
      </c>
      <c r="R194" s="614" t="s">
        <v>1083</v>
      </c>
      <c r="S194" s="614" t="s">
        <v>1083</v>
      </c>
      <c r="T194" s="614" t="s">
        <v>1083</v>
      </c>
      <c r="U194" s="614" t="s">
        <v>1083</v>
      </c>
      <c r="V194" s="614" t="s">
        <v>1083</v>
      </c>
      <c r="W194" s="614" t="s">
        <v>529</v>
      </c>
      <c r="X194" s="614" t="s">
        <v>529</v>
      </c>
      <c r="Y194" s="614" t="s">
        <v>1083</v>
      </c>
      <c r="Z194" s="614" t="s">
        <v>1083</v>
      </c>
      <c r="AA194" s="614" t="s">
        <v>1083</v>
      </c>
      <c r="AB194" s="614" t="s">
        <v>1083</v>
      </c>
      <c r="AC194" s="614" t="s">
        <v>1083</v>
      </c>
      <c r="AD194" s="614" t="s">
        <v>1083</v>
      </c>
      <c r="AE194" s="614" t="s">
        <v>1083</v>
      </c>
      <c r="AF194" s="614" t="s">
        <v>1083</v>
      </c>
      <c r="AG194" s="614" t="s">
        <v>1083</v>
      </c>
      <c r="AH194" s="614" t="s">
        <v>1083</v>
      </c>
      <c r="AI194" s="614" t="s">
        <v>1083</v>
      </c>
      <c r="AJ194" s="614" t="s">
        <v>1083</v>
      </c>
      <c r="AK194" s="614" t="s">
        <v>1083</v>
      </c>
      <c r="AL194" s="614" t="s">
        <v>1083</v>
      </c>
      <c r="AM194" s="614" t="s">
        <v>1083</v>
      </c>
      <c r="AN194" s="614" t="s">
        <v>1083</v>
      </c>
      <c r="AO194" s="614" t="s">
        <v>1083</v>
      </c>
      <c r="AP194" s="614" t="s">
        <v>1083</v>
      </c>
      <c r="AQ194" s="614" t="s">
        <v>1083</v>
      </c>
      <c r="AR194" s="614" t="s">
        <v>1083</v>
      </c>
      <c r="AS194" s="614" t="s">
        <v>1083</v>
      </c>
      <c r="AT194" s="614" t="s">
        <v>1083</v>
      </c>
      <c r="AU194" s="614" t="s">
        <v>1083</v>
      </c>
      <c r="AV194" s="614" t="s">
        <v>1083</v>
      </c>
      <c r="AW194" s="614" t="s">
        <v>1083</v>
      </c>
      <c r="AX194" s="614" t="s">
        <v>1083</v>
      </c>
      <c r="AY194" s="614" t="s">
        <v>1083</v>
      </c>
      <c r="AZ194" s="614" t="s">
        <v>1083</v>
      </c>
      <c r="BA194" s="614" t="s">
        <v>1083</v>
      </c>
      <c r="BB194" s="614" t="s">
        <v>1083</v>
      </c>
      <c r="BC194" s="614" t="s">
        <v>529</v>
      </c>
      <c r="BD194" s="614" t="s">
        <v>529</v>
      </c>
      <c r="BE194" s="614" t="s">
        <v>1083</v>
      </c>
      <c r="BF194" s="614" t="s">
        <v>529</v>
      </c>
      <c r="BG194" s="614" t="s">
        <v>1083</v>
      </c>
      <c r="BH194" s="614" t="s">
        <v>529</v>
      </c>
      <c r="BI194" s="614" t="s">
        <v>1083</v>
      </c>
      <c r="BJ194" s="614" t="s">
        <v>1083</v>
      </c>
      <c r="BK194" s="614" t="s">
        <v>529</v>
      </c>
      <c r="BL194" s="614" t="s">
        <v>529</v>
      </c>
      <c r="BM194" s="614" t="s">
        <v>1083</v>
      </c>
      <c r="BN194" s="614" t="s">
        <v>529</v>
      </c>
      <c r="BO194" s="614" t="s">
        <v>529</v>
      </c>
      <c r="BP194" s="614" t="s">
        <v>529</v>
      </c>
      <c r="BQ194" s="614" t="s">
        <v>529</v>
      </c>
      <c r="BR194" s="614" t="s">
        <v>529</v>
      </c>
      <c r="BS194" s="614" t="s">
        <v>529</v>
      </c>
      <c r="BT194" s="614" t="s">
        <v>529</v>
      </c>
      <c r="BU194" s="614" t="s">
        <v>529</v>
      </c>
      <c r="BV194" s="614" t="s">
        <v>529</v>
      </c>
      <c r="BW194" s="614" t="s">
        <v>529</v>
      </c>
      <c r="BX194" s="614" t="s">
        <v>529</v>
      </c>
      <c r="BY194" s="614" t="s">
        <v>1083</v>
      </c>
      <c r="BZ194" s="614" t="s">
        <v>1083</v>
      </c>
      <c r="CA194" s="614" t="s">
        <v>1083</v>
      </c>
      <c r="CB194" s="614" t="s">
        <v>1083</v>
      </c>
      <c r="CC194" s="614" t="s">
        <v>1083</v>
      </c>
      <c r="CD194" s="614" t="s">
        <v>1083</v>
      </c>
      <c r="CE194" s="614" t="s">
        <v>529</v>
      </c>
      <c r="CF194" s="614" t="s">
        <v>529</v>
      </c>
      <c r="CG194" s="614" t="s">
        <v>1083</v>
      </c>
      <c r="CH194" s="614" t="s">
        <v>1083</v>
      </c>
      <c r="CI194" s="614" t="s">
        <v>1083</v>
      </c>
      <c r="CJ194" s="614" t="s">
        <v>1083</v>
      </c>
      <c r="CK194" s="614" t="s">
        <v>529</v>
      </c>
      <c r="CL194" s="614" t="s">
        <v>1083</v>
      </c>
      <c r="CM194" s="614" t="s">
        <v>1083</v>
      </c>
      <c r="CN194" s="614" t="s">
        <v>1083</v>
      </c>
      <c r="CO194" s="614" t="s">
        <v>1083</v>
      </c>
      <c r="CP194" s="614" t="s">
        <v>1083</v>
      </c>
      <c r="CQ194" s="614" t="s">
        <v>1083</v>
      </c>
      <c r="CR194" s="614" t="s">
        <v>529</v>
      </c>
      <c r="CS194" s="614" t="s">
        <v>1083</v>
      </c>
      <c r="CT194" s="614" t="s">
        <v>1083</v>
      </c>
      <c r="CU194" s="614" t="s">
        <v>1083</v>
      </c>
      <c r="CV194" s="614" t="s">
        <v>1083</v>
      </c>
      <c r="CW194" s="614" t="s">
        <v>1083</v>
      </c>
      <c r="CX194" s="614" t="s">
        <v>1083</v>
      </c>
      <c r="CY194" s="614" t="s">
        <v>1083</v>
      </c>
      <c r="CZ194" s="614" t="s">
        <v>1083</v>
      </c>
      <c r="DA194" s="614" t="s">
        <v>1083</v>
      </c>
      <c r="DB194" s="614" t="s">
        <v>1083</v>
      </c>
      <c r="DC194" s="614" t="s">
        <v>529</v>
      </c>
      <c r="DD194" s="614" t="s">
        <v>1083</v>
      </c>
      <c r="DE194" s="614" t="s">
        <v>1083</v>
      </c>
      <c r="DF194" s="614" t="s">
        <v>1083</v>
      </c>
      <c r="DG194" s="614" t="s">
        <v>1083</v>
      </c>
      <c r="DH194" s="614" t="s">
        <v>1083</v>
      </c>
      <c r="DI194" s="614" t="s">
        <v>1083</v>
      </c>
      <c r="DJ194" s="614" t="s">
        <v>1083</v>
      </c>
      <c r="DK194" s="614" t="s">
        <v>1083</v>
      </c>
      <c r="DL194" s="614" t="s">
        <v>1083</v>
      </c>
      <c r="DM194" s="614" t="s">
        <v>529</v>
      </c>
      <c r="DN194" s="614" t="s">
        <v>1083</v>
      </c>
      <c r="DO194" s="614" t="s">
        <v>1083</v>
      </c>
      <c r="DP194" s="614" t="s">
        <v>529</v>
      </c>
      <c r="DQ194" s="614" t="s">
        <v>1083</v>
      </c>
      <c r="DR194" s="614" t="s">
        <v>1083</v>
      </c>
      <c r="DS194" s="614" t="s">
        <v>1083</v>
      </c>
      <c r="DT194" s="614" t="s">
        <v>1083</v>
      </c>
      <c r="DU194" s="614" t="s">
        <v>1083</v>
      </c>
      <c r="DV194" s="614" t="s">
        <v>1083</v>
      </c>
      <c r="DW194" s="614" t="s">
        <v>1083</v>
      </c>
      <c r="DX194" s="614" t="s">
        <v>1083</v>
      </c>
      <c r="DY194" s="614" t="s">
        <v>1083</v>
      </c>
      <c r="DZ194" s="614" t="s">
        <v>529</v>
      </c>
      <c r="EA194" s="614" t="s">
        <v>529</v>
      </c>
      <c r="EB194" s="614" t="s">
        <v>529</v>
      </c>
      <c r="EC194" s="614" t="s">
        <v>1083</v>
      </c>
      <c r="ED194" s="614" t="s">
        <v>529</v>
      </c>
      <c r="EE194" s="614" t="s">
        <v>1083</v>
      </c>
      <c r="EF194" s="614" t="s">
        <v>529</v>
      </c>
      <c r="EG194" s="614" t="s">
        <v>529</v>
      </c>
      <c r="EH194" s="614" t="s">
        <v>1083</v>
      </c>
      <c r="EI194" s="614" t="s">
        <v>1083</v>
      </c>
      <c r="EJ194" s="614" t="s">
        <v>1083</v>
      </c>
      <c r="EK194" s="614" t="s">
        <v>1083</v>
      </c>
      <c r="EL194" s="614" t="s">
        <v>529</v>
      </c>
      <c r="EM194" s="614" t="s">
        <v>1083</v>
      </c>
      <c r="EN194" s="614" t="s">
        <v>1083</v>
      </c>
      <c r="EO194" s="614" t="s">
        <v>1083</v>
      </c>
      <c r="EP194" s="614" t="s">
        <v>1083</v>
      </c>
      <c r="EQ194" s="614" t="s">
        <v>1083</v>
      </c>
      <c r="ER194" s="614" t="s">
        <v>1083</v>
      </c>
      <c r="ES194" s="614" t="s">
        <v>1083</v>
      </c>
      <c r="ET194" s="614" t="s">
        <v>1083</v>
      </c>
      <c r="EU194" s="614" t="s">
        <v>529</v>
      </c>
      <c r="EV194" s="614" t="s">
        <v>529</v>
      </c>
      <c r="EW194" s="614" t="s">
        <v>529</v>
      </c>
      <c r="EX194" s="614" t="s">
        <v>1083</v>
      </c>
      <c r="EY194" s="614" t="s">
        <v>1083</v>
      </c>
      <c r="EZ194" s="614" t="s">
        <v>529</v>
      </c>
      <c r="FA194" s="614" t="s">
        <v>1083</v>
      </c>
      <c r="FB194" s="614" t="s">
        <v>1083</v>
      </c>
      <c r="FC194" s="614" t="s">
        <v>1083</v>
      </c>
      <c r="FD194" s="614" t="s">
        <v>529</v>
      </c>
      <c r="FE194" s="614" t="s">
        <v>1083</v>
      </c>
      <c r="FF194" s="614" t="s">
        <v>1083</v>
      </c>
      <c r="FG194" s="614" t="s">
        <v>1083</v>
      </c>
      <c r="FH194" s="614" t="s">
        <v>1083</v>
      </c>
      <c r="FI194" s="614" t="s">
        <v>1083</v>
      </c>
      <c r="FJ194" s="614" t="s">
        <v>529</v>
      </c>
      <c r="FK194" s="614" t="s">
        <v>529</v>
      </c>
      <c r="FL194" s="614" t="s">
        <v>1083</v>
      </c>
      <c r="FM194" s="614" t="s">
        <v>1083</v>
      </c>
      <c r="FN194" s="614" t="s">
        <v>1083</v>
      </c>
      <c r="FO194" s="614" t="s">
        <v>1083</v>
      </c>
      <c r="FP194" s="614" t="s">
        <v>1083</v>
      </c>
      <c r="FQ194" s="614" t="s">
        <v>1083</v>
      </c>
      <c r="FR194" s="614" t="s">
        <v>1083</v>
      </c>
      <c r="FS194" s="614" t="s">
        <v>529</v>
      </c>
      <c r="FT194" s="614" t="s">
        <v>529</v>
      </c>
      <c r="FU194" s="614" t="s">
        <v>1083</v>
      </c>
      <c r="FV194" s="614" t="s">
        <v>1083</v>
      </c>
      <c r="FW194" s="614" t="s">
        <v>1083</v>
      </c>
      <c r="FX194" s="614" t="s">
        <v>529</v>
      </c>
      <c r="FY194" s="614" t="s">
        <v>1083</v>
      </c>
      <c r="FZ194" s="614" t="s">
        <v>529</v>
      </c>
      <c r="GA194" s="614" t="s">
        <v>529</v>
      </c>
      <c r="GB194" s="614" t="s">
        <v>529</v>
      </c>
      <c r="GC194" s="614" t="s">
        <v>529</v>
      </c>
      <c r="GD194" s="614" t="s">
        <v>529</v>
      </c>
      <c r="GE194" s="614" t="s">
        <v>1083</v>
      </c>
      <c r="GF194" s="614" t="s">
        <v>529</v>
      </c>
      <c r="GG194" s="614" t="s">
        <v>529</v>
      </c>
      <c r="GH194" s="614" t="s">
        <v>1083</v>
      </c>
      <c r="GI194" s="614" t="s">
        <v>1083</v>
      </c>
      <c r="GJ194" s="614" t="s">
        <v>529</v>
      </c>
      <c r="GK194" s="614" t="s">
        <v>1083</v>
      </c>
      <c r="GL194" s="614" t="s">
        <v>529</v>
      </c>
      <c r="GM194" s="614" t="s">
        <v>529</v>
      </c>
    </row>
    <row r="195" spans="1:195" x14ac:dyDescent="0.2">
      <c r="A195" s="613">
        <v>45020</v>
      </c>
      <c r="B195" s="614" t="s">
        <v>1083</v>
      </c>
      <c r="C195" s="614" t="s">
        <v>1083</v>
      </c>
      <c r="D195" s="614" t="s">
        <v>1083</v>
      </c>
      <c r="E195" s="614" t="s">
        <v>529</v>
      </c>
      <c r="F195" s="614" t="s">
        <v>1083</v>
      </c>
      <c r="G195" s="614" t="s">
        <v>1083</v>
      </c>
      <c r="H195" s="614" t="s">
        <v>1083</v>
      </c>
      <c r="I195" s="614" t="s">
        <v>1083</v>
      </c>
      <c r="J195" s="614" t="s">
        <v>1083</v>
      </c>
      <c r="K195" s="614" t="s">
        <v>1083</v>
      </c>
      <c r="L195" s="614" t="s">
        <v>1083</v>
      </c>
      <c r="M195" s="614" t="s">
        <v>1083</v>
      </c>
      <c r="N195" s="614" t="s">
        <v>1083</v>
      </c>
      <c r="O195" s="614" t="s">
        <v>1083</v>
      </c>
      <c r="P195" s="614" t="s">
        <v>1083</v>
      </c>
      <c r="Q195" s="614" t="s">
        <v>1083</v>
      </c>
      <c r="R195" s="614" t="s">
        <v>1083</v>
      </c>
      <c r="S195" s="614" t="s">
        <v>1083</v>
      </c>
      <c r="T195" s="614" t="s">
        <v>1083</v>
      </c>
      <c r="U195" s="614" t="s">
        <v>1083</v>
      </c>
      <c r="V195" s="614" t="s">
        <v>1083</v>
      </c>
      <c r="W195" s="614" t="s">
        <v>529</v>
      </c>
      <c r="X195" s="614" t="s">
        <v>529</v>
      </c>
      <c r="Y195" s="614" t="s">
        <v>1083</v>
      </c>
      <c r="Z195" s="614" t="s">
        <v>1083</v>
      </c>
      <c r="AA195" s="614" t="s">
        <v>1083</v>
      </c>
      <c r="AB195" s="614" t="s">
        <v>1083</v>
      </c>
      <c r="AC195" s="614" t="s">
        <v>1083</v>
      </c>
      <c r="AD195" s="614" t="s">
        <v>1083</v>
      </c>
      <c r="AE195" s="614" t="s">
        <v>1083</v>
      </c>
      <c r="AF195" s="614" t="s">
        <v>1083</v>
      </c>
      <c r="AG195" s="614" t="s">
        <v>1083</v>
      </c>
      <c r="AH195" s="614" t="s">
        <v>1083</v>
      </c>
      <c r="AI195" s="614" t="s">
        <v>1083</v>
      </c>
      <c r="AJ195" s="614" t="s">
        <v>1083</v>
      </c>
      <c r="AK195" s="614" t="s">
        <v>1083</v>
      </c>
      <c r="AL195" s="614" t="s">
        <v>1083</v>
      </c>
      <c r="AM195" s="614" t="s">
        <v>1083</v>
      </c>
      <c r="AN195" s="614" t="s">
        <v>1083</v>
      </c>
      <c r="AO195" s="614" t="s">
        <v>1083</v>
      </c>
      <c r="AP195" s="614" t="s">
        <v>1083</v>
      </c>
      <c r="AQ195" s="614" t="s">
        <v>1083</v>
      </c>
      <c r="AR195" s="614" t="s">
        <v>1083</v>
      </c>
      <c r="AS195" s="614" t="s">
        <v>1083</v>
      </c>
      <c r="AT195" s="614" t="s">
        <v>1083</v>
      </c>
      <c r="AU195" s="614" t="s">
        <v>1083</v>
      </c>
      <c r="AV195" s="614" t="s">
        <v>1083</v>
      </c>
      <c r="AW195" s="614" t="s">
        <v>1083</v>
      </c>
      <c r="AX195" s="614" t="s">
        <v>1083</v>
      </c>
      <c r="AY195" s="614" t="s">
        <v>1083</v>
      </c>
      <c r="AZ195" s="614" t="s">
        <v>1083</v>
      </c>
      <c r="BA195" s="614" t="s">
        <v>1083</v>
      </c>
      <c r="BB195" s="614" t="s">
        <v>1083</v>
      </c>
      <c r="BC195" s="614" t="s">
        <v>529</v>
      </c>
      <c r="BD195" s="614" t="s">
        <v>529</v>
      </c>
      <c r="BE195" s="614" t="s">
        <v>1083</v>
      </c>
      <c r="BF195" s="614" t="s">
        <v>529</v>
      </c>
      <c r="BG195" s="614" t="s">
        <v>1083</v>
      </c>
      <c r="BH195" s="614" t="s">
        <v>529</v>
      </c>
      <c r="BI195" s="614" t="s">
        <v>1083</v>
      </c>
      <c r="BJ195" s="614" t="s">
        <v>1083</v>
      </c>
      <c r="BK195" s="614" t="s">
        <v>529</v>
      </c>
      <c r="BL195" s="614" t="s">
        <v>529</v>
      </c>
      <c r="BM195" s="614" t="s">
        <v>1083</v>
      </c>
      <c r="BN195" s="614" t="s">
        <v>529</v>
      </c>
      <c r="BO195" s="614" t="s">
        <v>529</v>
      </c>
      <c r="BP195" s="614" t="s">
        <v>529</v>
      </c>
      <c r="BQ195" s="614" t="s">
        <v>529</v>
      </c>
      <c r="BR195" s="614" t="s">
        <v>529</v>
      </c>
      <c r="BS195" s="614" t="s">
        <v>529</v>
      </c>
      <c r="BT195" s="614" t="s">
        <v>529</v>
      </c>
      <c r="BU195" s="614" t="s">
        <v>529</v>
      </c>
      <c r="BV195" s="614" t="s">
        <v>529</v>
      </c>
      <c r="BW195" s="614" t="s">
        <v>529</v>
      </c>
      <c r="BX195" s="614" t="s">
        <v>529</v>
      </c>
      <c r="BY195" s="614" t="s">
        <v>1083</v>
      </c>
      <c r="BZ195" s="614" t="s">
        <v>1083</v>
      </c>
      <c r="CA195" s="614" t="s">
        <v>1083</v>
      </c>
      <c r="CB195" s="614" t="s">
        <v>1083</v>
      </c>
      <c r="CC195" s="614" t="s">
        <v>1083</v>
      </c>
      <c r="CD195" s="614" t="s">
        <v>1083</v>
      </c>
      <c r="CE195" s="614" t="s">
        <v>529</v>
      </c>
      <c r="CF195" s="614" t="s">
        <v>529</v>
      </c>
      <c r="CG195" s="614" t="s">
        <v>1083</v>
      </c>
      <c r="CH195" s="614" t="s">
        <v>1083</v>
      </c>
      <c r="CI195" s="614" t="s">
        <v>1083</v>
      </c>
      <c r="CJ195" s="614" t="s">
        <v>1083</v>
      </c>
      <c r="CK195" s="614" t="s">
        <v>529</v>
      </c>
      <c r="CL195" s="614" t="s">
        <v>1083</v>
      </c>
      <c r="CM195" s="614" t="s">
        <v>1083</v>
      </c>
      <c r="CN195" s="614" t="s">
        <v>1083</v>
      </c>
      <c r="CO195" s="614" t="s">
        <v>1083</v>
      </c>
      <c r="CP195" s="614" t="s">
        <v>1083</v>
      </c>
      <c r="CQ195" s="614" t="s">
        <v>1083</v>
      </c>
      <c r="CR195" s="614" t="s">
        <v>529</v>
      </c>
      <c r="CS195" s="614" t="s">
        <v>1083</v>
      </c>
      <c r="CT195" s="614" t="s">
        <v>1083</v>
      </c>
      <c r="CU195" s="614" t="s">
        <v>1083</v>
      </c>
      <c r="CV195" s="614" t="s">
        <v>1083</v>
      </c>
      <c r="CW195" s="614" t="s">
        <v>1083</v>
      </c>
      <c r="CX195" s="614" t="s">
        <v>1083</v>
      </c>
      <c r="CY195" s="614" t="s">
        <v>1083</v>
      </c>
      <c r="CZ195" s="614" t="s">
        <v>1083</v>
      </c>
      <c r="DA195" s="614" t="s">
        <v>1083</v>
      </c>
      <c r="DB195" s="614" t="s">
        <v>1083</v>
      </c>
      <c r="DC195" s="614" t="s">
        <v>529</v>
      </c>
      <c r="DD195" s="614" t="s">
        <v>1083</v>
      </c>
      <c r="DE195" s="614" t="s">
        <v>1083</v>
      </c>
      <c r="DF195" s="614" t="s">
        <v>1083</v>
      </c>
      <c r="DG195" s="614" t="s">
        <v>1083</v>
      </c>
      <c r="DH195" s="614" t="s">
        <v>1083</v>
      </c>
      <c r="DI195" s="614" t="s">
        <v>1083</v>
      </c>
      <c r="DJ195" s="614" t="s">
        <v>1083</v>
      </c>
      <c r="DK195" s="614" t="s">
        <v>1083</v>
      </c>
      <c r="DL195" s="614" t="s">
        <v>1083</v>
      </c>
      <c r="DM195" s="614" t="s">
        <v>529</v>
      </c>
      <c r="DN195" s="614" t="s">
        <v>1083</v>
      </c>
      <c r="DO195" s="614" t="s">
        <v>1083</v>
      </c>
      <c r="DP195" s="614" t="s">
        <v>529</v>
      </c>
      <c r="DQ195" s="614" t="s">
        <v>1083</v>
      </c>
      <c r="DR195" s="614" t="s">
        <v>1083</v>
      </c>
      <c r="DS195" s="614" t="s">
        <v>1083</v>
      </c>
      <c r="DT195" s="614" t="s">
        <v>1083</v>
      </c>
      <c r="DU195" s="614" t="s">
        <v>1083</v>
      </c>
      <c r="DV195" s="614" t="s">
        <v>1083</v>
      </c>
      <c r="DW195" s="614" t="s">
        <v>1083</v>
      </c>
      <c r="DX195" s="614" t="s">
        <v>1083</v>
      </c>
      <c r="DY195" s="614" t="s">
        <v>1083</v>
      </c>
      <c r="DZ195" s="614" t="s">
        <v>529</v>
      </c>
      <c r="EA195" s="614" t="s">
        <v>529</v>
      </c>
      <c r="EB195" s="614" t="s">
        <v>529</v>
      </c>
      <c r="EC195" s="614" t="s">
        <v>1083</v>
      </c>
      <c r="ED195" s="614" t="s">
        <v>529</v>
      </c>
      <c r="EE195" s="614" t="s">
        <v>1083</v>
      </c>
      <c r="EF195" s="614" t="s">
        <v>529</v>
      </c>
      <c r="EG195" s="614" t="s">
        <v>529</v>
      </c>
      <c r="EH195" s="614" t="s">
        <v>1083</v>
      </c>
      <c r="EI195" s="614" t="s">
        <v>1083</v>
      </c>
      <c r="EJ195" s="614" t="s">
        <v>1083</v>
      </c>
      <c r="EK195" s="614" t="s">
        <v>1083</v>
      </c>
      <c r="EL195" s="614" t="s">
        <v>529</v>
      </c>
      <c r="EM195" s="614" t="s">
        <v>1083</v>
      </c>
      <c r="EN195" s="614" t="s">
        <v>1083</v>
      </c>
      <c r="EO195" s="614" t="s">
        <v>1083</v>
      </c>
      <c r="EP195" s="614" t="s">
        <v>1083</v>
      </c>
      <c r="EQ195" s="614" t="s">
        <v>1083</v>
      </c>
      <c r="ER195" s="614" t="s">
        <v>1083</v>
      </c>
      <c r="ES195" s="614" t="s">
        <v>1083</v>
      </c>
      <c r="ET195" s="614" t="s">
        <v>529</v>
      </c>
      <c r="EU195" s="614" t="s">
        <v>529</v>
      </c>
      <c r="EV195" s="614" t="s">
        <v>529</v>
      </c>
      <c r="EW195" s="614" t="s">
        <v>529</v>
      </c>
      <c r="EX195" s="614" t="s">
        <v>1083</v>
      </c>
      <c r="EY195" s="614" t="s">
        <v>1083</v>
      </c>
      <c r="EZ195" s="614" t="s">
        <v>529</v>
      </c>
      <c r="FA195" s="614" t="s">
        <v>1083</v>
      </c>
      <c r="FB195" s="614" t="s">
        <v>1083</v>
      </c>
      <c r="FC195" s="614" t="s">
        <v>1083</v>
      </c>
      <c r="FD195" s="614" t="s">
        <v>1083</v>
      </c>
      <c r="FE195" s="614" t="s">
        <v>1083</v>
      </c>
      <c r="FF195" s="614" t="s">
        <v>1083</v>
      </c>
      <c r="FG195" s="614" t="s">
        <v>1083</v>
      </c>
      <c r="FH195" s="614" t="s">
        <v>1083</v>
      </c>
      <c r="FI195" s="614" t="s">
        <v>1083</v>
      </c>
      <c r="FJ195" s="614" t="s">
        <v>1083</v>
      </c>
      <c r="FK195" s="614" t="s">
        <v>1083</v>
      </c>
      <c r="FL195" s="614" t="s">
        <v>1083</v>
      </c>
      <c r="FM195" s="614" t="s">
        <v>1083</v>
      </c>
      <c r="FN195" s="614" t="s">
        <v>1083</v>
      </c>
      <c r="FO195" s="614" t="s">
        <v>1083</v>
      </c>
      <c r="FP195" s="614" t="s">
        <v>1083</v>
      </c>
      <c r="FQ195" s="614" t="s">
        <v>1083</v>
      </c>
      <c r="FR195" s="614" t="s">
        <v>1083</v>
      </c>
      <c r="FS195" s="614" t="s">
        <v>529</v>
      </c>
      <c r="FT195" s="614" t="s">
        <v>529</v>
      </c>
      <c r="FU195" s="614" t="s">
        <v>1083</v>
      </c>
      <c r="FV195" s="614" t="s">
        <v>1083</v>
      </c>
      <c r="FW195" s="614" t="s">
        <v>1083</v>
      </c>
      <c r="FX195" s="614" t="s">
        <v>529</v>
      </c>
      <c r="FY195" s="614" t="s">
        <v>1083</v>
      </c>
      <c r="FZ195" s="614" t="s">
        <v>529</v>
      </c>
      <c r="GA195" s="614" t="s">
        <v>529</v>
      </c>
      <c r="GB195" s="614" t="s">
        <v>529</v>
      </c>
      <c r="GC195" s="614" t="s">
        <v>529</v>
      </c>
      <c r="GD195" s="614" t="s">
        <v>529</v>
      </c>
      <c r="GE195" s="614" t="s">
        <v>1083</v>
      </c>
      <c r="GF195" s="614" t="s">
        <v>529</v>
      </c>
      <c r="GG195" s="614" t="s">
        <v>529</v>
      </c>
      <c r="GH195" s="614" t="s">
        <v>1083</v>
      </c>
      <c r="GI195" s="614" t="s">
        <v>1083</v>
      </c>
      <c r="GJ195" s="614" t="s">
        <v>529</v>
      </c>
      <c r="GK195" s="614" t="s">
        <v>1083</v>
      </c>
      <c r="GL195" s="614" t="s">
        <v>529</v>
      </c>
      <c r="GM195" s="614" t="s">
        <v>529</v>
      </c>
    </row>
    <row r="196" spans="1:195" x14ac:dyDescent="0.2">
      <c r="A196" s="613">
        <v>45021</v>
      </c>
      <c r="B196" s="614" t="s">
        <v>1083</v>
      </c>
      <c r="C196" s="614" t="s">
        <v>1083</v>
      </c>
      <c r="D196" s="614" t="s">
        <v>1083</v>
      </c>
      <c r="E196" s="614" t="s">
        <v>529</v>
      </c>
      <c r="F196" s="614" t="s">
        <v>1083</v>
      </c>
      <c r="G196" s="614" t="s">
        <v>1083</v>
      </c>
      <c r="H196" s="614" t="s">
        <v>1083</v>
      </c>
      <c r="I196" s="614" t="s">
        <v>1083</v>
      </c>
      <c r="J196" s="614" t="s">
        <v>1083</v>
      </c>
      <c r="K196" s="614" t="s">
        <v>1083</v>
      </c>
      <c r="L196" s="614" t="s">
        <v>1083</v>
      </c>
      <c r="M196" s="614" t="s">
        <v>1083</v>
      </c>
      <c r="N196" s="614" t="s">
        <v>1083</v>
      </c>
      <c r="O196" s="614" t="s">
        <v>1083</v>
      </c>
      <c r="P196" s="614" t="s">
        <v>1083</v>
      </c>
      <c r="Q196" s="614" t="s">
        <v>1083</v>
      </c>
      <c r="R196" s="614" t="s">
        <v>1083</v>
      </c>
      <c r="S196" s="614" t="s">
        <v>1083</v>
      </c>
      <c r="T196" s="614" t="s">
        <v>1083</v>
      </c>
      <c r="U196" s="614" t="s">
        <v>1083</v>
      </c>
      <c r="V196" s="614" t="s">
        <v>1083</v>
      </c>
      <c r="W196" s="614" t="s">
        <v>529</v>
      </c>
      <c r="X196" s="614" t="s">
        <v>529</v>
      </c>
      <c r="Y196" s="614" t="s">
        <v>1083</v>
      </c>
      <c r="Z196" s="614" t="s">
        <v>1083</v>
      </c>
      <c r="AA196" s="614" t="s">
        <v>1083</v>
      </c>
      <c r="AB196" s="614" t="s">
        <v>1083</v>
      </c>
      <c r="AC196" s="614" t="s">
        <v>1083</v>
      </c>
      <c r="AD196" s="614" t="s">
        <v>1083</v>
      </c>
      <c r="AE196" s="614" t="s">
        <v>1083</v>
      </c>
      <c r="AF196" s="614" t="s">
        <v>1083</v>
      </c>
      <c r="AG196" s="614" t="s">
        <v>1083</v>
      </c>
      <c r="AH196" s="614" t="s">
        <v>1083</v>
      </c>
      <c r="AI196" s="614" t="s">
        <v>1083</v>
      </c>
      <c r="AJ196" s="614" t="s">
        <v>1083</v>
      </c>
      <c r="AK196" s="614" t="s">
        <v>1083</v>
      </c>
      <c r="AL196" s="614" t="s">
        <v>1083</v>
      </c>
      <c r="AM196" s="614" t="s">
        <v>1083</v>
      </c>
      <c r="AN196" s="614" t="s">
        <v>1083</v>
      </c>
      <c r="AO196" s="614" t="s">
        <v>1083</v>
      </c>
      <c r="AP196" s="614" t="s">
        <v>1083</v>
      </c>
      <c r="AQ196" s="614" t="s">
        <v>1083</v>
      </c>
      <c r="AR196" s="614" t="s">
        <v>1083</v>
      </c>
      <c r="AS196" s="614" t="s">
        <v>1083</v>
      </c>
      <c r="AT196" s="614" t="s">
        <v>1083</v>
      </c>
      <c r="AU196" s="614" t="s">
        <v>1083</v>
      </c>
      <c r="AV196" s="614" t="s">
        <v>1083</v>
      </c>
      <c r="AW196" s="614" t="s">
        <v>1083</v>
      </c>
      <c r="AX196" s="614" t="s">
        <v>1083</v>
      </c>
      <c r="AY196" s="614" t="s">
        <v>1083</v>
      </c>
      <c r="AZ196" s="614" t="s">
        <v>1083</v>
      </c>
      <c r="BA196" s="614" t="s">
        <v>1083</v>
      </c>
      <c r="BB196" s="614" t="s">
        <v>1083</v>
      </c>
      <c r="BC196" s="614" t="s">
        <v>529</v>
      </c>
      <c r="BD196" s="614" t="s">
        <v>529</v>
      </c>
      <c r="BE196" s="614" t="s">
        <v>1083</v>
      </c>
      <c r="BF196" s="614" t="s">
        <v>529</v>
      </c>
      <c r="BG196" s="614" t="s">
        <v>1083</v>
      </c>
      <c r="BH196" s="614" t="s">
        <v>529</v>
      </c>
      <c r="BI196" s="614" t="s">
        <v>1083</v>
      </c>
      <c r="BJ196" s="614" t="s">
        <v>1083</v>
      </c>
      <c r="BK196" s="614" t="s">
        <v>529</v>
      </c>
      <c r="BL196" s="614" t="s">
        <v>529</v>
      </c>
      <c r="BM196" s="614" t="s">
        <v>1083</v>
      </c>
      <c r="BN196" s="614" t="s">
        <v>529</v>
      </c>
      <c r="BO196" s="614" t="s">
        <v>529</v>
      </c>
      <c r="BP196" s="614" t="s">
        <v>529</v>
      </c>
      <c r="BQ196" s="614" t="s">
        <v>529</v>
      </c>
      <c r="BR196" s="614" t="s">
        <v>529</v>
      </c>
      <c r="BS196" s="614" t="s">
        <v>529</v>
      </c>
      <c r="BT196" s="614" t="s">
        <v>529</v>
      </c>
      <c r="BU196" s="614" t="s">
        <v>529</v>
      </c>
      <c r="BV196" s="614" t="s">
        <v>529</v>
      </c>
      <c r="BW196" s="614" t="s">
        <v>529</v>
      </c>
      <c r="BX196" s="614" t="s">
        <v>529</v>
      </c>
      <c r="BY196" s="614" t="s">
        <v>1083</v>
      </c>
      <c r="BZ196" s="614" t="s">
        <v>1083</v>
      </c>
      <c r="CA196" s="614" t="s">
        <v>1083</v>
      </c>
      <c r="CB196" s="614" t="s">
        <v>1083</v>
      </c>
      <c r="CC196" s="614" t="s">
        <v>1083</v>
      </c>
      <c r="CD196" s="614" t="s">
        <v>1083</v>
      </c>
      <c r="CE196" s="614" t="s">
        <v>529</v>
      </c>
      <c r="CF196" s="614" t="s">
        <v>529</v>
      </c>
      <c r="CG196" s="614" t="s">
        <v>1083</v>
      </c>
      <c r="CH196" s="614" t="s">
        <v>1083</v>
      </c>
      <c r="CI196" s="614" t="s">
        <v>1083</v>
      </c>
      <c r="CJ196" s="614" t="s">
        <v>1083</v>
      </c>
      <c r="CK196" s="614" t="s">
        <v>529</v>
      </c>
      <c r="CL196" s="614" t="s">
        <v>1083</v>
      </c>
      <c r="CM196" s="614" t="s">
        <v>1083</v>
      </c>
      <c r="CN196" s="614" t="s">
        <v>1083</v>
      </c>
      <c r="CO196" s="614" t="s">
        <v>1083</v>
      </c>
      <c r="CP196" s="614" t="s">
        <v>1083</v>
      </c>
      <c r="CQ196" s="614" t="s">
        <v>1083</v>
      </c>
      <c r="CR196" s="614" t="s">
        <v>529</v>
      </c>
      <c r="CS196" s="614" t="s">
        <v>1083</v>
      </c>
      <c r="CT196" s="614" t="s">
        <v>1083</v>
      </c>
      <c r="CU196" s="614" t="s">
        <v>1083</v>
      </c>
      <c r="CV196" s="614" t="s">
        <v>1083</v>
      </c>
      <c r="CW196" s="614" t="s">
        <v>1083</v>
      </c>
      <c r="CX196" s="614" t="s">
        <v>1083</v>
      </c>
      <c r="CY196" s="614" t="s">
        <v>1083</v>
      </c>
      <c r="CZ196" s="614" t="s">
        <v>1083</v>
      </c>
      <c r="DA196" s="614" t="s">
        <v>1083</v>
      </c>
      <c r="DB196" s="614" t="s">
        <v>1083</v>
      </c>
      <c r="DC196" s="614" t="s">
        <v>529</v>
      </c>
      <c r="DD196" s="614" t="s">
        <v>1083</v>
      </c>
      <c r="DE196" s="614" t="s">
        <v>1083</v>
      </c>
      <c r="DF196" s="614" t="s">
        <v>1083</v>
      </c>
      <c r="DG196" s="614" t="s">
        <v>1083</v>
      </c>
      <c r="DH196" s="614" t="s">
        <v>1083</v>
      </c>
      <c r="DI196" s="614" t="s">
        <v>1083</v>
      </c>
      <c r="DJ196" s="614" t="s">
        <v>1083</v>
      </c>
      <c r="DK196" s="614" t="s">
        <v>1083</v>
      </c>
      <c r="DL196" s="614" t="s">
        <v>1083</v>
      </c>
      <c r="DM196" s="614" t="s">
        <v>529</v>
      </c>
      <c r="DN196" s="614" t="s">
        <v>1083</v>
      </c>
      <c r="DO196" s="614" t="s">
        <v>1083</v>
      </c>
      <c r="DP196" s="614" t="s">
        <v>529</v>
      </c>
      <c r="DQ196" s="614" t="s">
        <v>1083</v>
      </c>
      <c r="DR196" s="614" t="s">
        <v>1083</v>
      </c>
      <c r="DS196" s="614" t="s">
        <v>1083</v>
      </c>
      <c r="DT196" s="614" t="s">
        <v>1083</v>
      </c>
      <c r="DU196" s="614" t="s">
        <v>1083</v>
      </c>
      <c r="DV196" s="614" t="s">
        <v>1083</v>
      </c>
      <c r="DW196" s="614" t="s">
        <v>1083</v>
      </c>
      <c r="DX196" s="614" t="s">
        <v>1083</v>
      </c>
      <c r="DY196" s="614" t="s">
        <v>1083</v>
      </c>
      <c r="DZ196" s="614" t="s">
        <v>529</v>
      </c>
      <c r="EA196" s="614" t="s">
        <v>529</v>
      </c>
      <c r="EB196" s="614" t="s">
        <v>529</v>
      </c>
      <c r="EC196" s="614" t="s">
        <v>1083</v>
      </c>
      <c r="ED196" s="614" t="s">
        <v>529</v>
      </c>
      <c r="EE196" s="614" t="s">
        <v>1083</v>
      </c>
      <c r="EF196" s="614" t="s">
        <v>529</v>
      </c>
      <c r="EG196" s="614" t="s">
        <v>529</v>
      </c>
      <c r="EH196" s="614" t="s">
        <v>1083</v>
      </c>
      <c r="EI196" s="614" t="s">
        <v>1083</v>
      </c>
      <c r="EJ196" s="614" t="s">
        <v>1083</v>
      </c>
      <c r="EK196" s="614" t="s">
        <v>1083</v>
      </c>
      <c r="EL196" s="614" t="s">
        <v>529</v>
      </c>
      <c r="EM196" s="614" t="s">
        <v>1083</v>
      </c>
      <c r="EN196" s="614" t="s">
        <v>1083</v>
      </c>
      <c r="EO196" s="614" t="s">
        <v>1083</v>
      </c>
      <c r="EP196" s="614" t="s">
        <v>1083</v>
      </c>
      <c r="EQ196" s="614" t="s">
        <v>1083</v>
      </c>
      <c r="ER196" s="614" t="s">
        <v>1083</v>
      </c>
      <c r="ES196" s="614" t="s">
        <v>1083</v>
      </c>
      <c r="ET196" s="614" t="s">
        <v>529</v>
      </c>
      <c r="EU196" s="614" t="s">
        <v>529</v>
      </c>
      <c r="EV196" s="614" t="s">
        <v>529</v>
      </c>
      <c r="EW196" s="614" t="s">
        <v>529</v>
      </c>
      <c r="EX196" s="614" t="s">
        <v>1083</v>
      </c>
      <c r="EY196" s="614" t="s">
        <v>1083</v>
      </c>
      <c r="EZ196" s="614" t="s">
        <v>529</v>
      </c>
      <c r="FA196" s="614" t="s">
        <v>1083</v>
      </c>
      <c r="FB196" s="614" t="s">
        <v>1083</v>
      </c>
      <c r="FC196" s="614" t="s">
        <v>1083</v>
      </c>
      <c r="FD196" s="614" t="s">
        <v>1083</v>
      </c>
      <c r="FE196" s="614" t="s">
        <v>1083</v>
      </c>
      <c r="FF196" s="614" t="s">
        <v>1083</v>
      </c>
      <c r="FG196" s="614" t="s">
        <v>1083</v>
      </c>
      <c r="FH196" s="614" t="s">
        <v>1083</v>
      </c>
      <c r="FI196" s="614" t="s">
        <v>1083</v>
      </c>
      <c r="FJ196" s="614" t="s">
        <v>529</v>
      </c>
      <c r="FK196" s="614" t="s">
        <v>529</v>
      </c>
      <c r="FL196" s="614" t="s">
        <v>1083</v>
      </c>
      <c r="FM196" s="614" t="s">
        <v>1083</v>
      </c>
      <c r="FN196" s="614" t="s">
        <v>1083</v>
      </c>
      <c r="FO196" s="614" t="s">
        <v>1083</v>
      </c>
      <c r="FP196" s="614" t="s">
        <v>1083</v>
      </c>
      <c r="FQ196" s="614" t="s">
        <v>1083</v>
      </c>
      <c r="FR196" s="614" t="s">
        <v>1083</v>
      </c>
      <c r="FS196" s="614" t="s">
        <v>529</v>
      </c>
      <c r="FT196" s="614" t="s">
        <v>529</v>
      </c>
      <c r="FU196" s="614" t="s">
        <v>1083</v>
      </c>
      <c r="FV196" s="614" t="s">
        <v>1083</v>
      </c>
      <c r="FW196" s="614" t="s">
        <v>1083</v>
      </c>
      <c r="FX196" s="614" t="s">
        <v>529</v>
      </c>
      <c r="FY196" s="614" t="s">
        <v>1083</v>
      </c>
      <c r="FZ196" s="614" t="s">
        <v>529</v>
      </c>
      <c r="GA196" s="614" t="s">
        <v>529</v>
      </c>
      <c r="GB196" s="614" t="s">
        <v>529</v>
      </c>
      <c r="GC196" s="614" t="s">
        <v>529</v>
      </c>
      <c r="GD196" s="614" t="s">
        <v>529</v>
      </c>
      <c r="GE196" s="614" t="s">
        <v>1083</v>
      </c>
      <c r="GF196" s="614" t="s">
        <v>529</v>
      </c>
      <c r="GG196" s="614" t="s">
        <v>529</v>
      </c>
      <c r="GH196" s="614" t="s">
        <v>1083</v>
      </c>
      <c r="GI196" s="614" t="s">
        <v>1083</v>
      </c>
      <c r="GJ196" s="614" t="s">
        <v>529</v>
      </c>
      <c r="GK196" s="614" t="s">
        <v>1083</v>
      </c>
      <c r="GL196" s="614" t="s">
        <v>529</v>
      </c>
      <c r="GM196" s="614" t="s">
        <v>1083</v>
      </c>
    </row>
    <row r="197" spans="1:195" x14ac:dyDescent="0.2">
      <c r="A197" s="613">
        <v>45022</v>
      </c>
      <c r="B197" s="614" t="s">
        <v>1083</v>
      </c>
      <c r="C197" s="614" t="s">
        <v>1083</v>
      </c>
      <c r="D197" s="614" t="s">
        <v>1083</v>
      </c>
      <c r="E197" s="614" t="s">
        <v>529</v>
      </c>
      <c r="F197" s="614" t="s">
        <v>1083</v>
      </c>
      <c r="G197" s="614" t="s">
        <v>1083</v>
      </c>
      <c r="H197" s="614" t="s">
        <v>1083</v>
      </c>
      <c r="I197" s="614" t="s">
        <v>1083</v>
      </c>
      <c r="J197" s="614" t="s">
        <v>1083</v>
      </c>
      <c r="K197" s="614" t="s">
        <v>1083</v>
      </c>
      <c r="L197" s="614" t="s">
        <v>1083</v>
      </c>
      <c r="M197" s="614" t="s">
        <v>1083</v>
      </c>
      <c r="N197" s="614" t="s">
        <v>1083</v>
      </c>
      <c r="O197" s="614" t="s">
        <v>1083</v>
      </c>
      <c r="P197" s="614" t="s">
        <v>1083</v>
      </c>
      <c r="Q197" s="614" t="s">
        <v>1083</v>
      </c>
      <c r="R197" s="614" t="s">
        <v>1083</v>
      </c>
      <c r="S197" s="614" t="s">
        <v>1083</v>
      </c>
      <c r="T197" s="614" t="s">
        <v>1083</v>
      </c>
      <c r="U197" s="614" t="s">
        <v>1083</v>
      </c>
      <c r="V197" s="614" t="s">
        <v>1083</v>
      </c>
      <c r="W197" s="614" t="s">
        <v>529</v>
      </c>
      <c r="X197" s="614" t="s">
        <v>529</v>
      </c>
      <c r="Y197" s="614" t="s">
        <v>1083</v>
      </c>
      <c r="Z197" s="614" t="s">
        <v>1083</v>
      </c>
      <c r="AA197" s="614" t="s">
        <v>1083</v>
      </c>
      <c r="AB197" s="614" t="s">
        <v>1083</v>
      </c>
      <c r="AC197" s="614" t="s">
        <v>1083</v>
      </c>
      <c r="AD197" s="614" t="s">
        <v>1083</v>
      </c>
      <c r="AE197" s="614" t="s">
        <v>1083</v>
      </c>
      <c r="AF197" s="614" t="s">
        <v>1083</v>
      </c>
      <c r="AG197" s="614" t="s">
        <v>1083</v>
      </c>
      <c r="AH197" s="614" t="s">
        <v>1083</v>
      </c>
      <c r="AI197" s="614" t="s">
        <v>1083</v>
      </c>
      <c r="AJ197" s="614" t="s">
        <v>1083</v>
      </c>
      <c r="AK197" s="614" t="s">
        <v>1083</v>
      </c>
      <c r="AL197" s="614" t="s">
        <v>1083</v>
      </c>
      <c r="AM197" s="614" t="s">
        <v>1083</v>
      </c>
      <c r="AN197" s="614" t="s">
        <v>1083</v>
      </c>
      <c r="AO197" s="614" t="s">
        <v>1083</v>
      </c>
      <c r="AP197" s="614" t="s">
        <v>1083</v>
      </c>
      <c r="AQ197" s="614" t="s">
        <v>1083</v>
      </c>
      <c r="AR197" s="614" t="s">
        <v>1083</v>
      </c>
      <c r="AS197" s="614" t="s">
        <v>1083</v>
      </c>
      <c r="AT197" s="614" t="s">
        <v>1083</v>
      </c>
      <c r="AU197" s="614" t="s">
        <v>1083</v>
      </c>
      <c r="AV197" s="614" t="s">
        <v>1083</v>
      </c>
      <c r="AW197" s="614" t="s">
        <v>1083</v>
      </c>
      <c r="AX197" s="614" t="s">
        <v>529</v>
      </c>
      <c r="AY197" s="614" t="s">
        <v>1083</v>
      </c>
      <c r="AZ197" s="614" t="s">
        <v>1083</v>
      </c>
      <c r="BA197" s="614" t="s">
        <v>1083</v>
      </c>
      <c r="BB197" s="614" t="s">
        <v>1083</v>
      </c>
      <c r="BC197" s="614" t="s">
        <v>529</v>
      </c>
      <c r="BD197" s="614" t="s">
        <v>529</v>
      </c>
      <c r="BE197" s="614" t="s">
        <v>1083</v>
      </c>
      <c r="BF197" s="614" t="s">
        <v>529</v>
      </c>
      <c r="BG197" s="614" t="s">
        <v>1083</v>
      </c>
      <c r="BH197" s="614" t="s">
        <v>529</v>
      </c>
      <c r="BI197" s="614" t="s">
        <v>1083</v>
      </c>
      <c r="BJ197" s="614" t="s">
        <v>1083</v>
      </c>
      <c r="BK197" s="614" t="s">
        <v>529</v>
      </c>
      <c r="BL197" s="614" t="s">
        <v>529</v>
      </c>
      <c r="BM197" s="614" t="s">
        <v>1083</v>
      </c>
      <c r="BN197" s="614" t="s">
        <v>529</v>
      </c>
      <c r="BO197" s="614" t="s">
        <v>529</v>
      </c>
      <c r="BP197" s="614" t="s">
        <v>529</v>
      </c>
      <c r="BQ197" s="614" t="s">
        <v>529</v>
      </c>
      <c r="BR197" s="614" t="s">
        <v>529</v>
      </c>
      <c r="BS197" s="614" t="s">
        <v>529</v>
      </c>
      <c r="BT197" s="614" t="s">
        <v>529</v>
      </c>
      <c r="BU197" s="614" t="s">
        <v>529</v>
      </c>
      <c r="BV197" s="614" t="s">
        <v>529</v>
      </c>
      <c r="BW197" s="614" t="s">
        <v>529</v>
      </c>
      <c r="BX197" s="614" t="s">
        <v>529</v>
      </c>
      <c r="BY197" s="614" t="s">
        <v>1083</v>
      </c>
      <c r="BZ197" s="614" t="s">
        <v>1083</v>
      </c>
      <c r="CA197" s="614" t="s">
        <v>1083</v>
      </c>
      <c r="CB197" s="614" t="s">
        <v>1083</v>
      </c>
      <c r="CC197" s="614" t="s">
        <v>1083</v>
      </c>
      <c r="CD197" s="614" t="s">
        <v>1083</v>
      </c>
      <c r="CE197" s="614" t="s">
        <v>529</v>
      </c>
      <c r="CF197" s="614" t="s">
        <v>529</v>
      </c>
      <c r="CG197" s="614" t="s">
        <v>1083</v>
      </c>
      <c r="CH197" s="614" t="s">
        <v>1083</v>
      </c>
      <c r="CI197" s="614" t="s">
        <v>1083</v>
      </c>
      <c r="CJ197" s="614" t="s">
        <v>1083</v>
      </c>
      <c r="CK197" s="614" t="s">
        <v>529</v>
      </c>
      <c r="CL197" s="614" t="s">
        <v>1083</v>
      </c>
      <c r="CM197" s="614" t="s">
        <v>1083</v>
      </c>
      <c r="CN197" s="614" t="s">
        <v>1083</v>
      </c>
      <c r="CO197" s="614" t="s">
        <v>1083</v>
      </c>
      <c r="CP197" s="614" t="s">
        <v>1083</v>
      </c>
      <c r="CQ197" s="614" t="s">
        <v>1083</v>
      </c>
      <c r="CR197" s="614" t="s">
        <v>529</v>
      </c>
      <c r="CS197" s="614" t="s">
        <v>1083</v>
      </c>
      <c r="CT197" s="614" t="s">
        <v>1083</v>
      </c>
      <c r="CU197" s="614" t="s">
        <v>1083</v>
      </c>
      <c r="CV197" s="614" t="s">
        <v>1083</v>
      </c>
      <c r="CW197" s="614" t="s">
        <v>1083</v>
      </c>
      <c r="CX197" s="614" t="s">
        <v>1083</v>
      </c>
      <c r="CY197" s="614" t="s">
        <v>529</v>
      </c>
      <c r="CZ197" s="614" t="s">
        <v>1083</v>
      </c>
      <c r="DA197" s="614" t="s">
        <v>1083</v>
      </c>
      <c r="DB197" s="614" t="s">
        <v>1083</v>
      </c>
      <c r="DC197" s="614" t="s">
        <v>529</v>
      </c>
      <c r="DD197" s="614" t="s">
        <v>1083</v>
      </c>
      <c r="DE197" s="614" t="s">
        <v>1083</v>
      </c>
      <c r="DF197" s="614" t="s">
        <v>1083</v>
      </c>
      <c r="DG197" s="614" t="s">
        <v>1083</v>
      </c>
      <c r="DH197" s="614" t="s">
        <v>1083</v>
      </c>
      <c r="DI197" s="614" t="s">
        <v>1083</v>
      </c>
      <c r="DJ197" s="614" t="s">
        <v>1083</v>
      </c>
      <c r="DK197" s="614" t="s">
        <v>1083</v>
      </c>
      <c r="DL197" s="614" t="s">
        <v>1083</v>
      </c>
      <c r="DM197" s="614" t="s">
        <v>529</v>
      </c>
      <c r="DN197" s="614" t="s">
        <v>1083</v>
      </c>
      <c r="DO197" s="614" t="s">
        <v>1083</v>
      </c>
      <c r="DP197" s="614" t="s">
        <v>529</v>
      </c>
      <c r="DQ197" s="614" t="s">
        <v>529</v>
      </c>
      <c r="DR197" s="614" t="s">
        <v>1083</v>
      </c>
      <c r="DS197" s="614" t="s">
        <v>1083</v>
      </c>
      <c r="DT197" s="614" t="s">
        <v>1083</v>
      </c>
      <c r="DU197" s="614" t="s">
        <v>1083</v>
      </c>
      <c r="DV197" s="614" t="s">
        <v>1083</v>
      </c>
      <c r="DW197" s="614" t="s">
        <v>1083</v>
      </c>
      <c r="DX197" s="614" t="s">
        <v>1083</v>
      </c>
      <c r="DY197" s="614" t="s">
        <v>1083</v>
      </c>
      <c r="DZ197" s="614" t="s">
        <v>529</v>
      </c>
      <c r="EA197" s="614" t="s">
        <v>529</v>
      </c>
      <c r="EB197" s="614" t="s">
        <v>529</v>
      </c>
      <c r="EC197" s="614" t="s">
        <v>1083</v>
      </c>
      <c r="ED197" s="614" t="s">
        <v>1083</v>
      </c>
      <c r="EE197" s="614" t="s">
        <v>1083</v>
      </c>
      <c r="EF197" s="614" t="s">
        <v>529</v>
      </c>
      <c r="EG197" s="614" t="s">
        <v>1083</v>
      </c>
      <c r="EH197" s="614" t="s">
        <v>1083</v>
      </c>
      <c r="EI197" s="614" t="s">
        <v>1083</v>
      </c>
      <c r="EJ197" s="614" t="s">
        <v>1083</v>
      </c>
      <c r="EK197" s="614" t="s">
        <v>1083</v>
      </c>
      <c r="EL197" s="614" t="s">
        <v>529</v>
      </c>
      <c r="EM197" s="614" t="s">
        <v>1083</v>
      </c>
      <c r="EN197" s="614" t="s">
        <v>1083</v>
      </c>
      <c r="EO197" s="614" t="s">
        <v>1083</v>
      </c>
      <c r="EP197" s="614" t="s">
        <v>1083</v>
      </c>
      <c r="EQ197" s="614" t="s">
        <v>1083</v>
      </c>
      <c r="ER197" s="614" t="s">
        <v>1083</v>
      </c>
      <c r="ES197" s="614" t="s">
        <v>1083</v>
      </c>
      <c r="ET197" s="614" t="s">
        <v>529</v>
      </c>
      <c r="EU197" s="614" t="s">
        <v>529</v>
      </c>
      <c r="EV197" s="614" t="s">
        <v>529</v>
      </c>
      <c r="EW197" s="614" t="s">
        <v>529</v>
      </c>
      <c r="EX197" s="614" t="s">
        <v>1083</v>
      </c>
      <c r="EY197" s="614" t="s">
        <v>529</v>
      </c>
      <c r="EZ197" s="614" t="s">
        <v>529</v>
      </c>
      <c r="FA197" s="614" t="s">
        <v>1083</v>
      </c>
      <c r="FB197" s="614" t="s">
        <v>1083</v>
      </c>
      <c r="FC197" s="614" t="s">
        <v>1083</v>
      </c>
      <c r="FD197" s="614" t="s">
        <v>1083</v>
      </c>
      <c r="FE197" s="614" t="s">
        <v>529</v>
      </c>
      <c r="FF197" s="614" t="s">
        <v>1083</v>
      </c>
      <c r="FG197" s="614" t="s">
        <v>1083</v>
      </c>
      <c r="FH197" s="614" t="s">
        <v>1083</v>
      </c>
      <c r="FI197" s="614" t="s">
        <v>1083</v>
      </c>
      <c r="FJ197" s="614" t="s">
        <v>529</v>
      </c>
      <c r="FK197" s="614" t="s">
        <v>529</v>
      </c>
      <c r="FL197" s="614" t="s">
        <v>1083</v>
      </c>
      <c r="FM197" s="614" t="s">
        <v>1083</v>
      </c>
      <c r="FN197" s="614" t="s">
        <v>1083</v>
      </c>
      <c r="FO197" s="614" t="s">
        <v>1083</v>
      </c>
      <c r="FP197" s="614" t="s">
        <v>1083</v>
      </c>
      <c r="FQ197" s="614" t="s">
        <v>1083</v>
      </c>
      <c r="FR197" s="614" t="s">
        <v>1083</v>
      </c>
      <c r="FS197" s="614" t="s">
        <v>529</v>
      </c>
      <c r="FT197" s="614" t="s">
        <v>529</v>
      </c>
      <c r="FU197" s="614" t="s">
        <v>1083</v>
      </c>
      <c r="FV197" s="614" t="s">
        <v>1083</v>
      </c>
      <c r="FW197" s="614" t="s">
        <v>1083</v>
      </c>
      <c r="FX197" s="614" t="s">
        <v>529</v>
      </c>
      <c r="FY197" s="614" t="s">
        <v>1083</v>
      </c>
      <c r="FZ197" s="614" t="s">
        <v>529</v>
      </c>
      <c r="GA197" s="614" t="s">
        <v>529</v>
      </c>
      <c r="GB197" s="614" t="s">
        <v>529</v>
      </c>
      <c r="GC197" s="614" t="s">
        <v>529</v>
      </c>
      <c r="GD197" s="614" t="s">
        <v>529</v>
      </c>
      <c r="GE197" s="614" t="s">
        <v>1083</v>
      </c>
      <c r="GF197" s="614" t="s">
        <v>529</v>
      </c>
      <c r="GG197" s="614" t="s">
        <v>529</v>
      </c>
      <c r="GH197" s="614" t="s">
        <v>1083</v>
      </c>
      <c r="GI197" s="614" t="s">
        <v>1083</v>
      </c>
      <c r="GJ197" s="614" t="s">
        <v>529</v>
      </c>
      <c r="GK197" s="614" t="s">
        <v>1083</v>
      </c>
      <c r="GL197" s="614" t="s">
        <v>529</v>
      </c>
      <c r="GM197" s="614" t="s">
        <v>529</v>
      </c>
    </row>
    <row r="198" spans="1:195" x14ac:dyDescent="0.2">
      <c r="A198" s="613">
        <v>45023</v>
      </c>
      <c r="B198" s="614" t="s">
        <v>1083</v>
      </c>
      <c r="C198" s="614" t="s">
        <v>1083</v>
      </c>
      <c r="D198" s="614" t="s">
        <v>1083</v>
      </c>
      <c r="E198" s="614" t="s">
        <v>529</v>
      </c>
      <c r="F198" s="614" t="s">
        <v>1083</v>
      </c>
      <c r="G198" s="614" t="s">
        <v>1083</v>
      </c>
      <c r="H198" s="614" t="s">
        <v>1083</v>
      </c>
      <c r="I198" s="614" t="s">
        <v>1083</v>
      </c>
      <c r="J198" s="614" t="s">
        <v>1083</v>
      </c>
      <c r="K198" s="614" t="s">
        <v>1083</v>
      </c>
      <c r="L198" s="614" t="s">
        <v>1083</v>
      </c>
      <c r="M198" s="614" t="s">
        <v>1083</v>
      </c>
      <c r="N198" s="614" t="s">
        <v>1083</v>
      </c>
      <c r="O198" s="614" t="s">
        <v>1083</v>
      </c>
      <c r="P198" s="614" t="s">
        <v>1083</v>
      </c>
      <c r="Q198" s="614" t="s">
        <v>1083</v>
      </c>
      <c r="R198" s="614" t="s">
        <v>1083</v>
      </c>
      <c r="S198" s="614" t="s">
        <v>1083</v>
      </c>
      <c r="T198" s="614" t="s">
        <v>1083</v>
      </c>
      <c r="U198" s="614" t="s">
        <v>1083</v>
      </c>
      <c r="V198" s="614" t="s">
        <v>1083</v>
      </c>
      <c r="W198" s="614" t="s">
        <v>529</v>
      </c>
      <c r="X198" s="614" t="s">
        <v>529</v>
      </c>
      <c r="Y198" s="614" t="s">
        <v>1083</v>
      </c>
      <c r="Z198" s="614" t="s">
        <v>1083</v>
      </c>
      <c r="AA198" s="614" t="s">
        <v>1083</v>
      </c>
      <c r="AB198" s="614" t="s">
        <v>1083</v>
      </c>
      <c r="AC198" s="614" t="s">
        <v>1083</v>
      </c>
      <c r="AD198" s="614" t="s">
        <v>1083</v>
      </c>
      <c r="AE198" s="614" t="s">
        <v>1083</v>
      </c>
      <c r="AF198" s="614" t="s">
        <v>1083</v>
      </c>
      <c r="AG198" s="614" t="s">
        <v>1083</v>
      </c>
      <c r="AH198" s="614" t="s">
        <v>1083</v>
      </c>
      <c r="AI198" s="614" t="s">
        <v>1083</v>
      </c>
      <c r="AJ198" s="614" t="s">
        <v>1083</v>
      </c>
      <c r="AK198" s="614" t="s">
        <v>1083</v>
      </c>
      <c r="AL198" s="614" t="s">
        <v>1083</v>
      </c>
      <c r="AM198" s="614" t="s">
        <v>1083</v>
      </c>
      <c r="AN198" s="614" t="s">
        <v>1083</v>
      </c>
      <c r="AO198" s="614" t="s">
        <v>1083</v>
      </c>
      <c r="AP198" s="614" t="s">
        <v>1083</v>
      </c>
      <c r="AQ198" s="614" t="s">
        <v>1083</v>
      </c>
      <c r="AR198" s="614" t="s">
        <v>1083</v>
      </c>
      <c r="AS198" s="614" t="s">
        <v>1083</v>
      </c>
      <c r="AT198" s="614" t="s">
        <v>1083</v>
      </c>
      <c r="AU198" s="614" t="s">
        <v>1083</v>
      </c>
      <c r="AV198" s="614" t="s">
        <v>1083</v>
      </c>
      <c r="AW198" s="614" t="s">
        <v>1083</v>
      </c>
      <c r="AX198" s="614" t="s">
        <v>529</v>
      </c>
      <c r="AY198" s="614" t="s">
        <v>1083</v>
      </c>
      <c r="AZ198" s="614" t="s">
        <v>1083</v>
      </c>
      <c r="BA198" s="614" t="s">
        <v>1083</v>
      </c>
      <c r="BB198" s="614" t="s">
        <v>1083</v>
      </c>
      <c r="BC198" s="614" t="s">
        <v>529</v>
      </c>
      <c r="BD198" s="614" t="s">
        <v>529</v>
      </c>
      <c r="BE198" s="614" t="s">
        <v>1083</v>
      </c>
      <c r="BF198" s="614" t="s">
        <v>529</v>
      </c>
      <c r="BG198" s="614" t="s">
        <v>1083</v>
      </c>
      <c r="BH198" s="614" t="s">
        <v>529</v>
      </c>
      <c r="BI198" s="614" t="s">
        <v>1083</v>
      </c>
      <c r="BJ198" s="614" t="s">
        <v>1083</v>
      </c>
      <c r="BK198" s="614" t="s">
        <v>529</v>
      </c>
      <c r="BL198" s="614" t="s">
        <v>529</v>
      </c>
      <c r="BM198" s="614" t="s">
        <v>1083</v>
      </c>
      <c r="BN198" s="614" t="s">
        <v>529</v>
      </c>
      <c r="BO198" s="614" t="s">
        <v>529</v>
      </c>
      <c r="BP198" s="614" t="s">
        <v>529</v>
      </c>
      <c r="BQ198" s="614" t="s">
        <v>529</v>
      </c>
      <c r="BR198" s="614" t="s">
        <v>529</v>
      </c>
      <c r="BS198" s="614" t="s">
        <v>529</v>
      </c>
      <c r="BT198" s="614" t="s">
        <v>529</v>
      </c>
      <c r="BU198" s="614" t="s">
        <v>529</v>
      </c>
      <c r="BV198" s="614" t="s">
        <v>529</v>
      </c>
      <c r="BW198" s="614" t="s">
        <v>529</v>
      </c>
      <c r="BX198" s="614" t="s">
        <v>529</v>
      </c>
      <c r="BY198" s="614" t="s">
        <v>1083</v>
      </c>
      <c r="BZ198" s="614" t="s">
        <v>1083</v>
      </c>
      <c r="CA198" s="614" t="s">
        <v>1083</v>
      </c>
      <c r="CB198" s="614" t="s">
        <v>1083</v>
      </c>
      <c r="CC198" s="614" t="s">
        <v>1083</v>
      </c>
      <c r="CD198" s="614" t="s">
        <v>1083</v>
      </c>
      <c r="CE198" s="614" t="s">
        <v>529</v>
      </c>
      <c r="CF198" s="614" t="s">
        <v>529</v>
      </c>
      <c r="CG198" s="614" t="s">
        <v>1083</v>
      </c>
      <c r="CH198" s="614" t="s">
        <v>1083</v>
      </c>
      <c r="CI198" s="614" t="s">
        <v>1083</v>
      </c>
      <c r="CJ198" s="614" t="s">
        <v>1083</v>
      </c>
      <c r="CK198" s="614" t="s">
        <v>529</v>
      </c>
      <c r="CL198" s="614" t="s">
        <v>1083</v>
      </c>
      <c r="CM198" s="614" t="s">
        <v>1083</v>
      </c>
      <c r="CN198" s="614" t="s">
        <v>1083</v>
      </c>
      <c r="CO198" s="614" t="s">
        <v>1083</v>
      </c>
      <c r="CP198" s="614" t="s">
        <v>1083</v>
      </c>
      <c r="CQ198" s="614" t="s">
        <v>1083</v>
      </c>
      <c r="CR198" s="614" t="s">
        <v>529</v>
      </c>
      <c r="CS198" s="614" t="s">
        <v>1083</v>
      </c>
      <c r="CT198" s="614" t="s">
        <v>1083</v>
      </c>
      <c r="CU198" s="614" t="s">
        <v>1083</v>
      </c>
      <c r="CV198" s="614" t="s">
        <v>1083</v>
      </c>
      <c r="CW198" s="614" t="s">
        <v>1083</v>
      </c>
      <c r="CX198" s="614" t="s">
        <v>1083</v>
      </c>
      <c r="CY198" s="614" t="s">
        <v>1083</v>
      </c>
      <c r="CZ198" s="614" t="s">
        <v>1083</v>
      </c>
      <c r="DA198" s="614" t="s">
        <v>1083</v>
      </c>
      <c r="DB198" s="614" t="s">
        <v>1083</v>
      </c>
      <c r="DC198" s="614" t="s">
        <v>529</v>
      </c>
      <c r="DD198" s="614" t="s">
        <v>1083</v>
      </c>
      <c r="DE198" s="614" t="s">
        <v>1083</v>
      </c>
      <c r="DF198" s="614" t="s">
        <v>1083</v>
      </c>
      <c r="DG198" s="614" t="s">
        <v>1083</v>
      </c>
      <c r="DH198" s="614" t="s">
        <v>1083</v>
      </c>
      <c r="DI198" s="614" t="s">
        <v>1083</v>
      </c>
      <c r="DJ198" s="614" t="s">
        <v>1083</v>
      </c>
      <c r="DK198" s="614" t="s">
        <v>1083</v>
      </c>
      <c r="DL198" s="614" t="s">
        <v>1083</v>
      </c>
      <c r="DM198" s="614" t="s">
        <v>529</v>
      </c>
      <c r="DN198" s="614" t="s">
        <v>1083</v>
      </c>
      <c r="DO198" s="614" t="s">
        <v>1083</v>
      </c>
      <c r="DP198" s="614" t="s">
        <v>529</v>
      </c>
      <c r="DQ198" s="614" t="s">
        <v>1083</v>
      </c>
      <c r="DR198" s="614" t="s">
        <v>1083</v>
      </c>
      <c r="DS198" s="614" t="s">
        <v>1083</v>
      </c>
      <c r="DT198" s="614" t="s">
        <v>1083</v>
      </c>
      <c r="DU198" s="614" t="s">
        <v>1083</v>
      </c>
      <c r="DV198" s="614" t="s">
        <v>1083</v>
      </c>
      <c r="DW198" s="614" t="s">
        <v>1083</v>
      </c>
      <c r="DX198" s="614" t="s">
        <v>1083</v>
      </c>
      <c r="DY198" s="614" t="s">
        <v>1083</v>
      </c>
      <c r="DZ198" s="614" t="s">
        <v>529</v>
      </c>
      <c r="EA198" s="614" t="s">
        <v>529</v>
      </c>
      <c r="EB198" s="614" t="s">
        <v>529</v>
      </c>
      <c r="EC198" s="614" t="s">
        <v>1083</v>
      </c>
      <c r="ED198" s="614" t="s">
        <v>529</v>
      </c>
      <c r="EE198" s="614" t="s">
        <v>529</v>
      </c>
      <c r="EF198" s="614" t="s">
        <v>529</v>
      </c>
      <c r="EG198" s="614" t="s">
        <v>1083</v>
      </c>
      <c r="EH198" s="614" t="s">
        <v>1083</v>
      </c>
      <c r="EI198" s="614" t="s">
        <v>1083</v>
      </c>
      <c r="EJ198" s="614" t="s">
        <v>1083</v>
      </c>
      <c r="EK198" s="614" t="s">
        <v>1083</v>
      </c>
      <c r="EL198" s="614" t="s">
        <v>529</v>
      </c>
      <c r="EM198" s="614" t="s">
        <v>1083</v>
      </c>
      <c r="EN198" s="614" t="s">
        <v>1083</v>
      </c>
      <c r="EO198" s="614" t="s">
        <v>1083</v>
      </c>
      <c r="EP198" s="614" t="s">
        <v>1083</v>
      </c>
      <c r="EQ198" s="614" t="s">
        <v>1083</v>
      </c>
      <c r="ER198" s="614" t="s">
        <v>1083</v>
      </c>
      <c r="ES198" s="614" t="s">
        <v>1083</v>
      </c>
      <c r="ET198" s="614" t="s">
        <v>529</v>
      </c>
      <c r="EU198" s="614" t="s">
        <v>529</v>
      </c>
      <c r="EV198" s="614" t="s">
        <v>529</v>
      </c>
      <c r="EW198" s="614" t="s">
        <v>529</v>
      </c>
      <c r="EX198" s="614" t="s">
        <v>1083</v>
      </c>
      <c r="EY198" s="614" t="s">
        <v>1083</v>
      </c>
      <c r="EZ198" s="614" t="s">
        <v>529</v>
      </c>
      <c r="FA198" s="614" t="s">
        <v>1083</v>
      </c>
      <c r="FB198" s="614" t="s">
        <v>1083</v>
      </c>
      <c r="FC198" s="614" t="s">
        <v>1083</v>
      </c>
      <c r="FD198" s="614" t="s">
        <v>1083</v>
      </c>
      <c r="FE198" s="614" t="s">
        <v>1083</v>
      </c>
      <c r="FF198" s="614" t="s">
        <v>1083</v>
      </c>
      <c r="FG198" s="614" t="s">
        <v>1083</v>
      </c>
      <c r="FH198" s="614" t="s">
        <v>1083</v>
      </c>
      <c r="FI198" s="614" t="s">
        <v>1083</v>
      </c>
      <c r="FJ198" s="614" t="s">
        <v>529</v>
      </c>
      <c r="FK198" s="614" t="s">
        <v>529</v>
      </c>
      <c r="FL198" s="614" t="s">
        <v>1083</v>
      </c>
      <c r="FM198" s="614" t="s">
        <v>1083</v>
      </c>
      <c r="FN198" s="614" t="s">
        <v>1083</v>
      </c>
      <c r="FO198" s="614" t="s">
        <v>1083</v>
      </c>
      <c r="FP198" s="614" t="s">
        <v>1083</v>
      </c>
      <c r="FQ198" s="614" t="s">
        <v>1083</v>
      </c>
      <c r="FR198" s="614" t="s">
        <v>1083</v>
      </c>
      <c r="FS198" s="614" t="s">
        <v>529</v>
      </c>
      <c r="FT198" s="614" t="s">
        <v>529</v>
      </c>
      <c r="FU198" s="614" t="s">
        <v>1083</v>
      </c>
      <c r="FV198" s="614" t="s">
        <v>1083</v>
      </c>
      <c r="FW198" s="614" t="s">
        <v>1083</v>
      </c>
      <c r="FX198" s="614" t="s">
        <v>529</v>
      </c>
      <c r="FY198" s="614" t="s">
        <v>1083</v>
      </c>
      <c r="FZ198" s="614" t="s">
        <v>529</v>
      </c>
      <c r="GA198" s="614" t="s">
        <v>529</v>
      </c>
      <c r="GB198" s="614" t="s">
        <v>529</v>
      </c>
      <c r="GC198" s="614" t="s">
        <v>529</v>
      </c>
      <c r="GD198" s="614" t="s">
        <v>529</v>
      </c>
      <c r="GE198" s="614" t="s">
        <v>1083</v>
      </c>
      <c r="GF198" s="614" t="s">
        <v>529</v>
      </c>
      <c r="GG198" s="614" t="s">
        <v>529</v>
      </c>
      <c r="GH198" s="614" t="s">
        <v>1083</v>
      </c>
      <c r="GI198" s="614" t="s">
        <v>1083</v>
      </c>
      <c r="GJ198" s="614" t="s">
        <v>1083</v>
      </c>
      <c r="GK198" s="614" t="s">
        <v>1083</v>
      </c>
      <c r="GL198" s="614" t="s">
        <v>529</v>
      </c>
      <c r="GM198" s="614" t="s">
        <v>529</v>
      </c>
    </row>
    <row r="199" spans="1:195" x14ac:dyDescent="0.2">
      <c r="A199" s="613">
        <v>45024</v>
      </c>
      <c r="B199" s="614" t="s">
        <v>1083</v>
      </c>
      <c r="C199" s="614" t="s">
        <v>1083</v>
      </c>
      <c r="D199" s="614" t="s">
        <v>1083</v>
      </c>
      <c r="E199" s="614" t="s">
        <v>529</v>
      </c>
      <c r="F199" s="614" t="s">
        <v>1083</v>
      </c>
      <c r="G199" s="614" t="s">
        <v>1083</v>
      </c>
      <c r="H199" s="614" t="s">
        <v>1083</v>
      </c>
      <c r="I199" s="614" t="s">
        <v>1083</v>
      </c>
      <c r="J199" s="614" t="s">
        <v>1083</v>
      </c>
      <c r="K199" s="614" t="s">
        <v>1083</v>
      </c>
      <c r="L199" s="614" t="s">
        <v>1083</v>
      </c>
      <c r="M199" s="614" t="s">
        <v>1083</v>
      </c>
      <c r="N199" s="614" t="s">
        <v>1083</v>
      </c>
      <c r="O199" s="614" t="s">
        <v>1083</v>
      </c>
      <c r="P199" s="614" t="s">
        <v>1083</v>
      </c>
      <c r="Q199" s="614" t="s">
        <v>1083</v>
      </c>
      <c r="R199" s="614" t="s">
        <v>1083</v>
      </c>
      <c r="S199" s="614" t="s">
        <v>1083</v>
      </c>
      <c r="T199" s="614" t="s">
        <v>1083</v>
      </c>
      <c r="U199" s="614" t="s">
        <v>1083</v>
      </c>
      <c r="V199" s="614" t="s">
        <v>1083</v>
      </c>
      <c r="W199" s="614" t="s">
        <v>529</v>
      </c>
      <c r="X199" s="614" t="s">
        <v>529</v>
      </c>
      <c r="Y199" s="614" t="s">
        <v>1083</v>
      </c>
      <c r="Z199" s="614" t="s">
        <v>1083</v>
      </c>
      <c r="AA199" s="614" t="s">
        <v>1083</v>
      </c>
      <c r="AB199" s="614" t="s">
        <v>1083</v>
      </c>
      <c r="AC199" s="614" t="s">
        <v>1083</v>
      </c>
      <c r="AD199" s="614" t="s">
        <v>1083</v>
      </c>
      <c r="AE199" s="614" t="s">
        <v>1083</v>
      </c>
      <c r="AF199" s="614" t="s">
        <v>1083</v>
      </c>
      <c r="AG199" s="614" t="s">
        <v>529</v>
      </c>
      <c r="AH199" s="614" t="s">
        <v>529</v>
      </c>
      <c r="AI199" s="614" t="s">
        <v>1083</v>
      </c>
      <c r="AJ199" s="614" t="s">
        <v>1083</v>
      </c>
      <c r="AK199" s="614" t="s">
        <v>1083</v>
      </c>
      <c r="AL199" s="614" t="s">
        <v>1083</v>
      </c>
      <c r="AM199" s="614" t="s">
        <v>1083</v>
      </c>
      <c r="AN199" s="614" t="s">
        <v>1083</v>
      </c>
      <c r="AO199" s="614" t="s">
        <v>1083</v>
      </c>
      <c r="AP199" s="614" t="s">
        <v>1083</v>
      </c>
      <c r="AQ199" s="614" t="s">
        <v>1083</v>
      </c>
      <c r="AR199" s="614" t="s">
        <v>1083</v>
      </c>
      <c r="AS199" s="614" t="s">
        <v>1083</v>
      </c>
      <c r="AT199" s="614" t="s">
        <v>1083</v>
      </c>
      <c r="AU199" s="614" t="s">
        <v>1083</v>
      </c>
      <c r="AV199" s="614" t="s">
        <v>1083</v>
      </c>
      <c r="AW199" s="614" t="s">
        <v>1083</v>
      </c>
      <c r="AX199" s="614" t="s">
        <v>529</v>
      </c>
      <c r="AY199" s="614" t="s">
        <v>1083</v>
      </c>
      <c r="AZ199" s="614" t="s">
        <v>1083</v>
      </c>
      <c r="BA199" s="614" t="s">
        <v>1083</v>
      </c>
      <c r="BB199" s="614" t="s">
        <v>1083</v>
      </c>
      <c r="BC199" s="614" t="s">
        <v>529</v>
      </c>
      <c r="BD199" s="614" t="s">
        <v>529</v>
      </c>
      <c r="BE199" s="614" t="s">
        <v>1083</v>
      </c>
      <c r="BF199" s="614" t="s">
        <v>529</v>
      </c>
      <c r="BG199" s="614" t="s">
        <v>1083</v>
      </c>
      <c r="BH199" s="614" t="s">
        <v>529</v>
      </c>
      <c r="BI199" s="614" t="s">
        <v>1083</v>
      </c>
      <c r="BJ199" s="614" t="s">
        <v>1083</v>
      </c>
      <c r="BK199" s="614" t="s">
        <v>529</v>
      </c>
      <c r="BL199" s="614" t="s">
        <v>529</v>
      </c>
      <c r="BM199" s="614" t="s">
        <v>1083</v>
      </c>
      <c r="BN199" s="614" t="s">
        <v>529</v>
      </c>
      <c r="BO199" s="614" t="s">
        <v>529</v>
      </c>
      <c r="BP199" s="614" t="s">
        <v>529</v>
      </c>
      <c r="BQ199" s="614" t="s">
        <v>529</v>
      </c>
      <c r="BR199" s="614" t="s">
        <v>529</v>
      </c>
      <c r="BS199" s="614" t="s">
        <v>529</v>
      </c>
      <c r="BT199" s="614" t="s">
        <v>529</v>
      </c>
      <c r="BU199" s="614" t="s">
        <v>529</v>
      </c>
      <c r="BV199" s="614" t="s">
        <v>529</v>
      </c>
      <c r="BW199" s="614" t="s">
        <v>529</v>
      </c>
      <c r="BX199" s="614" t="s">
        <v>529</v>
      </c>
      <c r="BY199" s="614" t="s">
        <v>1083</v>
      </c>
      <c r="BZ199" s="614" t="s">
        <v>1083</v>
      </c>
      <c r="CA199" s="614" t="s">
        <v>1083</v>
      </c>
      <c r="CB199" s="614" t="s">
        <v>1083</v>
      </c>
      <c r="CC199" s="614" t="s">
        <v>1083</v>
      </c>
      <c r="CD199" s="614" t="s">
        <v>1083</v>
      </c>
      <c r="CE199" s="614" t="s">
        <v>529</v>
      </c>
      <c r="CF199" s="614" t="s">
        <v>529</v>
      </c>
      <c r="CG199" s="614" t="s">
        <v>1083</v>
      </c>
      <c r="CH199" s="614" t="s">
        <v>1083</v>
      </c>
      <c r="CI199" s="614" t="s">
        <v>1083</v>
      </c>
      <c r="CJ199" s="614" t="s">
        <v>1083</v>
      </c>
      <c r="CK199" s="614" t="s">
        <v>529</v>
      </c>
      <c r="CL199" s="614" t="s">
        <v>1083</v>
      </c>
      <c r="CM199" s="614" t="s">
        <v>1083</v>
      </c>
      <c r="CN199" s="614" t="s">
        <v>1083</v>
      </c>
      <c r="CO199" s="614" t="s">
        <v>1083</v>
      </c>
      <c r="CP199" s="614" t="s">
        <v>1083</v>
      </c>
      <c r="CQ199" s="614" t="s">
        <v>1083</v>
      </c>
      <c r="CR199" s="614" t="s">
        <v>529</v>
      </c>
      <c r="CS199" s="614" t="s">
        <v>1083</v>
      </c>
      <c r="CT199" s="614" t="s">
        <v>1083</v>
      </c>
      <c r="CU199" s="614" t="s">
        <v>1083</v>
      </c>
      <c r="CV199" s="614" t="s">
        <v>1083</v>
      </c>
      <c r="CW199" s="614" t="s">
        <v>1083</v>
      </c>
      <c r="CX199" s="614" t="s">
        <v>1083</v>
      </c>
      <c r="CY199" s="614" t="s">
        <v>1083</v>
      </c>
      <c r="CZ199" s="614" t="s">
        <v>1083</v>
      </c>
      <c r="DA199" s="614" t="s">
        <v>1083</v>
      </c>
      <c r="DB199" s="614" t="s">
        <v>1083</v>
      </c>
      <c r="DC199" s="614" t="s">
        <v>529</v>
      </c>
      <c r="DD199" s="614" t="s">
        <v>1083</v>
      </c>
      <c r="DE199" s="614" t="s">
        <v>1083</v>
      </c>
      <c r="DF199" s="614" t="s">
        <v>1083</v>
      </c>
      <c r="DG199" s="614" t="s">
        <v>1083</v>
      </c>
      <c r="DH199" s="614" t="s">
        <v>1083</v>
      </c>
      <c r="DI199" s="614" t="s">
        <v>1083</v>
      </c>
      <c r="DJ199" s="614" t="s">
        <v>1083</v>
      </c>
      <c r="DK199" s="614" t="s">
        <v>1083</v>
      </c>
      <c r="DL199" s="614" t="s">
        <v>1083</v>
      </c>
      <c r="DM199" s="614" t="s">
        <v>529</v>
      </c>
      <c r="DN199" s="614" t="s">
        <v>1083</v>
      </c>
      <c r="DO199" s="614" t="s">
        <v>1083</v>
      </c>
      <c r="DP199" s="614" t="s">
        <v>529</v>
      </c>
      <c r="DQ199" s="614" t="s">
        <v>1083</v>
      </c>
      <c r="DR199" s="614" t="s">
        <v>1083</v>
      </c>
      <c r="DS199" s="614" t="s">
        <v>1083</v>
      </c>
      <c r="DT199" s="614" t="s">
        <v>1083</v>
      </c>
      <c r="DU199" s="614" t="s">
        <v>1083</v>
      </c>
      <c r="DV199" s="614" t="s">
        <v>1083</v>
      </c>
      <c r="DW199" s="614" t="s">
        <v>1083</v>
      </c>
      <c r="DX199" s="614" t="s">
        <v>1083</v>
      </c>
      <c r="DY199" s="614" t="s">
        <v>1083</v>
      </c>
      <c r="DZ199" s="614" t="s">
        <v>529</v>
      </c>
      <c r="EA199" s="614" t="s">
        <v>529</v>
      </c>
      <c r="EB199" s="614" t="s">
        <v>529</v>
      </c>
      <c r="EC199" s="614" t="s">
        <v>1083</v>
      </c>
      <c r="ED199" s="614" t="s">
        <v>529</v>
      </c>
      <c r="EE199" s="614" t="s">
        <v>529</v>
      </c>
      <c r="EF199" s="614" t="s">
        <v>529</v>
      </c>
      <c r="EG199" s="614" t="s">
        <v>1083</v>
      </c>
      <c r="EH199" s="614" t="s">
        <v>1083</v>
      </c>
      <c r="EI199" s="614" t="s">
        <v>1083</v>
      </c>
      <c r="EJ199" s="614" t="s">
        <v>1083</v>
      </c>
      <c r="EK199" s="614" t="s">
        <v>1083</v>
      </c>
      <c r="EL199" s="614" t="s">
        <v>529</v>
      </c>
      <c r="EM199" s="614" t="s">
        <v>1083</v>
      </c>
      <c r="EN199" s="614" t="s">
        <v>1083</v>
      </c>
      <c r="EO199" s="614" t="s">
        <v>1083</v>
      </c>
      <c r="EP199" s="614" t="s">
        <v>1083</v>
      </c>
      <c r="EQ199" s="614" t="s">
        <v>1083</v>
      </c>
      <c r="ER199" s="614" t="s">
        <v>1083</v>
      </c>
      <c r="ES199" s="614" t="s">
        <v>1083</v>
      </c>
      <c r="ET199" s="614" t="s">
        <v>529</v>
      </c>
      <c r="EU199" s="614" t="s">
        <v>529</v>
      </c>
      <c r="EV199" s="614" t="s">
        <v>529</v>
      </c>
      <c r="EW199" s="614" t="s">
        <v>529</v>
      </c>
      <c r="EX199" s="614" t="s">
        <v>1083</v>
      </c>
      <c r="EY199" s="614" t="s">
        <v>1083</v>
      </c>
      <c r="EZ199" s="614" t="s">
        <v>529</v>
      </c>
      <c r="FA199" s="614" t="s">
        <v>1083</v>
      </c>
      <c r="FB199" s="614" t="s">
        <v>1083</v>
      </c>
      <c r="FC199" s="614" t="s">
        <v>1083</v>
      </c>
      <c r="FD199" s="614" t="s">
        <v>1083</v>
      </c>
      <c r="FE199" s="614" t="s">
        <v>1083</v>
      </c>
      <c r="FF199" s="614" t="s">
        <v>1083</v>
      </c>
      <c r="FG199" s="614" t="s">
        <v>1083</v>
      </c>
      <c r="FH199" s="614" t="s">
        <v>1083</v>
      </c>
      <c r="FI199" s="614" t="s">
        <v>1083</v>
      </c>
      <c r="FJ199" s="614" t="s">
        <v>529</v>
      </c>
      <c r="FK199" s="614" t="s">
        <v>529</v>
      </c>
      <c r="FL199" s="614" t="s">
        <v>1083</v>
      </c>
      <c r="FM199" s="614" t="s">
        <v>1083</v>
      </c>
      <c r="FN199" s="614" t="s">
        <v>1083</v>
      </c>
      <c r="FO199" s="614" t="s">
        <v>1083</v>
      </c>
      <c r="FP199" s="614" t="s">
        <v>1083</v>
      </c>
      <c r="FQ199" s="614" t="s">
        <v>1083</v>
      </c>
      <c r="FR199" s="614" t="s">
        <v>1083</v>
      </c>
      <c r="FS199" s="614" t="s">
        <v>529</v>
      </c>
      <c r="FT199" s="614" t="s">
        <v>529</v>
      </c>
      <c r="FU199" s="614" t="s">
        <v>1083</v>
      </c>
      <c r="FV199" s="614" t="s">
        <v>1083</v>
      </c>
      <c r="FW199" s="614" t="s">
        <v>1083</v>
      </c>
      <c r="FX199" s="614" t="s">
        <v>529</v>
      </c>
      <c r="FY199" s="614" t="s">
        <v>1083</v>
      </c>
      <c r="FZ199" s="614" t="s">
        <v>529</v>
      </c>
      <c r="GA199" s="614" t="s">
        <v>529</v>
      </c>
      <c r="GB199" s="614" t="s">
        <v>529</v>
      </c>
      <c r="GC199" s="614" t="s">
        <v>529</v>
      </c>
      <c r="GD199" s="614" t="s">
        <v>529</v>
      </c>
      <c r="GE199" s="614" t="s">
        <v>1083</v>
      </c>
      <c r="GF199" s="614" t="s">
        <v>529</v>
      </c>
      <c r="GG199" s="614" t="s">
        <v>529</v>
      </c>
      <c r="GH199" s="614" t="s">
        <v>1083</v>
      </c>
      <c r="GI199" s="614" t="s">
        <v>1083</v>
      </c>
      <c r="GJ199" s="614" t="s">
        <v>529</v>
      </c>
      <c r="GK199" s="614" t="s">
        <v>1083</v>
      </c>
      <c r="GL199" s="614" t="s">
        <v>529</v>
      </c>
      <c r="GM199" s="614" t="s">
        <v>529</v>
      </c>
    </row>
    <row r="200" spans="1:195" x14ac:dyDescent="0.2">
      <c r="A200" s="613">
        <v>45025</v>
      </c>
      <c r="B200" s="614" t="s">
        <v>1083</v>
      </c>
      <c r="C200" s="614" t="s">
        <v>1083</v>
      </c>
      <c r="D200" s="614" t="s">
        <v>1083</v>
      </c>
      <c r="E200" s="614" t="s">
        <v>529</v>
      </c>
      <c r="F200" s="614" t="s">
        <v>1083</v>
      </c>
      <c r="G200" s="614" t="s">
        <v>1083</v>
      </c>
      <c r="H200" s="614" t="s">
        <v>1083</v>
      </c>
      <c r="I200" s="614" t="s">
        <v>1083</v>
      </c>
      <c r="J200" s="614" t="s">
        <v>1083</v>
      </c>
      <c r="K200" s="614" t="s">
        <v>1083</v>
      </c>
      <c r="L200" s="614" t="s">
        <v>1083</v>
      </c>
      <c r="M200" s="614" t="s">
        <v>1083</v>
      </c>
      <c r="N200" s="614" t="s">
        <v>1083</v>
      </c>
      <c r="O200" s="614" t="s">
        <v>1083</v>
      </c>
      <c r="P200" s="614" t="s">
        <v>1083</v>
      </c>
      <c r="Q200" s="614" t="s">
        <v>1083</v>
      </c>
      <c r="R200" s="614" t="s">
        <v>1083</v>
      </c>
      <c r="S200" s="614" t="s">
        <v>1083</v>
      </c>
      <c r="T200" s="614" t="s">
        <v>1083</v>
      </c>
      <c r="U200" s="614" t="s">
        <v>1083</v>
      </c>
      <c r="V200" s="614" t="s">
        <v>1083</v>
      </c>
      <c r="W200" s="614" t="s">
        <v>529</v>
      </c>
      <c r="X200" s="614" t="s">
        <v>529</v>
      </c>
      <c r="Y200" s="614" t="s">
        <v>1083</v>
      </c>
      <c r="Z200" s="614" t="s">
        <v>1083</v>
      </c>
      <c r="AA200" s="614" t="s">
        <v>1083</v>
      </c>
      <c r="AB200" s="614" t="s">
        <v>1083</v>
      </c>
      <c r="AC200" s="614" t="s">
        <v>1083</v>
      </c>
      <c r="AD200" s="614" t="s">
        <v>1083</v>
      </c>
      <c r="AE200" s="614" t="s">
        <v>1083</v>
      </c>
      <c r="AF200" s="614" t="s">
        <v>1083</v>
      </c>
      <c r="AG200" s="614" t="s">
        <v>529</v>
      </c>
      <c r="AH200" s="614" t="s">
        <v>529</v>
      </c>
      <c r="AI200" s="614" t="s">
        <v>1083</v>
      </c>
      <c r="AJ200" s="614" t="s">
        <v>1083</v>
      </c>
      <c r="AK200" s="614" t="s">
        <v>1083</v>
      </c>
      <c r="AL200" s="614" t="s">
        <v>1083</v>
      </c>
      <c r="AM200" s="614" t="s">
        <v>1083</v>
      </c>
      <c r="AN200" s="614" t="s">
        <v>1083</v>
      </c>
      <c r="AO200" s="614" t="s">
        <v>1083</v>
      </c>
      <c r="AP200" s="614" t="s">
        <v>1083</v>
      </c>
      <c r="AQ200" s="614" t="s">
        <v>1083</v>
      </c>
      <c r="AR200" s="614" t="s">
        <v>1083</v>
      </c>
      <c r="AS200" s="614" t="s">
        <v>1083</v>
      </c>
      <c r="AT200" s="614" t="s">
        <v>1083</v>
      </c>
      <c r="AU200" s="614" t="s">
        <v>1083</v>
      </c>
      <c r="AV200" s="614" t="s">
        <v>1083</v>
      </c>
      <c r="AW200" s="614" t="s">
        <v>1083</v>
      </c>
      <c r="AX200" s="614" t="s">
        <v>1083</v>
      </c>
      <c r="AY200" s="614" t="s">
        <v>1083</v>
      </c>
      <c r="AZ200" s="614" t="s">
        <v>1083</v>
      </c>
      <c r="BA200" s="614" t="s">
        <v>1083</v>
      </c>
      <c r="BB200" s="614" t="s">
        <v>1083</v>
      </c>
      <c r="BC200" s="614" t="s">
        <v>529</v>
      </c>
      <c r="BD200" s="614" t="s">
        <v>529</v>
      </c>
      <c r="BE200" s="614" t="s">
        <v>1083</v>
      </c>
      <c r="BF200" s="614" t="s">
        <v>529</v>
      </c>
      <c r="BG200" s="614" t="s">
        <v>1083</v>
      </c>
      <c r="BH200" s="614" t="s">
        <v>529</v>
      </c>
      <c r="BI200" s="614" t="s">
        <v>1083</v>
      </c>
      <c r="BJ200" s="614" t="s">
        <v>1083</v>
      </c>
      <c r="BK200" s="614" t="s">
        <v>529</v>
      </c>
      <c r="BL200" s="614" t="s">
        <v>529</v>
      </c>
      <c r="BM200" s="614" t="s">
        <v>1083</v>
      </c>
      <c r="BN200" s="614" t="s">
        <v>529</v>
      </c>
      <c r="BO200" s="614" t="s">
        <v>529</v>
      </c>
      <c r="BP200" s="614" t="s">
        <v>529</v>
      </c>
      <c r="BQ200" s="614" t="s">
        <v>529</v>
      </c>
      <c r="BR200" s="614" t="s">
        <v>529</v>
      </c>
      <c r="BS200" s="614" t="s">
        <v>529</v>
      </c>
      <c r="BT200" s="614" t="s">
        <v>529</v>
      </c>
      <c r="BU200" s="614" t="s">
        <v>529</v>
      </c>
      <c r="BV200" s="614" t="s">
        <v>529</v>
      </c>
      <c r="BW200" s="614" t="s">
        <v>529</v>
      </c>
      <c r="BX200" s="614" t="s">
        <v>529</v>
      </c>
      <c r="BY200" s="614" t="s">
        <v>1083</v>
      </c>
      <c r="BZ200" s="614" t="s">
        <v>1083</v>
      </c>
      <c r="CA200" s="614" t="s">
        <v>1083</v>
      </c>
      <c r="CB200" s="614" t="s">
        <v>1083</v>
      </c>
      <c r="CC200" s="614" t="s">
        <v>1083</v>
      </c>
      <c r="CD200" s="614" t="s">
        <v>1083</v>
      </c>
      <c r="CE200" s="614" t="s">
        <v>529</v>
      </c>
      <c r="CF200" s="614" t="s">
        <v>529</v>
      </c>
      <c r="CG200" s="614" t="s">
        <v>1083</v>
      </c>
      <c r="CH200" s="614" t="s">
        <v>1083</v>
      </c>
      <c r="CI200" s="614" t="s">
        <v>1083</v>
      </c>
      <c r="CJ200" s="614" t="s">
        <v>1083</v>
      </c>
      <c r="CK200" s="614" t="s">
        <v>529</v>
      </c>
      <c r="CL200" s="614" t="s">
        <v>1083</v>
      </c>
      <c r="CM200" s="614" t="s">
        <v>1083</v>
      </c>
      <c r="CN200" s="614" t="s">
        <v>1083</v>
      </c>
      <c r="CO200" s="614" t="s">
        <v>1083</v>
      </c>
      <c r="CP200" s="614" t="s">
        <v>1083</v>
      </c>
      <c r="CQ200" s="614" t="s">
        <v>1083</v>
      </c>
      <c r="CR200" s="614" t="s">
        <v>529</v>
      </c>
      <c r="CS200" s="614" t="s">
        <v>1083</v>
      </c>
      <c r="CT200" s="614" t="s">
        <v>1083</v>
      </c>
      <c r="CU200" s="614" t="s">
        <v>1083</v>
      </c>
      <c r="CV200" s="614" t="s">
        <v>1083</v>
      </c>
      <c r="CW200" s="614" t="s">
        <v>1083</v>
      </c>
      <c r="CX200" s="614" t="s">
        <v>1083</v>
      </c>
      <c r="CY200" s="614" t="s">
        <v>1083</v>
      </c>
      <c r="CZ200" s="614" t="s">
        <v>1083</v>
      </c>
      <c r="DA200" s="614" t="s">
        <v>1083</v>
      </c>
      <c r="DB200" s="614" t="s">
        <v>1083</v>
      </c>
      <c r="DC200" s="614" t="s">
        <v>529</v>
      </c>
      <c r="DD200" s="614" t="s">
        <v>1083</v>
      </c>
      <c r="DE200" s="614" t="s">
        <v>1083</v>
      </c>
      <c r="DF200" s="614" t="s">
        <v>1083</v>
      </c>
      <c r="DG200" s="614" t="s">
        <v>1083</v>
      </c>
      <c r="DH200" s="614" t="s">
        <v>1083</v>
      </c>
      <c r="DI200" s="614" t="s">
        <v>1083</v>
      </c>
      <c r="DJ200" s="614" t="s">
        <v>1083</v>
      </c>
      <c r="DK200" s="614" t="s">
        <v>1083</v>
      </c>
      <c r="DL200" s="614" t="s">
        <v>1083</v>
      </c>
      <c r="DM200" s="614" t="s">
        <v>529</v>
      </c>
      <c r="DN200" s="614" t="s">
        <v>1083</v>
      </c>
      <c r="DO200" s="614" t="s">
        <v>1083</v>
      </c>
      <c r="DP200" s="614" t="s">
        <v>529</v>
      </c>
      <c r="DQ200" s="614" t="s">
        <v>1083</v>
      </c>
      <c r="DR200" s="614" t="s">
        <v>1083</v>
      </c>
      <c r="DS200" s="614" t="s">
        <v>1083</v>
      </c>
      <c r="DT200" s="614" t="s">
        <v>1083</v>
      </c>
      <c r="DU200" s="614" t="s">
        <v>1083</v>
      </c>
      <c r="DV200" s="614" t="s">
        <v>1083</v>
      </c>
      <c r="DW200" s="614" t="s">
        <v>1083</v>
      </c>
      <c r="DX200" s="614" t="s">
        <v>1083</v>
      </c>
      <c r="DY200" s="614" t="s">
        <v>1083</v>
      </c>
      <c r="DZ200" s="614" t="s">
        <v>529</v>
      </c>
      <c r="EA200" s="614" t="s">
        <v>529</v>
      </c>
      <c r="EB200" s="614" t="s">
        <v>529</v>
      </c>
      <c r="EC200" s="614" t="s">
        <v>1083</v>
      </c>
      <c r="ED200" s="614" t="s">
        <v>529</v>
      </c>
      <c r="EE200" s="614" t="s">
        <v>529</v>
      </c>
      <c r="EF200" s="614" t="s">
        <v>529</v>
      </c>
      <c r="EG200" s="614" t="s">
        <v>1083</v>
      </c>
      <c r="EH200" s="614" t="s">
        <v>1083</v>
      </c>
      <c r="EI200" s="614" t="s">
        <v>1083</v>
      </c>
      <c r="EJ200" s="614" t="s">
        <v>1083</v>
      </c>
      <c r="EK200" s="614" t="s">
        <v>1083</v>
      </c>
      <c r="EL200" s="614" t="s">
        <v>529</v>
      </c>
      <c r="EM200" s="614" t="s">
        <v>1083</v>
      </c>
      <c r="EN200" s="614" t="s">
        <v>1083</v>
      </c>
      <c r="EO200" s="614" t="s">
        <v>1083</v>
      </c>
      <c r="EP200" s="614" t="s">
        <v>1083</v>
      </c>
      <c r="EQ200" s="614" t="s">
        <v>1083</v>
      </c>
      <c r="ER200" s="614" t="s">
        <v>1083</v>
      </c>
      <c r="ES200" s="614" t="s">
        <v>1083</v>
      </c>
      <c r="ET200" s="614" t="s">
        <v>529</v>
      </c>
      <c r="EU200" s="614" t="s">
        <v>529</v>
      </c>
      <c r="EV200" s="614" t="s">
        <v>529</v>
      </c>
      <c r="EW200" s="614" t="s">
        <v>529</v>
      </c>
      <c r="EX200" s="614" t="s">
        <v>1083</v>
      </c>
      <c r="EY200" s="614" t="s">
        <v>1083</v>
      </c>
      <c r="EZ200" s="614" t="s">
        <v>529</v>
      </c>
      <c r="FA200" s="614" t="s">
        <v>1083</v>
      </c>
      <c r="FB200" s="614" t="s">
        <v>1083</v>
      </c>
      <c r="FC200" s="614" t="s">
        <v>1083</v>
      </c>
      <c r="FD200" s="614" t="s">
        <v>1083</v>
      </c>
      <c r="FE200" s="614" t="s">
        <v>1083</v>
      </c>
      <c r="FF200" s="614" t="s">
        <v>1083</v>
      </c>
      <c r="FG200" s="614" t="s">
        <v>1083</v>
      </c>
      <c r="FH200" s="614" t="s">
        <v>1083</v>
      </c>
      <c r="FI200" s="614" t="s">
        <v>1083</v>
      </c>
      <c r="FJ200" s="614" t="s">
        <v>529</v>
      </c>
      <c r="FK200" s="614" t="s">
        <v>529</v>
      </c>
      <c r="FL200" s="614" t="s">
        <v>1083</v>
      </c>
      <c r="FM200" s="614" t="s">
        <v>1083</v>
      </c>
      <c r="FN200" s="614" t="s">
        <v>1083</v>
      </c>
      <c r="FO200" s="614" t="s">
        <v>1083</v>
      </c>
      <c r="FP200" s="614" t="s">
        <v>1083</v>
      </c>
      <c r="FQ200" s="614" t="s">
        <v>1083</v>
      </c>
      <c r="FR200" s="614" t="s">
        <v>1083</v>
      </c>
      <c r="FS200" s="614" t="s">
        <v>529</v>
      </c>
      <c r="FT200" s="614" t="s">
        <v>529</v>
      </c>
      <c r="FU200" s="614" t="s">
        <v>1083</v>
      </c>
      <c r="FV200" s="614" t="s">
        <v>1083</v>
      </c>
      <c r="FW200" s="614" t="s">
        <v>1083</v>
      </c>
      <c r="FX200" s="614" t="s">
        <v>529</v>
      </c>
      <c r="FY200" s="614" t="s">
        <v>1083</v>
      </c>
      <c r="FZ200" s="614" t="s">
        <v>529</v>
      </c>
      <c r="GA200" s="614" t="s">
        <v>529</v>
      </c>
      <c r="GB200" s="614" t="s">
        <v>529</v>
      </c>
      <c r="GC200" s="614" t="s">
        <v>529</v>
      </c>
      <c r="GD200" s="614" t="s">
        <v>529</v>
      </c>
      <c r="GE200" s="614" t="s">
        <v>1083</v>
      </c>
      <c r="GF200" s="614" t="s">
        <v>529</v>
      </c>
      <c r="GG200" s="614" t="s">
        <v>529</v>
      </c>
      <c r="GH200" s="614" t="s">
        <v>1083</v>
      </c>
      <c r="GI200" s="614" t="s">
        <v>1083</v>
      </c>
      <c r="GJ200" s="614" t="s">
        <v>529</v>
      </c>
      <c r="GK200" s="614" t="s">
        <v>1083</v>
      </c>
      <c r="GL200" s="614" t="s">
        <v>529</v>
      </c>
      <c r="GM200" s="614" t="s">
        <v>529</v>
      </c>
    </row>
    <row r="201" spans="1:195" x14ac:dyDescent="0.2">
      <c r="A201" s="613">
        <v>45026</v>
      </c>
      <c r="B201" s="614" t="s">
        <v>1083</v>
      </c>
      <c r="C201" s="614" t="s">
        <v>1083</v>
      </c>
      <c r="D201" s="614" t="s">
        <v>1083</v>
      </c>
      <c r="E201" s="614" t="s">
        <v>529</v>
      </c>
      <c r="F201" s="614" t="s">
        <v>1083</v>
      </c>
      <c r="G201" s="614" t="s">
        <v>1083</v>
      </c>
      <c r="H201" s="614" t="s">
        <v>1083</v>
      </c>
      <c r="I201" s="614" t="s">
        <v>1083</v>
      </c>
      <c r="J201" s="614" t="s">
        <v>1083</v>
      </c>
      <c r="K201" s="614" t="s">
        <v>1083</v>
      </c>
      <c r="L201" s="614" t="s">
        <v>1083</v>
      </c>
      <c r="M201" s="614" t="s">
        <v>1083</v>
      </c>
      <c r="N201" s="614" t="s">
        <v>1083</v>
      </c>
      <c r="O201" s="614" t="s">
        <v>1083</v>
      </c>
      <c r="P201" s="614" t="s">
        <v>1083</v>
      </c>
      <c r="Q201" s="614" t="s">
        <v>1083</v>
      </c>
      <c r="R201" s="614" t="s">
        <v>1083</v>
      </c>
      <c r="S201" s="614" t="s">
        <v>1083</v>
      </c>
      <c r="T201" s="614" t="s">
        <v>1083</v>
      </c>
      <c r="U201" s="614" t="s">
        <v>1083</v>
      </c>
      <c r="V201" s="614" t="s">
        <v>1083</v>
      </c>
      <c r="W201" s="614" t="s">
        <v>529</v>
      </c>
      <c r="X201" s="614" t="s">
        <v>529</v>
      </c>
      <c r="Y201" s="614" t="s">
        <v>1083</v>
      </c>
      <c r="Z201" s="614" t="s">
        <v>1083</v>
      </c>
      <c r="AA201" s="614" t="s">
        <v>1083</v>
      </c>
      <c r="AB201" s="614" t="s">
        <v>1083</v>
      </c>
      <c r="AC201" s="614" t="s">
        <v>1083</v>
      </c>
      <c r="AD201" s="614" t="s">
        <v>1083</v>
      </c>
      <c r="AE201" s="614" t="s">
        <v>1083</v>
      </c>
      <c r="AF201" s="614" t="s">
        <v>1083</v>
      </c>
      <c r="AG201" s="614" t="s">
        <v>529</v>
      </c>
      <c r="AH201" s="614" t="s">
        <v>529</v>
      </c>
      <c r="AI201" s="614" t="s">
        <v>1083</v>
      </c>
      <c r="AJ201" s="614" t="s">
        <v>1083</v>
      </c>
      <c r="AK201" s="614" t="s">
        <v>1083</v>
      </c>
      <c r="AL201" s="614" t="s">
        <v>1083</v>
      </c>
      <c r="AM201" s="614" t="s">
        <v>1083</v>
      </c>
      <c r="AN201" s="614" t="s">
        <v>1083</v>
      </c>
      <c r="AO201" s="614" t="s">
        <v>1083</v>
      </c>
      <c r="AP201" s="614" t="s">
        <v>1083</v>
      </c>
      <c r="AQ201" s="614" t="s">
        <v>1083</v>
      </c>
      <c r="AR201" s="614" t="s">
        <v>1083</v>
      </c>
      <c r="AS201" s="614" t="s">
        <v>1083</v>
      </c>
      <c r="AT201" s="614" t="s">
        <v>1083</v>
      </c>
      <c r="AU201" s="614" t="s">
        <v>1083</v>
      </c>
      <c r="AV201" s="614" t="s">
        <v>1083</v>
      </c>
      <c r="AW201" s="614" t="s">
        <v>1083</v>
      </c>
      <c r="AX201" s="614" t="s">
        <v>1083</v>
      </c>
      <c r="AY201" s="614" t="s">
        <v>1083</v>
      </c>
      <c r="AZ201" s="614" t="s">
        <v>1083</v>
      </c>
      <c r="BA201" s="614" t="s">
        <v>1083</v>
      </c>
      <c r="BB201" s="614" t="s">
        <v>1083</v>
      </c>
      <c r="BC201" s="614" t="s">
        <v>529</v>
      </c>
      <c r="BD201" s="614" t="s">
        <v>529</v>
      </c>
      <c r="BE201" s="614" t="s">
        <v>1083</v>
      </c>
      <c r="BF201" s="614" t="s">
        <v>529</v>
      </c>
      <c r="BG201" s="614" t="s">
        <v>1083</v>
      </c>
      <c r="BH201" s="614" t="s">
        <v>529</v>
      </c>
      <c r="BI201" s="614" t="s">
        <v>1083</v>
      </c>
      <c r="BJ201" s="614" t="s">
        <v>1083</v>
      </c>
      <c r="BK201" s="614" t="s">
        <v>529</v>
      </c>
      <c r="BL201" s="614" t="s">
        <v>529</v>
      </c>
      <c r="BM201" s="614" t="s">
        <v>1083</v>
      </c>
      <c r="BN201" s="614" t="s">
        <v>529</v>
      </c>
      <c r="BO201" s="614" t="s">
        <v>529</v>
      </c>
      <c r="BP201" s="614" t="s">
        <v>529</v>
      </c>
      <c r="BQ201" s="614" t="s">
        <v>529</v>
      </c>
      <c r="BR201" s="614" t="s">
        <v>529</v>
      </c>
      <c r="BS201" s="614" t="s">
        <v>529</v>
      </c>
      <c r="BT201" s="614" t="s">
        <v>529</v>
      </c>
      <c r="BU201" s="614" t="s">
        <v>529</v>
      </c>
      <c r="BV201" s="614" t="s">
        <v>529</v>
      </c>
      <c r="BW201" s="614" t="s">
        <v>529</v>
      </c>
      <c r="BX201" s="614" t="s">
        <v>529</v>
      </c>
      <c r="BY201" s="614" t="s">
        <v>1083</v>
      </c>
      <c r="BZ201" s="614" t="s">
        <v>1083</v>
      </c>
      <c r="CA201" s="614" t="s">
        <v>1083</v>
      </c>
      <c r="CB201" s="614" t="s">
        <v>1083</v>
      </c>
      <c r="CC201" s="614" t="s">
        <v>1083</v>
      </c>
      <c r="CD201" s="614" t="s">
        <v>1083</v>
      </c>
      <c r="CE201" s="614" t="s">
        <v>529</v>
      </c>
      <c r="CF201" s="614" t="s">
        <v>529</v>
      </c>
      <c r="CG201" s="614" t="s">
        <v>1083</v>
      </c>
      <c r="CH201" s="614" t="s">
        <v>1083</v>
      </c>
      <c r="CI201" s="614" t="s">
        <v>1083</v>
      </c>
      <c r="CJ201" s="614" t="s">
        <v>1083</v>
      </c>
      <c r="CK201" s="614" t="s">
        <v>529</v>
      </c>
      <c r="CL201" s="614" t="s">
        <v>1083</v>
      </c>
      <c r="CM201" s="614" t="s">
        <v>1083</v>
      </c>
      <c r="CN201" s="614" t="s">
        <v>1083</v>
      </c>
      <c r="CO201" s="614" t="s">
        <v>1083</v>
      </c>
      <c r="CP201" s="614" t="s">
        <v>1083</v>
      </c>
      <c r="CQ201" s="614" t="s">
        <v>1083</v>
      </c>
      <c r="CR201" s="614" t="s">
        <v>529</v>
      </c>
      <c r="CS201" s="614" t="s">
        <v>1083</v>
      </c>
      <c r="CT201" s="614" t="s">
        <v>1083</v>
      </c>
      <c r="CU201" s="614" t="s">
        <v>1083</v>
      </c>
      <c r="CV201" s="614" t="s">
        <v>1083</v>
      </c>
      <c r="CW201" s="614" t="s">
        <v>1083</v>
      </c>
      <c r="CX201" s="614" t="s">
        <v>1083</v>
      </c>
      <c r="CY201" s="614" t="s">
        <v>1083</v>
      </c>
      <c r="CZ201" s="614" t="s">
        <v>1083</v>
      </c>
      <c r="DA201" s="614" t="s">
        <v>1083</v>
      </c>
      <c r="DB201" s="614" t="s">
        <v>1083</v>
      </c>
      <c r="DC201" s="614" t="s">
        <v>529</v>
      </c>
      <c r="DD201" s="614" t="s">
        <v>1083</v>
      </c>
      <c r="DE201" s="614" t="s">
        <v>1083</v>
      </c>
      <c r="DF201" s="614" t="s">
        <v>1083</v>
      </c>
      <c r="DG201" s="614" t="s">
        <v>1083</v>
      </c>
      <c r="DH201" s="614" t="s">
        <v>1083</v>
      </c>
      <c r="DI201" s="614" t="s">
        <v>1083</v>
      </c>
      <c r="DJ201" s="614" t="s">
        <v>1083</v>
      </c>
      <c r="DK201" s="614" t="s">
        <v>1083</v>
      </c>
      <c r="DL201" s="614" t="s">
        <v>1083</v>
      </c>
      <c r="DM201" s="614" t="s">
        <v>529</v>
      </c>
      <c r="DN201" s="614" t="s">
        <v>1083</v>
      </c>
      <c r="DO201" s="614" t="s">
        <v>1083</v>
      </c>
      <c r="DP201" s="614" t="s">
        <v>529</v>
      </c>
      <c r="DQ201" s="614" t="s">
        <v>1083</v>
      </c>
      <c r="DR201" s="614" t="s">
        <v>1083</v>
      </c>
      <c r="DS201" s="614" t="s">
        <v>1083</v>
      </c>
      <c r="DT201" s="614" t="s">
        <v>1083</v>
      </c>
      <c r="DU201" s="614" t="s">
        <v>1083</v>
      </c>
      <c r="DV201" s="614" t="s">
        <v>1083</v>
      </c>
      <c r="DW201" s="614" t="s">
        <v>1083</v>
      </c>
      <c r="DX201" s="614" t="s">
        <v>1083</v>
      </c>
      <c r="DY201" s="614" t="s">
        <v>1083</v>
      </c>
      <c r="DZ201" s="614" t="s">
        <v>529</v>
      </c>
      <c r="EA201" s="614" t="s">
        <v>529</v>
      </c>
      <c r="EB201" s="614" t="s">
        <v>529</v>
      </c>
      <c r="EC201" s="614" t="s">
        <v>1083</v>
      </c>
      <c r="ED201" s="614" t="s">
        <v>529</v>
      </c>
      <c r="EE201" s="614" t="s">
        <v>1083</v>
      </c>
      <c r="EF201" s="614" t="s">
        <v>529</v>
      </c>
      <c r="EG201" s="614" t="s">
        <v>529</v>
      </c>
      <c r="EH201" s="614" t="s">
        <v>1083</v>
      </c>
      <c r="EI201" s="614" t="s">
        <v>1083</v>
      </c>
      <c r="EJ201" s="614" t="s">
        <v>1083</v>
      </c>
      <c r="EK201" s="614" t="s">
        <v>1083</v>
      </c>
      <c r="EL201" s="614" t="s">
        <v>529</v>
      </c>
      <c r="EM201" s="614" t="s">
        <v>1083</v>
      </c>
      <c r="EN201" s="614" t="s">
        <v>1083</v>
      </c>
      <c r="EO201" s="614" t="s">
        <v>1083</v>
      </c>
      <c r="EP201" s="614" t="s">
        <v>1083</v>
      </c>
      <c r="EQ201" s="614" t="s">
        <v>1083</v>
      </c>
      <c r="ER201" s="614" t="s">
        <v>1083</v>
      </c>
      <c r="ES201" s="614" t="s">
        <v>1083</v>
      </c>
      <c r="ET201" s="614" t="s">
        <v>529</v>
      </c>
      <c r="EU201" s="614" t="s">
        <v>529</v>
      </c>
      <c r="EV201" s="614" t="s">
        <v>529</v>
      </c>
      <c r="EW201" s="614" t="s">
        <v>529</v>
      </c>
      <c r="EX201" s="614" t="s">
        <v>1083</v>
      </c>
      <c r="EY201" s="614" t="s">
        <v>1083</v>
      </c>
      <c r="EZ201" s="614" t="s">
        <v>529</v>
      </c>
      <c r="FA201" s="614" t="s">
        <v>1083</v>
      </c>
      <c r="FB201" s="614" t="s">
        <v>1083</v>
      </c>
      <c r="FC201" s="614" t="s">
        <v>1083</v>
      </c>
      <c r="FD201" s="614" t="s">
        <v>1083</v>
      </c>
      <c r="FE201" s="614" t="s">
        <v>1083</v>
      </c>
      <c r="FF201" s="614" t="s">
        <v>1083</v>
      </c>
      <c r="FG201" s="614" t="s">
        <v>1083</v>
      </c>
      <c r="FH201" s="614" t="s">
        <v>1083</v>
      </c>
      <c r="FI201" s="614" t="s">
        <v>1083</v>
      </c>
      <c r="FJ201" s="614" t="s">
        <v>529</v>
      </c>
      <c r="FK201" s="614" t="s">
        <v>529</v>
      </c>
      <c r="FL201" s="614" t="s">
        <v>1083</v>
      </c>
      <c r="FM201" s="614" t="s">
        <v>1083</v>
      </c>
      <c r="FN201" s="614" t="s">
        <v>1083</v>
      </c>
      <c r="FO201" s="614" t="s">
        <v>1083</v>
      </c>
      <c r="FP201" s="614" t="s">
        <v>1083</v>
      </c>
      <c r="FQ201" s="614" t="s">
        <v>1083</v>
      </c>
      <c r="FR201" s="614" t="s">
        <v>1083</v>
      </c>
      <c r="FS201" s="614" t="s">
        <v>529</v>
      </c>
      <c r="FT201" s="614" t="s">
        <v>529</v>
      </c>
      <c r="FU201" s="614" t="s">
        <v>1083</v>
      </c>
      <c r="FV201" s="614" t="s">
        <v>1083</v>
      </c>
      <c r="FW201" s="614" t="s">
        <v>1083</v>
      </c>
      <c r="FX201" s="614" t="s">
        <v>529</v>
      </c>
      <c r="FY201" s="614" t="s">
        <v>1083</v>
      </c>
      <c r="FZ201" s="614" t="s">
        <v>529</v>
      </c>
      <c r="GA201" s="614" t="s">
        <v>529</v>
      </c>
      <c r="GB201" s="614" t="s">
        <v>529</v>
      </c>
      <c r="GC201" s="614" t="s">
        <v>529</v>
      </c>
      <c r="GD201" s="614" t="s">
        <v>529</v>
      </c>
      <c r="GE201" s="614" t="s">
        <v>1083</v>
      </c>
      <c r="GF201" s="614" t="s">
        <v>529</v>
      </c>
      <c r="GG201" s="614" t="s">
        <v>529</v>
      </c>
      <c r="GH201" s="614" t="s">
        <v>1083</v>
      </c>
      <c r="GI201" s="614" t="s">
        <v>1083</v>
      </c>
      <c r="GJ201" s="614" t="s">
        <v>1083</v>
      </c>
      <c r="GK201" s="614" t="s">
        <v>1083</v>
      </c>
      <c r="GL201" s="614" t="s">
        <v>529</v>
      </c>
      <c r="GM201" s="614" t="s">
        <v>1083</v>
      </c>
    </row>
    <row r="202" spans="1:195" x14ac:dyDescent="0.2">
      <c r="A202" s="613">
        <v>45027</v>
      </c>
      <c r="B202" s="614" t="s">
        <v>1083</v>
      </c>
      <c r="C202" s="614" t="s">
        <v>1083</v>
      </c>
      <c r="D202" s="614" t="s">
        <v>1083</v>
      </c>
      <c r="E202" s="614" t="s">
        <v>529</v>
      </c>
      <c r="F202" s="614" t="s">
        <v>1083</v>
      </c>
      <c r="G202" s="614" t="s">
        <v>1083</v>
      </c>
      <c r="H202" s="614" t="s">
        <v>1083</v>
      </c>
      <c r="I202" s="614" t="s">
        <v>1083</v>
      </c>
      <c r="J202" s="614" t="s">
        <v>1083</v>
      </c>
      <c r="K202" s="614" t="s">
        <v>1083</v>
      </c>
      <c r="L202" s="614" t="s">
        <v>1083</v>
      </c>
      <c r="M202" s="614" t="s">
        <v>1083</v>
      </c>
      <c r="N202" s="614" t="s">
        <v>1083</v>
      </c>
      <c r="O202" s="614" t="s">
        <v>1083</v>
      </c>
      <c r="P202" s="614" t="s">
        <v>1083</v>
      </c>
      <c r="Q202" s="614" t="s">
        <v>1083</v>
      </c>
      <c r="R202" s="614" t="s">
        <v>1083</v>
      </c>
      <c r="S202" s="614" t="s">
        <v>1083</v>
      </c>
      <c r="T202" s="614" t="s">
        <v>1083</v>
      </c>
      <c r="U202" s="614" t="s">
        <v>1083</v>
      </c>
      <c r="V202" s="614" t="s">
        <v>1083</v>
      </c>
      <c r="W202" s="614" t="s">
        <v>529</v>
      </c>
      <c r="X202" s="614" t="s">
        <v>529</v>
      </c>
      <c r="Y202" s="614" t="s">
        <v>1083</v>
      </c>
      <c r="Z202" s="614" t="s">
        <v>1083</v>
      </c>
      <c r="AA202" s="614" t="s">
        <v>1083</v>
      </c>
      <c r="AB202" s="614" t="s">
        <v>1083</v>
      </c>
      <c r="AC202" s="614" t="s">
        <v>1083</v>
      </c>
      <c r="AD202" s="614" t="s">
        <v>1083</v>
      </c>
      <c r="AE202" s="614" t="s">
        <v>1083</v>
      </c>
      <c r="AF202" s="614" t="s">
        <v>1083</v>
      </c>
      <c r="AG202" s="614" t="s">
        <v>1083</v>
      </c>
      <c r="AH202" s="614" t="s">
        <v>1083</v>
      </c>
      <c r="AI202" s="614" t="s">
        <v>1083</v>
      </c>
      <c r="AJ202" s="614" t="s">
        <v>1083</v>
      </c>
      <c r="AK202" s="614" t="s">
        <v>1083</v>
      </c>
      <c r="AL202" s="614" t="s">
        <v>1083</v>
      </c>
      <c r="AM202" s="614" t="s">
        <v>1083</v>
      </c>
      <c r="AN202" s="614" t="s">
        <v>1083</v>
      </c>
      <c r="AO202" s="614" t="s">
        <v>1083</v>
      </c>
      <c r="AP202" s="614" t="s">
        <v>1083</v>
      </c>
      <c r="AQ202" s="614" t="s">
        <v>1083</v>
      </c>
      <c r="AR202" s="614" t="s">
        <v>1083</v>
      </c>
      <c r="AS202" s="614" t="s">
        <v>1083</v>
      </c>
      <c r="AT202" s="614" t="s">
        <v>1083</v>
      </c>
      <c r="AU202" s="614" t="s">
        <v>1083</v>
      </c>
      <c r="AV202" s="614" t="s">
        <v>1083</v>
      </c>
      <c r="AW202" s="614" t="s">
        <v>1083</v>
      </c>
      <c r="AX202" s="614" t="s">
        <v>1083</v>
      </c>
      <c r="AY202" s="614" t="s">
        <v>1083</v>
      </c>
      <c r="AZ202" s="614" t="s">
        <v>1083</v>
      </c>
      <c r="BA202" s="614" t="s">
        <v>1083</v>
      </c>
      <c r="BB202" s="614" t="s">
        <v>1083</v>
      </c>
      <c r="BC202" s="614" t="s">
        <v>529</v>
      </c>
      <c r="BD202" s="614" t="s">
        <v>529</v>
      </c>
      <c r="BE202" s="614" t="s">
        <v>1083</v>
      </c>
      <c r="BF202" s="614" t="s">
        <v>529</v>
      </c>
      <c r="BG202" s="614" t="s">
        <v>1083</v>
      </c>
      <c r="BH202" s="614" t="s">
        <v>529</v>
      </c>
      <c r="BI202" s="614" t="s">
        <v>1083</v>
      </c>
      <c r="BJ202" s="614" t="s">
        <v>1083</v>
      </c>
      <c r="BK202" s="614" t="s">
        <v>529</v>
      </c>
      <c r="BL202" s="614" t="s">
        <v>529</v>
      </c>
      <c r="BM202" s="614" t="s">
        <v>1083</v>
      </c>
      <c r="BN202" s="614" t="s">
        <v>529</v>
      </c>
      <c r="BO202" s="614" t="s">
        <v>529</v>
      </c>
      <c r="BP202" s="614" t="s">
        <v>529</v>
      </c>
      <c r="BQ202" s="614" t="s">
        <v>529</v>
      </c>
      <c r="BR202" s="614" t="s">
        <v>529</v>
      </c>
      <c r="BS202" s="614" t="s">
        <v>529</v>
      </c>
      <c r="BT202" s="614" t="s">
        <v>529</v>
      </c>
      <c r="BU202" s="614" t="s">
        <v>529</v>
      </c>
      <c r="BV202" s="614" t="s">
        <v>529</v>
      </c>
      <c r="BW202" s="614" t="s">
        <v>529</v>
      </c>
      <c r="BX202" s="614" t="s">
        <v>529</v>
      </c>
      <c r="BY202" s="614" t="s">
        <v>1083</v>
      </c>
      <c r="BZ202" s="614" t="s">
        <v>1083</v>
      </c>
      <c r="CA202" s="614" t="s">
        <v>1083</v>
      </c>
      <c r="CB202" s="614" t="s">
        <v>1083</v>
      </c>
      <c r="CC202" s="614" t="s">
        <v>1083</v>
      </c>
      <c r="CD202" s="614" t="s">
        <v>1083</v>
      </c>
      <c r="CE202" s="614" t="s">
        <v>529</v>
      </c>
      <c r="CF202" s="614" t="s">
        <v>529</v>
      </c>
      <c r="CG202" s="614" t="s">
        <v>1083</v>
      </c>
      <c r="CH202" s="614" t="s">
        <v>1083</v>
      </c>
      <c r="CI202" s="614" t="s">
        <v>1083</v>
      </c>
      <c r="CJ202" s="614" t="s">
        <v>1083</v>
      </c>
      <c r="CK202" s="614" t="s">
        <v>529</v>
      </c>
      <c r="CL202" s="614" t="s">
        <v>1083</v>
      </c>
      <c r="CM202" s="614" t="s">
        <v>1083</v>
      </c>
      <c r="CN202" s="614" t="s">
        <v>1083</v>
      </c>
      <c r="CO202" s="614" t="s">
        <v>1083</v>
      </c>
      <c r="CP202" s="614" t="s">
        <v>1083</v>
      </c>
      <c r="CQ202" s="614" t="s">
        <v>1083</v>
      </c>
      <c r="CR202" s="614" t="s">
        <v>529</v>
      </c>
      <c r="CS202" s="614" t="s">
        <v>1083</v>
      </c>
      <c r="CT202" s="614" t="s">
        <v>1083</v>
      </c>
      <c r="CU202" s="614" t="s">
        <v>1083</v>
      </c>
      <c r="CV202" s="614" t="s">
        <v>1083</v>
      </c>
      <c r="CW202" s="614" t="s">
        <v>1083</v>
      </c>
      <c r="CX202" s="614" t="s">
        <v>1083</v>
      </c>
      <c r="CY202" s="614" t="s">
        <v>1083</v>
      </c>
      <c r="CZ202" s="614" t="s">
        <v>1083</v>
      </c>
      <c r="DA202" s="614" t="s">
        <v>1083</v>
      </c>
      <c r="DB202" s="614" t="s">
        <v>1083</v>
      </c>
      <c r="DC202" s="614" t="s">
        <v>529</v>
      </c>
      <c r="DD202" s="614" t="s">
        <v>1083</v>
      </c>
      <c r="DE202" s="614" t="s">
        <v>1083</v>
      </c>
      <c r="DF202" s="614" t="s">
        <v>1083</v>
      </c>
      <c r="DG202" s="614" t="s">
        <v>1083</v>
      </c>
      <c r="DH202" s="614" t="s">
        <v>1083</v>
      </c>
      <c r="DI202" s="614" t="s">
        <v>1083</v>
      </c>
      <c r="DJ202" s="614" t="s">
        <v>1083</v>
      </c>
      <c r="DK202" s="614" t="s">
        <v>1083</v>
      </c>
      <c r="DL202" s="614" t="s">
        <v>1083</v>
      </c>
      <c r="DM202" s="614" t="s">
        <v>1083</v>
      </c>
      <c r="DN202" s="614" t="s">
        <v>1083</v>
      </c>
      <c r="DO202" s="614" t="s">
        <v>1083</v>
      </c>
      <c r="DP202" s="614" t="s">
        <v>529</v>
      </c>
      <c r="DQ202" s="614" t="s">
        <v>1083</v>
      </c>
      <c r="DR202" s="614" t="s">
        <v>1083</v>
      </c>
      <c r="DS202" s="614" t="s">
        <v>1083</v>
      </c>
      <c r="DT202" s="614" t="s">
        <v>1083</v>
      </c>
      <c r="DU202" s="614" t="s">
        <v>1083</v>
      </c>
      <c r="DV202" s="614" t="s">
        <v>1083</v>
      </c>
      <c r="DW202" s="614" t="s">
        <v>1083</v>
      </c>
      <c r="DX202" s="614" t="s">
        <v>1083</v>
      </c>
      <c r="DY202" s="614" t="s">
        <v>1083</v>
      </c>
      <c r="DZ202" s="614" t="s">
        <v>529</v>
      </c>
      <c r="EA202" s="614" t="s">
        <v>529</v>
      </c>
      <c r="EB202" s="614" t="s">
        <v>529</v>
      </c>
      <c r="EC202" s="614" t="s">
        <v>1083</v>
      </c>
      <c r="ED202" s="614" t="s">
        <v>529</v>
      </c>
      <c r="EE202" s="614" t="s">
        <v>1083</v>
      </c>
      <c r="EF202" s="614" t="s">
        <v>529</v>
      </c>
      <c r="EG202" s="614" t="s">
        <v>529</v>
      </c>
      <c r="EH202" s="614" t="s">
        <v>1083</v>
      </c>
      <c r="EI202" s="614" t="s">
        <v>1083</v>
      </c>
      <c r="EJ202" s="614" t="s">
        <v>1083</v>
      </c>
      <c r="EK202" s="614" t="s">
        <v>1083</v>
      </c>
      <c r="EL202" s="614" t="s">
        <v>529</v>
      </c>
      <c r="EM202" s="614" t="s">
        <v>1083</v>
      </c>
      <c r="EN202" s="614" t="s">
        <v>1083</v>
      </c>
      <c r="EO202" s="614" t="s">
        <v>1083</v>
      </c>
      <c r="EP202" s="614" t="s">
        <v>1083</v>
      </c>
      <c r="EQ202" s="614" t="s">
        <v>1083</v>
      </c>
      <c r="ER202" s="614" t="s">
        <v>1083</v>
      </c>
      <c r="ES202" s="614" t="s">
        <v>1083</v>
      </c>
      <c r="ET202" s="614" t="s">
        <v>529</v>
      </c>
      <c r="EU202" s="614" t="s">
        <v>529</v>
      </c>
      <c r="EV202" s="614" t="s">
        <v>529</v>
      </c>
      <c r="EW202" s="614" t="s">
        <v>529</v>
      </c>
      <c r="EX202" s="614" t="s">
        <v>1083</v>
      </c>
      <c r="EY202" s="614" t="s">
        <v>529</v>
      </c>
      <c r="EZ202" s="614" t="s">
        <v>529</v>
      </c>
      <c r="FA202" s="614" t="s">
        <v>1083</v>
      </c>
      <c r="FB202" s="614" t="s">
        <v>1083</v>
      </c>
      <c r="FC202" s="614" t="s">
        <v>1083</v>
      </c>
      <c r="FD202" s="614" t="s">
        <v>1083</v>
      </c>
      <c r="FE202" s="614" t="s">
        <v>1083</v>
      </c>
      <c r="FF202" s="614" t="s">
        <v>1083</v>
      </c>
      <c r="FG202" s="614" t="s">
        <v>1083</v>
      </c>
      <c r="FH202" s="614" t="s">
        <v>1083</v>
      </c>
      <c r="FI202" s="614" t="s">
        <v>1083</v>
      </c>
      <c r="FJ202" s="614" t="s">
        <v>529</v>
      </c>
      <c r="FK202" s="614" t="s">
        <v>529</v>
      </c>
      <c r="FL202" s="614" t="s">
        <v>1083</v>
      </c>
      <c r="FM202" s="614" t="s">
        <v>1083</v>
      </c>
      <c r="FN202" s="614" t="s">
        <v>1083</v>
      </c>
      <c r="FO202" s="614" t="s">
        <v>1083</v>
      </c>
      <c r="FP202" s="614" t="s">
        <v>1083</v>
      </c>
      <c r="FQ202" s="614" t="s">
        <v>1083</v>
      </c>
      <c r="FR202" s="614" t="s">
        <v>1083</v>
      </c>
      <c r="FS202" s="614" t="s">
        <v>529</v>
      </c>
      <c r="FT202" s="614" t="s">
        <v>529</v>
      </c>
      <c r="FU202" s="614" t="s">
        <v>1083</v>
      </c>
      <c r="FV202" s="614" t="s">
        <v>1083</v>
      </c>
      <c r="FW202" s="614" t="s">
        <v>1083</v>
      </c>
      <c r="FX202" s="614" t="s">
        <v>529</v>
      </c>
      <c r="FY202" s="614" t="s">
        <v>1083</v>
      </c>
      <c r="FZ202" s="614" t="s">
        <v>529</v>
      </c>
      <c r="GA202" s="614" t="s">
        <v>529</v>
      </c>
      <c r="GB202" s="614" t="s">
        <v>529</v>
      </c>
      <c r="GC202" s="614" t="s">
        <v>529</v>
      </c>
      <c r="GD202" s="614" t="s">
        <v>529</v>
      </c>
      <c r="GE202" s="614" t="s">
        <v>1083</v>
      </c>
      <c r="GF202" s="614" t="s">
        <v>529</v>
      </c>
      <c r="GG202" s="614" t="s">
        <v>529</v>
      </c>
      <c r="GH202" s="614" t="s">
        <v>1083</v>
      </c>
      <c r="GI202" s="614" t="s">
        <v>1083</v>
      </c>
      <c r="GJ202" s="614" t="s">
        <v>529</v>
      </c>
      <c r="GK202" s="614" t="s">
        <v>1083</v>
      </c>
      <c r="GL202" s="614" t="s">
        <v>529</v>
      </c>
      <c r="GM202" s="614" t="s">
        <v>1083</v>
      </c>
    </row>
    <row r="203" spans="1:195" x14ac:dyDescent="0.2">
      <c r="A203" s="613">
        <v>45028</v>
      </c>
      <c r="B203" s="614" t="s">
        <v>1083</v>
      </c>
      <c r="C203" s="614" t="s">
        <v>1083</v>
      </c>
      <c r="D203" s="614" t="s">
        <v>1083</v>
      </c>
      <c r="E203" s="614" t="s">
        <v>529</v>
      </c>
      <c r="F203" s="614" t="s">
        <v>1083</v>
      </c>
      <c r="G203" s="614" t="s">
        <v>1083</v>
      </c>
      <c r="H203" s="614" t="s">
        <v>1083</v>
      </c>
      <c r="I203" s="614" t="s">
        <v>1083</v>
      </c>
      <c r="J203" s="614" t="s">
        <v>1083</v>
      </c>
      <c r="K203" s="614" t="s">
        <v>1083</v>
      </c>
      <c r="L203" s="614" t="s">
        <v>1083</v>
      </c>
      <c r="M203" s="614" t="s">
        <v>1083</v>
      </c>
      <c r="N203" s="614" t="s">
        <v>1083</v>
      </c>
      <c r="O203" s="614" t="s">
        <v>1083</v>
      </c>
      <c r="P203" s="614" t="s">
        <v>1083</v>
      </c>
      <c r="Q203" s="614" t="s">
        <v>1083</v>
      </c>
      <c r="R203" s="614" t="s">
        <v>1083</v>
      </c>
      <c r="S203" s="614" t="s">
        <v>1083</v>
      </c>
      <c r="T203" s="614" t="s">
        <v>1083</v>
      </c>
      <c r="U203" s="614" t="s">
        <v>1083</v>
      </c>
      <c r="V203" s="614" t="s">
        <v>1083</v>
      </c>
      <c r="W203" s="614" t="s">
        <v>529</v>
      </c>
      <c r="X203" s="614" t="s">
        <v>529</v>
      </c>
      <c r="Y203" s="614" t="s">
        <v>1083</v>
      </c>
      <c r="Z203" s="614" t="s">
        <v>1083</v>
      </c>
      <c r="AA203" s="614" t="s">
        <v>1083</v>
      </c>
      <c r="AB203" s="614" t="s">
        <v>1083</v>
      </c>
      <c r="AC203" s="614" t="s">
        <v>1083</v>
      </c>
      <c r="AD203" s="614" t="s">
        <v>1083</v>
      </c>
      <c r="AE203" s="614" t="s">
        <v>1083</v>
      </c>
      <c r="AF203" s="614" t="s">
        <v>1083</v>
      </c>
      <c r="AG203" s="614" t="s">
        <v>1083</v>
      </c>
      <c r="AH203" s="614" t="s">
        <v>1083</v>
      </c>
      <c r="AI203" s="614" t="s">
        <v>1083</v>
      </c>
      <c r="AJ203" s="614" t="s">
        <v>1083</v>
      </c>
      <c r="AK203" s="614" t="s">
        <v>1083</v>
      </c>
      <c r="AL203" s="614" t="s">
        <v>1083</v>
      </c>
      <c r="AM203" s="614" t="s">
        <v>1083</v>
      </c>
      <c r="AN203" s="614" t="s">
        <v>1083</v>
      </c>
      <c r="AO203" s="614" t="s">
        <v>1083</v>
      </c>
      <c r="AP203" s="614" t="s">
        <v>1083</v>
      </c>
      <c r="AQ203" s="614" t="s">
        <v>1083</v>
      </c>
      <c r="AR203" s="614" t="s">
        <v>1083</v>
      </c>
      <c r="AS203" s="614" t="s">
        <v>1083</v>
      </c>
      <c r="AT203" s="614" t="s">
        <v>1083</v>
      </c>
      <c r="AU203" s="614" t="s">
        <v>1083</v>
      </c>
      <c r="AV203" s="614" t="s">
        <v>1083</v>
      </c>
      <c r="AW203" s="614" t="s">
        <v>1083</v>
      </c>
      <c r="AX203" s="614" t="s">
        <v>1083</v>
      </c>
      <c r="AY203" s="614" t="s">
        <v>1083</v>
      </c>
      <c r="AZ203" s="614" t="s">
        <v>1083</v>
      </c>
      <c r="BA203" s="614" t="s">
        <v>1083</v>
      </c>
      <c r="BB203" s="614" t="s">
        <v>1083</v>
      </c>
      <c r="BC203" s="614" t="s">
        <v>529</v>
      </c>
      <c r="BD203" s="614" t="s">
        <v>529</v>
      </c>
      <c r="BE203" s="614" t="s">
        <v>1083</v>
      </c>
      <c r="BF203" s="614" t="s">
        <v>529</v>
      </c>
      <c r="BG203" s="614" t="s">
        <v>1083</v>
      </c>
      <c r="BH203" s="614" t="s">
        <v>529</v>
      </c>
      <c r="BI203" s="614" t="s">
        <v>1083</v>
      </c>
      <c r="BJ203" s="614" t="s">
        <v>1083</v>
      </c>
      <c r="BK203" s="614" t="s">
        <v>529</v>
      </c>
      <c r="BL203" s="614" t="s">
        <v>529</v>
      </c>
      <c r="BM203" s="614" t="s">
        <v>1083</v>
      </c>
      <c r="BN203" s="614" t="s">
        <v>529</v>
      </c>
      <c r="BO203" s="614" t="s">
        <v>529</v>
      </c>
      <c r="BP203" s="614" t="s">
        <v>529</v>
      </c>
      <c r="BQ203" s="614" t="s">
        <v>529</v>
      </c>
      <c r="BR203" s="614" t="s">
        <v>529</v>
      </c>
      <c r="BS203" s="614" t="s">
        <v>529</v>
      </c>
      <c r="BT203" s="614" t="s">
        <v>529</v>
      </c>
      <c r="BU203" s="614" t="s">
        <v>529</v>
      </c>
      <c r="BV203" s="614" t="s">
        <v>529</v>
      </c>
      <c r="BW203" s="614" t="s">
        <v>529</v>
      </c>
      <c r="BX203" s="614" t="s">
        <v>529</v>
      </c>
      <c r="BY203" s="614" t="s">
        <v>1083</v>
      </c>
      <c r="BZ203" s="614" t="s">
        <v>1083</v>
      </c>
      <c r="CA203" s="614" t="s">
        <v>1083</v>
      </c>
      <c r="CB203" s="614" t="s">
        <v>1083</v>
      </c>
      <c r="CC203" s="614" t="s">
        <v>1083</v>
      </c>
      <c r="CD203" s="614" t="s">
        <v>1083</v>
      </c>
      <c r="CE203" s="614" t="s">
        <v>529</v>
      </c>
      <c r="CF203" s="614" t="s">
        <v>529</v>
      </c>
      <c r="CG203" s="614" t="s">
        <v>1083</v>
      </c>
      <c r="CH203" s="614" t="s">
        <v>1083</v>
      </c>
      <c r="CI203" s="614" t="s">
        <v>1083</v>
      </c>
      <c r="CJ203" s="614" t="s">
        <v>1083</v>
      </c>
      <c r="CK203" s="614" t="s">
        <v>529</v>
      </c>
      <c r="CL203" s="614" t="s">
        <v>1083</v>
      </c>
      <c r="CM203" s="614" t="s">
        <v>1083</v>
      </c>
      <c r="CN203" s="614" t="s">
        <v>529</v>
      </c>
      <c r="CO203" s="614" t="s">
        <v>1083</v>
      </c>
      <c r="CP203" s="614" t="s">
        <v>1083</v>
      </c>
      <c r="CQ203" s="614" t="s">
        <v>1083</v>
      </c>
      <c r="CR203" s="614" t="s">
        <v>529</v>
      </c>
      <c r="CS203" s="614" t="s">
        <v>1083</v>
      </c>
      <c r="CT203" s="614" t="s">
        <v>1083</v>
      </c>
      <c r="CU203" s="614" t="s">
        <v>1083</v>
      </c>
      <c r="CV203" s="614" t="s">
        <v>1083</v>
      </c>
      <c r="CW203" s="614" t="s">
        <v>1083</v>
      </c>
      <c r="CX203" s="614" t="s">
        <v>1083</v>
      </c>
      <c r="CY203" s="614" t="s">
        <v>1083</v>
      </c>
      <c r="CZ203" s="614" t="s">
        <v>1083</v>
      </c>
      <c r="DA203" s="614" t="s">
        <v>1083</v>
      </c>
      <c r="DB203" s="614" t="s">
        <v>1083</v>
      </c>
      <c r="DC203" s="614" t="s">
        <v>529</v>
      </c>
      <c r="DD203" s="614" t="s">
        <v>1083</v>
      </c>
      <c r="DE203" s="614" t="s">
        <v>1083</v>
      </c>
      <c r="DF203" s="614" t="s">
        <v>1083</v>
      </c>
      <c r="DG203" s="614" t="s">
        <v>1083</v>
      </c>
      <c r="DH203" s="614" t="s">
        <v>1083</v>
      </c>
      <c r="DI203" s="614" t="s">
        <v>1083</v>
      </c>
      <c r="DJ203" s="614" t="s">
        <v>1083</v>
      </c>
      <c r="DK203" s="614" t="s">
        <v>1083</v>
      </c>
      <c r="DL203" s="614" t="s">
        <v>1083</v>
      </c>
      <c r="DM203" s="614" t="s">
        <v>529</v>
      </c>
      <c r="DN203" s="614" t="s">
        <v>1083</v>
      </c>
      <c r="DO203" s="614" t="s">
        <v>1083</v>
      </c>
      <c r="DP203" s="614" t="s">
        <v>529</v>
      </c>
      <c r="DQ203" s="614" t="s">
        <v>1083</v>
      </c>
      <c r="DR203" s="614" t="s">
        <v>1083</v>
      </c>
      <c r="DS203" s="614" t="s">
        <v>1083</v>
      </c>
      <c r="DT203" s="614" t="s">
        <v>1083</v>
      </c>
      <c r="DU203" s="614" t="s">
        <v>1083</v>
      </c>
      <c r="DV203" s="614" t="s">
        <v>1083</v>
      </c>
      <c r="DW203" s="614" t="s">
        <v>1083</v>
      </c>
      <c r="DX203" s="614" t="s">
        <v>1083</v>
      </c>
      <c r="DY203" s="614" t="s">
        <v>1083</v>
      </c>
      <c r="DZ203" s="614" t="s">
        <v>529</v>
      </c>
      <c r="EA203" s="614" t="s">
        <v>529</v>
      </c>
      <c r="EB203" s="614" t="s">
        <v>529</v>
      </c>
      <c r="EC203" s="614" t="s">
        <v>1083</v>
      </c>
      <c r="ED203" s="614" t="s">
        <v>1083</v>
      </c>
      <c r="EE203" s="614" t="s">
        <v>529</v>
      </c>
      <c r="EF203" s="614" t="s">
        <v>529</v>
      </c>
      <c r="EG203" s="614" t="s">
        <v>529</v>
      </c>
      <c r="EH203" s="614" t="s">
        <v>1083</v>
      </c>
      <c r="EI203" s="614" t="s">
        <v>1083</v>
      </c>
      <c r="EJ203" s="614" t="s">
        <v>1083</v>
      </c>
      <c r="EK203" s="614" t="s">
        <v>1083</v>
      </c>
      <c r="EL203" s="614" t="s">
        <v>1083</v>
      </c>
      <c r="EM203" s="614" t="s">
        <v>1083</v>
      </c>
      <c r="EN203" s="614" t="s">
        <v>1083</v>
      </c>
      <c r="EO203" s="614" t="s">
        <v>1083</v>
      </c>
      <c r="EP203" s="614" t="s">
        <v>1083</v>
      </c>
      <c r="EQ203" s="614" t="s">
        <v>1083</v>
      </c>
      <c r="ER203" s="614" t="s">
        <v>1083</v>
      </c>
      <c r="ES203" s="614" t="s">
        <v>1083</v>
      </c>
      <c r="ET203" s="614" t="s">
        <v>529</v>
      </c>
      <c r="EU203" s="614" t="s">
        <v>1083</v>
      </c>
      <c r="EV203" s="614" t="s">
        <v>529</v>
      </c>
      <c r="EW203" s="614" t="s">
        <v>529</v>
      </c>
      <c r="EX203" s="614" t="s">
        <v>1083</v>
      </c>
      <c r="EY203" s="614" t="s">
        <v>1083</v>
      </c>
      <c r="EZ203" s="614" t="s">
        <v>529</v>
      </c>
      <c r="FA203" s="614" t="s">
        <v>1083</v>
      </c>
      <c r="FB203" s="614" t="s">
        <v>1083</v>
      </c>
      <c r="FC203" s="614" t="s">
        <v>1083</v>
      </c>
      <c r="FD203" s="614" t="s">
        <v>1083</v>
      </c>
      <c r="FE203" s="614" t="s">
        <v>1083</v>
      </c>
      <c r="FF203" s="614" t="s">
        <v>1083</v>
      </c>
      <c r="FG203" s="614" t="s">
        <v>1083</v>
      </c>
      <c r="FH203" s="614" t="s">
        <v>1083</v>
      </c>
      <c r="FI203" s="614" t="s">
        <v>1083</v>
      </c>
      <c r="FJ203" s="614" t="s">
        <v>529</v>
      </c>
      <c r="FK203" s="614" t="s">
        <v>529</v>
      </c>
      <c r="FL203" s="614" t="s">
        <v>1083</v>
      </c>
      <c r="FM203" s="614" t="s">
        <v>1083</v>
      </c>
      <c r="FN203" s="614" t="s">
        <v>1083</v>
      </c>
      <c r="FO203" s="614" t="s">
        <v>1083</v>
      </c>
      <c r="FP203" s="614" t="s">
        <v>1083</v>
      </c>
      <c r="FQ203" s="614" t="s">
        <v>1083</v>
      </c>
      <c r="FR203" s="614" t="s">
        <v>1083</v>
      </c>
      <c r="FS203" s="614" t="s">
        <v>529</v>
      </c>
      <c r="FT203" s="614" t="s">
        <v>529</v>
      </c>
      <c r="FU203" s="614" t="s">
        <v>1083</v>
      </c>
      <c r="FV203" s="614" t="s">
        <v>1083</v>
      </c>
      <c r="FW203" s="614" t="s">
        <v>1083</v>
      </c>
      <c r="FX203" s="614" t="s">
        <v>529</v>
      </c>
      <c r="FY203" s="614" t="s">
        <v>1083</v>
      </c>
      <c r="FZ203" s="614" t="s">
        <v>529</v>
      </c>
      <c r="GA203" s="614" t="s">
        <v>529</v>
      </c>
      <c r="GB203" s="614" t="s">
        <v>529</v>
      </c>
      <c r="GC203" s="614" t="s">
        <v>529</v>
      </c>
      <c r="GD203" s="614" t="s">
        <v>529</v>
      </c>
      <c r="GE203" s="614" t="s">
        <v>1083</v>
      </c>
      <c r="GF203" s="614" t="s">
        <v>529</v>
      </c>
      <c r="GG203" s="614" t="s">
        <v>529</v>
      </c>
      <c r="GH203" s="614" t="s">
        <v>1083</v>
      </c>
      <c r="GI203" s="614" t="s">
        <v>1083</v>
      </c>
      <c r="GJ203" s="614" t="s">
        <v>529</v>
      </c>
      <c r="GK203" s="614" t="s">
        <v>1083</v>
      </c>
      <c r="GL203" s="614" t="s">
        <v>529</v>
      </c>
      <c r="GM203" s="614" t="s">
        <v>529</v>
      </c>
    </row>
    <row r="204" spans="1:195" x14ac:dyDescent="0.2">
      <c r="A204" s="613">
        <v>45029</v>
      </c>
      <c r="B204" s="614" t="s">
        <v>1083</v>
      </c>
      <c r="C204" s="614" t="s">
        <v>1083</v>
      </c>
      <c r="D204" s="614" t="s">
        <v>1083</v>
      </c>
      <c r="E204" s="614" t="s">
        <v>529</v>
      </c>
      <c r="F204" s="614" t="s">
        <v>1083</v>
      </c>
      <c r="G204" s="614" t="s">
        <v>1083</v>
      </c>
      <c r="H204" s="614" t="s">
        <v>1083</v>
      </c>
      <c r="I204" s="614" t="s">
        <v>1083</v>
      </c>
      <c r="J204" s="614" t="s">
        <v>1083</v>
      </c>
      <c r="K204" s="614" t="s">
        <v>1083</v>
      </c>
      <c r="L204" s="614" t="s">
        <v>1083</v>
      </c>
      <c r="M204" s="614" t="s">
        <v>1083</v>
      </c>
      <c r="N204" s="614" t="s">
        <v>1083</v>
      </c>
      <c r="O204" s="614" t="s">
        <v>1083</v>
      </c>
      <c r="P204" s="614" t="s">
        <v>1083</v>
      </c>
      <c r="Q204" s="614" t="s">
        <v>1083</v>
      </c>
      <c r="R204" s="614" t="s">
        <v>1083</v>
      </c>
      <c r="S204" s="614" t="s">
        <v>1083</v>
      </c>
      <c r="T204" s="614" t="s">
        <v>1083</v>
      </c>
      <c r="U204" s="614" t="s">
        <v>1083</v>
      </c>
      <c r="V204" s="614" t="s">
        <v>1083</v>
      </c>
      <c r="W204" s="614" t="s">
        <v>529</v>
      </c>
      <c r="X204" s="614" t="s">
        <v>529</v>
      </c>
      <c r="Y204" s="614" t="s">
        <v>1083</v>
      </c>
      <c r="Z204" s="614" t="s">
        <v>1083</v>
      </c>
      <c r="AA204" s="614" t="s">
        <v>1083</v>
      </c>
      <c r="AB204" s="614" t="s">
        <v>1083</v>
      </c>
      <c r="AC204" s="614" t="s">
        <v>1083</v>
      </c>
      <c r="AD204" s="614" t="s">
        <v>1083</v>
      </c>
      <c r="AE204" s="614" t="s">
        <v>1083</v>
      </c>
      <c r="AF204" s="614" t="s">
        <v>1083</v>
      </c>
      <c r="AG204" s="614" t="s">
        <v>1083</v>
      </c>
      <c r="AH204" s="614" t="s">
        <v>1083</v>
      </c>
      <c r="AI204" s="614" t="s">
        <v>1083</v>
      </c>
      <c r="AJ204" s="614" t="s">
        <v>1083</v>
      </c>
      <c r="AK204" s="614" t="s">
        <v>1083</v>
      </c>
      <c r="AL204" s="614" t="s">
        <v>1083</v>
      </c>
      <c r="AM204" s="614" t="s">
        <v>1083</v>
      </c>
      <c r="AN204" s="614" t="s">
        <v>1083</v>
      </c>
      <c r="AO204" s="614" t="s">
        <v>1083</v>
      </c>
      <c r="AP204" s="614" t="s">
        <v>1083</v>
      </c>
      <c r="AQ204" s="614" t="s">
        <v>1083</v>
      </c>
      <c r="AR204" s="614" t="s">
        <v>1083</v>
      </c>
      <c r="AS204" s="614" t="s">
        <v>1083</v>
      </c>
      <c r="AT204" s="614" t="s">
        <v>1083</v>
      </c>
      <c r="AU204" s="614" t="s">
        <v>1083</v>
      </c>
      <c r="AV204" s="614" t="s">
        <v>1083</v>
      </c>
      <c r="AW204" s="614" t="s">
        <v>1083</v>
      </c>
      <c r="AX204" s="614" t="s">
        <v>1083</v>
      </c>
      <c r="AY204" s="614" t="s">
        <v>1083</v>
      </c>
      <c r="AZ204" s="614" t="s">
        <v>1083</v>
      </c>
      <c r="BA204" s="614" t="s">
        <v>1083</v>
      </c>
      <c r="BB204" s="614" t="s">
        <v>1083</v>
      </c>
      <c r="BC204" s="614" t="s">
        <v>529</v>
      </c>
      <c r="BD204" s="614" t="s">
        <v>529</v>
      </c>
      <c r="BE204" s="614" t="s">
        <v>1083</v>
      </c>
      <c r="BF204" s="614" t="s">
        <v>529</v>
      </c>
      <c r="BG204" s="614" t="s">
        <v>1083</v>
      </c>
      <c r="BH204" s="614" t="s">
        <v>529</v>
      </c>
      <c r="BI204" s="614" t="s">
        <v>1083</v>
      </c>
      <c r="BJ204" s="614" t="s">
        <v>1083</v>
      </c>
      <c r="BK204" s="614" t="s">
        <v>529</v>
      </c>
      <c r="BL204" s="614" t="s">
        <v>529</v>
      </c>
      <c r="BM204" s="614" t="s">
        <v>1083</v>
      </c>
      <c r="BN204" s="614" t="s">
        <v>529</v>
      </c>
      <c r="BO204" s="614" t="s">
        <v>529</v>
      </c>
      <c r="BP204" s="614" t="s">
        <v>529</v>
      </c>
      <c r="BQ204" s="614" t="s">
        <v>529</v>
      </c>
      <c r="BR204" s="614" t="s">
        <v>529</v>
      </c>
      <c r="BS204" s="614" t="s">
        <v>529</v>
      </c>
      <c r="BT204" s="614" t="s">
        <v>529</v>
      </c>
      <c r="BU204" s="614" t="s">
        <v>529</v>
      </c>
      <c r="BV204" s="614" t="s">
        <v>529</v>
      </c>
      <c r="BW204" s="614" t="s">
        <v>529</v>
      </c>
      <c r="BX204" s="614" t="s">
        <v>529</v>
      </c>
      <c r="BY204" s="614" t="s">
        <v>1083</v>
      </c>
      <c r="BZ204" s="614" t="s">
        <v>1083</v>
      </c>
      <c r="CA204" s="614" t="s">
        <v>1083</v>
      </c>
      <c r="CB204" s="614" t="s">
        <v>1083</v>
      </c>
      <c r="CC204" s="614" t="s">
        <v>1083</v>
      </c>
      <c r="CD204" s="614" t="s">
        <v>1083</v>
      </c>
      <c r="CE204" s="614" t="s">
        <v>529</v>
      </c>
      <c r="CF204" s="614" t="s">
        <v>529</v>
      </c>
      <c r="CG204" s="614" t="s">
        <v>1083</v>
      </c>
      <c r="CH204" s="614" t="s">
        <v>1083</v>
      </c>
      <c r="CI204" s="614" t="s">
        <v>1083</v>
      </c>
      <c r="CJ204" s="614" t="s">
        <v>1083</v>
      </c>
      <c r="CK204" s="614" t="s">
        <v>529</v>
      </c>
      <c r="CL204" s="614" t="s">
        <v>1083</v>
      </c>
      <c r="CM204" s="614" t="s">
        <v>1083</v>
      </c>
      <c r="CN204" s="614" t="s">
        <v>1083</v>
      </c>
      <c r="CO204" s="614" t="s">
        <v>1083</v>
      </c>
      <c r="CP204" s="614" t="s">
        <v>1083</v>
      </c>
      <c r="CQ204" s="614" t="s">
        <v>1083</v>
      </c>
      <c r="CR204" s="614" t="s">
        <v>529</v>
      </c>
      <c r="CS204" s="614" t="s">
        <v>1083</v>
      </c>
      <c r="CT204" s="614" t="s">
        <v>1083</v>
      </c>
      <c r="CU204" s="614" t="s">
        <v>1083</v>
      </c>
      <c r="CV204" s="614" t="s">
        <v>1083</v>
      </c>
      <c r="CW204" s="614" t="s">
        <v>1083</v>
      </c>
      <c r="CX204" s="614" t="s">
        <v>1083</v>
      </c>
      <c r="CY204" s="614" t="s">
        <v>1083</v>
      </c>
      <c r="CZ204" s="614" t="s">
        <v>1083</v>
      </c>
      <c r="DA204" s="614" t="s">
        <v>1083</v>
      </c>
      <c r="DB204" s="614" t="s">
        <v>1083</v>
      </c>
      <c r="DC204" s="614" t="s">
        <v>529</v>
      </c>
      <c r="DD204" s="614" t="s">
        <v>1083</v>
      </c>
      <c r="DE204" s="614" t="s">
        <v>1083</v>
      </c>
      <c r="DF204" s="614" t="s">
        <v>1083</v>
      </c>
      <c r="DG204" s="614" t="s">
        <v>1083</v>
      </c>
      <c r="DH204" s="614" t="s">
        <v>1083</v>
      </c>
      <c r="DI204" s="614" t="s">
        <v>1083</v>
      </c>
      <c r="DJ204" s="614" t="s">
        <v>1083</v>
      </c>
      <c r="DK204" s="614" t="s">
        <v>1083</v>
      </c>
      <c r="DL204" s="614" t="s">
        <v>1083</v>
      </c>
      <c r="DM204" s="614" t="s">
        <v>529</v>
      </c>
      <c r="DN204" s="614" t="s">
        <v>1083</v>
      </c>
      <c r="DO204" s="614" t="s">
        <v>1083</v>
      </c>
      <c r="DP204" s="614" t="s">
        <v>529</v>
      </c>
      <c r="DQ204" s="614" t="s">
        <v>1083</v>
      </c>
      <c r="DR204" s="614" t="s">
        <v>1083</v>
      </c>
      <c r="DS204" s="614" t="s">
        <v>1083</v>
      </c>
      <c r="DT204" s="614" t="s">
        <v>1083</v>
      </c>
      <c r="DU204" s="614" t="s">
        <v>1083</v>
      </c>
      <c r="DV204" s="614" t="s">
        <v>1083</v>
      </c>
      <c r="DW204" s="614" t="s">
        <v>1083</v>
      </c>
      <c r="DX204" s="614" t="s">
        <v>1083</v>
      </c>
      <c r="DY204" s="614" t="s">
        <v>1083</v>
      </c>
      <c r="DZ204" s="614" t="s">
        <v>529</v>
      </c>
      <c r="EA204" s="614" t="s">
        <v>529</v>
      </c>
      <c r="EB204" s="614" t="s">
        <v>529</v>
      </c>
      <c r="EC204" s="614" t="s">
        <v>1083</v>
      </c>
      <c r="ED204" s="614" t="s">
        <v>529</v>
      </c>
      <c r="EE204" s="614" t="s">
        <v>529</v>
      </c>
      <c r="EF204" s="614" t="s">
        <v>529</v>
      </c>
      <c r="EG204" s="614" t="s">
        <v>529</v>
      </c>
      <c r="EH204" s="614" t="s">
        <v>1083</v>
      </c>
      <c r="EI204" s="614" t="s">
        <v>1083</v>
      </c>
      <c r="EJ204" s="614" t="s">
        <v>1083</v>
      </c>
      <c r="EK204" s="614" t="s">
        <v>1083</v>
      </c>
      <c r="EL204" s="614" t="s">
        <v>1083</v>
      </c>
      <c r="EM204" s="614" t="s">
        <v>1083</v>
      </c>
      <c r="EN204" s="614" t="s">
        <v>1083</v>
      </c>
      <c r="EO204" s="614" t="s">
        <v>1083</v>
      </c>
      <c r="EP204" s="614" t="s">
        <v>1083</v>
      </c>
      <c r="EQ204" s="614" t="s">
        <v>1083</v>
      </c>
      <c r="ER204" s="614" t="s">
        <v>1083</v>
      </c>
      <c r="ES204" s="614" t="s">
        <v>1083</v>
      </c>
      <c r="ET204" s="614" t="s">
        <v>529</v>
      </c>
      <c r="EU204" s="614" t="s">
        <v>529</v>
      </c>
      <c r="EV204" s="614" t="s">
        <v>529</v>
      </c>
      <c r="EW204" s="614" t="s">
        <v>529</v>
      </c>
      <c r="EX204" s="614" t="s">
        <v>1083</v>
      </c>
      <c r="EY204" s="614" t="s">
        <v>529</v>
      </c>
      <c r="EZ204" s="614" t="s">
        <v>529</v>
      </c>
      <c r="FA204" s="614" t="s">
        <v>1083</v>
      </c>
      <c r="FB204" s="614" t="s">
        <v>1083</v>
      </c>
      <c r="FC204" s="614" t="s">
        <v>1083</v>
      </c>
      <c r="FD204" s="614" t="s">
        <v>1083</v>
      </c>
      <c r="FE204" s="614" t="s">
        <v>1083</v>
      </c>
      <c r="FF204" s="614" t="s">
        <v>1083</v>
      </c>
      <c r="FG204" s="614" t="s">
        <v>1083</v>
      </c>
      <c r="FH204" s="614" t="s">
        <v>1083</v>
      </c>
      <c r="FI204" s="614" t="s">
        <v>1083</v>
      </c>
      <c r="FJ204" s="614" t="s">
        <v>529</v>
      </c>
      <c r="FK204" s="614" t="s">
        <v>529</v>
      </c>
      <c r="FL204" s="614" t="s">
        <v>1083</v>
      </c>
      <c r="FM204" s="614" t="s">
        <v>1083</v>
      </c>
      <c r="FN204" s="614" t="s">
        <v>1083</v>
      </c>
      <c r="FO204" s="614" t="s">
        <v>1083</v>
      </c>
      <c r="FP204" s="614" t="s">
        <v>1083</v>
      </c>
      <c r="FQ204" s="614" t="s">
        <v>1083</v>
      </c>
      <c r="FR204" s="614" t="s">
        <v>1083</v>
      </c>
      <c r="FS204" s="614" t="s">
        <v>529</v>
      </c>
      <c r="FT204" s="614" t="s">
        <v>529</v>
      </c>
      <c r="FU204" s="614" t="s">
        <v>1083</v>
      </c>
      <c r="FV204" s="614" t="s">
        <v>1083</v>
      </c>
      <c r="FW204" s="614" t="s">
        <v>1083</v>
      </c>
      <c r="FX204" s="614" t="s">
        <v>529</v>
      </c>
      <c r="FY204" s="614" t="s">
        <v>1083</v>
      </c>
      <c r="FZ204" s="614" t="s">
        <v>529</v>
      </c>
      <c r="GA204" s="614" t="s">
        <v>529</v>
      </c>
      <c r="GB204" s="614" t="s">
        <v>529</v>
      </c>
      <c r="GC204" s="614" t="s">
        <v>529</v>
      </c>
      <c r="GD204" s="614" t="s">
        <v>529</v>
      </c>
      <c r="GE204" s="614" t="s">
        <v>1083</v>
      </c>
      <c r="GF204" s="614" t="s">
        <v>529</v>
      </c>
      <c r="GG204" s="614" t="s">
        <v>529</v>
      </c>
      <c r="GH204" s="614" t="s">
        <v>1083</v>
      </c>
      <c r="GI204" s="614" t="s">
        <v>1083</v>
      </c>
      <c r="GJ204" s="614" t="s">
        <v>529</v>
      </c>
      <c r="GK204" s="614" t="s">
        <v>1083</v>
      </c>
      <c r="GL204" s="614" t="s">
        <v>529</v>
      </c>
      <c r="GM204" s="614" t="s">
        <v>529</v>
      </c>
    </row>
    <row r="205" spans="1:195" x14ac:dyDescent="0.2">
      <c r="A205" s="613">
        <v>45030</v>
      </c>
      <c r="B205" s="614" t="s">
        <v>1083</v>
      </c>
      <c r="C205" s="614" t="s">
        <v>1083</v>
      </c>
      <c r="D205" s="614" t="s">
        <v>1083</v>
      </c>
      <c r="E205" s="614" t="s">
        <v>529</v>
      </c>
      <c r="F205" s="614" t="s">
        <v>1083</v>
      </c>
      <c r="G205" s="614" t="s">
        <v>1083</v>
      </c>
      <c r="H205" s="614" t="s">
        <v>1083</v>
      </c>
      <c r="I205" s="614" t="s">
        <v>1083</v>
      </c>
      <c r="J205" s="614" t="s">
        <v>1083</v>
      </c>
      <c r="K205" s="614" t="s">
        <v>1083</v>
      </c>
      <c r="L205" s="614" t="s">
        <v>1083</v>
      </c>
      <c r="M205" s="614" t="s">
        <v>1083</v>
      </c>
      <c r="N205" s="614" t="s">
        <v>1083</v>
      </c>
      <c r="O205" s="614" t="s">
        <v>1083</v>
      </c>
      <c r="P205" s="614" t="s">
        <v>1083</v>
      </c>
      <c r="Q205" s="614" t="s">
        <v>1083</v>
      </c>
      <c r="R205" s="614" t="s">
        <v>1083</v>
      </c>
      <c r="S205" s="614" t="s">
        <v>1083</v>
      </c>
      <c r="T205" s="614" t="s">
        <v>1083</v>
      </c>
      <c r="U205" s="614" t="s">
        <v>1083</v>
      </c>
      <c r="V205" s="614" t="s">
        <v>1083</v>
      </c>
      <c r="W205" s="614" t="s">
        <v>529</v>
      </c>
      <c r="X205" s="614" t="s">
        <v>529</v>
      </c>
      <c r="Y205" s="614" t="s">
        <v>1083</v>
      </c>
      <c r="Z205" s="614" t="s">
        <v>1083</v>
      </c>
      <c r="AA205" s="614" t="s">
        <v>1083</v>
      </c>
      <c r="AB205" s="614" t="s">
        <v>1083</v>
      </c>
      <c r="AC205" s="614" t="s">
        <v>1083</v>
      </c>
      <c r="AD205" s="614" t="s">
        <v>1083</v>
      </c>
      <c r="AE205" s="614" t="s">
        <v>1083</v>
      </c>
      <c r="AF205" s="614" t="s">
        <v>1083</v>
      </c>
      <c r="AG205" s="614" t="s">
        <v>1083</v>
      </c>
      <c r="AH205" s="614" t="s">
        <v>1083</v>
      </c>
      <c r="AI205" s="614" t="s">
        <v>1083</v>
      </c>
      <c r="AJ205" s="614" t="s">
        <v>1083</v>
      </c>
      <c r="AK205" s="614" t="s">
        <v>1083</v>
      </c>
      <c r="AL205" s="614" t="s">
        <v>1083</v>
      </c>
      <c r="AM205" s="614" t="s">
        <v>1083</v>
      </c>
      <c r="AN205" s="614" t="s">
        <v>1083</v>
      </c>
      <c r="AO205" s="614" t="s">
        <v>1083</v>
      </c>
      <c r="AP205" s="614" t="s">
        <v>1083</v>
      </c>
      <c r="AQ205" s="614" t="s">
        <v>1083</v>
      </c>
      <c r="AR205" s="614" t="s">
        <v>1083</v>
      </c>
      <c r="AS205" s="614" t="s">
        <v>1083</v>
      </c>
      <c r="AT205" s="614" t="s">
        <v>1083</v>
      </c>
      <c r="AU205" s="614" t="s">
        <v>1083</v>
      </c>
      <c r="AV205" s="614" t="s">
        <v>1083</v>
      </c>
      <c r="AW205" s="614" t="s">
        <v>1083</v>
      </c>
      <c r="AX205" s="614" t="s">
        <v>529</v>
      </c>
      <c r="AY205" s="614" t="s">
        <v>1083</v>
      </c>
      <c r="AZ205" s="614" t="s">
        <v>1083</v>
      </c>
      <c r="BA205" s="614" t="s">
        <v>1083</v>
      </c>
      <c r="BB205" s="614" t="s">
        <v>1083</v>
      </c>
      <c r="BC205" s="614" t="s">
        <v>529</v>
      </c>
      <c r="BD205" s="614" t="s">
        <v>529</v>
      </c>
      <c r="BE205" s="614" t="s">
        <v>1083</v>
      </c>
      <c r="BF205" s="614" t="s">
        <v>529</v>
      </c>
      <c r="BG205" s="614" t="s">
        <v>1083</v>
      </c>
      <c r="BH205" s="614" t="s">
        <v>529</v>
      </c>
      <c r="BI205" s="614" t="s">
        <v>1083</v>
      </c>
      <c r="BJ205" s="614" t="s">
        <v>1083</v>
      </c>
      <c r="BK205" s="614" t="s">
        <v>529</v>
      </c>
      <c r="BL205" s="614" t="s">
        <v>529</v>
      </c>
      <c r="BM205" s="614" t="s">
        <v>1083</v>
      </c>
      <c r="BN205" s="614" t="s">
        <v>529</v>
      </c>
      <c r="BO205" s="614" t="s">
        <v>529</v>
      </c>
      <c r="BP205" s="614" t="s">
        <v>529</v>
      </c>
      <c r="BQ205" s="614" t="s">
        <v>529</v>
      </c>
      <c r="BR205" s="614" t="s">
        <v>529</v>
      </c>
      <c r="BS205" s="614" t="s">
        <v>529</v>
      </c>
      <c r="BT205" s="614" t="s">
        <v>529</v>
      </c>
      <c r="BU205" s="614" t="s">
        <v>529</v>
      </c>
      <c r="BV205" s="614" t="s">
        <v>529</v>
      </c>
      <c r="BW205" s="614" t="s">
        <v>529</v>
      </c>
      <c r="BX205" s="614" t="s">
        <v>529</v>
      </c>
      <c r="BY205" s="614" t="s">
        <v>1083</v>
      </c>
      <c r="BZ205" s="614" t="s">
        <v>1083</v>
      </c>
      <c r="CA205" s="614" t="s">
        <v>1083</v>
      </c>
      <c r="CB205" s="614" t="s">
        <v>1083</v>
      </c>
      <c r="CC205" s="614" t="s">
        <v>1083</v>
      </c>
      <c r="CD205" s="614" t="s">
        <v>1083</v>
      </c>
      <c r="CE205" s="614" t="s">
        <v>529</v>
      </c>
      <c r="CF205" s="614" t="s">
        <v>529</v>
      </c>
      <c r="CG205" s="614" t="s">
        <v>1083</v>
      </c>
      <c r="CH205" s="614" t="s">
        <v>1083</v>
      </c>
      <c r="CI205" s="614" t="s">
        <v>1083</v>
      </c>
      <c r="CJ205" s="614" t="s">
        <v>1083</v>
      </c>
      <c r="CK205" s="614" t="s">
        <v>529</v>
      </c>
      <c r="CL205" s="614" t="s">
        <v>1083</v>
      </c>
      <c r="CM205" s="614" t="s">
        <v>1083</v>
      </c>
      <c r="CN205" s="614" t="s">
        <v>1083</v>
      </c>
      <c r="CO205" s="614" t="s">
        <v>1083</v>
      </c>
      <c r="CP205" s="614" t="s">
        <v>1083</v>
      </c>
      <c r="CQ205" s="614" t="s">
        <v>1083</v>
      </c>
      <c r="CR205" s="614" t="s">
        <v>529</v>
      </c>
      <c r="CS205" s="614" t="s">
        <v>1083</v>
      </c>
      <c r="CT205" s="614" t="s">
        <v>1083</v>
      </c>
      <c r="CU205" s="614" t="s">
        <v>1083</v>
      </c>
      <c r="CV205" s="614" t="s">
        <v>1083</v>
      </c>
      <c r="CW205" s="614" t="s">
        <v>1083</v>
      </c>
      <c r="CX205" s="614" t="s">
        <v>1083</v>
      </c>
      <c r="CY205" s="614" t="s">
        <v>1083</v>
      </c>
      <c r="CZ205" s="614" t="s">
        <v>1083</v>
      </c>
      <c r="DA205" s="614" t="s">
        <v>1083</v>
      </c>
      <c r="DB205" s="614" t="s">
        <v>1083</v>
      </c>
      <c r="DC205" s="614" t="s">
        <v>529</v>
      </c>
      <c r="DD205" s="614" t="s">
        <v>1083</v>
      </c>
      <c r="DE205" s="614" t="s">
        <v>1083</v>
      </c>
      <c r="DF205" s="614" t="s">
        <v>1083</v>
      </c>
      <c r="DG205" s="614" t="s">
        <v>1083</v>
      </c>
      <c r="DH205" s="614" t="s">
        <v>1083</v>
      </c>
      <c r="DI205" s="614" t="s">
        <v>1083</v>
      </c>
      <c r="DJ205" s="614" t="s">
        <v>1083</v>
      </c>
      <c r="DK205" s="614" t="s">
        <v>1083</v>
      </c>
      <c r="DL205" s="614" t="s">
        <v>1083</v>
      </c>
      <c r="DM205" s="614" t="s">
        <v>1083</v>
      </c>
      <c r="DN205" s="614" t="s">
        <v>1083</v>
      </c>
      <c r="DO205" s="614" t="s">
        <v>1083</v>
      </c>
      <c r="DP205" s="614" t="s">
        <v>529</v>
      </c>
      <c r="DQ205" s="614" t="s">
        <v>1083</v>
      </c>
      <c r="DR205" s="614" t="s">
        <v>1083</v>
      </c>
      <c r="DS205" s="614" t="s">
        <v>1083</v>
      </c>
      <c r="DT205" s="614" t="s">
        <v>1083</v>
      </c>
      <c r="DU205" s="614" t="s">
        <v>1083</v>
      </c>
      <c r="DV205" s="614" t="s">
        <v>1083</v>
      </c>
      <c r="DW205" s="614" t="s">
        <v>1083</v>
      </c>
      <c r="DX205" s="614" t="s">
        <v>1083</v>
      </c>
      <c r="DY205" s="614" t="s">
        <v>1083</v>
      </c>
      <c r="DZ205" s="614" t="s">
        <v>529</v>
      </c>
      <c r="EA205" s="614" t="s">
        <v>529</v>
      </c>
      <c r="EB205" s="614" t="s">
        <v>529</v>
      </c>
      <c r="EC205" s="614" t="s">
        <v>1083</v>
      </c>
      <c r="ED205" s="614" t="s">
        <v>529</v>
      </c>
      <c r="EE205" s="614" t="s">
        <v>529</v>
      </c>
      <c r="EF205" s="614" t="s">
        <v>529</v>
      </c>
      <c r="EG205" s="614" t="s">
        <v>1083</v>
      </c>
      <c r="EH205" s="614" t="s">
        <v>1083</v>
      </c>
      <c r="EI205" s="614" t="s">
        <v>1083</v>
      </c>
      <c r="EJ205" s="614" t="s">
        <v>1083</v>
      </c>
      <c r="EK205" s="614" t="s">
        <v>1083</v>
      </c>
      <c r="EL205" s="614" t="s">
        <v>1083</v>
      </c>
      <c r="EM205" s="614" t="s">
        <v>1083</v>
      </c>
      <c r="EN205" s="614" t="s">
        <v>1083</v>
      </c>
      <c r="EO205" s="614" t="s">
        <v>1083</v>
      </c>
      <c r="EP205" s="614" t="s">
        <v>1083</v>
      </c>
      <c r="EQ205" s="614" t="s">
        <v>1083</v>
      </c>
      <c r="ER205" s="614" t="s">
        <v>1083</v>
      </c>
      <c r="ES205" s="614" t="s">
        <v>1083</v>
      </c>
      <c r="ET205" s="614" t="s">
        <v>529</v>
      </c>
      <c r="EU205" s="614" t="s">
        <v>529</v>
      </c>
      <c r="EV205" s="614" t="s">
        <v>529</v>
      </c>
      <c r="EW205" s="614" t="s">
        <v>529</v>
      </c>
      <c r="EX205" s="614" t="s">
        <v>1083</v>
      </c>
      <c r="EY205" s="614" t="s">
        <v>1083</v>
      </c>
      <c r="EZ205" s="614" t="s">
        <v>529</v>
      </c>
      <c r="FA205" s="614" t="s">
        <v>1083</v>
      </c>
      <c r="FB205" s="614" t="s">
        <v>1083</v>
      </c>
      <c r="FC205" s="614" t="s">
        <v>1083</v>
      </c>
      <c r="FD205" s="614" t="s">
        <v>1083</v>
      </c>
      <c r="FE205" s="614" t="s">
        <v>1083</v>
      </c>
      <c r="FF205" s="614" t="s">
        <v>1083</v>
      </c>
      <c r="FG205" s="614" t="s">
        <v>1083</v>
      </c>
      <c r="FH205" s="614" t="s">
        <v>1083</v>
      </c>
      <c r="FI205" s="614" t="s">
        <v>1083</v>
      </c>
      <c r="FJ205" s="614" t="s">
        <v>529</v>
      </c>
      <c r="FK205" s="614" t="s">
        <v>529</v>
      </c>
      <c r="FL205" s="614" t="s">
        <v>1083</v>
      </c>
      <c r="FM205" s="614" t="s">
        <v>1083</v>
      </c>
      <c r="FN205" s="614" t="s">
        <v>1083</v>
      </c>
      <c r="FO205" s="614" t="s">
        <v>1083</v>
      </c>
      <c r="FP205" s="614" t="s">
        <v>1083</v>
      </c>
      <c r="FQ205" s="614" t="s">
        <v>1083</v>
      </c>
      <c r="FR205" s="614" t="s">
        <v>1083</v>
      </c>
      <c r="FS205" s="614" t="s">
        <v>529</v>
      </c>
      <c r="FT205" s="614" t="s">
        <v>529</v>
      </c>
      <c r="FU205" s="614" t="s">
        <v>1083</v>
      </c>
      <c r="FV205" s="614" t="s">
        <v>1083</v>
      </c>
      <c r="FW205" s="614" t="s">
        <v>1083</v>
      </c>
      <c r="FX205" s="614" t="s">
        <v>529</v>
      </c>
      <c r="FY205" s="614" t="s">
        <v>1083</v>
      </c>
      <c r="FZ205" s="614" t="s">
        <v>1083</v>
      </c>
      <c r="GA205" s="614" t="s">
        <v>1083</v>
      </c>
      <c r="GB205" s="614" t="s">
        <v>529</v>
      </c>
      <c r="GC205" s="614" t="s">
        <v>529</v>
      </c>
      <c r="GD205" s="614" t="s">
        <v>529</v>
      </c>
      <c r="GE205" s="614" t="s">
        <v>1083</v>
      </c>
      <c r="GF205" s="614" t="s">
        <v>529</v>
      </c>
      <c r="GG205" s="614" t="s">
        <v>529</v>
      </c>
      <c r="GH205" s="614" t="s">
        <v>1083</v>
      </c>
      <c r="GI205" s="614" t="s">
        <v>1083</v>
      </c>
      <c r="GJ205" s="614" t="s">
        <v>529</v>
      </c>
      <c r="GK205" s="614" t="s">
        <v>1083</v>
      </c>
      <c r="GL205" s="614" t="s">
        <v>529</v>
      </c>
      <c r="GM205" s="614" t="s">
        <v>1083</v>
      </c>
    </row>
    <row r="206" spans="1:195" x14ac:dyDescent="0.2">
      <c r="A206" s="613">
        <v>45031</v>
      </c>
      <c r="B206" s="614" t="s">
        <v>1083</v>
      </c>
      <c r="C206" s="614" t="s">
        <v>1083</v>
      </c>
      <c r="D206" s="614" t="s">
        <v>1083</v>
      </c>
      <c r="E206" s="614" t="s">
        <v>529</v>
      </c>
      <c r="F206" s="614" t="s">
        <v>1083</v>
      </c>
      <c r="G206" s="614" t="s">
        <v>1083</v>
      </c>
      <c r="H206" s="614" t="s">
        <v>1083</v>
      </c>
      <c r="I206" s="614" t="s">
        <v>1083</v>
      </c>
      <c r="J206" s="614" t="s">
        <v>1083</v>
      </c>
      <c r="K206" s="614" t="s">
        <v>1083</v>
      </c>
      <c r="L206" s="614" t="s">
        <v>1083</v>
      </c>
      <c r="M206" s="614" t="s">
        <v>1083</v>
      </c>
      <c r="N206" s="614" t="s">
        <v>1083</v>
      </c>
      <c r="O206" s="614" t="s">
        <v>1083</v>
      </c>
      <c r="P206" s="614" t="s">
        <v>1083</v>
      </c>
      <c r="Q206" s="614" t="s">
        <v>1083</v>
      </c>
      <c r="R206" s="614" t="s">
        <v>1083</v>
      </c>
      <c r="S206" s="614" t="s">
        <v>1083</v>
      </c>
      <c r="T206" s="614" t="s">
        <v>1083</v>
      </c>
      <c r="U206" s="614" t="s">
        <v>1083</v>
      </c>
      <c r="V206" s="614" t="s">
        <v>1083</v>
      </c>
      <c r="W206" s="614" t="s">
        <v>529</v>
      </c>
      <c r="X206" s="614" t="s">
        <v>529</v>
      </c>
      <c r="Y206" s="614" t="s">
        <v>1083</v>
      </c>
      <c r="Z206" s="614" t="s">
        <v>1083</v>
      </c>
      <c r="AA206" s="614" t="s">
        <v>1083</v>
      </c>
      <c r="AB206" s="614" t="s">
        <v>1083</v>
      </c>
      <c r="AC206" s="614" t="s">
        <v>1083</v>
      </c>
      <c r="AD206" s="614" t="s">
        <v>1083</v>
      </c>
      <c r="AE206" s="614" t="s">
        <v>1083</v>
      </c>
      <c r="AF206" s="614" t="s">
        <v>1083</v>
      </c>
      <c r="AG206" s="614" t="s">
        <v>1083</v>
      </c>
      <c r="AH206" s="614" t="s">
        <v>1083</v>
      </c>
      <c r="AI206" s="614" t="s">
        <v>1083</v>
      </c>
      <c r="AJ206" s="614" t="s">
        <v>1083</v>
      </c>
      <c r="AK206" s="614" t="s">
        <v>1083</v>
      </c>
      <c r="AL206" s="614" t="s">
        <v>1083</v>
      </c>
      <c r="AM206" s="614" t="s">
        <v>1083</v>
      </c>
      <c r="AN206" s="614" t="s">
        <v>1083</v>
      </c>
      <c r="AO206" s="614" t="s">
        <v>1083</v>
      </c>
      <c r="AP206" s="614" t="s">
        <v>1083</v>
      </c>
      <c r="AQ206" s="614" t="s">
        <v>1083</v>
      </c>
      <c r="AR206" s="614" t="s">
        <v>1083</v>
      </c>
      <c r="AS206" s="614" t="s">
        <v>1083</v>
      </c>
      <c r="AT206" s="614" t="s">
        <v>1083</v>
      </c>
      <c r="AU206" s="614" t="s">
        <v>1083</v>
      </c>
      <c r="AV206" s="614" t="s">
        <v>1083</v>
      </c>
      <c r="AW206" s="614" t="s">
        <v>1083</v>
      </c>
      <c r="AX206" s="614" t="s">
        <v>529</v>
      </c>
      <c r="AY206" s="614" t="s">
        <v>1083</v>
      </c>
      <c r="AZ206" s="614" t="s">
        <v>1083</v>
      </c>
      <c r="BA206" s="614" t="s">
        <v>1083</v>
      </c>
      <c r="BB206" s="614" t="s">
        <v>1083</v>
      </c>
      <c r="BC206" s="614" t="s">
        <v>529</v>
      </c>
      <c r="BD206" s="614" t="s">
        <v>529</v>
      </c>
      <c r="BE206" s="614" t="s">
        <v>1083</v>
      </c>
      <c r="BF206" s="614" t="s">
        <v>529</v>
      </c>
      <c r="BG206" s="614" t="s">
        <v>1083</v>
      </c>
      <c r="BH206" s="614" t="s">
        <v>529</v>
      </c>
      <c r="BI206" s="614" t="s">
        <v>1083</v>
      </c>
      <c r="BJ206" s="614" t="s">
        <v>1083</v>
      </c>
      <c r="BK206" s="614" t="s">
        <v>529</v>
      </c>
      <c r="BL206" s="614" t="s">
        <v>529</v>
      </c>
      <c r="BM206" s="614" t="s">
        <v>1083</v>
      </c>
      <c r="BN206" s="614" t="s">
        <v>529</v>
      </c>
      <c r="BO206" s="614" t="s">
        <v>529</v>
      </c>
      <c r="BP206" s="614" t="s">
        <v>529</v>
      </c>
      <c r="BQ206" s="614" t="s">
        <v>529</v>
      </c>
      <c r="BR206" s="614" t="s">
        <v>529</v>
      </c>
      <c r="BS206" s="614" t="s">
        <v>529</v>
      </c>
      <c r="BT206" s="614" t="s">
        <v>529</v>
      </c>
      <c r="BU206" s="614" t="s">
        <v>529</v>
      </c>
      <c r="BV206" s="614" t="s">
        <v>529</v>
      </c>
      <c r="BW206" s="614" t="s">
        <v>529</v>
      </c>
      <c r="BX206" s="614" t="s">
        <v>529</v>
      </c>
      <c r="BY206" s="614" t="s">
        <v>1083</v>
      </c>
      <c r="BZ206" s="614" t="s">
        <v>1083</v>
      </c>
      <c r="CA206" s="614" t="s">
        <v>1083</v>
      </c>
      <c r="CB206" s="614" t="s">
        <v>1083</v>
      </c>
      <c r="CC206" s="614" t="s">
        <v>1083</v>
      </c>
      <c r="CD206" s="614" t="s">
        <v>1083</v>
      </c>
      <c r="CE206" s="614" t="s">
        <v>529</v>
      </c>
      <c r="CF206" s="614" t="s">
        <v>529</v>
      </c>
      <c r="CG206" s="614" t="s">
        <v>1083</v>
      </c>
      <c r="CH206" s="614" t="s">
        <v>1083</v>
      </c>
      <c r="CI206" s="614" t="s">
        <v>1083</v>
      </c>
      <c r="CJ206" s="614" t="s">
        <v>1083</v>
      </c>
      <c r="CK206" s="614" t="s">
        <v>529</v>
      </c>
      <c r="CL206" s="614" t="s">
        <v>1083</v>
      </c>
      <c r="CM206" s="614" t="s">
        <v>1083</v>
      </c>
      <c r="CN206" s="614" t="s">
        <v>1083</v>
      </c>
      <c r="CO206" s="614" t="s">
        <v>1083</v>
      </c>
      <c r="CP206" s="614" t="s">
        <v>1083</v>
      </c>
      <c r="CQ206" s="614" t="s">
        <v>1083</v>
      </c>
      <c r="CR206" s="614" t="s">
        <v>529</v>
      </c>
      <c r="CS206" s="614" t="s">
        <v>1083</v>
      </c>
      <c r="CT206" s="614" t="s">
        <v>1083</v>
      </c>
      <c r="CU206" s="614" t="s">
        <v>1083</v>
      </c>
      <c r="CV206" s="614" t="s">
        <v>1083</v>
      </c>
      <c r="CW206" s="614" t="s">
        <v>1083</v>
      </c>
      <c r="CX206" s="614" t="s">
        <v>1083</v>
      </c>
      <c r="CY206" s="614" t="s">
        <v>1083</v>
      </c>
      <c r="CZ206" s="614" t="s">
        <v>1083</v>
      </c>
      <c r="DA206" s="614" t="s">
        <v>1083</v>
      </c>
      <c r="DB206" s="614" t="s">
        <v>1083</v>
      </c>
      <c r="DC206" s="614" t="s">
        <v>529</v>
      </c>
      <c r="DD206" s="614" t="s">
        <v>1083</v>
      </c>
      <c r="DE206" s="614" t="s">
        <v>1083</v>
      </c>
      <c r="DF206" s="614" t="s">
        <v>1083</v>
      </c>
      <c r="DG206" s="614" t="s">
        <v>1083</v>
      </c>
      <c r="DH206" s="614" t="s">
        <v>1083</v>
      </c>
      <c r="DI206" s="614" t="s">
        <v>1083</v>
      </c>
      <c r="DJ206" s="614" t="s">
        <v>1083</v>
      </c>
      <c r="DK206" s="614" t="s">
        <v>1083</v>
      </c>
      <c r="DL206" s="614" t="s">
        <v>1083</v>
      </c>
      <c r="DM206" s="614" t="s">
        <v>529</v>
      </c>
      <c r="DN206" s="614" t="s">
        <v>1083</v>
      </c>
      <c r="DO206" s="614" t="s">
        <v>1083</v>
      </c>
      <c r="DP206" s="614" t="s">
        <v>529</v>
      </c>
      <c r="DQ206" s="614" t="s">
        <v>529</v>
      </c>
      <c r="DR206" s="614" t="s">
        <v>1083</v>
      </c>
      <c r="DS206" s="614" t="s">
        <v>1083</v>
      </c>
      <c r="DT206" s="614" t="s">
        <v>1083</v>
      </c>
      <c r="DU206" s="614" t="s">
        <v>1083</v>
      </c>
      <c r="DV206" s="614" t="s">
        <v>1083</v>
      </c>
      <c r="DW206" s="614" t="s">
        <v>1083</v>
      </c>
      <c r="DX206" s="614" t="s">
        <v>1083</v>
      </c>
      <c r="DY206" s="614" t="s">
        <v>1083</v>
      </c>
      <c r="DZ206" s="614" t="s">
        <v>529</v>
      </c>
      <c r="EA206" s="614" t="s">
        <v>529</v>
      </c>
      <c r="EB206" s="614" t="s">
        <v>529</v>
      </c>
      <c r="EC206" s="614" t="s">
        <v>1083</v>
      </c>
      <c r="ED206" s="614" t="s">
        <v>529</v>
      </c>
      <c r="EE206" s="614" t="s">
        <v>1083</v>
      </c>
      <c r="EF206" s="614" t="s">
        <v>529</v>
      </c>
      <c r="EG206" s="614" t="s">
        <v>1083</v>
      </c>
      <c r="EH206" s="614" t="s">
        <v>1083</v>
      </c>
      <c r="EI206" s="614" t="s">
        <v>1083</v>
      </c>
      <c r="EJ206" s="614" t="s">
        <v>1083</v>
      </c>
      <c r="EK206" s="614" t="s">
        <v>1083</v>
      </c>
      <c r="EL206" s="614" t="s">
        <v>1083</v>
      </c>
      <c r="EM206" s="614" t="s">
        <v>1083</v>
      </c>
      <c r="EN206" s="614" t="s">
        <v>1083</v>
      </c>
      <c r="EO206" s="614" t="s">
        <v>1083</v>
      </c>
      <c r="EP206" s="614" t="s">
        <v>1083</v>
      </c>
      <c r="EQ206" s="614" t="s">
        <v>1083</v>
      </c>
      <c r="ER206" s="614" t="s">
        <v>1083</v>
      </c>
      <c r="ES206" s="614" t="s">
        <v>1083</v>
      </c>
      <c r="ET206" s="614" t="s">
        <v>529</v>
      </c>
      <c r="EU206" s="614" t="s">
        <v>529</v>
      </c>
      <c r="EV206" s="614" t="s">
        <v>529</v>
      </c>
      <c r="EW206" s="614" t="s">
        <v>529</v>
      </c>
      <c r="EX206" s="614" t="s">
        <v>1083</v>
      </c>
      <c r="EY206" s="614" t="s">
        <v>1083</v>
      </c>
      <c r="EZ206" s="614" t="s">
        <v>529</v>
      </c>
      <c r="FA206" s="614" t="s">
        <v>1083</v>
      </c>
      <c r="FB206" s="614" t="s">
        <v>1083</v>
      </c>
      <c r="FC206" s="614" t="s">
        <v>1083</v>
      </c>
      <c r="FD206" s="614" t="s">
        <v>1083</v>
      </c>
      <c r="FE206" s="614" t="s">
        <v>1083</v>
      </c>
      <c r="FF206" s="614" t="s">
        <v>1083</v>
      </c>
      <c r="FG206" s="614" t="s">
        <v>1083</v>
      </c>
      <c r="FH206" s="614" t="s">
        <v>1083</v>
      </c>
      <c r="FI206" s="614" t="s">
        <v>1083</v>
      </c>
      <c r="FJ206" s="614" t="s">
        <v>529</v>
      </c>
      <c r="FK206" s="614" t="s">
        <v>529</v>
      </c>
      <c r="FL206" s="614" t="s">
        <v>1083</v>
      </c>
      <c r="FM206" s="614" t="s">
        <v>1083</v>
      </c>
      <c r="FN206" s="614" t="s">
        <v>1083</v>
      </c>
      <c r="FO206" s="614" t="s">
        <v>1083</v>
      </c>
      <c r="FP206" s="614" t="s">
        <v>1083</v>
      </c>
      <c r="FQ206" s="614" t="s">
        <v>1083</v>
      </c>
      <c r="FR206" s="614" t="s">
        <v>1083</v>
      </c>
      <c r="FS206" s="614" t="s">
        <v>529</v>
      </c>
      <c r="FT206" s="614" t="s">
        <v>529</v>
      </c>
      <c r="FU206" s="614" t="s">
        <v>1083</v>
      </c>
      <c r="FV206" s="614" t="s">
        <v>1083</v>
      </c>
      <c r="FW206" s="614" t="s">
        <v>1083</v>
      </c>
      <c r="FX206" s="614" t="s">
        <v>529</v>
      </c>
      <c r="FY206" s="614" t="s">
        <v>1083</v>
      </c>
      <c r="FZ206" s="614" t="s">
        <v>529</v>
      </c>
      <c r="GA206" s="614" t="s">
        <v>529</v>
      </c>
      <c r="GB206" s="614" t="s">
        <v>529</v>
      </c>
      <c r="GC206" s="614" t="s">
        <v>529</v>
      </c>
      <c r="GD206" s="614" t="s">
        <v>529</v>
      </c>
      <c r="GE206" s="614" t="s">
        <v>1083</v>
      </c>
      <c r="GF206" s="614" t="s">
        <v>529</v>
      </c>
      <c r="GG206" s="614" t="s">
        <v>529</v>
      </c>
      <c r="GH206" s="614" t="s">
        <v>1083</v>
      </c>
      <c r="GI206" s="614" t="s">
        <v>1083</v>
      </c>
      <c r="GJ206" s="614" t="s">
        <v>529</v>
      </c>
      <c r="GK206" s="614" t="s">
        <v>1083</v>
      </c>
      <c r="GL206" s="614" t="s">
        <v>529</v>
      </c>
      <c r="GM206" s="614" t="s">
        <v>529</v>
      </c>
    </row>
    <row r="207" spans="1:195" x14ac:dyDescent="0.2">
      <c r="A207" s="613">
        <v>45032</v>
      </c>
      <c r="B207" s="614" t="s">
        <v>1083</v>
      </c>
      <c r="C207" s="614" t="s">
        <v>1083</v>
      </c>
      <c r="D207" s="614" t="s">
        <v>1083</v>
      </c>
      <c r="E207" s="614" t="s">
        <v>529</v>
      </c>
      <c r="F207" s="614" t="s">
        <v>1083</v>
      </c>
      <c r="G207" s="614" t="s">
        <v>1083</v>
      </c>
      <c r="H207" s="614" t="s">
        <v>1083</v>
      </c>
      <c r="I207" s="614" t="s">
        <v>1083</v>
      </c>
      <c r="J207" s="614" t="s">
        <v>1083</v>
      </c>
      <c r="K207" s="614" t="s">
        <v>1083</v>
      </c>
      <c r="L207" s="614" t="s">
        <v>1083</v>
      </c>
      <c r="M207" s="614" t="s">
        <v>1083</v>
      </c>
      <c r="N207" s="614" t="s">
        <v>1083</v>
      </c>
      <c r="O207" s="614" t="s">
        <v>1083</v>
      </c>
      <c r="P207" s="614" t="s">
        <v>1083</v>
      </c>
      <c r="Q207" s="614" t="s">
        <v>1083</v>
      </c>
      <c r="R207" s="614" t="s">
        <v>1083</v>
      </c>
      <c r="S207" s="614" t="s">
        <v>1083</v>
      </c>
      <c r="T207" s="614" t="s">
        <v>1083</v>
      </c>
      <c r="U207" s="614" t="s">
        <v>1083</v>
      </c>
      <c r="V207" s="614" t="s">
        <v>1083</v>
      </c>
      <c r="W207" s="614" t="s">
        <v>529</v>
      </c>
      <c r="X207" s="614" t="s">
        <v>529</v>
      </c>
      <c r="Y207" s="614" t="s">
        <v>1083</v>
      </c>
      <c r="Z207" s="614" t="s">
        <v>1083</v>
      </c>
      <c r="AA207" s="614" t="s">
        <v>1083</v>
      </c>
      <c r="AB207" s="614" t="s">
        <v>1083</v>
      </c>
      <c r="AC207" s="614" t="s">
        <v>1083</v>
      </c>
      <c r="AD207" s="614" t="s">
        <v>1083</v>
      </c>
      <c r="AE207" s="614" t="s">
        <v>1083</v>
      </c>
      <c r="AF207" s="614" t="s">
        <v>1083</v>
      </c>
      <c r="AG207" s="614" t="s">
        <v>1083</v>
      </c>
      <c r="AH207" s="614" t="s">
        <v>1083</v>
      </c>
      <c r="AI207" s="614" t="s">
        <v>1083</v>
      </c>
      <c r="AJ207" s="614" t="s">
        <v>1083</v>
      </c>
      <c r="AK207" s="614" t="s">
        <v>1083</v>
      </c>
      <c r="AL207" s="614" t="s">
        <v>1083</v>
      </c>
      <c r="AM207" s="614" t="s">
        <v>1083</v>
      </c>
      <c r="AN207" s="614" t="s">
        <v>1083</v>
      </c>
      <c r="AO207" s="614" t="s">
        <v>1083</v>
      </c>
      <c r="AP207" s="614" t="s">
        <v>1083</v>
      </c>
      <c r="AQ207" s="614" t="s">
        <v>1083</v>
      </c>
      <c r="AR207" s="614" t="s">
        <v>1083</v>
      </c>
      <c r="AS207" s="614" t="s">
        <v>1083</v>
      </c>
      <c r="AT207" s="614" t="s">
        <v>1083</v>
      </c>
      <c r="AU207" s="614" t="s">
        <v>1083</v>
      </c>
      <c r="AV207" s="614" t="s">
        <v>1083</v>
      </c>
      <c r="AW207" s="614" t="s">
        <v>1083</v>
      </c>
      <c r="AX207" s="614" t="s">
        <v>529</v>
      </c>
      <c r="AY207" s="614" t="s">
        <v>1083</v>
      </c>
      <c r="AZ207" s="614" t="s">
        <v>1083</v>
      </c>
      <c r="BA207" s="614" t="s">
        <v>1083</v>
      </c>
      <c r="BB207" s="614" t="s">
        <v>1083</v>
      </c>
      <c r="BC207" s="614" t="s">
        <v>529</v>
      </c>
      <c r="BD207" s="614" t="s">
        <v>529</v>
      </c>
      <c r="BE207" s="614" t="s">
        <v>1083</v>
      </c>
      <c r="BF207" s="614" t="s">
        <v>529</v>
      </c>
      <c r="BG207" s="614" t="s">
        <v>1083</v>
      </c>
      <c r="BH207" s="614" t="s">
        <v>529</v>
      </c>
      <c r="BI207" s="614" t="s">
        <v>1083</v>
      </c>
      <c r="BJ207" s="614" t="s">
        <v>1083</v>
      </c>
      <c r="BK207" s="614" t="s">
        <v>529</v>
      </c>
      <c r="BL207" s="614" t="s">
        <v>529</v>
      </c>
      <c r="BM207" s="614" t="s">
        <v>1083</v>
      </c>
      <c r="BN207" s="614" t="s">
        <v>529</v>
      </c>
      <c r="BO207" s="614" t="s">
        <v>529</v>
      </c>
      <c r="BP207" s="614" t="s">
        <v>529</v>
      </c>
      <c r="BQ207" s="614" t="s">
        <v>529</v>
      </c>
      <c r="BR207" s="614" t="s">
        <v>529</v>
      </c>
      <c r="BS207" s="614" t="s">
        <v>529</v>
      </c>
      <c r="BT207" s="614" t="s">
        <v>529</v>
      </c>
      <c r="BU207" s="614" t="s">
        <v>529</v>
      </c>
      <c r="BV207" s="614" t="s">
        <v>529</v>
      </c>
      <c r="BW207" s="614" t="s">
        <v>529</v>
      </c>
      <c r="BX207" s="614" t="s">
        <v>529</v>
      </c>
      <c r="BY207" s="614" t="s">
        <v>1083</v>
      </c>
      <c r="BZ207" s="614" t="s">
        <v>1083</v>
      </c>
      <c r="CA207" s="614" t="s">
        <v>1083</v>
      </c>
      <c r="CB207" s="614" t="s">
        <v>1083</v>
      </c>
      <c r="CC207" s="614" t="s">
        <v>1083</v>
      </c>
      <c r="CD207" s="614" t="s">
        <v>1083</v>
      </c>
      <c r="CE207" s="614" t="s">
        <v>529</v>
      </c>
      <c r="CF207" s="614" t="s">
        <v>529</v>
      </c>
      <c r="CG207" s="614" t="s">
        <v>1083</v>
      </c>
      <c r="CH207" s="614" t="s">
        <v>1083</v>
      </c>
      <c r="CI207" s="614" t="s">
        <v>1083</v>
      </c>
      <c r="CJ207" s="614" t="s">
        <v>1083</v>
      </c>
      <c r="CK207" s="614" t="s">
        <v>529</v>
      </c>
      <c r="CL207" s="614" t="s">
        <v>1083</v>
      </c>
      <c r="CM207" s="614" t="s">
        <v>1083</v>
      </c>
      <c r="CN207" s="614" t="s">
        <v>1083</v>
      </c>
      <c r="CO207" s="614" t="s">
        <v>1083</v>
      </c>
      <c r="CP207" s="614" t="s">
        <v>1083</v>
      </c>
      <c r="CQ207" s="614" t="s">
        <v>1083</v>
      </c>
      <c r="CR207" s="614" t="s">
        <v>529</v>
      </c>
      <c r="CS207" s="614" t="s">
        <v>1083</v>
      </c>
      <c r="CT207" s="614" t="s">
        <v>1083</v>
      </c>
      <c r="CU207" s="614" t="s">
        <v>1083</v>
      </c>
      <c r="CV207" s="614" t="s">
        <v>1083</v>
      </c>
      <c r="CW207" s="614" t="s">
        <v>1083</v>
      </c>
      <c r="CX207" s="614" t="s">
        <v>1083</v>
      </c>
      <c r="CY207" s="614" t="s">
        <v>1083</v>
      </c>
      <c r="CZ207" s="614" t="s">
        <v>1083</v>
      </c>
      <c r="DA207" s="614" t="s">
        <v>1083</v>
      </c>
      <c r="DB207" s="614" t="s">
        <v>1083</v>
      </c>
      <c r="DC207" s="614" t="s">
        <v>529</v>
      </c>
      <c r="DD207" s="614" t="s">
        <v>1083</v>
      </c>
      <c r="DE207" s="614" t="s">
        <v>1083</v>
      </c>
      <c r="DF207" s="614" t="s">
        <v>1083</v>
      </c>
      <c r="DG207" s="614" t="s">
        <v>1083</v>
      </c>
      <c r="DH207" s="614" t="s">
        <v>1083</v>
      </c>
      <c r="DI207" s="614" t="s">
        <v>1083</v>
      </c>
      <c r="DJ207" s="614" t="s">
        <v>1083</v>
      </c>
      <c r="DK207" s="614" t="s">
        <v>1083</v>
      </c>
      <c r="DL207" s="614" t="s">
        <v>1083</v>
      </c>
      <c r="DM207" s="614" t="s">
        <v>529</v>
      </c>
      <c r="DN207" s="614" t="s">
        <v>1083</v>
      </c>
      <c r="DO207" s="614" t="s">
        <v>1083</v>
      </c>
      <c r="DP207" s="614" t="s">
        <v>529</v>
      </c>
      <c r="DQ207" s="614" t="s">
        <v>529</v>
      </c>
      <c r="DR207" s="614" t="s">
        <v>1083</v>
      </c>
      <c r="DS207" s="614" t="s">
        <v>1083</v>
      </c>
      <c r="DT207" s="614" t="s">
        <v>1083</v>
      </c>
      <c r="DU207" s="614" t="s">
        <v>1083</v>
      </c>
      <c r="DV207" s="614" t="s">
        <v>1083</v>
      </c>
      <c r="DW207" s="614" t="s">
        <v>1083</v>
      </c>
      <c r="DX207" s="614" t="s">
        <v>1083</v>
      </c>
      <c r="DY207" s="614" t="s">
        <v>1083</v>
      </c>
      <c r="DZ207" s="614" t="s">
        <v>529</v>
      </c>
      <c r="EA207" s="614" t="s">
        <v>529</v>
      </c>
      <c r="EB207" s="614" t="s">
        <v>529</v>
      </c>
      <c r="EC207" s="614" t="s">
        <v>1083</v>
      </c>
      <c r="ED207" s="614" t="s">
        <v>529</v>
      </c>
      <c r="EE207" s="614" t="s">
        <v>529</v>
      </c>
      <c r="EF207" s="614" t="s">
        <v>529</v>
      </c>
      <c r="EG207" s="614" t="s">
        <v>529</v>
      </c>
      <c r="EH207" s="614" t="s">
        <v>1083</v>
      </c>
      <c r="EI207" s="614" t="s">
        <v>1083</v>
      </c>
      <c r="EJ207" s="614" t="s">
        <v>1083</v>
      </c>
      <c r="EK207" s="614" t="s">
        <v>1083</v>
      </c>
      <c r="EL207" s="614" t="s">
        <v>1083</v>
      </c>
      <c r="EM207" s="614" t="s">
        <v>1083</v>
      </c>
      <c r="EN207" s="614" t="s">
        <v>1083</v>
      </c>
      <c r="EO207" s="614" t="s">
        <v>1083</v>
      </c>
      <c r="EP207" s="614" t="s">
        <v>1083</v>
      </c>
      <c r="EQ207" s="614" t="s">
        <v>1083</v>
      </c>
      <c r="ER207" s="614" t="s">
        <v>1083</v>
      </c>
      <c r="ES207" s="614" t="s">
        <v>1083</v>
      </c>
      <c r="ET207" s="614" t="s">
        <v>529</v>
      </c>
      <c r="EU207" s="614" t="s">
        <v>529</v>
      </c>
      <c r="EV207" s="614" t="s">
        <v>529</v>
      </c>
      <c r="EW207" s="614" t="s">
        <v>529</v>
      </c>
      <c r="EX207" s="614" t="s">
        <v>1083</v>
      </c>
      <c r="EY207" s="614" t="s">
        <v>1083</v>
      </c>
      <c r="EZ207" s="614" t="s">
        <v>529</v>
      </c>
      <c r="FA207" s="614" t="s">
        <v>1083</v>
      </c>
      <c r="FB207" s="614" t="s">
        <v>1083</v>
      </c>
      <c r="FC207" s="614" t="s">
        <v>1083</v>
      </c>
      <c r="FD207" s="614" t="s">
        <v>1083</v>
      </c>
      <c r="FE207" s="614" t="s">
        <v>529</v>
      </c>
      <c r="FF207" s="614" t="s">
        <v>1083</v>
      </c>
      <c r="FG207" s="614" t="s">
        <v>1083</v>
      </c>
      <c r="FH207" s="614" t="s">
        <v>1083</v>
      </c>
      <c r="FI207" s="614" t="s">
        <v>1083</v>
      </c>
      <c r="FJ207" s="614" t="s">
        <v>529</v>
      </c>
      <c r="FK207" s="614" t="s">
        <v>529</v>
      </c>
      <c r="FL207" s="614" t="s">
        <v>1083</v>
      </c>
      <c r="FM207" s="614" t="s">
        <v>1083</v>
      </c>
      <c r="FN207" s="614" t="s">
        <v>1083</v>
      </c>
      <c r="FO207" s="614" t="s">
        <v>1083</v>
      </c>
      <c r="FP207" s="614" t="s">
        <v>1083</v>
      </c>
      <c r="FQ207" s="614" t="s">
        <v>1083</v>
      </c>
      <c r="FR207" s="614" t="s">
        <v>1083</v>
      </c>
      <c r="FS207" s="614" t="s">
        <v>529</v>
      </c>
      <c r="FT207" s="614" t="s">
        <v>529</v>
      </c>
      <c r="FU207" s="614" t="s">
        <v>1083</v>
      </c>
      <c r="FV207" s="614" t="s">
        <v>1083</v>
      </c>
      <c r="FW207" s="614" t="s">
        <v>1083</v>
      </c>
      <c r="FX207" s="614" t="s">
        <v>529</v>
      </c>
      <c r="FY207" s="614" t="s">
        <v>1083</v>
      </c>
      <c r="FZ207" s="614" t="s">
        <v>529</v>
      </c>
      <c r="GA207" s="614" t="s">
        <v>529</v>
      </c>
      <c r="GB207" s="614" t="s">
        <v>529</v>
      </c>
      <c r="GC207" s="614" t="s">
        <v>529</v>
      </c>
      <c r="GD207" s="614" t="s">
        <v>529</v>
      </c>
      <c r="GE207" s="614" t="s">
        <v>1083</v>
      </c>
      <c r="GF207" s="614" t="s">
        <v>529</v>
      </c>
      <c r="GG207" s="614" t="s">
        <v>529</v>
      </c>
      <c r="GH207" s="614" t="s">
        <v>1083</v>
      </c>
      <c r="GI207" s="614" t="s">
        <v>1083</v>
      </c>
      <c r="GJ207" s="614" t="s">
        <v>529</v>
      </c>
      <c r="GK207" s="614" t="s">
        <v>1083</v>
      </c>
      <c r="GL207" s="614" t="s">
        <v>529</v>
      </c>
      <c r="GM207" s="614" t="s">
        <v>1083</v>
      </c>
    </row>
    <row r="208" spans="1:195" x14ac:dyDescent="0.2">
      <c r="A208" s="613">
        <v>45033</v>
      </c>
      <c r="B208" s="614" t="s">
        <v>1083</v>
      </c>
      <c r="C208" s="614" t="s">
        <v>1083</v>
      </c>
      <c r="D208" s="614" t="s">
        <v>1083</v>
      </c>
      <c r="E208" s="614" t="s">
        <v>529</v>
      </c>
      <c r="F208" s="614" t="s">
        <v>1083</v>
      </c>
      <c r="G208" s="614" t="s">
        <v>1083</v>
      </c>
      <c r="H208" s="614" t="s">
        <v>1083</v>
      </c>
      <c r="I208" s="614" t="s">
        <v>1083</v>
      </c>
      <c r="J208" s="614" t="s">
        <v>1083</v>
      </c>
      <c r="K208" s="614" t="s">
        <v>1083</v>
      </c>
      <c r="L208" s="614" t="s">
        <v>1083</v>
      </c>
      <c r="M208" s="614" t="s">
        <v>1083</v>
      </c>
      <c r="N208" s="614" t="s">
        <v>1083</v>
      </c>
      <c r="O208" s="614" t="s">
        <v>1083</v>
      </c>
      <c r="P208" s="614" t="s">
        <v>1083</v>
      </c>
      <c r="Q208" s="614" t="s">
        <v>1083</v>
      </c>
      <c r="R208" s="614" t="s">
        <v>1083</v>
      </c>
      <c r="S208" s="614" t="s">
        <v>1083</v>
      </c>
      <c r="T208" s="614" t="s">
        <v>1083</v>
      </c>
      <c r="U208" s="614" t="s">
        <v>1083</v>
      </c>
      <c r="V208" s="614" t="s">
        <v>1083</v>
      </c>
      <c r="W208" s="614" t="s">
        <v>529</v>
      </c>
      <c r="X208" s="614" t="s">
        <v>529</v>
      </c>
      <c r="Y208" s="614" t="s">
        <v>1083</v>
      </c>
      <c r="Z208" s="614" t="s">
        <v>1083</v>
      </c>
      <c r="AA208" s="614" t="s">
        <v>1083</v>
      </c>
      <c r="AB208" s="614" t="s">
        <v>1083</v>
      </c>
      <c r="AC208" s="614" t="s">
        <v>1083</v>
      </c>
      <c r="AD208" s="614" t="s">
        <v>1083</v>
      </c>
      <c r="AE208" s="614" t="s">
        <v>1083</v>
      </c>
      <c r="AF208" s="614" t="s">
        <v>1083</v>
      </c>
      <c r="AG208" s="614" t="s">
        <v>1083</v>
      </c>
      <c r="AH208" s="614" t="s">
        <v>1083</v>
      </c>
      <c r="AI208" s="614" t="s">
        <v>1083</v>
      </c>
      <c r="AJ208" s="614" t="s">
        <v>1083</v>
      </c>
      <c r="AK208" s="614" t="s">
        <v>1083</v>
      </c>
      <c r="AL208" s="614" t="s">
        <v>1083</v>
      </c>
      <c r="AM208" s="614" t="s">
        <v>1083</v>
      </c>
      <c r="AN208" s="614" t="s">
        <v>1083</v>
      </c>
      <c r="AO208" s="614" t="s">
        <v>1083</v>
      </c>
      <c r="AP208" s="614" t="s">
        <v>1083</v>
      </c>
      <c r="AQ208" s="614" t="s">
        <v>1083</v>
      </c>
      <c r="AR208" s="614" t="s">
        <v>1083</v>
      </c>
      <c r="AS208" s="614" t="s">
        <v>1083</v>
      </c>
      <c r="AT208" s="614" t="s">
        <v>1083</v>
      </c>
      <c r="AU208" s="614" t="s">
        <v>1083</v>
      </c>
      <c r="AV208" s="614" t="s">
        <v>1083</v>
      </c>
      <c r="AW208" s="614" t="s">
        <v>1083</v>
      </c>
      <c r="AX208" s="614" t="s">
        <v>529</v>
      </c>
      <c r="AY208" s="614" t="s">
        <v>1083</v>
      </c>
      <c r="AZ208" s="614" t="s">
        <v>1083</v>
      </c>
      <c r="BA208" s="614" t="s">
        <v>1083</v>
      </c>
      <c r="BB208" s="614" t="s">
        <v>1083</v>
      </c>
      <c r="BC208" s="614" t="s">
        <v>529</v>
      </c>
      <c r="BD208" s="614" t="s">
        <v>529</v>
      </c>
      <c r="BE208" s="614" t="s">
        <v>1083</v>
      </c>
      <c r="BF208" s="614" t="s">
        <v>529</v>
      </c>
      <c r="BG208" s="614" t="s">
        <v>1083</v>
      </c>
      <c r="BH208" s="614" t="s">
        <v>529</v>
      </c>
      <c r="BI208" s="614" t="s">
        <v>1083</v>
      </c>
      <c r="BJ208" s="614" t="s">
        <v>1083</v>
      </c>
      <c r="BK208" s="614" t="s">
        <v>529</v>
      </c>
      <c r="BL208" s="614" t="s">
        <v>529</v>
      </c>
      <c r="BM208" s="614" t="s">
        <v>1083</v>
      </c>
      <c r="BN208" s="614" t="s">
        <v>529</v>
      </c>
      <c r="BO208" s="614" t="s">
        <v>529</v>
      </c>
      <c r="BP208" s="614" t="s">
        <v>529</v>
      </c>
      <c r="BQ208" s="614" t="s">
        <v>529</v>
      </c>
      <c r="BR208" s="614" t="s">
        <v>529</v>
      </c>
      <c r="BS208" s="614" t="s">
        <v>529</v>
      </c>
      <c r="BT208" s="614" t="s">
        <v>529</v>
      </c>
      <c r="BU208" s="614" t="s">
        <v>529</v>
      </c>
      <c r="BV208" s="614" t="s">
        <v>529</v>
      </c>
      <c r="BW208" s="614" t="s">
        <v>529</v>
      </c>
      <c r="BX208" s="614" t="s">
        <v>529</v>
      </c>
      <c r="BY208" s="614" t="s">
        <v>1083</v>
      </c>
      <c r="BZ208" s="614" t="s">
        <v>1083</v>
      </c>
      <c r="CA208" s="614" t="s">
        <v>1083</v>
      </c>
      <c r="CB208" s="614" t="s">
        <v>1083</v>
      </c>
      <c r="CC208" s="614" t="s">
        <v>1083</v>
      </c>
      <c r="CD208" s="614" t="s">
        <v>1083</v>
      </c>
      <c r="CE208" s="614" t="s">
        <v>529</v>
      </c>
      <c r="CF208" s="614" t="s">
        <v>529</v>
      </c>
      <c r="CG208" s="614" t="s">
        <v>1083</v>
      </c>
      <c r="CH208" s="614" t="s">
        <v>1083</v>
      </c>
      <c r="CI208" s="614" t="s">
        <v>1083</v>
      </c>
      <c r="CJ208" s="614" t="s">
        <v>1083</v>
      </c>
      <c r="CK208" s="614" t="s">
        <v>529</v>
      </c>
      <c r="CL208" s="614" t="s">
        <v>1083</v>
      </c>
      <c r="CM208" s="614" t="s">
        <v>1083</v>
      </c>
      <c r="CN208" s="614" t="s">
        <v>529</v>
      </c>
      <c r="CO208" s="614" t="s">
        <v>1083</v>
      </c>
      <c r="CP208" s="614" t="s">
        <v>1083</v>
      </c>
      <c r="CQ208" s="614" t="s">
        <v>1083</v>
      </c>
      <c r="CR208" s="614" t="s">
        <v>529</v>
      </c>
      <c r="CS208" s="614" t="s">
        <v>1083</v>
      </c>
      <c r="CT208" s="614" t="s">
        <v>1083</v>
      </c>
      <c r="CU208" s="614" t="s">
        <v>1083</v>
      </c>
      <c r="CV208" s="614" t="s">
        <v>1083</v>
      </c>
      <c r="CW208" s="614" t="s">
        <v>1083</v>
      </c>
      <c r="CX208" s="614" t="s">
        <v>1083</v>
      </c>
      <c r="CY208" s="614" t="s">
        <v>1083</v>
      </c>
      <c r="CZ208" s="614" t="s">
        <v>1083</v>
      </c>
      <c r="DA208" s="614" t="s">
        <v>1083</v>
      </c>
      <c r="DB208" s="614" t="s">
        <v>1083</v>
      </c>
      <c r="DC208" s="614" t="s">
        <v>529</v>
      </c>
      <c r="DD208" s="614" t="s">
        <v>1083</v>
      </c>
      <c r="DE208" s="614" t="s">
        <v>1083</v>
      </c>
      <c r="DF208" s="614" t="s">
        <v>1083</v>
      </c>
      <c r="DG208" s="614" t="s">
        <v>1083</v>
      </c>
      <c r="DH208" s="614" t="s">
        <v>1083</v>
      </c>
      <c r="DI208" s="614" t="s">
        <v>1083</v>
      </c>
      <c r="DJ208" s="614" t="s">
        <v>1083</v>
      </c>
      <c r="DK208" s="614" t="s">
        <v>1083</v>
      </c>
      <c r="DL208" s="614" t="s">
        <v>1083</v>
      </c>
      <c r="DM208" s="614" t="s">
        <v>529</v>
      </c>
      <c r="DN208" s="614" t="s">
        <v>1083</v>
      </c>
      <c r="DO208" s="614" t="s">
        <v>1083</v>
      </c>
      <c r="DP208" s="614" t="s">
        <v>529</v>
      </c>
      <c r="DQ208" s="614" t="s">
        <v>1083</v>
      </c>
      <c r="DR208" s="614" t="s">
        <v>1083</v>
      </c>
      <c r="DS208" s="614" t="s">
        <v>1083</v>
      </c>
      <c r="DT208" s="614" t="s">
        <v>1083</v>
      </c>
      <c r="DU208" s="614" t="s">
        <v>1083</v>
      </c>
      <c r="DV208" s="614" t="s">
        <v>1083</v>
      </c>
      <c r="DW208" s="614" t="s">
        <v>1083</v>
      </c>
      <c r="DX208" s="614" t="s">
        <v>1083</v>
      </c>
      <c r="DY208" s="614" t="s">
        <v>1083</v>
      </c>
      <c r="DZ208" s="614" t="s">
        <v>529</v>
      </c>
      <c r="EA208" s="614" t="s">
        <v>529</v>
      </c>
      <c r="EB208" s="614" t="s">
        <v>529</v>
      </c>
      <c r="EC208" s="614" t="s">
        <v>1083</v>
      </c>
      <c r="ED208" s="614" t="s">
        <v>529</v>
      </c>
      <c r="EE208" s="614" t="s">
        <v>529</v>
      </c>
      <c r="EF208" s="614" t="s">
        <v>529</v>
      </c>
      <c r="EG208" s="614" t="s">
        <v>1083</v>
      </c>
      <c r="EH208" s="614" t="s">
        <v>1083</v>
      </c>
      <c r="EI208" s="614" t="s">
        <v>1083</v>
      </c>
      <c r="EJ208" s="614" t="s">
        <v>1083</v>
      </c>
      <c r="EK208" s="614" t="s">
        <v>1083</v>
      </c>
      <c r="EL208" s="614" t="s">
        <v>1083</v>
      </c>
      <c r="EM208" s="614" t="s">
        <v>1083</v>
      </c>
      <c r="EN208" s="614" t="s">
        <v>1083</v>
      </c>
      <c r="EO208" s="614" t="s">
        <v>1083</v>
      </c>
      <c r="EP208" s="614" t="s">
        <v>1083</v>
      </c>
      <c r="EQ208" s="614" t="s">
        <v>1083</v>
      </c>
      <c r="ER208" s="614" t="s">
        <v>1083</v>
      </c>
      <c r="ES208" s="614" t="s">
        <v>1083</v>
      </c>
      <c r="ET208" s="614" t="s">
        <v>529</v>
      </c>
      <c r="EU208" s="614" t="s">
        <v>1083</v>
      </c>
      <c r="EV208" s="614" t="s">
        <v>529</v>
      </c>
      <c r="EW208" s="614" t="s">
        <v>529</v>
      </c>
      <c r="EX208" s="614" t="s">
        <v>1083</v>
      </c>
      <c r="EY208" s="614" t="s">
        <v>529</v>
      </c>
      <c r="EZ208" s="614" t="s">
        <v>529</v>
      </c>
      <c r="FA208" s="614" t="s">
        <v>1083</v>
      </c>
      <c r="FB208" s="614" t="s">
        <v>1083</v>
      </c>
      <c r="FC208" s="614" t="s">
        <v>1083</v>
      </c>
      <c r="FD208" s="614" t="s">
        <v>1083</v>
      </c>
      <c r="FE208" s="614" t="s">
        <v>1083</v>
      </c>
      <c r="FF208" s="614" t="s">
        <v>1083</v>
      </c>
      <c r="FG208" s="614" t="s">
        <v>1083</v>
      </c>
      <c r="FH208" s="614" t="s">
        <v>1083</v>
      </c>
      <c r="FI208" s="614" t="s">
        <v>1083</v>
      </c>
      <c r="FJ208" s="614" t="s">
        <v>529</v>
      </c>
      <c r="FK208" s="614" t="s">
        <v>529</v>
      </c>
      <c r="FL208" s="614" t="s">
        <v>1083</v>
      </c>
      <c r="FM208" s="614" t="s">
        <v>1083</v>
      </c>
      <c r="FN208" s="614" t="s">
        <v>1083</v>
      </c>
      <c r="FO208" s="614" t="s">
        <v>1083</v>
      </c>
      <c r="FP208" s="614" t="s">
        <v>1083</v>
      </c>
      <c r="FQ208" s="614" t="s">
        <v>1083</v>
      </c>
      <c r="FR208" s="614" t="s">
        <v>1083</v>
      </c>
      <c r="FS208" s="614" t="s">
        <v>529</v>
      </c>
      <c r="FT208" s="614" t="s">
        <v>529</v>
      </c>
      <c r="FU208" s="614" t="s">
        <v>1083</v>
      </c>
      <c r="FV208" s="614" t="s">
        <v>1083</v>
      </c>
      <c r="FW208" s="614" t="s">
        <v>1083</v>
      </c>
      <c r="FX208" s="614" t="s">
        <v>529</v>
      </c>
      <c r="FY208" s="614" t="s">
        <v>1083</v>
      </c>
      <c r="FZ208" s="614" t="s">
        <v>529</v>
      </c>
      <c r="GA208" s="614" t="s">
        <v>529</v>
      </c>
      <c r="GB208" s="614" t="s">
        <v>529</v>
      </c>
      <c r="GC208" s="614" t="s">
        <v>529</v>
      </c>
      <c r="GD208" s="614" t="s">
        <v>529</v>
      </c>
      <c r="GE208" s="614" t="s">
        <v>1083</v>
      </c>
      <c r="GF208" s="614" t="s">
        <v>529</v>
      </c>
      <c r="GG208" s="614" t="s">
        <v>529</v>
      </c>
      <c r="GH208" s="614" t="s">
        <v>1083</v>
      </c>
      <c r="GI208" s="614" t="s">
        <v>1083</v>
      </c>
      <c r="GJ208" s="614" t="s">
        <v>529</v>
      </c>
      <c r="GK208" s="614" t="s">
        <v>1083</v>
      </c>
      <c r="GL208" s="614" t="s">
        <v>529</v>
      </c>
      <c r="GM208" s="614" t="s">
        <v>1083</v>
      </c>
    </row>
    <row r="209" spans="1:195" x14ac:dyDescent="0.2">
      <c r="A209" s="613">
        <v>45034</v>
      </c>
      <c r="B209" s="614" t="s">
        <v>1083</v>
      </c>
      <c r="C209" s="614" t="s">
        <v>1083</v>
      </c>
      <c r="D209" s="614" t="s">
        <v>1083</v>
      </c>
      <c r="E209" s="614" t="s">
        <v>529</v>
      </c>
      <c r="F209" s="614" t="s">
        <v>1083</v>
      </c>
      <c r="G209" s="614" t="s">
        <v>1083</v>
      </c>
      <c r="H209" s="614" t="s">
        <v>1083</v>
      </c>
      <c r="I209" s="614" t="s">
        <v>1083</v>
      </c>
      <c r="J209" s="614" t="s">
        <v>1083</v>
      </c>
      <c r="K209" s="614" t="s">
        <v>1083</v>
      </c>
      <c r="L209" s="614" t="s">
        <v>1083</v>
      </c>
      <c r="M209" s="614" t="s">
        <v>1083</v>
      </c>
      <c r="N209" s="614" t="s">
        <v>1083</v>
      </c>
      <c r="O209" s="614" t="s">
        <v>1083</v>
      </c>
      <c r="P209" s="614" t="s">
        <v>1083</v>
      </c>
      <c r="Q209" s="614" t="s">
        <v>1083</v>
      </c>
      <c r="R209" s="614" t="s">
        <v>1083</v>
      </c>
      <c r="S209" s="614" t="s">
        <v>1083</v>
      </c>
      <c r="T209" s="614" t="s">
        <v>1083</v>
      </c>
      <c r="U209" s="614" t="s">
        <v>1083</v>
      </c>
      <c r="V209" s="614" t="s">
        <v>1083</v>
      </c>
      <c r="W209" s="614" t="s">
        <v>529</v>
      </c>
      <c r="X209" s="614" t="s">
        <v>529</v>
      </c>
      <c r="Y209" s="614" t="s">
        <v>1083</v>
      </c>
      <c r="Z209" s="614" t="s">
        <v>1083</v>
      </c>
      <c r="AA209" s="614" t="s">
        <v>1083</v>
      </c>
      <c r="AB209" s="614" t="s">
        <v>1083</v>
      </c>
      <c r="AC209" s="614" t="s">
        <v>1083</v>
      </c>
      <c r="AD209" s="614" t="s">
        <v>1083</v>
      </c>
      <c r="AE209" s="614" t="s">
        <v>1083</v>
      </c>
      <c r="AF209" s="614" t="s">
        <v>1083</v>
      </c>
      <c r="AG209" s="614" t="s">
        <v>1083</v>
      </c>
      <c r="AH209" s="614" t="s">
        <v>1083</v>
      </c>
      <c r="AI209" s="614" t="s">
        <v>1083</v>
      </c>
      <c r="AJ209" s="614" t="s">
        <v>1083</v>
      </c>
      <c r="AK209" s="614" t="s">
        <v>1083</v>
      </c>
      <c r="AL209" s="614" t="s">
        <v>1083</v>
      </c>
      <c r="AM209" s="614" t="s">
        <v>1083</v>
      </c>
      <c r="AN209" s="614" t="s">
        <v>1083</v>
      </c>
      <c r="AO209" s="614" t="s">
        <v>1083</v>
      </c>
      <c r="AP209" s="614" t="s">
        <v>1083</v>
      </c>
      <c r="AQ209" s="614" t="s">
        <v>1083</v>
      </c>
      <c r="AR209" s="614" t="s">
        <v>1083</v>
      </c>
      <c r="AS209" s="614" t="s">
        <v>1083</v>
      </c>
      <c r="AT209" s="614" t="s">
        <v>1083</v>
      </c>
      <c r="AU209" s="614" t="s">
        <v>1083</v>
      </c>
      <c r="AV209" s="614" t="s">
        <v>1083</v>
      </c>
      <c r="AW209" s="614" t="s">
        <v>1083</v>
      </c>
      <c r="AX209" s="614" t="s">
        <v>1083</v>
      </c>
      <c r="AY209" s="614" t="s">
        <v>1083</v>
      </c>
      <c r="AZ209" s="614" t="s">
        <v>1083</v>
      </c>
      <c r="BA209" s="614" t="s">
        <v>1083</v>
      </c>
      <c r="BB209" s="614" t="s">
        <v>1083</v>
      </c>
      <c r="BC209" s="614" t="s">
        <v>529</v>
      </c>
      <c r="BD209" s="614" t="s">
        <v>529</v>
      </c>
      <c r="BE209" s="614" t="s">
        <v>1083</v>
      </c>
      <c r="BF209" s="614" t="s">
        <v>529</v>
      </c>
      <c r="BG209" s="614" t="s">
        <v>1083</v>
      </c>
      <c r="BH209" s="614" t="s">
        <v>529</v>
      </c>
      <c r="BI209" s="614" t="s">
        <v>1083</v>
      </c>
      <c r="BJ209" s="614" t="s">
        <v>1083</v>
      </c>
      <c r="BK209" s="614" t="s">
        <v>529</v>
      </c>
      <c r="BL209" s="614" t="s">
        <v>529</v>
      </c>
      <c r="BM209" s="614" t="s">
        <v>1083</v>
      </c>
      <c r="BN209" s="614" t="s">
        <v>529</v>
      </c>
      <c r="BO209" s="614" t="s">
        <v>529</v>
      </c>
      <c r="BP209" s="614" t="s">
        <v>529</v>
      </c>
      <c r="BQ209" s="614" t="s">
        <v>529</v>
      </c>
      <c r="BR209" s="614" t="s">
        <v>529</v>
      </c>
      <c r="BS209" s="614" t="s">
        <v>529</v>
      </c>
      <c r="BT209" s="614" t="s">
        <v>529</v>
      </c>
      <c r="BU209" s="614" t="s">
        <v>529</v>
      </c>
      <c r="BV209" s="614" t="s">
        <v>529</v>
      </c>
      <c r="BW209" s="614" t="s">
        <v>529</v>
      </c>
      <c r="BX209" s="614" t="s">
        <v>529</v>
      </c>
      <c r="BY209" s="614" t="s">
        <v>1083</v>
      </c>
      <c r="BZ209" s="614" t="s">
        <v>1083</v>
      </c>
      <c r="CA209" s="614" t="s">
        <v>1083</v>
      </c>
      <c r="CB209" s="614" t="s">
        <v>1083</v>
      </c>
      <c r="CC209" s="614" t="s">
        <v>1083</v>
      </c>
      <c r="CD209" s="614" t="s">
        <v>1083</v>
      </c>
      <c r="CE209" s="614" t="s">
        <v>529</v>
      </c>
      <c r="CF209" s="614" t="s">
        <v>529</v>
      </c>
      <c r="CG209" s="614" t="s">
        <v>1083</v>
      </c>
      <c r="CH209" s="614" t="s">
        <v>1083</v>
      </c>
      <c r="CI209" s="614" t="s">
        <v>1083</v>
      </c>
      <c r="CJ209" s="614" t="s">
        <v>1083</v>
      </c>
      <c r="CK209" s="614" t="s">
        <v>529</v>
      </c>
      <c r="CL209" s="614" t="s">
        <v>1083</v>
      </c>
      <c r="CM209" s="614" t="s">
        <v>1083</v>
      </c>
      <c r="CN209" s="614" t="s">
        <v>1083</v>
      </c>
      <c r="CO209" s="614" t="s">
        <v>1083</v>
      </c>
      <c r="CP209" s="614" t="s">
        <v>1083</v>
      </c>
      <c r="CQ209" s="614" t="s">
        <v>1083</v>
      </c>
      <c r="CR209" s="614" t="s">
        <v>529</v>
      </c>
      <c r="CS209" s="614" t="s">
        <v>1083</v>
      </c>
      <c r="CT209" s="614" t="s">
        <v>1083</v>
      </c>
      <c r="CU209" s="614" t="s">
        <v>1083</v>
      </c>
      <c r="CV209" s="614" t="s">
        <v>1083</v>
      </c>
      <c r="CW209" s="614" t="s">
        <v>1083</v>
      </c>
      <c r="CX209" s="614" t="s">
        <v>1083</v>
      </c>
      <c r="CY209" s="614" t="s">
        <v>1083</v>
      </c>
      <c r="CZ209" s="614" t="s">
        <v>1083</v>
      </c>
      <c r="DA209" s="614" t="s">
        <v>1083</v>
      </c>
      <c r="DB209" s="614" t="s">
        <v>1083</v>
      </c>
      <c r="DC209" s="614" t="s">
        <v>529</v>
      </c>
      <c r="DD209" s="614" t="s">
        <v>1083</v>
      </c>
      <c r="DE209" s="614" t="s">
        <v>1083</v>
      </c>
      <c r="DF209" s="614" t="s">
        <v>1083</v>
      </c>
      <c r="DG209" s="614" t="s">
        <v>1083</v>
      </c>
      <c r="DH209" s="614" t="s">
        <v>1083</v>
      </c>
      <c r="DI209" s="614" t="s">
        <v>1083</v>
      </c>
      <c r="DJ209" s="614" t="s">
        <v>1083</v>
      </c>
      <c r="DK209" s="614" t="s">
        <v>1083</v>
      </c>
      <c r="DL209" s="614" t="s">
        <v>1083</v>
      </c>
      <c r="DM209" s="614" t="s">
        <v>529</v>
      </c>
      <c r="DN209" s="614" t="s">
        <v>1083</v>
      </c>
      <c r="DO209" s="614" t="s">
        <v>1083</v>
      </c>
      <c r="DP209" s="614" t="s">
        <v>529</v>
      </c>
      <c r="DQ209" s="614" t="s">
        <v>1083</v>
      </c>
      <c r="DR209" s="614" t="s">
        <v>1083</v>
      </c>
      <c r="DS209" s="614" t="s">
        <v>1083</v>
      </c>
      <c r="DT209" s="614" t="s">
        <v>1083</v>
      </c>
      <c r="DU209" s="614" t="s">
        <v>1083</v>
      </c>
      <c r="DV209" s="614" t="s">
        <v>1083</v>
      </c>
      <c r="DW209" s="614" t="s">
        <v>1083</v>
      </c>
      <c r="DX209" s="614" t="s">
        <v>1083</v>
      </c>
      <c r="DY209" s="614" t="s">
        <v>1083</v>
      </c>
      <c r="DZ209" s="614" t="s">
        <v>529</v>
      </c>
      <c r="EA209" s="614" t="s">
        <v>529</v>
      </c>
      <c r="EB209" s="614" t="s">
        <v>529</v>
      </c>
      <c r="EC209" s="614" t="s">
        <v>1083</v>
      </c>
      <c r="ED209" s="614" t="s">
        <v>529</v>
      </c>
      <c r="EE209" s="614" t="s">
        <v>529</v>
      </c>
      <c r="EF209" s="614" t="s">
        <v>529</v>
      </c>
      <c r="EG209" s="614" t="s">
        <v>1083</v>
      </c>
      <c r="EH209" s="614" t="s">
        <v>1083</v>
      </c>
      <c r="EI209" s="614" t="s">
        <v>1083</v>
      </c>
      <c r="EJ209" s="614" t="s">
        <v>1083</v>
      </c>
      <c r="EK209" s="614" t="s">
        <v>1083</v>
      </c>
      <c r="EL209" s="614" t="s">
        <v>1083</v>
      </c>
      <c r="EM209" s="614" t="s">
        <v>1083</v>
      </c>
      <c r="EN209" s="614" t="s">
        <v>1083</v>
      </c>
      <c r="EO209" s="614" t="s">
        <v>1083</v>
      </c>
      <c r="EP209" s="614" t="s">
        <v>1083</v>
      </c>
      <c r="EQ209" s="614" t="s">
        <v>1083</v>
      </c>
      <c r="ER209" s="614" t="s">
        <v>1083</v>
      </c>
      <c r="ES209" s="614" t="s">
        <v>1083</v>
      </c>
      <c r="ET209" s="614" t="s">
        <v>529</v>
      </c>
      <c r="EU209" s="614" t="s">
        <v>1083</v>
      </c>
      <c r="EV209" s="614" t="s">
        <v>529</v>
      </c>
      <c r="EW209" s="614" t="s">
        <v>529</v>
      </c>
      <c r="EX209" s="614" t="s">
        <v>1083</v>
      </c>
      <c r="EY209" s="614" t="s">
        <v>1083</v>
      </c>
      <c r="EZ209" s="614" t="s">
        <v>529</v>
      </c>
      <c r="FA209" s="614" t="s">
        <v>1083</v>
      </c>
      <c r="FB209" s="614" t="s">
        <v>1083</v>
      </c>
      <c r="FC209" s="614" t="s">
        <v>1083</v>
      </c>
      <c r="FD209" s="614" t="s">
        <v>1083</v>
      </c>
      <c r="FE209" s="614" t="s">
        <v>1083</v>
      </c>
      <c r="FF209" s="614" t="s">
        <v>1083</v>
      </c>
      <c r="FG209" s="614" t="s">
        <v>1083</v>
      </c>
      <c r="FH209" s="614" t="s">
        <v>1083</v>
      </c>
      <c r="FI209" s="614" t="s">
        <v>1083</v>
      </c>
      <c r="FJ209" s="614" t="s">
        <v>529</v>
      </c>
      <c r="FK209" s="614" t="s">
        <v>529</v>
      </c>
      <c r="FL209" s="614" t="s">
        <v>1083</v>
      </c>
      <c r="FM209" s="614" t="s">
        <v>1083</v>
      </c>
      <c r="FN209" s="614" t="s">
        <v>1083</v>
      </c>
      <c r="FO209" s="614" t="s">
        <v>1083</v>
      </c>
      <c r="FP209" s="614" t="s">
        <v>1083</v>
      </c>
      <c r="FQ209" s="614" t="s">
        <v>1083</v>
      </c>
      <c r="FR209" s="614" t="s">
        <v>1083</v>
      </c>
      <c r="FS209" s="614" t="s">
        <v>529</v>
      </c>
      <c r="FT209" s="614" t="s">
        <v>529</v>
      </c>
      <c r="FU209" s="614" t="s">
        <v>1083</v>
      </c>
      <c r="FV209" s="614" t="s">
        <v>1083</v>
      </c>
      <c r="FW209" s="614" t="s">
        <v>1083</v>
      </c>
      <c r="FX209" s="614" t="s">
        <v>529</v>
      </c>
      <c r="FY209" s="614" t="s">
        <v>1083</v>
      </c>
      <c r="FZ209" s="614" t="s">
        <v>529</v>
      </c>
      <c r="GA209" s="614" t="s">
        <v>529</v>
      </c>
      <c r="GB209" s="614" t="s">
        <v>529</v>
      </c>
      <c r="GC209" s="614" t="s">
        <v>529</v>
      </c>
      <c r="GD209" s="614" t="s">
        <v>529</v>
      </c>
      <c r="GE209" s="614" t="s">
        <v>1083</v>
      </c>
      <c r="GF209" s="614" t="s">
        <v>529</v>
      </c>
      <c r="GG209" s="614" t="s">
        <v>529</v>
      </c>
      <c r="GH209" s="614" t="s">
        <v>1083</v>
      </c>
      <c r="GI209" s="614" t="s">
        <v>1083</v>
      </c>
      <c r="GJ209" s="614" t="s">
        <v>529</v>
      </c>
      <c r="GK209" s="614" t="s">
        <v>1083</v>
      </c>
      <c r="GL209" s="614" t="s">
        <v>529</v>
      </c>
      <c r="GM209" s="614" t="s">
        <v>1083</v>
      </c>
    </row>
    <row r="210" spans="1:195" x14ac:dyDescent="0.2">
      <c r="A210" s="613">
        <v>45035</v>
      </c>
      <c r="B210" s="614" t="s">
        <v>1083</v>
      </c>
      <c r="C210" s="614" t="s">
        <v>1083</v>
      </c>
      <c r="D210" s="614" t="s">
        <v>1083</v>
      </c>
      <c r="E210" s="614" t="s">
        <v>529</v>
      </c>
      <c r="F210" s="614" t="s">
        <v>1083</v>
      </c>
      <c r="G210" s="614" t="s">
        <v>1083</v>
      </c>
      <c r="H210" s="614" t="s">
        <v>1083</v>
      </c>
      <c r="I210" s="614" t="s">
        <v>1083</v>
      </c>
      <c r="J210" s="614" t="s">
        <v>1083</v>
      </c>
      <c r="K210" s="614" t="s">
        <v>1083</v>
      </c>
      <c r="L210" s="614" t="s">
        <v>1083</v>
      </c>
      <c r="M210" s="614" t="s">
        <v>1083</v>
      </c>
      <c r="N210" s="614" t="s">
        <v>1083</v>
      </c>
      <c r="O210" s="614" t="s">
        <v>1083</v>
      </c>
      <c r="P210" s="614" t="s">
        <v>1083</v>
      </c>
      <c r="Q210" s="614" t="s">
        <v>1083</v>
      </c>
      <c r="R210" s="614" t="s">
        <v>1083</v>
      </c>
      <c r="S210" s="614" t="s">
        <v>1083</v>
      </c>
      <c r="T210" s="614" t="s">
        <v>1083</v>
      </c>
      <c r="U210" s="614" t="s">
        <v>1083</v>
      </c>
      <c r="V210" s="614" t="s">
        <v>1083</v>
      </c>
      <c r="W210" s="614" t="s">
        <v>529</v>
      </c>
      <c r="X210" s="614" t="s">
        <v>529</v>
      </c>
      <c r="Y210" s="614" t="s">
        <v>1083</v>
      </c>
      <c r="Z210" s="614" t="s">
        <v>1083</v>
      </c>
      <c r="AA210" s="614" t="s">
        <v>1083</v>
      </c>
      <c r="AB210" s="614" t="s">
        <v>1083</v>
      </c>
      <c r="AC210" s="614" t="s">
        <v>1083</v>
      </c>
      <c r="AD210" s="614" t="s">
        <v>1083</v>
      </c>
      <c r="AE210" s="614" t="s">
        <v>1083</v>
      </c>
      <c r="AF210" s="614" t="s">
        <v>1083</v>
      </c>
      <c r="AG210" s="614" t="s">
        <v>1083</v>
      </c>
      <c r="AH210" s="614" t="s">
        <v>1083</v>
      </c>
      <c r="AI210" s="614" t="s">
        <v>1083</v>
      </c>
      <c r="AJ210" s="614" t="s">
        <v>1083</v>
      </c>
      <c r="AK210" s="614" t="s">
        <v>1083</v>
      </c>
      <c r="AL210" s="614" t="s">
        <v>1083</v>
      </c>
      <c r="AM210" s="614" t="s">
        <v>1083</v>
      </c>
      <c r="AN210" s="614" t="s">
        <v>1083</v>
      </c>
      <c r="AO210" s="614" t="s">
        <v>1083</v>
      </c>
      <c r="AP210" s="614" t="s">
        <v>1083</v>
      </c>
      <c r="AQ210" s="614" t="s">
        <v>1083</v>
      </c>
      <c r="AR210" s="614" t="s">
        <v>1083</v>
      </c>
      <c r="AS210" s="614" t="s">
        <v>1083</v>
      </c>
      <c r="AT210" s="614" t="s">
        <v>1083</v>
      </c>
      <c r="AU210" s="614" t="s">
        <v>1083</v>
      </c>
      <c r="AV210" s="614" t="s">
        <v>1083</v>
      </c>
      <c r="AW210" s="614" t="s">
        <v>1083</v>
      </c>
      <c r="AX210" s="614" t="s">
        <v>1083</v>
      </c>
      <c r="AY210" s="614" t="s">
        <v>1083</v>
      </c>
      <c r="AZ210" s="614" t="s">
        <v>1083</v>
      </c>
      <c r="BA210" s="614" t="s">
        <v>1083</v>
      </c>
      <c r="BB210" s="614" t="s">
        <v>1083</v>
      </c>
      <c r="BC210" s="614" t="s">
        <v>529</v>
      </c>
      <c r="BD210" s="614" t="s">
        <v>529</v>
      </c>
      <c r="BE210" s="614" t="s">
        <v>1083</v>
      </c>
      <c r="BF210" s="614" t="s">
        <v>529</v>
      </c>
      <c r="BG210" s="614" t="s">
        <v>1083</v>
      </c>
      <c r="BH210" s="614" t="s">
        <v>529</v>
      </c>
      <c r="BI210" s="614" t="s">
        <v>1083</v>
      </c>
      <c r="BJ210" s="614" t="s">
        <v>1083</v>
      </c>
      <c r="BK210" s="614" t="s">
        <v>529</v>
      </c>
      <c r="BL210" s="614" t="s">
        <v>529</v>
      </c>
      <c r="BM210" s="614" t="s">
        <v>1083</v>
      </c>
      <c r="BN210" s="614" t="s">
        <v>529</v>
      </c>
      <c r="BO210" s="614" t="s">
        <v>529</v>
      </c>
      <c r="BP210" s="614" t="s">
        <v>529</v>
      </c>
      <c r="BQ210" s="614" t="s">
        <v>529</v>
      </c>
      <c r="BR210" s="614" t="s">
        <v>529</v>
      </c>
      <c r="BS210" s="614" t="s">
        <v>529</v>
      </c>
      <c r="BT210" s="614" t="s">
        <v>529</v>
      </c>
      <c r="BU210" s="614" t="s">
        <v>529</v>
      </c>
      <c r="BV210" s="614" t="s">
        <v>529</v>
      </c>
      <c r="BW210" s="614" t="s">
        <v>529</v>
      </c>
      <c r="BX210" s="614" t="s">
        <v>529</v>
      </c>
      <c r="BY210" s="614" t="s">
        <v>1083</v>
      </c>
      <c r="BZ210" s="614" t="s">
        <v>1083</v>
      </c>
      <c r="CA210" s="614" t="s">
        <v>1083</v>
      </c>
      <c r="CB210" s="614" t="s">
        <v>1083</v>
      </c>
      <c r="CC210" s="614" t="s">
        <v>1083</v>
      </c>
      <c r="CD210" s="614" t="s">
        <v>1083</v>
      </c>
      <c r="CE210" s="614" t="s">
        <v>529</v>
      </c>
      <c r="CF210" s="614" t="s">
        <v>529</v>
      </c>
      <c r="CG210" s="614" t="s">
        <v>1083</v>
      </c>
      <c r="CH210" s="614" t="s">
        <v>1083</v>
      </c>
      <c r="CI210" s="614" t="s">
        <v>1083</v>
      </c>
      <c r="CJ210" s="614" t="s">
        <v>1083</v>
      </c>
      <c r="CK210" s="614" t="s">
        <v>529</v>
      </c>
      <c r="CL210" s="614" t="s">
        <v>1083</v>
      </c>
      <c r="CM210" s="614" t="s">
        <v>1083</v>
      </c>
      <c r="CN210" s="614" t="s">
        <v>1083</v>
      </c>
      <c r="CO210" s="614" t="s">
        <v>1083</v>
      </c>
      <c r="CP210" s="614" t="s">
        <v>1083</v>
      </c>
      <c r="CQ210" s="614" t="s">
        <v>1083</v>
      </c>
      <c r="CR210" s="614" t="s">
        <v>529</v>
      </c>
      <c r="CS210" s="614" t="s">
        <v>1083</v>
      </c>
      <c r="CT210" s="614" t="s">
        <v>1083</v>
      </c>
      <c r="CU210" s="614" t="s">
        <v>1083</v>
      </c>
      <c r="CV210" s="614" t="s">
        <v>1083</v>
      </c>
      <c r="CW210" s="614" t="s">
        <v>1083</v>
      </c>
      <c r="CX210" s="614" t="s">
        <v>1083</v>
      </c>
      <c r="CY210" s="614" t="s">
        <v>1083</v>
      </c>
      <c r="CZ210" s="614" t="s">
        <v>1083</v>
      </c>
      <c r="DA210" s="614" t="s">
        <v>1083</v>
      </c>
      <c r="DB210" s="614" t="s">
        <v>1083</v>
      </c>
      <c r="DC210" s="614" t="s">
        <v>529</v>
      </c>
      <c r="DD210" s="614" t="s">
        <v>1083</v>
      </c>
      <c r="DE210" s="614" t="s">
        <v>1083</v>
      </c>
      <c r="DF210" s="614" t="s">
        <v>1083</v>
      </c>
      <c r="DG210" s="614" t="s">
        <v>1083</v>
      </c>
      <c r="DH210" s="614" t="s">
        <v>1083</v>
      </c>
      <c r="DI210" s="614" t="s">
        <v>1083</v>
      </c>
      <c r="DJ210" s="614" t="s">
        <v>1083</v>
      </c>
      <c r="DK210" s="614" t="s">
        <v>1083</v>
      </c>
      <c r="DL210" s="614" t="s">
        <v>1083</v>
      </c>
      <c r="DM210" s="614" t="s">
        <v>529</v>
      </c>
      <c r="DN210" s="614" t="s">
        <v>1083</v>
      </c>
      <c r="DO210" s="614" t="s">
        <v>1083</v>
      </c>
      <c r="DP210" s="614" t="s">
        <v>529</v>
      </c>
      <c r="DQ210" s="614" t="s">
        <v>1083</v>
      </c>
      <c r="DR210" s="614" t="s">
        <v>1083</v>
      </c>
      <c r="DS210" s="614" t="s">
        <v>1083</v>
      </c>
      <c r="DT210" s="614" t="s">
        <v>1083</v>
      </c>
      <c r="DU210" s="614" t="s">
        <v>1083</v>
      </c>
      <c r="DV210" s="614" t="s">
        <v>1083</v>
      </c>
      <c r="DW210" s="614" t="s">
        <v>1083</v>
      </c>
      <c r="DX210" s="614" t="s">
        <v>1083</v>
      </c>
      <c r="DY210" s="614" t="s">
        <v>1083</v>
      </c>
      <c r="DZ210" s="614" t="s">
        <v>529</v>
      </c>
      <c r="EA210" s="614" t="s">
        <v>529</v>
      </c>
      <c r="EB210" s="614" t="s">
        <v>529</v>
      </c>
      <c r="EC210" s="614" t="s">
        <v>1083</v>
      </c>
      <c r="ED210" s="614" t="s">
        <v>529</v>
      </c>
      <c r="EE210" s="614" t="s">
        <v>1083</v>
      </c>
      <c r="EF210" s="614" t="s">
        <v>529</v>
      </c>
      <c r="EG210" s="614" t="s">
        <v>1083</v>
      </c>
      <c r="EH210" s="614" t="s">
        <v>1083</v>
      </c>
      <c r="EI210" s="614" t="s">
        <v>1083</v>
      </c>
      <c r="EJ210" s="614" t="s">
        <v>1083</v>
      </c>
      <c r="EK210" s="614" t="s">
        <v>1083</v>
      </c>
      <c r="EL210" s="614" t="s">
        <v>1083</v>
      </c>
      <c r="EM210" s="614" t="s">
        <v>1083</v>
      </c>
      <c r="EN210" s="614" t="s">
        <v>1083</v>
      </c>
      <c r="EO210" s="614" t="s">
        <v>1083</v>
      </c>
      <c r="EP210" s="614" t="s">
        <v>1083</v>
      </c>
      <c r="EQ210" s="614" t="s">
        <v>1083</v>
      </c>
      <c r="ER210" s="614" t="s">
        <v>1083</v>
      </c>
      <c r="ES210" s="614" t="s">
        <v>1083</v>
      </c>
      <c r="ET210" s="614" t="s">
        <v>1083</v>
      </c>
      <c r="EU210" s="614" t="s">
        <v>1083</v>
      </c>
      <c r="EV210" s="614" t="s">
        <v>529</v>
      </c>
      <c r="EW210" s="614" t="s">
        <v>529</v>
      </c>
      <c r="EX210" s="614" t="s">
        <v>1083</v>
      </c>
      <c r="EY210" s="614" t="s">
        <v>1083</v>
      </c>
      <c r="EZ210" s="614" t="s">
        <v>529</v>
      </c>
      <c r="FA210" s="614" t="s">
        <v>1083</v>
      </c>
      <c r="FB210" s="614" t="s">
        <v>1083</v>
      </c>
      <c r="FC210" s="614" t="s">
        <v>1083</v>
      </c>
      <c r="FD210" s="614" t="s">
        <v>1083</v>
      </c>
      <c r="FE210" s="614" t="s">
        <v>1083</v>
      </c>
      <c r="FF210" s="614" t="s">
        <v>1083</v>
      </c>
      <c r="FG210" s="614" t="s">
        <v>1083</v>
      </c>
      <c r="FH210" s="614" t="s">
        <v>1083</v>
      </c>
      <c r="FI210" s="614" t="s">
        <v>1083</v>
      </c>
      <c r="FJ210" s="614" t="s">
        <v>529</v>
      </c>
      <c r="FK210" s="614" t="s">
        <v>529</v>
      </c>
      <c r="FL210" s="614" t="s">
        <v>1083</v>
      </c>
      <c r="FM210" s="614" t="s">
        <v>1083</v>
      </c>
      <c r="FN210" s="614" t="s">
        <v>1083</v>
      </c>
      <c r="FO210" s="614" t="s">
        <v>1083</v>
      </c>
      <c r="FP210" s="614" t="s">
        <v>1083</v>
      </c>
      <c r="FQ210" s="614" t="s">
        <v>1083</v>
      </c>
      <c r="FR210" s="614" t="s">
        <v>1083</v>
      </c>
      <c r="FS210" s="614" t="s">
        <v>529</v>
      </c>
      <c r="FT210" s="614" t="s">
        <v>529</v>
      </c>
      <c r="FU210" s="614" t="s">
        <v>1083</v>
      </c>
      <c r="FV210" s="614" t="s">
        <v>1083</v>
      </c>
      <c r="FW210" s="614" t="s">
        <v>1083</v>
      </c>
      <c r="FX210" s="614" t="s">
        <v>529</v>
      </c>
      <c r="FY210" s="614" t="s">
        <v>1083</v>
      </c>
      <c r="FZ210" s="614" t="s">
        <v>529</v>
      </c>
      <c r="GA210" s="614" t="s">
        <v>529</v>
      </c>
      <c r="GB210" s="614" t="s">
        <v>529</v>
      </c>
      <c r="GC210" s="614" t="s">
        <v>529</v>
      </c>
      <c r="GD210" s="614" t="s">
        <v>529</v>
      </c>
      <c r="GE210" s="614" t="s">
        <v>1083</v>
      </c>
      <c r="GF210" s="614" t="s">
        <v>529</v>
      </c>
      <c r="GG210" s="614" t="s">
        <v>529</v>
      </c>
      <c r="GH210" s="614" t="s">
        <v>1083</v>
      </c>
      <c r="GI210" s="614" t="s">
        <v>1083</v>
      </c>
      <c r="GJ210" s="614" t="s">
        <v>529</v>
      </c>
      <c r="GK210" s="614" t="s">
        <v>1083</v>
      </c>
      <c r="GL210" s="614" t="s">
        <v>529</v>
      </c>
      <c r="GM210" s="614" t="s">
        <v>1083</v>
      </c>
    </row>
    <row r="211" spans="1:195" x14ac:dyDescent="0.2">
      <c r="A211" s="613">
        <v>45036</v>
      </c>
      <c r="B211" s="614" t="s">
        <v>1083</v>
      </c>
      <c r="C211" s="614" t="s">
        <v>1083</v>
      </c>
      <c r="D211" s="614" t="s">
        <v>1083</v>
      </c>
      <c r="E211" s="614" t="s">
        <v>529</v>
      </c>
      <c r="F211" s="614" t="s">
        <v>1083</v>
      </c>
      <c r="G211" s="614" t="s">
        <v>1083</v>
      </c>
      <c r="H211" s="614" t="s">
        <v>1083</v>
      </c>
      <c r="I211" s="614" t="s">
        <v>1083</v>
      </c>
      <c r="J211" s="614" t="s">
        <v>1083</v>
      </c>
      <c r="K211" s="614" t="s">
        <v>1083</v>
      </c>
      <c r="L211" s="614" t="s">
        <v>1083</v>
      </c>
      <c r="M211" s="614" t="s">
        <v>1083</v>
      </c>
      <c r="N211" s="614" t="s">
        <v>1083</v>
      </c>
      <c r="O211" s="614" t="s">
        <v>1083</v>
      </c>
      <c r="P211" s="614" t="s">
        <v>1083</v>
      </c>
      <c r="Q211" s="614" t="s">
        <v>1083</v>
      </c>
      <c r="R211" s="614" t="s">
        <v>1083</v>
      </c>
      <c r="S211" s="614" t="s">
        <v>1083</v>
      </c>
      <c r="T211" s="614" t="s">
        <v>1083</v>
      </c>
      <c r="U211" s="614" t="s">
        <v>1083</v>
      </c>
      <c r="V211" s="614" t="s">
        <v>1083</v>
      </c>
      <c r="W211" s="614" t="s">
        <v>529</v>
      </c>
      <c r="X211" s="614" t="s">
        <v>529</v>
      </c>
      <c r="Y211" s="614" t="s">
        <v>1083</v>
      </c>
      <c r="Z211" s="614" t="s">
        <v>1083</v>
      </c>
      <c r="AA211" s="614" t="s">
        <v>1083</v>
      </c>
      <c r="AB211" s="614" t="s">
        <v>1083</v>
      </c>
      <c r="AC211" s="614" t="s">
        <v>1083</v>
      </c>
      <c r="AD211" s="614" t="s">
        <v>1083</v>
      </c>
      <c r="AE211" s="614" t="s">
        <v>1083</v>
      </c>
      <c r="AF211" s="614" t="s">
        <v>1083</v>
      </c>
      <c r="AG211" s="614" t="s">
        <v>1083</v>
      </c>
      <c r="AH211" s="614" t="s">
        <v>1083</v>
      </c>
      <c r="AI211" s="614" t="s">
        <v>1083</v>
      </c>
      <c r="AJ211" s="614" t="s">
        <v>1083</v>
      </c>
      <c r="AK211" s="614" t="s">
        <v>1083</v>
      </c>
      <c r="AL211" s="614" t="s">
        <v>1083</v>
      </c>
      <c r="AM211" s="614" t="s">
        <v>1083</v>
      </c>
      <c r="AN211" s="614" t="s">
        <v>1083</v>
      </c>
      <c r="AO211" s="614" t="s">
        <v>1083</v>
      </c>
      <c r="AP211" s="614" t="s">
        <v>1083</v>
      </c>
      <c r="AQ211" s="614" t="s">
        <v>1083</v>
      </c>
      <c r="AR211" s="614" t="s">
        <v>1083</v>
      </c>
      <c r="AS211" s="614" t="s">
        <v>1083</v>
      </c>
      <c r="AT211" s="614" t="s">
        <v>1083</v>
      </c>
      <c r="AU211" s="614" t="s">
        <v>1083</v>
      </c>
      <c r="AV211" s="614" t="s">
        <v>1083</v>
      </c>
      <c r="AW211" s="614" t="s">
        <v>1083</v>
      </c>
      <c r="AX211" s="614" t="s">
        <v>1083</v>
      </c>
      <c r="AY211" s="614" t="s">
        <v>1083</v>
      </c>
      <c r="AZ211" s="614" t="s">
        <v>1083</v>
      </c>
      <c r="BA211" s="614" t="s">
        <v>1083</v>
      </c>
      <c r="BB211" s="614" t="s">
        <v>1083</v>
      </c>
      <c r="BC211" s="614" t="s">
        <v>529</v>
      </c>
      <c r="BD211" s="614" t="s">
        <v>529</v>
      </c>
      <c r="BE211" s="614" t="s">
        <v>1083</v>
      </c>
      <c r="BF211" s="614" t="s">
        <v>529</v>
      </c>
      <c r="BG211" s="614" t="s">
        <v>1083</v>
      </c>
      <c r="BH211" s="614" t="s">
        <v>529</v>
      </c>
      <c r="BI211" s="614" t="s">
        <v>1083</v>
      </c>
      <c r="BJ211" s="614" t="s">
        <v>1083</v>
      </c>
      <c r="BK211" s="614" t="s">
        <v>529</v>
      </c>
      <c r="BL211" s="614" t="s">
        <v>529</v>
      </c>
      <c r="BM211" s="614" t="s">
        <v>1083</v>
      </c>
      <c r="BN211" s="614" t="s">
        <v>529</v>
      </c>
      <c r="BO211" s="614" t="s">
        <v>529</v>
      </c>
      <c r="BP211" s="614" t="s">
        <v>529</v>
      </c>
      <c r="BQ211" s="614" t="s">
        <v>529</v>
      </c>
      <c r="BR211" s="614" t="s">
        <v>529</v>
      </c>
      <c r="BS211" s="614" t="s">
        <v>529</v>
      </c>
      <c r="BT211" s="614" t="s">
        <v>529</v>
      </c>
      <c r="BU211" s="614" t="s">
        <v>529</v>
      </c>
      <c r="BV211" s="614" t="s">
        <v>529</v>
      </c>
      <c r="BW211" s="614" t="s">
        <v>529</v>
      </c>
      <c r="BX211" s="614" t="s">
        <v>529</v>
      </c>
      <c r="BY211" s="614" t="s">
        <v>1083</v>
      </c>
      <c r="BZ211" s="614" t="s">
        <v>1083</v>
      </c>
      <c r="CA211" s="614" t="s">
        <v>1083</v>
      </c>
      <c r="CB211" s="614" t="s">
        <v>1083</v>
      </c>
      <c r="CC211" s="614" t="s">
        <v>1083</v>
      </c>
      <c r="CD211" s="614" t="s">
        <v>1083</v>
      </c>
      <c r="CE211" s="614" t="s">
        <v>529</v>
      </c>
      <c r="CF211" s="614" t="s">
        <v>529</v>
      </c>
      <c r="CG211" s="614" t="s">
        <v>1083</v>
      </c>
      <c r="CH211" s="614" t="s">
        <v>1083</v>
      </c>
      <c r="CI211" s="614" t="s">
        <v>1083</v>
      </c>
      <c r="CJ211" s="614" t="s">
        <v>1083</v>
      </c>
      <c r="CK211" s="614" t="s">
        <v>529</v>
      </c>
      <c r="CL211" s="614" t="s">
        <v>1083</v>
      </c>
      <c r="CM211" s="614" t="s">
        <v>1083</v>
      </c>
      <c r="CN211" s="614" t="s">
        <v>1083</v>
      </c>
      <c r="CO211" s="614" t="s">
        <v>1083</v>
      </c>
      <c r="CP211" s="614" t="s">
        <v>1083</v>
      </c>
      <c r="CQ211" s="614" t="s">
        <v>1083</v>
      </c>
      <c r="CR211" s="614" t="s">
        <v>529</v>
      </c>
      <c r="CS211" s="614" t="s">
        <v>1083</v>
      </c>
      <c r="CT211" s="614" t="s">
        <v>1083</v>
      </c>
      <c r="CU211" s="614" t="s">
        <v>1083</v>
      </c>
      <c r="CV211" s="614" t="s">
        <v>1083</v>
      </c>
      <c r="CW211" s="614" t="s">
        <v>1083</v>
      </c>
      <c r="CX211" s="614" t="s">
        <v>1083</v>
      </c>
      <c r="CY211" s="614" t="s">
        <v>1083</v>
      </c>
      <c r="CZ211" s="614" t="s">
        <v>1083</v>
      </c>
      <c r="DA211" s="614" t="s">
        <v>1083</v>
      </c>
      <c r="DB211" s="614" t="s">
        <v>1083</v>
      </c>
      <c r="DC211" s="614" t="s">
        <v>529</v>
      </c>
      <c r="DD211" s="614" t="s">
        <v>1083</v>
      </c>
      <c r="DE211" s="614" t="s">
        <v>1083</v>
      </c>
      <c r="DF211" s="614" t="s">
        <v>1083</v>
      </c>
      <c r="DG211" s="614" t="s">
        <v>1083</v>
      </c>
      <c r="DH211" s="614" t="s">
        <v>1083</v>
      </c>
      <c r="DI211" s="614" t="s">
        <v>1083</v>
      </c>
      <c r="DJ211" s="614" t="s">
        <v>1083</v>
      </c>
      <c r="DK211" s="614" t="s">
        <v>1083</v>
      </c>
      <c r="DL211" s="614" t="s">
        <v>1083</v>
      </c>
      <c r="DM211" s="614" t="s">
        <v>529</v>
      </c>
      <c r="DN211" s="614" t="s">
        <v>1083</v>
      </c>
      <c r="DO211" s="614" t="s">
        <v>1083</v>
      </c>
      <c r="DP211" s="614" t="s">
        <v>529</v>
      </c>
      <c r="DQ211" s="614" t="s">
        <v>529</v>
      </c>
      <c r="DR211" s="614" t="s">
        <v>1083</v>
      </c>
      <c r="DS211" s="614" t="s">
        <v>1083</v>
      </c>
      <c r="DT211" s="614" t="s">
        <v>1083</v>
      </c>
      <c r="DU211" s="614" t="s">
        <v>1083</v>
      </c>
      <c r="DV211" s="614" t="s">
        <v>1083</v>
      </c>
      <c r="DW211" s="614" t="s">
        <v>1083</v>
      </c>
      <c r="DX211" s="614" t="s">
        <v>1083</v>
      </c>
      <c r="DY211" s="614" t="s">
        <v>1083</v>
      </c>
      <c r="DZ211" s="614" t="s">
        <v>529</v>
      </c>
      <c r="EA211" s="614" t="s">
        <v>529</v>
      </c>
      <c r="EB211" s="614" t="s">
        <v>529</v>
      </c>
      <c r="EC211" s="614" t="s">
        <v>1083</v>
      </c>
      <c r="ED211" s="614" t="s">
        <v>529</v>
      </c>
      <c r="EE211" s="614" t="s">
        <v>529</v>
      </c>
      <c r="EF211" s="614" t="s">
        <v>529</v>
      </c>
      <c r="EG211" s="614" t="s">
        <v>1083</v>
      </c>
      <c r="EH211" s="614" t="s">
        <v>1083</v>
      </c>
      <c r="EI211" s="614" t="s">
        <v>1083</v>
      </c>
      <c r="EJ211" s="614" t="s">
        <v>1083</v>
      </c>
      <c r="EK211" s="614" t="s">
        <v>1083</v>
      </c>
      <c r="EL211" s="614" t="s">
        <v>1083</v>
      </c>
      <c r="EM211" s="614" t="s">
        <v>1083</v>
      </c>
      <c r="EN211" s="614" t="s">
        <v>1083</v>
      </c>
      <c r="EO211" s="614" t="s">
        <v>1083</v>
      </c>
      <c r="EP211" s="614" t="s">
        <v>1083</v>
      </c>
      <c r="EQ211" s="614" t="s">
        <v>1083</v>
      </c>
      <c r="ER211" s="614" t="s">
        <v>1083</v>
      </c>
      <c r="ES211" s="614" t="s">
        <v>1083</v>
      </c>
      <c r="ET211" s="614" t="s">
        <v>529</v>
      </c>
      <c r="EU211" s="614" t="s">
        <v>529</v>
      </c>
      <c r="EV211" s="614" t="s">
        <v>529</v>
      </c>
      <c r="EW211" s="614" t="s">
        <v>529</v>
      </c>
      <c r="EX211" s="614" t="s">
        <v>1083</v>
      </c>
      <c r="EY211" s="614" t="s">
        <v>1083</v>
      </c>
      <c r="EZ211" s="614" t="s">
        <v>529</v>
      </c>
      <c r="FA211" s="614" t="s">
        <v>1083</v>
      </c>
      <c r="FB211" s="614" t="s">
        <v>1083</v>
      </c>
      <c r="FC211" s="614" t="s">
        <v>1083</v>
      </c>
      <c r="FD211" s="614" t="s">
        <v>1083</v>
      </c>
      <c r="FE211" s="614" t="s">
        <v>1083</v>
      </c>
      <c r="FF211" s="614" t="s">
        <v>1083</v>
      </c>
      <c r="FG211" s="614" t="s">
        <v>1083</v>
      </c>
      <c r="FH211" s="614" t="s">
        <v>1083</v>
      </c>
      <c r="FI211" s="614" t="s">
        <v>1083</v>
      </c>
      <c r="FJ211" s="614" t="s">
        <v>529</v>
      </c>
      <c r="FK211" s="614" t="s">
        <v>529</v>
      </c>
      <c r="FL211" s="614" t="s">
        <v>1083</v>
      </c>
      <c r="FM211" s="614" t="s">
        <v>1083</v>
      </c>
      <c r="FN211" s="614" t="s">
        <v>1083</v>
      </c>
      <c r="FO211" s="614" t="s">
        <v>1083</v>
      </c>
      <c r="FP211" s="614" t="s">
        <v>1083</v>
      </c>
      <c r="FQ211" s="614" t="s">
        <v>1083</v>
      </c>
      <c r="FR211" s="614" t="s">
        <v>1083</v>
      </c>
      <c r="FS211" s="614" t="s">
        <v>1083</v>
      </c>
      <c r="FT211" s="614" t="s">
        <v>529</v>
      </c>
      <c r="FU211" s="614" t="s">
        <v>1083</v>
      </c>
      <c r="FV211" s="614" t="s">
        <v>1083</v>
      </c>
      <c r="FW211" s="614" t="s">
        <v>1083</v>
      </c>
      <c r="FX211" s="614" t="s">
        <v>529</v>
      </c>
      <c r="FY211" s="614" t="s">
        <v>1083</v>
      </c>
      <c r="FZ211" s="614" t="s">
        <v>529</v>
      </c>
      <c r="GA211" s="614" t="s">
        <v>529</v>
      </c>
      <c r="GB211" s="614" t="s">
        <v>529</v>
      </c>
      <c r="GC211" s="614" t="s">
        <v>529</v>
      </c>
      <c r="GD211" s="614" t="s">
        <v>529</v>
      </c>
      <c r="GE211" s="614" t="s">
        <v>1083</v>
      </c>
      <c r="GF211" s="614" t="s">
        <v>529</v>
      </c>
      <c r="GG211" s="614" t="s">
        <v>529</v>
      </c>
      <c r="GH211" s="614" t="s">
        <v>1083</v>
      </c>
      <c r="GI211" s="614" t="s">
        <v>1083</v>
      </c>
      <c r="GJ211" s="614" t="s">
        <v>529</v>
      </c>
      <c r="GK211" s="614" t="s">
        <v>1083</v>
      </c>
      <c r="GL211" s="614" t="s">
        <v>529</v>
      </c>
      <c r="GM211" s="614" t="s">
        <v>529</v>
      </c>
    </row>
    <row r="212" spans="1:195" x14ac:dyDescent="0.2">
      <c r="A212" s="613">
        <v>45037</v>
      </c>
      <c r="B212" s="614" t="s">
        <v>1083</v>
      </c>
      <c r="C212" s="614" t="s">
        <v>1083</v>
      </c>
      <c r="D212" s="614" t="s">
        <v>1083</v>
      </c>
      <c r="E212" s="614" t="s">
        <v>529</v>
      </c>
      <c r="F212" s="614" t="s">
        <v>1083</v>
      </c>
      <c r="G212" s="614" t="s">
        <v>1083</v>
      </c>
      <c r="H212" s="614" t="s">
        <v>1083</v>
      </c>
      <c r="I212" s="614" t="s">
        <v>1083</v>
      </c>
      <c r="J212" s="614" t="s">
        <v>1083</v>
      </c>
      <c r="K212" s="614" t="s">
        <v>1083</v>
      </c>
      <c r="L212" s="614" t="s">
        <v>1083</v>
      </c>
      <c r="M212" s="614" t="s">
        <v>1083</v>
      </c>
      <c r="N212" s="614" t="s">
        <v>1083</v>
      </c>
      <c r="O212" s="614" t="s">
        <v>1083</v>
      </c>
      <c r="P212" s="614" t="s">
        <v>1083</v>
      </c>
      <c r="Q212" s="614" t="s">
        <v>1083</v>
      </c>
      <c r="R212" s="614" t="s">
        <v>1083</v>
      </c>
      <c r="S212" s="614" t="s">
        <v>1083</v>
      </c>
      <c r="T212" s="614" t="s">
        <v>1083</v>
      </c>
      <c r="U212" s="614" t="s">
        <v>1083</v>
      </c>
      <c r="V212" s="614" t="s">
        <v>1083</v>
      </c>
      <c r="W212" s="614" t="s">
        <v>529</v>
      </c>
      <c r="X212" s="614" t="s">
        <v>529</v>
      </c>
      <c r="Y212" s="614" t="s">
        <v>1083</v>
      </c>
      <c r="Z212" s="614" t="s">
        <v>1083</v>
      </c>
      <c r="AA212" s="614" t="s">
        <v>1083</v>
      </c>
      <c r="AB212" s="614" t="s">
        <v>1083</v>
      </c>
      <c r="AC212" s="614" t="s">
        <v>1083</v>
      </c>
      <c r="AD212" s="614" t="s">
        <v>1083</v>
      </c>
      <c r="AE212" s="614" t="s">
        <v>1083</v>
      </c>
      <c r="AF212" s="614" t="s">
        <v>1083</v>
      </c>
      <c r="AG212" s="614" t="s">
        <v>1083</v>
      </c>
      <c r="AH212" s="614" t="s">
        <v>1083</v>
      </c>
      <c r="AI212" s="614" t="s">
        <v>1083</v>
      </c>
      <c r="AJ212" s="614" t="s">
        <v>1083</v>
      </c>
      <c r="AK212" s="614" t="s">
        <v>1083</v>
      </c>
      <c r="AL212" s="614" t="s">
        <v>1083</v>
      </c>
      <c r="AM212" s="614" t="s">
        <v>1083</v>
      </c>
      <c r="AN212" s="614" t="s">
        <v>1083</v>
      </c>
      <c r="AO212" s="614" t="s">
        <v>1083</v>
      </c>
      <c r="AP212" s="614" t="s">
        <v>1083</v>
      </c>
      <c r="AQ212" s="614" t="s">
        <v>1083</v>
      </c>
      <c r="AR212" s="614" t="s">
        <v>1083</v>
      </c>
      <c r="AS212" s="614" t="s">
        <v>1083</v>
      </c>
      <c r="AT212" s="614" t="s">
        <v>1083</v>
      </c>
      <c r="AU212" s="614" t="s">
        <v>1083</v>
      </c>
      <c r="AV212" s="614" t="s">
        <v>1083</v>
      </c>
      <c r="AW212" s="614" t="s">
        <v>1083</v>
      </c>
      <c r="AX212" s="614" t="s">
        <v>1083</v>
      </c>
      <c r="AY212" s="614" t="s">
        <v>1083</v>
      </c>
      <c r="AZ212" s="614" t="s">
        <v>1083</v>
      </c>
      <c r="BA212" s="614" t="s">
        <v>1083</v>
      </c>
      <c r="BB212" s="614" t="s">
        <v>1083</v>
      </c>
      <c r="BC212" s="614" t="s">
        <v>529</v>
      </c>
      <c r="BD212" s="614" t="s">
        <v>529</v>
      </c>
      <c r="BE212" s="614" t="s">
        <v>1083</v>
      </c>
      <c r="BF212" s="614" t="s">
        <v>529</v>
      </c>
      <c r="BG212" s="614" t="s">
        <v>1083</v>
      </c>
      <c r="BH212" s="614" t="s">
        <v>529</v>
      </c>
      <c r="BI212" s="614" t="s">
        <v>1083</v>
      </c>
      <c r="BJ212" s="614" t="s">
        <v>1083</v>
      </c>
      <c r="BK212" s="614" t="s">
        <v>529</v>
      </c>
      <c r="BL212" s="614" t="s">
        <v>529</v>
      </c>
      <c r="BM212" s="614" t="s">
        <v>1083</v>
      </c>
      <c r="BN212" s="614" t="s">
        <v>529</v>
      </c>
      <c r="BO212" s="614" t="s">
        <v>529</v>
      </c>
      <c r="BP212" s="614" t="s">
        <v>529</v>
      </c>
      <c r="BQ212" s="614" t="s">
        <v>529</v>
      </c>
      <c r="BR212" s="614" t="s">
        <v>529</v>
      </c>
      <c r="BS212" s="614" t="s">
        <v>529</v>
      </c>
      <c r="BT212" s="614" t="s">
        <v>529</v>
      </c>
      <c r="BU212" s="614" t="s">
        <v>529</v>
      </c>
      <c r="BV212" s="614" t="s">
        <v>529</v>
      </c>
      <c r="BW212" s="614" t="s">
        <v>529</v>
      </c>
      <c r="BX212" s="614" t="s">
        <v>529</v>
      </c>
      <c r="BY212" s="614" t="s">
        <v>1083</v>
      </c>
      <c r="BZ212" s="614" t="s">
        <v>1083</v>
      </c>
      <c r="CA212" s="614" t="s">
        <v>1083</v>
      </c>
      <c r="CB212" s="614" t="s">
        <v>1083</v>
      </c>
      <c r="CC212" s="614" t="s">
        <v>1083</v>
      </c>
      <c r="CD212" s="614" t="s">
        <v>1083</v>
      </c>
      <c r="CE212" s="614" t="s">
        <v>529</v>
      </c>
      <c r="CF212" s="614" t="s">
        <v>529</v>
      </c>
      <c r="CG212" s="614" t="s">
        <v>1083</v>
      </c>
      <c r="CH212" s="614" t="s">
        <v>1083</v>
      </c>
      <c r="CI212" s="614" t="s">
        <v>1083</v>
      </c>
      <c r="CJ212" s="614" t="s">
        <v>1083</v>
      </c>
      <c r="CK212" s="614" t="s">
        <v>529</v>
      </c>
      <c r="CL212" s="614" t="s">
        <v>1083</v>
      </c>
      <c r="CM212" s="614" t="s">
        <v>1083</v>
      </c>
      <c r="CN212" s="614" t="s">
        <v>1083</v>
      </c>
      <c r="CO212" s="614" t="s">
        <v>1083</v>
      </c>
      <c r="CP212" s="614" t="s">
        <v>1083</v>
      </c>
      <c r="CQ212" s="614" t="s">
        <v>1083</v>
      </c>
      <c r="CR212" s="614" t="s">
        <v>529</v>
      </c>
      <c r="CS212" s="614" t="s">
        <v>1083</v>
      </c>
      <c r="CT212" s="614" t="s">
        <v>1083</v>
      </c>
      <c r="CU212" s="614" t="s">
        <v>1083</v>
      </c>
      <c r="CV212" s="614" t="s">
        <v>1083</v>
      </c>
      <c r="CW212" s="614" t="s">
        <v>1083</v>
      </c>
      <c r="CX212" s="614" t="s">
        <v>1083</v>
      </c>
      <c r="CY212" s="614" t="s">
        <v>1083</v>
      </c>
      <c r="CZ212" s="614" t="s">
        <v>1083</v>
      </c>
      <c r="DA212" s="614" t="s">
        <v>1083</v>
      </c>
      <c r="DB212" s="614" t="s">
        <v>1083</v>
      </c>
      <c r="DC212" s="614" t="s">
        <v>529</v>
      </c>
      <c r="DD212" s="614" t="s">
        <v>1083</v>
      </c>
      <c r="DE212" s="614" t="s">
        <v>1083</v>
      </c>
      <c r="DF212" s="614" t="s">
        <v>1083</v>
      </c>
      <c r="DG212" s="614" t="s">
        <v>1083</v>
      </c>
      <c r="DH212" s="614" t="s">
        <v>1083</v>
      </c>
      <c r="DI212" s="614" t="s">
        <v>1083</v>
      </c>
      <c r="DJ212" s="614" t="s">
        <v>1083</v>
      </c>
      <c r="DK212" s="614" t="s">
        <v>1083</v>
      </c>
      <c r="DL212" s="614" t="s">
        <v>1083</v>
      </c>
      <c r="DM212" s="614" t="s">
        <v>529</v>
      </c>
      <c r="DN212" s="614" t="s">
        <v>1083</v>
      </c>
      <c r="DO212" s="614" t="s">
        <v>1083</v>
      </c>
      <c r="DP212" s="614" t="s">
        <v>529</v>
      </c>
      <c r="DQ212" s="614" t="s">
        <v>1083</v>
      </c>
      <c r="DR212" s="614" t="s">
        <v>1083</v>
      </c>
      <c r="DS212" s="614" t="s">
        <v>1083</v>
      </c>
      <c r="DT212" s="614" t="s">
        <v>1083</v>
      </c>
      <c r="DU212" s="614" t="s">
        <v>1083</v>
      </c>
      <c r="DV212" s="614" t="s">
        <v>1083</v>
      </c>
      <c r="DW212" s="614" t="s">
        <v>1083</v>
      </c>
      <c r="DX212" s="614" t="s">
        <v>1083</v>
      </c>
      <c r="DY212" s="614" t="s">
        <v>1083</v>
      </c>
      <c r="DZ212" s="614" t="s">
        <v>529</v>
      </c>
      <c r="EA212" s="614" t="s">
        <v>529</v>
      </c>
      <c r="EB212" s="614" t="s">
        <v>529</v>
      </c>
      <c r="EC212" s="614" t="s">
        <v>1083</v>
      </c>
      <c r="ED212" s="614" t="s">
        <v>529</v>
      </c>
      <c r="EE212" s="614" t="s">
        <v>529</v>
      </c>
      <c r="EF212" s="614" t="s">
        <v>529</v>
      </c>
      <c r="EG212" s="614" t="s">
        <v>1083</v>
      </c>
      <c r="EH212" s="614" t="s">
        <v>1083</v>
      </c>
      <c r="EI212" s="614" t="s">
        <v>1083</v>
      </c>
      <c r="EJ212" s="614" t="s">
        <v>1083</v>
      </c>
      <c r="EK212" s="614" t="s">
        <v>1083</v>
      </c>
      <c r="EL212" s="614" t="s">
        <v>1083</v>
      </c>
      <c r="EM212" s="614" t="s">
        <v>1083</v>
      </c>
      <c r="EN212" s="614" t="s">
        <v>1083</v>
      </c>
      <c r="EO212" s="614" t="s">
        <v>1083</v>
      </c>
      <c r="EP212" s="614" t="s">
        <v>1083</v>
      </c>
      <c r="EQ212" s="614" t="s">
        <v>1083</v>
      </c>
      <c r="ER212" s="614" t="s">
        <v>1083</v>
      </c>
      <c r="ES212" s="614" t="s">
        <v>1083</v>
      </c>
      <c r="ET212" s="614" t="s">
        <v>529</v>
      </c>
      <c r="EU212" s="614" t="s">
        <v>529</v>
      </c>
      <c r="EV212" s="614" t="s">
        <v>529</v>
      </c>
      <c r="EW212" s="614" t="s">
        <v>529</v>
      </c>
      <c r="EX212" s="614" t="s">
        <v>1083</v>
      </c>
      <c r="EY212" s="614" t="s">
        <v>1083</v>
      </c>
      <c r="EZ212" s="614" t="s">
        <v>529</v>
      </c>
      <c r="FA212" s="614" t="s">
        <v>1083</v>
      </c>
      <c r="FB212" s="614" t="s">
        <v>1083</v>
      </c>
      <c r="FC212" s="614" t="s">
        <v>1083</v>
      </c>
      <c r="FD212" s="614" t="s">
        <v>1083</v>
      </c>
      <c r="FE212" s="614" t="s">
        <v>1083</v>
      </c>
      <c r="FF212" s="614" t="s">
        <v>1083</v>
      </c>
      <c r="FG212" s="614" t="s">
        <v>1083</v>
      </c>
      <c r="FH212" s="614" t="s">
        <v>1083</v>
      </c>
      <c r="FI212" s="614" t="s">
        <v>1083</v>
      </c>
      <c r="FJ212" s="614" t="s">
        <v>1083</v>
      </c>
      <c r="FK212" s="614" t="s">
        <v>1083</v>
      </c>
      <c r="FL212" s="614" t="s">
        <v>1083</v>
      </c>
      <c r="FM212" s="614" t="s">
        <v>1083</v>
      </c>
      <c r="FN212" s="614" t="s">
        <v>1083</v>
      </c>
      <c r="FO212" s="614" t="s">
        <v>1083</v>
      </c>
      <c r="FP212" s="614" t="s">
        <v>1083</v>
      </c>
      <c r="FQ212" s="614" t="s">
        <v>1083</v>
      </c>
      <c r="FR212" s="614" t="s">
        <v>1083</v>
      </c>
      <c r="FS212" s="614" t="s">
        <v>1083</v>
      </c>
      <c r="FT212" s="614" t="s">
        <v>529</v>
      </c>
      <c r="FU212" s="614" t="s">
        <v>1083</v>
      </c>
      <c r="FV212" s="614" t="s">
        <v>1083</v>
      </c>
      <c r="FW212" s="614" t="s">
        <v>1083</v>
      </c>
      <c r="FX212" s="614" t="s">
        <v>529</v>
      </c>
      <c r="FY212" s="614" t="s">
        <v>1083</v>
      </c>
      <c r="FZ212" s="614" t="s">
        <v>529</v>
      </c>
      <c r="GA212" s="614" t="s">
        <v>529</v>
      </c>
      <c r="GB212" s="614" t="s">
        <v>529</v>
      </c>
      <c r="GC212" s="614" t="s">
        <v>529</v>
      </c>
      <c r="GD212" s="614" t="s">
        <v>529</v>
      </c>
      <c r="GE212" s="614" t="s">
        <v>1083</v>
      </c>
      <c r="GF212" s="614" t="s">
        <v>529</v>
      </c>
      <c r="GG212" s="614" t="s">
        <v>529</v>
      </c>
      <c r="GH212" s="614" t="s">
        <v>1083</v>
      </c>
      <c r="GI212" s="614" t="s">
        <v>1083</v>
      </c>
      <c r="GJ212" s="614" t="s">
        <v>1083</v>
      </c>
      <c r="GK212" s="614" t="s">
        <v>1083</v>
      </c>
      <c r="GL212" s="614" t="s">
        <v>529</v>
      </c>
      <c r="GM212" s="614" t="s">
        <v>529</v>
      </c>
    </row>
    <row r="213" spans="1:195" x14ac:dyDescent="0.2">
      <c r="A213" s="613">
        <v>45038</v>
      </c>
      <c r="B213" s="614" t="s">
        <v>1083</v>
      </c>
      <c r="C213" s="614" t="s">
        <v>1083</v>
      </c>
      <c r="D213" s="614" t="s">
        <v>1083</v>
      </c>
      <c r="E213" s="614" t="s">
        <v>529</v>
      </c>
      <c r="F213" s="614" t="s">
        <v>1083</v>
      </c>
      <c r="G213" s="614" t="s">
        <v>1083</v>
      </c>
      <c r="H213" s="614" t="s">
        <v>1083</v>
      </c>
      <c r="I213" s="614" t="s">
        <v>1083</v>
      </c>
      <c r="J213" s="614" t="s">
        <v>1083</v>
      </c>
      <c r="K213" s="614" t="s">
        <v>1083</v>
      </c>
      <c r="L213" s="614" t="s">
        <v>1083</v>
      </c>
      <c r="M213" s="614" t="s">
        <v>1083</v>
      </c>
      <c r="N213" s="614" t="s">
        <v>1083</v>
      </c>
      <c r="O213" s="614" t="s">
        <v>1083</v>
      </c>
      <c r="P213" s="614" t="s">
        <v>1083</v>
      </c>
      <c r="Q213" s="614" t="s">
        <v>1083</v>
      </c>
      <c r="R213" s="614" t="s">
        <v>1083</v>
      </c>
      <c r="S213" s="614" t="s">
        <v>1083</v>
      </c>
      <c r="T213" s="614" t="s">
        <v>1083</v>
      </c>
      <c r="U213" s="614" t="s">
        <v>1083</v>
      </c>
      <c r="V213" s="614" t="s">
        <v>1083</v>
      </c>
      <c r="W213" s="614" t="s">
        <v>529</v>
      </c>
      <c r="X213" s="614" t="s">
        <v>529</v>
      </c>
      <c r="Y213" s="614" t="s">
        <v>1083</v>
      </c>
      <c r="Z213" s="614" t="s">
        <v>1083</v>
      </c>
      <c r="AA213" s="614" t="s">
        <v>1083</v>
      </c>
      <c r="AB213" s="614" t="s">
        <v>1083</v>
      </c>
      <c r="AC213" s="614" t="s">
        <v>1083</v>
      </c>
      <c r="AD213" s="614" t="s">
        <v>1083</v>
      </c>
      <c r="AE213" s="614" t="s">
        <v>1083</v>
      </c>
      <c r="AF213" s="614" t="s">
        <v>1083</v>
      </c>
      <c r="AG213" s="614" t="s">
        <v>1083</v>
      </c>
      <c r="AH213" s="614" t="s">
        <v>1083</v>
      </c>
      <c r="AI213" s="614" t="s">
        <v>1083</v>
      </c>
      <c r="AJ213" s="614" t="s">
        <v>1083</v>
      </c>
      <c r="AK213" s="614" t="s">
        <v>1083</v>
      </c>
      <c r="AL213" s="614" t="s">
        <v>1083</v>
      </c>
      <c r="AM213" s="614" t="s">
        <v>1083</v>
      </c>
      <c r="AN213" s="614" t="s">
        <v>1083</v>
      </c>
      <c r="AO213" s="614" t="s">
        <v>1083</v>
      </c>
      <c r="AP213" s="614" t="s">
        <v>1083</v>
      </c>
      <c r="AQ213" s="614" t="s">
        <v>1083</v>
      </c>
      <c r="AR213" s="614" t="s">
        <v>1083</v>
      </c>
      <c r="AS213" s="614" t="s">
        <v>1083</v>
      </c>
      <c r="AT213" s="614" t="s">
        <v>1083</v>
      </c>
      <c r="AU213" s="614" t="s">
        <v>1083</v>
      </c>
      <c r="AV213" s="614" t="s">
        <v>1083</v>
      </c>
      <c r="AW213" s="614" t="s">
        <v>1083</v>
      </c>
      <c r="AX213" s="614" t="s">
        <v>1083</v>
      </c>
      <c r="AY213" s="614" t="s">
        <v>1083</v>
      </c>
      <c r="AZ213" s="614" t="s">
        <v>1083</v>
      </c>
      <c r="BA213" s="614" t="s">
        <v>1083</v>
      </c>
      <c r="BB213" s="614" t="s">
        <v>1083</v>
      </c>
      <c r="BC213" s="614" t="s">
        <v>529</v>
      </c>
      <c r="BD213" s="614" t="s">
        <v>529</v>
      </c>
      <c r="BE213" s="614" t="s">
        <v>1083</v>
      </c>
      <c r="BF213" s="614" t="s">
        <v>529</v>
      </c>
      <c r="BG213" s="614" t="s">
        <v>1083</v>
      </c>
      <c r="BH213" s="614" t="s">
        <v>529</v>
      </c>
      <c r="BI213" s="614" t="s">
        <v>1083</v>
      </c>
      <c r="BJ213" s="614" t="s">
        <v>1083</v>
      </c>
      <c r="BK213" s="614" t="s">
        <v>529</v>
      </c>
      <c r="BL213" s="614" t="s">
        <v>529</v>
      </c>
      <c r="BM213" s="614" t="s">
        <v>1083</v>
      </c>
      <c r="BN213" s="614" t="s">
        <v>529</v>
      </c>
      <c r="BO213" s="614" t="s">
        <v>529</v>
      </c>
      <c r="BP213" s="614" t="s">
        <v>529</v>
      </c>
      <c r="BQ213" s="614" t="s">
        <v>529</v>
      </c>
      <c r="BR213" s="614" t="s">
        <v>529</v>
      </c>
      <c r="BS213" s="614" t="s">
        <v>529</v>
      </c>
      <c r="BT213" s="614" t="s">
        <v>529</v>
      </c>
      <c r="BU213" s="614" t="s">
        <v>529</v>
      </c>
      <c r="BV213" s="614" t="s">
        <v>529</v>
      </c>
      <c r="BW213" s="614" t="s">
        <v>529</v>
      </c>
      <c r="BX213" s="614" t="s">
        <v>529</v>
      </c>
      <c r="BY213" s="614" t="s">
        <v>1083</v>
      </c>
      <c r="BZ213" s="614" t="s">
        <v>1083</v>
      </c>
      <c r="CA213" s="614" t="s">
        <v>1083</v>
      </c>
      <c r="CB213" s="614" t="s">
        <v>1083</v>
      </c>
      <c r="CC213" s="614" t="s">
        <v>1083</v>
      </c>
      <c r="CD213" s="614" t="s">
        <v>1083</v>
      </c>
      <c r="CE213" s="614" t="s">
        <v>529</v>
      </c>
      <c r="CF213" s="614" t="s">
        <v>529</v>
      </c>
      <c r="CG213" s="614" t="s">
        <v>1083</v>
      </c>
      <c r="CH213" s="614" t="s">
        <v>1083</v>
      </c>
      <c r="CI213" s="614" t="s">
        <v>1083</v>
      </c>
      <c r="CJ213" s="614" t="s">
        <v>1083</v>
      </c>
      <c r="CK213" s="614" t="s">
        <v>529</v>
      </c>
      <c r="CL213" s="614" t="s">
        <v>1083</v>
      </c>
      <c r="CM213" s="614" t="s">
        <v>1083</v>
      </c>
      <c r="CN213" s="614" t="s">
        <v>1083</v>
      </c>
      <c r="CO213" s="614" t="s">
        <v>1083</v>
      </c>
      <c r="CP213" s="614" t="s">
        <v>1083</v>
      </c>
      <c r="CQ213" s="614" t="s">
        <v>1083</v>
      </c>
      <c r="CR213" s="614" t="s">
        <v>529</v>
      </c>
      <c r="CS213" s="614" t="s">
        <v>1083</v>
      </c>
      <c r="CT213" s="614" t="s">
        <v>1083</v>
      </c>
      <c r="CU213" s="614" t="s">
        <v>1083</v>
      </c>
      <c r="CV213" s="614" t="s">
        <v>1083</v>
      </c>
      <c r="CW213" s="614" t="s">
        <v>1083</v>
      </c>
      <c r="CX213" s="614" t="s">
        <v>1083</v>
      </c>
      <c r="CY213" s="614" t="s">
        <v>1083</v>
      </c>
      <c r="CZ213" s="614" t="s">
        <v>1083</v>
      </c>
      <c r="DA213" s="614" t="s">
        <v>1083</v>
      </c>
      <c r="DB213" s="614" t="s">
        <v>1083</v>
      </c>
      <c r="DC213" s="614" t="s">
        <v>529</v>
      </c>
      <c r="DD213" s="614" t="s">
        <v>1083</v>
      </c>
      <c r="DE213" s="614" t="s">
        <v>1083</v>
      </c>
      <c r="DF213" s="614" t="s">
        <v>1083</v>
      </c>
      <c r="DG213" s="614" t="s">
        <v>1083</v>
      </c>
      <c r="DH213" s="614" t="s">
        <v>1083</v>
      </c>
      <c r="DI213" s="614" t="s">
        <v>1083</v>
      </c>
      <c r="DJ213" s="614" t="s">
        <v>1083</v>
      </c>
      <c r="DK213" s="614" t="s">
        <v>1083</v>
      </c>
      <c r="DL213" s="614" t="s">
        <v>529</v>
      </c>
      <c r="DM213" s="614" t="s">
        <v>529</v>
      </c>
      <c r="DN213" s="614" t="s">
        <v>1083</v>
      </c>
      <c r="DO213" s="614" t="s">
        <v>1083</v>
      </c>
      <c r="DP213" s="614" t="s">
        <v>529</v>
      </c>
      <c r="DQ213" s="614" t="s">
        <v>529</v>
      </c>
      <c r="DR213" s="614" t="s">
        <v>1083</v>
      </c>
      <c r="DS213" s="614" t="s">
        <v>1083</v>
      </c>
      <c r="DT213" s="614" t="s">
        <v>1083</v>
      </c>
      <c r="DU213" s="614" t="s">
        <v>529</v>
      </c>
      <c r="DV213" s="614" t="s">
        <v>529</v>
      </c>
      <c r="DW213" s="614" t="s">
        <v>1083</v>
      </c>
      <c r="DX213" s="614" t="s">
        <v>1083</v>
      </c>
      <c r="DY213" s="614" t="s">
        <v>1083</v>
      </c>
      <c r="DZ213" s="614" t="s">
        <v>529</v>
      </c>
      <c r="EA213" s="614" t="s">
        <v>529</v>
      </c>
      <c r="EB213" s="614" t="s">
        <v>529</v>
      </c>
      <c r="EC213" s="614" t="s">
        <v>1083</v>
      </c>
      <c r="ED213" s="614" t="s">
        <v>529</v>
      </c>
      <c r="EE213" s="614" t="s">
        <v>529</v>
      </c>
      <c r="EF213" s="614" t="s">
        <v>529</v>
      </c>
      <c r="EG213" s="614" t="s">
        <v>529</v>
      </c>
      <c r="EH213" s="614" t="s">
        <v>1083</v>
      </c>
      <c r="EI213" s="614" t="s">
        <v>1083</v>
      </c>
      <c r="EJ213" s="614" t="s">
        <v>1083</v>
      </c>
      <c r="EK213" s="614" t="s">
        <v>1083</v>
      </c>
      <c r="EL213" s="614" t="s">
        <v>1083</v>
      </c>
      <c r="EM213" s="614" t="s">
        <v>1083</v>
      </c>
      <c r="EN213" s="614" t="s">
        <v>1083</v>
      </c>
      <c r="EO213" s="614" t="s">
        <v>1083</v>
      </c>
      <c r="EP213" s="614" t="s">
        <v>1083</v>
      </c>
      <c r="EQ213" s="614" t="s">
        <v>1083</v>
      </c>
      <c r="ER213" s="614" t="s">
        <v>1083</v>
      </c>
      <c r="ES213" s="614" t="s">
        <v>1083</v>
      </c>
      <c r="ET213" s="614" t="s">
        <v>529</v>
      </c>
      <c r="EU213" s="614" t="s">
        <v>529</v>
      </c>
      <c r="EV213" s="614" t="s">
        <v>529</v>
      </c>
      <c r="EW213" s="614" t="s">
        <v>529</v>
      </c>
      <c r="EX213" s="614" t="s">
        <v>529</v>
      </c>
      <c r="EY213" s="614" t="s">
        <v>1083</v>
      </c>
      <c r="EZ213" s="614" t="s">
        <v>529</v>
      </c>
      <c r="FA213" s="614" t="s">
        <v>1083</v>
      </c>
      <c r="FB213" s="614" t="s">
        <v>1083</v>
      </c>
      <c r="FC213" s="614" t="s">
        <v>1083</v>
      </c>
      <c r="FD213" s="614" t="s">
        <v>1083</v>
      </c>
      <c r="FE213" s="614" t="s">
        <v>529</v>
      </c>
      <c r="FF213" s="614" t="s">
        <v>1083</v>
      </c>
      <c r="FG213" s="614" t="s">
        <v>1083</v>
      </c>
      <c r="FH213" s="614" t="s">
        <v>1083</v>
      </c>
      <c r="FI213" s="614" t="s">
        <v>1083</v>
      </c>
      <c r="FJ213" s="614" t="s">
        <v>1083</v>
      </c>
      <c r="FK213" s="614" t="s">
        <v>1083</v>
      </c>
      <c r="FL213" s="614" t="s">
        <v>1083</v>
      </c>
      <c r="FM213" s="614" t="s">
        <v>1083</v>
      </c>
      <c r="FN213" s="614" t="s">
        <v>1083</v>
      </c>
      <c r="FO213" s="614" t="s">
        <v>1083</v>
      </c>
      <c r="FP213" s="614" t="s">
        <v>1083</v>
      </c>
      <c r="FQ213" s="614" t="s">
        <v>1083</v>
      </c>
      <c r="FR213" s="614" t="s">
        <v>1083</v>
      </c>
      <c r="FS213" s="614" t="s">
        <v>1083</v>
      </c>
      <c r="FT213" s="614" t="s">
        <v>529</v>
      </c>
      <c r="FU213" s="614" t="s">
        <v>1083</v>
      </c>
      <c r="FV213" s="614" t="s">
        <v>1083</v>
      </c>
      <c r="FW213" s="614" t="s">
        <v>1083</v>
      </c>
      <c r="FX213" s="614" t="s">
        <v>529</v>
      </c>
      <c r="FY213" s="614" t="s">
        <v>1083</v>
      </c>
      <c r="FZ213" s="614" t="s">
        <v>529</v>
      </c>
      <c r="GA213" s="614" t="s">
        <v>529</v>
      </c>
      <c r="GB213" s="614" t="s">
        <v>529</v>
      </c>
      <c r="GC213" s="614" t="s">
        <v>529</v>
      </c>
      <c r="GD213" s="614" t="s">
        <v>529</v>
      </c>
      <c r="GE213" s="614" t="s">
        <v>1083</v>
      </c>
      <c r="GF213" s="614" t="s">
        <v>529</v>
      </c>
      <c r="GG213" s="614" t="s">
        <v>529</v>
      </c>
      <c r="GH213" s="614" t="s">
        <v>1083</v>
      </c>
      <c r="GI213" s="614" t="s">
        <v>1083</v>
      </c>
      <c r="GJ213" s="614" t="s">
        <v>529</v>
      </c>
      <c r="GK213" s="614" t="s">
        <v>1083</v>
      </c>
      <c r="GL213" s="614" t="s">
        <v>529</v>
      </c>
      <c r="GM213" s="614" t="s">
        <v>529</v>
      </c>
    </row>
    <row r="214" spans="1:195" x14ac:dyDescent="0.2">
      <c r="A214" s="613">
        <v>45039</v>
      </c>
      <c r="B214" s="614" t="s">
        <v>1083</v>
      </c>
      <c r="C214" s="614" t="s">
        <v>1083</v>
      </c>
      <c r="D214" s="614" t="s">
        <v>1083</v>
      </c>
      <c r="E214" s="614" t="s">
        <v>529</v>
      </c>
      <c r="F214" s="614" t="s">
        <v>1083</v>
      </c>
      <c r="G214" s="614" t="s">
        <v>1083</v>
      </c>
      <c r="H214" s="614" t="s">
        <v>1083</v>
      </c>
      <c r="I214" s="614" t="s">
        <v>1083</v>
      </c>
      <c r="J214" s="614" t="s">
        <v>1083</v>
      </c>
      <c r="K214" s="614" t="s">
        <v>1083</v>
      </c>
      <c r="L214" s="614" t="s">
        <v>1083</v>
      </c>
      <c r="M214" s="614" t="s">
        <v>1083</v>
      </c>
      <c r="N214" s="614" t="s">
        <v>1083</v>
      </c>
      <c r="O214" s="614" t="s">
        <v>1083</v>
      </c>
      <c r="P214" s="614" t="s">
        <v>1083</v>
      </c>
      <c r="Q214" s="614" t="s">
        <v>1083</v>
      </c>
      <c r="R214" s="614" t="s">
        <v>1083</v>
      </c>
      <c r="S214" s="614" t="s">
        <v>1083</v>
      </c>
      <c r="T214" s="614" t="s">
        <v>1083</v>
      </c>
      <c r="U214" s="614" t="s">
        <v>1083</v>
      </c>
      <c r="V214" s="614" t="s">
        <v>1083</v>
      </c>
      <c r="W214" s="614" t="s">
        <v>529</v>
      </c>
      <c r="X214" s="614" t="s">
        <v>529</v>
      </c>
      <c r="Y214" s="614" t="s">
        <v>1083</v>
      </c>
      <c r="Z214" s="614" t="s">
        <v>1083</v>
      </c>
      <c r="AA214" s="614" t="s">
        <v>1083</v>
      </c>
      <c r="AB214" s="614" t="s">
        <v>1083</v>
      </c>
      <c r="AC214" s="614" t="s">
        <v>1083</v>
      </c>
      <c r="AD214" s="614" t="s">
        <v>1083</v>
      </c>
      <c r="AE214" s="614" t="s">
        <v>1083</v>
      </c>
      <c r="AF214" s="614" t="s">
        <v>1083</v>
      </c>
      <c r="AG214" s="614" t="s">
        <v>1083</v>
      </c>
      <c r="AH214" s="614" t="s">
        <v>1083</v>
      </c>
      <c r="AI214" s="614" t="s">
        <v>1083</v>
      </c>
      <c r="AJ214" s="614" t="s">
        <v>1083</v>
      </c>
      <c r="AK214" s="614" t="s">
        <v>1083</v>
      </c>
      <c r="AL214" s="614" t="s">
        <v>1083</v>
      </c>
      <c r="AM214" s="614" t="s">
        <v>1083</v>
      </c>
      <c r="AN214" s="614" t="s">
        <v>1083</v>
      </c>
      <c r="AO214" s="614" t="s">
        <v>1083</v>
      </c>
      <c r="AP214" s="614" t="s">
        <v>1083</v>
      </c>
      <c r="AQ214" s="614" t="s">
        <v>1083</v>
      </c>
      <c r="AR214" s="614" t="s">
        <v>1083</v>
      </c>
      <c r="AS214" s="614" t="s">
        <v>1083</v>
      </c>
      <c r="AT214" s="614" t="s">
        <v>1083</v>
      </c>
      <c r="AU214" s="614" t="s">
        <v>1083</v>
      </c>
      <c r="AV214" s="614" t="s">
        <v>1083</v>
      </c>
      <c r="AW214" s="614" t="s">
        <v>1083</v>
      </c>
      <c r="AX214" s="614" t="s">
        <v>1083</v>
      </c>
      <c r="AY214" s="614" t="s">
        <v>1083</v>
      </c>
      <c r="AZ214" s="614" t="s">
        <v>1083</v>
      </c>
      <c r="BA214" s="614" t="s">
        <v>1083</v>
      </c>
      <c r="BB214" s="614" t="s">
        <v>1083</v>
      </c>
      <c r="BC214" s="614" t="s">
        <v>529</v>
      </c>
      <c r="BD214" s="614" t="s">
        <v>529</v>
      </c>
      <c r="BE214" s="614" t="s">
        <v>1083</v>
      </c>
      <c r="BF214" s="614" t="s">
        <v>529</v>
      </c>
      <c r="BG214" s="614" t="s">
        <v>1083</v>
      </c>
      <c r="BH214" s="614" t="s">
        <v>529</v>
      </c>
      <c r="BI214" s="614" t="s">
        <v>1083</v>
      </c>
      <c r="BJ214" s="614" t="s">
        <v>1083</v>
      </c>
      <c r="BK214" s="614" t="s">
        <v>529</v>
      </c>
      <c r="BL214" s="614" t="s">
        <v>529</v>
      </c>
      <c r="BM214" s="614" t="s">
        <v>1083</v>
      </c>
      <c r="BN214" s="614" t="s">
        <v>529</v>
      </c>
      <c r="BO214" s="614" t="s">
        <v>529</v>
      </c>
      <c r="BP214" s="614" t="s">
        <v>529</v>
      </c>
      <c r="BQ214" s="614" t="s">
        <v>529</v>
      </c>
      <c r="BR214" s="614" t="s">
        <v>529</v>
      </c>
      <c r="BS214" s="614" t="s">
        <v>529</v>
      </c>
      <c r="BT214" s="614" t="s">
        <v>529</v>
      </c>
      <c r="BU214" s="614" t="s">
        <v>529</v>
      </c>
      <c r="BV214" s="614" t="s">
        <v>529</v>
      </c>
      <c r="BW214" s="614" t="s">
        <v>529</v>
      </c>
      <c r="BX214" s="614" t="s">
        <v>529</v>
      </c>
      <c r="BY214" s="614" t="s">
        <v>1083</v>
      </c>
      <c r="BZ214" s="614" t="s">
        <v>1083</v>
      </c>
      <c r="CA214" s="614" t="s">
        <v>1083</v>
      </c>
      <c r="CB214" s="614" t="s">
        <v>1083</v>
      </c>
      <c r="CC214" s="614" t="s">
        <v>1083</v>
      </c>
      <c r="CD214" s="614" t="s">
        <v>1083</v>
      </c>
      <c r="CE214" s="614" t="s">
        <v>529</v>
      </c>
      <c r="CF214" s="614" t="s">
        <v>529</v>
      </c>
      <c r="CG214" s="614" t="s">
        <v>1083</v>
      </c>
      <c r="CH214" s="614" t="s">
        <v>1083</v>
      </c>
      <c r="CI214" s="614" t="s">
        <v>1083</v>
      </c>
      <c r="CJ214" s="614" t="s">
        <v>1083</v>
      </c>
      <c r="CK214" s="614" t="s">
        <v>529</v>
      </c>
      <c r="CL214" s="614" t="s">
        <v>1083</v>
      </c>
      <c r="CM214" s="614" t="s">
        <v>1083</v>
      </c>
      <c r="CN214" s="614" t="s">
        <v>1083</v>
      </c>
      <c r="CO214" s="614" t="s">
        <v>1083</v>
      </c>
      <c r="CP214" s="614" t="s">
        <v>1083</v>
      </c>
      <c r="CQ214" s="614" t="s">
        <v>1083</v>
      </c>
      <c r="CR214" s="614" t="s">
        <v>529</v>
      </c>
      <c r="CS214" s="614" t="s">
        <v>1083</v>
      </c>
      <c r="CT214" s="614" t="s">
        <v>1083</v>
      </c>
      <c r="CU214" s="614" t="s">
        <v>1083</v>
      </c>
      <c r="CV214" s="614" t="s">
        <v>1083</v>
      </c>
      <c r="CW214" s="614" t="s">
        <v>1083</v>
      </c>
      <c r="CX214" s="614" t="s">
        <v>1083</v>
      </c>
      <c r="CY214" s="614" t="s">
        <v>1083</v>
      </c>
      <c r="CZ214" s="614" t="s">
        <v>1083</v>
      </c>
      <c r="DA214" s="614" t="s">
        <v>1083</v>
      </c>
      <c r="DB214" s="614" t="s">
        <v>1083</v>
      </c>
      <c r="DC214" s="614" t="s">
        <v>529</v>
      </c>
      <c r="DD214" s="614" t="s">
        <v>1083</v>
      </c>
      <c r="DE214" s="614" t="s">
        <v>1083</v>
      </c>
      <c r="DF214" s="614" t="s">
        <v>1083</v>
      </c>
      <c r="DG214" s="614" t="s">
        <v>1083</v>
      </c>
      <c r="DH214" s="614" t="s">
        <v>529</v>
      </c>
      <c r="DI214" s="614" t="s">
        <v>1083</v>
      </c>
      <c r="DJ214" s="614" t="s">
        <v>1083</v>
      </c>
      <c r="DK214" s="614" t="s">
        <v>529</v>
      </c>
      <c r="DL214" s="614" t="s">
        <v>529</v>
      </c>
      <c r="DM214" s="614" t="s">
        <v>529</v>
      </c>
      <c r="DN214" s="614" t="s">
        <v>1083</v>
      </c>
      <c r="DO214" s="614" t="s">
        <v>1083</v>
      </c>
      <c r="DP214" s="614" t="s">
        <v>529</v>
      </c>
      <c r="DQ214" s="614" t="s">
        <v>1083</v>
      </c>
      <c r="DR214" s="614" t="s">
        <v>1083</v>
      </c>
      <c r="DS214" s="614" t="s">
        <v>1083</v>
      </c>
      <c r="DT214" s="614" t="s">
        <v>1083</v>
      </c>
      <c r="DU214" s="614" t="s">
        <v>529</v>
      </c>
      <c r="DV214" s="614" t="s">
        <v>529</v>
      </c>
      <c r="DW214" s="614" t="s">
        <v>1083</v>
      </c>
      <c r="DX214" s="614" t="s">
        <v>1083</v>
      </c>
      <c r="DY214" s="614" t="s">
        <v>1083</v>
      </c>
      <c r="DZ214" s="614" t="s">
        <v>529</v>
      </c>
      <c r="EA214" s="614" t="s">
        <v>529</v>
      </c>
      <c r="EB214" s="614" t="s">
        <v>529</v>
      </c>
      <c r="EC214" s="614" t="s">
        <v>1083</v>
      </c>
      <c r="ED214" s="614" t="s">
        <v>529</v>
      </c>
      <c r="EE214" s="614" t="s">
        <v>529</v>
      </c>
      <c r="EF214" s="614" t="s">
        <v>529</v>
      </c>
      <c r="EG214" s="614" t="s">
        <v>529</v>
      </c>
      <c r="EH214" s="614" t="s">
        <v>1083</v>
      </c>
      <c r="EI214" s="614" t="s">
        <v>1083</v>
      </c>
      <c r="EJ214" s="614" t="s">
        <v>1083</v>
      </c>
      <c r="EK214" s="614" t="s">
        <v>1083</v>
      </c>
      <c r="EL214" s="614" t="s">
        <v>1083</v>
      </c>
      <c r="EM214" s="614" t="s">
        <v>1083</v>
      </c>
      <c r="EN214" s="614" t="s">
        <v>1083</v>
      </c>
      <c r="EO214" s="614" t="s">
        <v>1083</v>
      </c>
      <c r="EP214" s="614" t="s">
        <v>1083</v>
      </c>
      <c r="EQ214" s="614" t="s">
        <v>1083</v>
      </c>
      <c r="ER214" s="614" t="s">
        <v>1083</v>
      </c>
      <c r="ES214" s="614" t="s">
        <v>1083</v>
      </c>
      <c r="ET214" s="614" t="s">
        <v>529</v>
      </c>
      <c r="EU214" s="614" t="s">
        <v>529</v>
      </c>
      <c r="EV214" s="614" t="s">
        <v>529</v>
      </c>
      <c r="EW214" s="614" t="s">
        <v>529</v>
      </c>
      <c r="EX214" s="614" t="s">
        <v>1083</v>
      </c>
      <c r="EY214" s="614" t="s">
        <v>1083</v>
      </c>
      <c r="EZ214" s="614" t="s">
        <v>529</v>
      </c>
      <c r="FA214" s="614" t="s">
        <v>1083</v>
      </c>
      <c r="FB214" s="614" t="s">
        <v>1083</v>
      </c>
      <c r="FC214" s="614" t="s">
        <v>1083</v>
      </c>
      <c r="FD214" s="614" t="s">
        <v>1083</v>
      </c>
      <c r="FE214" s="614" t="s">
        <v>529</v>
      </c>
      <c r="FF214" s="614" t="s">
        <v>1083</v>
      </c>
      <c r="FG214" s="614" t="s">
        <v>1083</v>
      </c>
      <c r="FH214" s="614" t="s">
        <v>1083</v>
      </c>
      <c r="FI214" s="614" t="s">
        <v>1083</v>
      </c>
      <c r="FJ214" s="614" t="s">
        <v>529</v>
      </c>
      <c r="FK214" s="614" t="s">
        <v>529</v>
      </c>
      <c r="FL214" s="614" t="s">
        <v>1083</v>
      </c>
      <c r="FM214" s="614" t="s">
        <v>1083</v>
      </c>
      <c r="FN214" s="614" t="s">
        <v>1083</v>
      </c>
      <c r="FO214" s="614" t="s">
        <v>1083</v>
      </c>
      <c r="FP214" s="614" t="s">
        <v>1083</v>
      </c>
      <c r="FQ214" s="614" t="s">
        <v>1083</v>
      </c>
      <c r="FR214" s="614" t="s">
        <v>1083</v>
      </c>
      <c r="FS214" s="614" t="s">
        <v>1083</v>
      </c>
      <c r="FT214" s="614" t="s">
        <v>529</v>
      </c>
      <c r="FU214" s="614" t="s">
        <v>1083</v>
      </c>
      <c r="FV214" s="614" t="s">
        <v>1083</v>
      </c>
      <c r="FW214" s="614" t="s">
        <v>1083</v>
      </c>
      <c r="FX214" s="614" t="s">
        <v>529</v>
      </c>
      <c r="FY214" s="614" t="s">
        <v>1083</v>
      </c>
      <c r="FZ214" s="614" t="s">
        <v>529</v>
      </c>
      <c r="GA214" s="614" t="s">
        <v>529</v>
      </c>
      <c r="GB214" s="614" t="s">
        <v>529</v>
      </c>
      <c r="GC214" s="614" t="s">
        <v>529</v>
      </c>
      <c r="GD214" s="614" t="s">
        <v>529</v>
      </c>
      <c r="GE214" s="614" t="s">
        <v>1083</v>
      </c>
      <c r="GF214" s="614" t="s">
        <v>529</v>
      </c>
      <c r="GG214" s="614" t="s">
        <v>529</v>
      </c>
      <c r="GH214" s="614" t="s">
        <v>1083</v>
      </c>
      <c r="GI214" s="614" t="s">
        <v>1083</v>
      </c>
      <c r="GJ214" s="614" t="s">
        <v>529</v>
      </c>
      <c r="GK214" s="614" t="s">
        <v>1083</v>
      </c>
      <c r="GL214" s="614" t="s">
        <v>529</v>
      </c>
      <c r="GM214" s="614" t="s">
        <v>1083</v>
      </c>
    </row>
    <row r="215" spans="1:195" x14ac:dyDescent="0.2">
      <c r="A215" s="613">
        <v>45040</v>
      </c>
      <c r="B215" s="614" t="s">
        <v>1083</v>
      </c>
      <c r="C215" s="614" t="s">
        <v>1083</v>
      </c>
      <c r="D215" s="614" t="s">
        <v>1083</v>
      </c>
      <c r="E215" s="614" t="s">
        <v>529</v>
      </c>
      <c r="F215" s="614" t="s">
        <v>1083</v>
      </c>
      <c r="G215" s="614" t="s">
        <v>1083</v>
      </c>
      <c r="H215" s="614" t="s">
        <v>1083</v>
      </c>
      <c r="I215" s="614" t="s">
        <v>1083</v>
      </c>
      <c r="J215" s="614" t="s">
        <v>1083</v>
      </c>
      <c r="K215" s="614" t="s">
        <v>1083</v>
      </c>
      <c r="L215" s="614" t="s">
        <v>1083</v>
      </c>
      <c r="M215" s="614" t="s">
        <v>1083</v>
      </c>
      <c r="N215" s="614" t="s">
        <v>1083</v>
      </c>
      <c r="O215" s="614" t="s">
        <v>1083</v>
      </c>
      <c r="P215" s="614" t="s">
        <v>1083</v>
      </c>
      <c r="Q215" s="614" t="s">
        <v>1083</v>
      </c>
      <c r="R215" s="614" t="s">
        <v>1083</v>
      </c>
      <c r="S215" s="614" t="s">
        <v>1083</v>
      </c>
      <c r="T215" s="614" t="s">
        <v>1083</v>
      </c>
      <c r="U215" s="614" t="s">
        <v>1083</v>
      </c>
      <c r="V215" s="614" t="s">
        <v>1083</v>
      </c>
      <c r="W215" s="614" t="s">
        <v>529</v>
      </c>
      <c r="X215" s="614" t="s">
        <v>529</v>
      </c>
      <c r="Y215" s="614" t="s">
        <v>1083</v>
      </c>
      <c r="Z215" s="614" t="s">
        <v>1083</v>
      </c>
      <c r="AA215" s="614" t="s">
        <v>1083</v>
      </c>
      <c r="AB215" s="614" t="s">
        <v>1083</v>
      </c>
      <c r="AC215" s="614" t="s">
        <v>1083</v>
      </c>
      <c r="AD215" s="614" t="s">
        <v>1083</v>
      </c>
      <c r="AE215" s="614" t="s">
        <v>1083</v>
      </c>
      <c r="AF215" s="614" t="s">
        <v>1083</v>
      </c>
      <c r="AG215" s="614" t="s">
        <v>1083</v>
      </c>
      <c r="AH215" s="614" t="s">
        <v>1083</v>
      </c>
      <c r="AI215" s="614" t="s">
        <v>1083</v>
      </c>
      <c r="AJ215" s="614" t="s">
        <v>1083</v>
      </c>
      <c r="AK215" s="614" t="s">
        <v>1083</v>
      </c>
      <c r="AL215" s="614" t="s">
        <v>1083</v>
      </c>
      <c r="AM215" s="614" t="s">
        <v>1083</v>
      </c>
      <c r="AN215" s="614" t="s">
        <v>1083</v>
      </c>
      <c r="AO215" s="614" t="s">
        <v>1083</v>
      </c>
      <c r="AP215" s="614" t="s">
        <v>1083</v>
      </c>
      <c r="AQ215" s="614" t="s">
        <v>1083</v>
      </c>
      <c r="AR215" s="614" t="s">
        <v>1083</v>
      </c>
      <c r="AS215" s="614" t="s">
        <v>1083</v>
      </c>
      <c r="AT215" s="614" t="s">
        <v>1083</v>
      </c>
      <c r="AU215" s="614" t="s">
        <v>1083</v>
      </c>
      <c r="AV215" s="614" t="s">
        <v>1083</v>
      </c>
      <c r="AW215" s="614" t="s">
        <v>1083</v>
      </c>
      <c r="AX215" s="614" t="s">
        <v>1083</v>
      </c>
      <c r="AY215" s="614" t="s">
        <v>1083</v>
      </c>
      <c r="AZ215" s="614" t="s">
        <v>1083</v>
      </c>
      <c r="BA215" s="614" t="s">
        <v>1083</v>
      </c>
      <c r="BB215" s="614" t="s">
        <v>1083</v>
      </c>
      <c r="BC215" s="614" t="s">
        <v>529</v>
      </c>
      <c r="BD215" s="614" t="s">
        <v>529</v>
      </c>
      <c r="BE215" s="614" t="s">
        <v>1083</v>
      </c>
      <c r="BF215" s="614" t="s">
        <v>529</v>
      </c>
      <c r="BG215" s="614" t="s">
        <v>1083</v>
      </c>
      <c r="BH215" s="614" t="s">
        <v>529</v>
      </c>
      <c r="BI215" s="614" t="s">
        <v>1083</v>
      </c>
      <c r="BJ215" s="614" t="s">
        <v>1083</v>
      </c>
      <c r="BK215" s="614" t="s">
        <v>529</v>
      </c>
      <c r="BL215" s="614" t="s">
        <v>529</v>
      </c>
      <c r="BM215" s="614" t="s">
        <v>1083</v>
      </c>
      <c r="BN215" s="614" t="s">
        <v>529</v>
      </c>
      <c r="BO215" s="614" t="s">
        <v>529</v>
      </c>
      <c r="BP215" s="614" t="s">
        <v>529</v>
      </c>
      <c r="BQ215" s="614" t="s">
        <v>529</v>
      </c>
      <c r="BR215" s="614" t="s">
        <v>529</v>
      </c>
      <c r="BS215" s="614" t="s">
        <v>529</v>
      </c>
      <c r="BT215" s="614" t="s">
        <v>529</v>
      </c>
      <c r="BU215" s="614" t="s">
        <v>529</v>
      </c>
      <c r="BV215" s="614" t="s">
        <v>529</v>
      </c>
      <c r="BW215" s="614" t="s">
        <v>529</v>
      </c>
      <c r="BX215" s="614" t="s">
        <v>529</v>
      </c>
      <c r="BY215" s="614" t="s">
        <v>1083</v>
      </c>
      <c r="BZ215" s="614" t="s">
        <v>1083</v>
      </c>
      <c r="CA215" s="614" t="s">
        <v>1083</v>
      </c>
      <c r="CB215" s="614" t="s">
        <v>1083</v>
      </c>
      <c r="CC215" s="614" t="s">
        <v>1083</v>
      </c>
      <c r="CD215" s="614" t="s">
        <v>1083</v>
      </c>
      <c r="CE215" s="614" t="s">
        <v>529</v>
      </c>
      <c r="CF215" s="614" t="s">
        <v>529</v>
      </c>
      <c r="CG215" s="614" t="s">
        <v>1083</v>
      </c>
      <c r="CH215" s="614" t="s">
        <v>1083</v>
      </c>
      <c r="CI215" s="614" t="s">
        <v>1083</v>
      </c>
      <c r="CJ215" s="614" t="s">
        <v>1083</v>
      </c>
      <c r="CK215" s="614" t="s">
        <v>529</v>
      </c>
      <c r="CL215" s="614" t="s">
        <v>1083</v>
      </c>
      <c r="CM215" s="614" t="s">
        <v>1083</v>
      </c>
      <c r="CN215" s="614" t="s">
        <v>1083</v>
      </c>
      <c r="CO215" s="614" t="s">
        <v>1083</v>
      </c>
      <c r="CP215" s="614" t="s">
        <v>1083</v>
      </c>
      <c r="CQ215" s="614" t="s">
        <v>1083</v>
      </c>
      <c r="CR215" s="614" t="s">
        <v>529</v>
      </c>
      <c r="CS215" s="614" t="s">
        <v>1083</v>
      </c>
      <c r="CT215" s="614" t="s">
        <v>1083</v>
      </c>
      <c r="CU215" s="614" t="s">
        <v>1083</v>
      </c>
      <c r="CV215" s="614" t="s">
        <v>1083</v>
      </c>
      <c r="CW215" s="614" t="s">
        <v>1083</v>
      </c>
      <c r="CX215" s="614" t="s">
        <v>1083</v>
      </c>
      <c r="CY215" s="614" t="s">
        <v>1083</v>
      </c>
      <c r="CZ215" s="614" t="s">
        <v>1083</v>
      </c>
      <c r="DA215" s="614" t="s">
        <v>1083</v>
      </c>
      <c r="DB215" s="614" t="s">
        <v>1083</v>
      </c>
      <c r="DC215" s="614" t="s">
        <v>529</v>
      </c>
      <c r="DD215" s="614" t="s">
        <v>1083</v>
      </c>
      <c r="DE215" s="614" t="s">
        <v>1083</v>
      </c>
      <c r="DF215" s="614" t="s">
        <v>1083</v>
      </c>
      <c r="DG215" s="614" t="s">
        <v>1083</v>
      </c>
      <c r="DH215" s="614" t="s">
        <v>1083</v>
      </c>
      <c r="DI215" s="614" t="s">
        <v>1083</v>
      </c>
      <c r="DJ215" s="614" t="s">
        <v>1083</v>
      </c>
      <c r="DK215" s="614" t="s">
        <v>1083</v>
      </c>
      <c r="DL215" s="614" t="s">
        <v>1083</v>
      </c>
      <c r="DM215" s="614" t="s">
        <v>1083</v>
      </c>
      <c r="DN215" s="614" t="s">
        <v>1083</v>
      </c>
      <c r="DO215" s="614" t="s">
        <v>1083</v>
      </c>
      <c r="DP215" s="614" t="s">
        <v>529</v>
      </c>
      <c r="DQ215" s="614" t="s">
        <v>529</v>
      </c>
      <c r="DR215" s="614" t="s">
        <v>1083</v>
      </c>
      <c r="DS215" s="614" t="s">
        <v>1083</v>
      </c>
      <c r="DT215" s="614" t="s">
        <v>1083</v>
      </c>
      <c r="DU215" s="614" t="s">
        <v>1083</v>
      </c>
      <c r="DV215" s="614" t="s">
        <v>1083</v>
      </c>
      <c r="DW215" s="614" t="s">
        <v>1083</v>
      </c>
      <c r="DX215" s="614" t="s">
        <v>1083</v>
      </c>
      <c r="DY215" s="614" t="s">
        <v>1083</v>
      </c>
      <c r="DZ215" s="614" t="s">
        <v>529</v>
      </c>
      <c r="EA215" s="614" t="s">
        <v>529</v>
      </c>
      <c r="EB215" s="614" t="s">
        <v>529</v>
      </c>
      <c r="EC215" s="614" t="s">
        <v>1083</v>
      </c>
      <c r="ED215" s="614" t="s">
        <v>529</v>
      </c>
      <c r="EE215" s="614" t="s">
        <v>529</v>
      </c>
      <c r="EF215" s="614" t="s">
        <v>529</v>
      </c>
      <c r="EG215" s="614" t="s">
        <v>529</v>
      </c>
      <c r="EH215" s="614" t="s">
        <v>1083</v>
      </c>
      <c r="EI215" s="614" t="s">
        <v>1083</v>
      </c>
      <c r="EJ215" s="614" t="s">
        <v>1083</v>
      </c>
      <c r="EK215" s="614" t="s">
        <v>1083</v>
      </c>
      <c r="EL215" s="614" t="s">
        <v>1083</v>
      </c>
      <c r="EM215" s="614" t="s">
        <v>1083</v>
      </c>
      <c r="EN215" s="614" t="s">
        <v>1083</v>
      </c>
      <c r="EO215" s="614" t="s">
        <v>1083</v>
      </c>
      <c r="EP215" s="614" t="s">
        <v>1083</v>
      </c>
      <c r="EQ215" s="614" t="s">
        <v>1083</v>
      </c>
      <c r="ER215" s="614" t="s">
        <v>1083</v>
      </c>
      <c r="ES215" s="614" t="s">
        <v>1083</v>
      </c>
      <c r="ET215" s="614" t="s">
        <v>529</v>
      </c>
      <c r="EU215" s="614" t="s">
        <v>529</v>
      </c>
      <c r="EV215" s="614" t="s">
        <v>529</v>
      </c>
      <c r="EW215" s="614" t="s">
        <v>529</v>
      </c>
      <c r="EX215" s="614" t="s">
        <v>1083</v>
      </c>
      <c r="EY215" s="614" t="s">
        <v>1083</v>
      </c>
      <c r="EZ215" s="614" t="s">
        <v>529</v>
      </c>
      <c r="FA215" s="614" t="s">
        <v>1083</v>
      </c>
      <c r="FB215" s="614" t="s">
        <v>1083</v>
      </c>
      <c r="FC215" s="614" t="s">
        <v>1083</v>
      </c>
      <c r="FD215" s="614" t="s">
        <v>1083</v>
      </c>
      <c r="FE215" s="614" t="s">
        <v>1083</v>
      </c>
      <c r="FF215" s="614" t="s">
        <v>1083</v>
      </c>
      <c r="FG215" s="614" t="s">
        <v>1083</v>
      </c>
      <c r="FH215" s="614" t="s">
        <v>1083</v>
      </c>
      <c r="FI215" s="614" t="s">
        <v>1083</v>
      </c>
      <c r="FJ215" s="614" t="s">
        <v>529</v>
      </c>
      <c r="FK215" s="614" t="s">
        <v>529</v>
      </c>
      <c r="FL215" s="614" t="s">
        <v>1083</v>
      </c>
      <c r="FM215" s="614" t="s">
        <v>1083</v>
      </c>
      <c r="FN215" s="614" t="s">
        <v>1083</v>
      </c>
      <c r="FO215" s="614" t="s">
        <v>1083</v>
      </c>
      <c r="FP215" s="614" t="s">
        <v>1083</v>
      </c>
      <c r="FQ215" s="614" t="s">
        <v>1083</v>
      </c>
      <c r="FR215" s="614" t="s">
        <v>1083</v>
      </c>
      <c r="FS215" s="614" t="s">
        <v>1083</v>
      </c>
      <c r="FT215" s="614" t="s">
        <v>529</v>
      </c>
      <c r="FU215" s="614" t="s">
        <v>1083</v>
      </c>
      <c r="FV215" s="614" t="s">
        <v>1083</v>
      </c>
      <c r="FW215" s="614" t="s">
        <v>1083</v>
      </c>
      <c r="FX215" s="614" t="s">
        <v>529</v>
      </c>
      <c r="FY215" s="614" t="s">
        <v>529</v>
      </c>
      <c r="FZ215" s="614" t="s">
        <v>529</v>
      </c>
      <c r="GA215" s="614" t="s">
        <v>529</v>
      </c>
      <c r="GB215" s="614" t="s">
        <v>529</v>
      </c>
      <c r="GC215" s="614" t="s">
        <v>529</v>
      </c>
      <c r="GD215" s="614" t="s">
        <v>529</v>
      </c>
      <c r="GE215" s="614" t="s">
        <v>1083</v>
      </c>
      <c r="GF215" s="614" t="s">
        <v>529</v>
      </c>
      <c r="GG215" s="614" t="s">
        <v>529</v>
      </c>
      <c r="GH215" s="614" t="s">
        <v>1083</v>
      </c>
      <c r="GI215" s="614" t="s">
        <v>1083</v>
      </c>
      <c r="GJ215" s="614" t="s">
        <v>529</v>
      </c>
      <c r="GK215" s="614" t="s">
        <v>1083</v>
      </c>
      <c r="GL215" s="614" t="s">
        <v>529</v>
      </c>
      <c r="GM215" s="614" t="s">
        <v>529</v>
      </c>
    </row>
    <row r="216" spans="1:195" x14ac:dyDescent="0.2">
      <c r="A216" s="613">
        <v>45041</v>
      </c>
      <c r="B216" s="614" t="s">
        <v>1083</v>
      </c>
      <c r="C216" s="614" t="s">
        <v>1083</v>
      </c>
      <c r="D216" s="614" t="s">
        <v>1083</v>
      </c>
      <c r="E216" s="614" t="s">
        <v>529</v>
      </c>
      <c r="F216" s="614" t="s">
        <v>1083</v>
      </c>
      <c r="G216" s="614" t="s">
        <v>1083</v>
      </c>
      <c r="H216" s="614" t="s">
        <v>1083</v>
      </c>
      <c r="I216" s="614" t="s">
        <v>1083</v>
      </c>
      <c r="J216" s="614" t="s">
        <v>1083</v>
      </c>
      <c r="K216" s="614" t="s">
        <v>1083</v>
      </c>
      <c r="L216" s="614" t="s">
        <v>1083</v>
      </c>
      <c r="M216" s="614" t="s">
        <v>1083</v>
      </c>
      <c r="N216" s="614" t="s">
        <v>1083</v>
      </c>
      <c r="O216" s="614" t="s">
        <v>1083</v>
      </c>
      <c r="P216" s="614" t="s">
        <v>1083</v>
      </c>
      <c r="Q216" s="614" t="s">
        <v>1083</v>
      </c>
      <c r="R216" s="614" t="s">
        <v>1083</v>
      </c>
      <c r="S216" s="614" t="s">
        <v>1083</v>
      </c>
      <c r="T216" s="614" t="s">
        <v>1083</v>
      </c>
      <c r="U216" s="614" t="s">
        <v>1083</v>
      </c>
      <c r="V216" s="614" t="s">
        <v>1083</v>
      </c>
      <c r="W216" s="614" t="s">
        <v>1083</v>
      </c>
      <c r="X216" s="614" t="s">
        <v>1083</v>
      </c>
      <c r="Y216" s="614" t="s">
        <v>1083</v>
      </c>
      <c r="Z216" s="614" t="s">
        <v>1083</v>
      </c>
      <c r="AA216" s="614" t="s">
        <v>1083</v>
      </c>
      <c r="AB216" s="614" t="s">
        <v>1083</v>
      </c>
      <c r="AC216" s="614" t="s">
        <v>1083</v>
      </c>
      <c r="AD216" s="614" t="s">
        <v>1083</v>
      </c>
      <c r="AE216" s="614" t="s">
        <v>1083</v>
      </c>
      <c r="AF216" s="614" t="s">
        <v>1083</v>
      </c>
      <c r="AG216" s="614" t="s">
        <v>1083</v>
      </c>
      <c r="AH216" s="614" t="s">
        <v>1083</v>
      </c>
      <c r="AI216" s="614" t="s">
        <v>1083</v>
      </c>
      <c r="AJ216" s="614" t="s">
        <v>1083</v>
      </c>
      <c r="AK216" s="614" t="s">
        <v>1083</v>
      </c>
      <c r="AL216" s="614" t="s">
        <v>1083</v>
      </c>
      <c r="AM216" s="614" t="s">
        <v>1083</v>
      </c>
      <c r="AN216" s="614" t="s">
        <v>1083</v>
      </c>
      <c r="AO216" s="614" t="s">
        <v>1083</v>
      </c>
      <c r="AP216" s="614" t="s">
        <v>1083</v>
      </c>
      <c r="AQ216" s="614" t="s">
        <v>1083</v>
      </c>
      <c r="AR216" s="614" t="s">
        <v>1083</v>
      </c>
      <c r="AS216" s="614" t="s">
        <v>1083</v>
      </c>
      <c r="AT216" s="614" t="s">
        <v>1083</v>
      </c>
      <c r="AU216" s="614" t="s">
        <v>1083</v>
      </c>
      <c r="AV216" s="614" t="s">
        <v>1083</v>
      </c>
      <c r="AW216" s="614" t="s">
        <v>1083</v>
      </c>
      <c r="AX216" s="614" t="s">
        <v>1083</v>
      </c>
      <c r="AY216" s="614" t="s">
        <v>1083</v>
      </c>
      <c r="AZ216" s="614" t="s">
        <v>1083</v>
      </c>
      <c r="BA216" s="614" t="s">
        <v>1083</v>
      </c>
      <c r="BB216" s="614" t="s">
        <v>1083</v>
      </c>
      <c r="BC216" s="614" t="s">
        <v>529</v>
      </c>
      <c r="BD216" s="614" t="s">
        <v>529</v>
      </c>
      <c r="BE216" s="614" t="s">
        <v>1083</v>
      </c>
      <c r="BF216" s="614" t="s">
        <v>529</v>
      </c>
      <c r="BG216" s="614" t="s">
        <v>1083</v>
      </c>
      <c r="BH216" s="614" t="s">
        <v>529</v>
      </c>
      <c r="BI216" s="614" t="s">
        <v>1083</v>
      </c>
      <c r="BJ216" s="614" t="s">
        <v>1083</v>
      </c>
      <c r="BK216" s="614" t="s">
        <v>529</v>
      </c>
      <c r="BL216" s="614" t="s">
        <v>529</v>
      </c>
      <c r="BM216" s="614" t="s">
        <v>1083</v>
      </c>
      <c r="BN216" s="614" t="s">
        <v>529</v>
      </c>
      <c r="BO216" s="614" t="s">
        <v>529</v>
      </c>
      <c r="BP216" s="614" t="s">
        <v>529</v>
      </c>
      <c r="BQ216" s="614" t="s">
        <v>529</v>
      </c>
      <c r="BR216" s="614" t="s">
        <v>529</v>
      </c>
      <c r="BS216" s="614" t="s">
        <v>529</v>
      </c>
      <c r="BT216" s="614" t="s">
        <v>529</v>
      </c>
      <c r="BU216" s="614" t="s">
        <v>529</v>
      </c>
      <c r="BV216" s="614" t="s">
        <v>529</v>
      </c>
      <c r="BW216" s="614" t="s">
        <v>529</v>
      </c>
      <c r="BX216" s="614" t="s">
        <v>529</v>
      </c>
      <c r="BY216" s="614" t="s">
        <v>1083</v>
      </c>
      <c r="BZ216" s="614" t="s">
        <v>1083</v>
      </c>
      <c r="CA216" s="614" t="s">
        <v>1083</v>
      </c>
      <c r="CB216" s="614" t="s">
        <v>1083</v>
      </c>
      <c r="CC216" s="614" t="s">
        <v>1083</v>
      </c>
      <c r="CD216" s="614" t="s">
        <v>1083</v>
      </c>
      <c r="CE216" s="614" t="s">
        <v>529</v>
      </c>
      <c r="CF216" s="614" t="s">
        <v>529</v>
      </c>
      <c r="CG216" s="614" t="s">
        <v>1083</v>
      </c>
      <c r="CH216" s="614" t="s">
        <v>1083</v>
      </c>
      <c r="CI216" s="614" t="s">
        <v>1083</v>
      </c>
      <c r="CJ216" s="614" t="s">
        <v>1083</v>
      </c>
      <c r="CK216" s="614" t="s">
        <v>529</v>
      </c>
      <c r="CL216" s="614" t="s">
        <v>1083</v>
      </c>
      <c r="CM216" s="614" t="s">
        <v>1083</v>
      </c>
      <c r="CN216" s="614" t="s">
        <v>1083</v>
      </c>
      <c r="CO216" s="614" t="s">
        <v>1083</v>
      </c>
      <c r="CP216" s="614" t="s">
        <v>1083</v>
      </c>
      <c r="CQ216" s="614" t="s">
        <v>1083</v>
      </c>
      <c r="CR216" s="614" t="s">
        <v>529</v>
      </c>
      <c r="CS216" s="614" t="s">
        <v>1083</v>
      </c>
      <c r="CT216" s="614" t="s">
        <v>1083</v>
      </c>
      <c r="CU216" s="614" t="s">
        <v>1083</v>
      </c>
      <c r="CV216" s="614" t="s">
        <v>1083</v>
      </c>
      <c r="CW216" s="614" t="s">
        <v>1083</v>
      </c>
      <c r="CX216" s="614" t="s">
        <v>1083</v>
      </c>
      <c r="CY216" s="614" t="s">
        <v>1083</v>
      </c>
      <c r="CZ216" s="614" t="s">
        <v>1083</v>
      </c>
      <c r="DA216" s="614" t="s">
        <v>1083</v>
      </c>
      <c r="DB216" s="614" t="s">
        <v>1083</v>
      </c>
      <c r="DC216" s="614" t="s">
        <v>529</v>
      </c>
      <c r="DD216" s="614" t="s">
        <v>1083</v>
      </c>
      <c r="DE216" s="614" t="s">
        <v>1083</v>
      </c>
      <c r="DF216" s="614" t="s">
        <v>1083</v>
      </c>
      <c r="DG216" s="614" t="s">
        <v>1083</v>
      </c>
      <c r="DH216" s="614" t="s">
        <v>1083</v>
      </c>
      <c r="DI216" s="614" t="s">
        <v>1083</v>
      </c>
      <c r="DJ216" s="614" t="s">
        <v>1083</v>
      </c>
      <c r="DK216" s="614" t="s">
        <v>1083</v>
      </c>
      <c r="DL216" s="614" t="s">
        <v>1083</v>
      </c>
      <c r="DM216" s="614" t="s">
        <v>529</v>
      </c>
      <c r="DN216" s="614" t="s">
        <v>1083</v>
      </c>
      <c r="DO216" s="614" t="s">
        <v>1083</v>
      </c>
      <c r="DP216" s="614" t="s">
        <v>529</v>
      </c>
      <c r="DQ216" s="614" t="s">
        <v>1083</v>
      </c>
      <c r="DR216" s="614" t="s">
        <v>1083</v>
      </c>
      <c r="DS216" s="614" t="s">
        <v>1083</v>
      </c>
      <c r="DT216" s="614" t="s">
        <v>1083</v>
      </c>
      <c r="DU216" s="614" t="s">
        <v>1083</v>
      </c>
      <c r="DV216" s="614" t="s">
        <v>1083</v>
      </c>
      <c r="DW216" s="614" t="s">
        <v>1083</v>
      </c>
      <c r="DX216" s="614" t="s">
        <v>1083</v>
      </c>
      <c r="DY216" s="614" t="s">
        <v>1083</v>
      </c>
      <c r="DZ216" s="614" t="s">
        <v>529</v>
      </c>
      <c r="EA216" s="614" t="s">
        <v>529</v>
      </c>
      <c r="EB216" s="614" t="s">
        <v>529</v>
      </c>
      <c r="EC216" s="614" t="s">
        <v>1083</v>
      </c>
      <c r="ED216" s="614" t="s">
        <v>529</v>
      </c>
      <c r="EE216" s="614" t="s">
        <v>1083</v>
      </c>
      <c r="EF216" s="614" t="s">
        <v>529</v>
      </c>
      <c r="EG216" s="614" t="s">
        <v>529</v>
      </c>
      <c r="EH216" s="614" t="s">
        <v>1083</v>
      </c>
      <c r="EI216" s="614" t="s">
        <v>1083</v>
      </c>
      <c r="EJ216" s="614" t="s">
        <v>1083</v>
      </c>
      <c r="EK216" s="614" t="s">
        <v>1083</v>
      </c>
      <c r="EL216" s="614" t="s">
        <v>1083</v>
      </c>
      <c r="EM216" s="614" t="s">
        <v>1083</v>
      </c>
      <c r="EN216" s="614" t="s">
        <v>1083</v>
      </c>
      <c r="EO216" s="614" t="s">
        <v>1083</v>
      </c>
      <c r="EP216" s="614" t="s">
        <v>1083</v>
      </c>
      <c r="EQ216" s="614" t="s">
        <v>1083</v>
      </c>
      <c r="ER216" s="614" t="s">
        <v>1083</v>
      </c>
      <c r="ES216" s="614" t="s">
        <v>1083</v>
      </c>
      <c r="ET216" s="614" t="s">
        <v>529</v>
      </c>
      <c r="EU216" s="614" t="s">
        <v>529</v>
      </c>
      <c r="EV216" s="614" t="s">
        <v>529</v>
      </c>
      <c r="EW216" s="614" t="s">
        <v>529</v>
      </c>
      <c r="EX216" s="614" t="s">
        <v>1083</v>
      </c>
      <c r="EY216" s="614" t="s">
        <v>1083</v>
      </c>
      <c r="EZ216" s="614" t="s">
        <v>529</v>
      </c>
      <c r="FA216" s="614" t="s">
        <v>1083</v>
      </c>
      <c r="FB216" s="614" t="s">
        <v>1083</v>
      </c>
      <c r="FC216" s="614" t="s">
        <v>1083</v>
      </c>
      <c r="FD216" s="614" t="s">
        <v>1083</v>
      </c>
      <c r="FE216" s="614" t="s">
        <v>1083</v>
      </c>
      <c r="FF216" s="614" t="s">
        <v>1083</v>
      </c>
      <c r="FG216" s="614" t="s">
        <v>1083</v>
      </c>
      <c r="FH216" s="614" t="s">
        <v>1083</v>
      </c>
      <c r="FI216" s="614" t="s">
        <v>1083</v>
      </c>
      <c r="FJ216" s="614" t="s">
        <v>529</v>
      </c>
      <c r="FK216" s="614" t="s">
        <v>529</v>
      </c>
      <c r="FL216" s="614" t="s">
        <v>1083</v>
      </c>
      <c r="FM216" s="614" t="s">
        <v>1083</v>
      </c>
      <c r="FN216" s="614" t="s">
        <v>1083</v>
      </c>
      <c r="FO216" s="614" t="s">
        <v>1083</v>
      </c>
      <c r="FP216" s="614" t="s">
        <v>1083</v>
      </c>
      <c r="FQ216" s="614" t="s">
        <v>1083</v>
      </c>
      <c r="FR216" s="614" t="s">
        <v>529</v>
      </c>
      <c r="FS216" s="614" t="s">
        <v>529</v>
      </c>
      <c r="FT216" s="614" t="s">
        <v>529</v>
      </c>
      <c r="FU216" s="614" t="s">
        <v>529</v>
      </c>
      <c r="FV216" s="614" t="s">
        <v>529</v>
      </c>
      <c r="FW216" s="614" t="s">
        <v>529</v>
      </c>
      <c r="FX216" s="614" t="s">
        <v>529</v>
      </c>
      <c r="FY216" s="614" t="s">
        <v>1083</v>
      </c>
      <c r="FZ216" s="614" t="s">
        <v>529</v>
      </c>
      <c r="GA216" s="614" t="s">
        <v>529</v>
      </c>
      <c r="GB216" s="614" t="s">
        <v>529</v>
      </c>
      <c r="GC216" s="614" t="s">
        <v>529</v>
      </c>
      <c r="GD216" s="614" t="s">
        <v>529</v>
      </c>
      <c r="GE216" s="614" t="s">
        <v>1083</v>
      </c>
      <c r="GF216" s="614" t="s">
        <v>529</v>
      </c>
      <c r="GG216" s="614" t="s">
        <v>529</v>
      </c>
      <c r="GH216" s="614" t="s">
        <v>1083</v>
      </c>
      <c r="GI216" s="614" t="s">
        <v>1083</v>
      </c>
      <c r="GJ216" s="614" t="s">
        <v>529</v>
      </c>
      <c r="GK216" s="614" t="s">
        <v>1083</v>
      </c>
      <c r="GL216" s="614" t="s">
        <v>529</v>
      </c>
      <c r="GM216" s="614" t="s">
        <v>529</v>
      </c>
    </row>
    <row r="217" spans="1:195" x14ac:dyDescent="0.2">
      <c r="A217" s="613">
        <v>45042</v>
      </c>
      <c r="B217" s="614" t="s">
        <v>1083</v>
      </c>
      <c r="C217" s="614" t="s">
        <v>1083</v>
      </c>
      <c r="D217" s="614" t="s">
        <v>1083</v>
      </c>
      <c r="E217" s="614" t="s">
        <v>529</v>
      </c>
      <c r="F217" s="614" t="s">
        <v>1083</v>
      </c>
      <c r="G217" s="614" t="s">
        <v>1083</v>
      </c>
      <c r="H217" s="614" t="s">
        <v>1083</v>
      </c>
      <c r="I217" s="614" t="s">
        <v>1083</v>
      </c>
      <c r="J217" s="614" t="s">
        <v>1083</v>
      </c>
      <c r="K217" s="614" t="s">
        <v>1083</v>
      </c>
      <c r="L217" s="614" t="s">
        <v>1083</v>
      </c>
      <c r="M217" s="614" t="s">
        <v>1083</v>
      </c>
      <c r="N217" s="614" t="s">
        <v>1083</v>
      </c>
      <c r="O217" s="614" t="s">
        <v>1083</v>
      </c>
      <c r="P217" s="614" t="s">
        <v>1083</v>
      </c>
      <c r="Q217" s="614" t="s">
        <v>1083</v>
      </c>
      <c r="R217" s="614" t="s">
        <v>1083</v>
      </c>
      <c r="S217" s="614" t="s">
        <v>1083</v>
      </c>
      <c r="T217" s="614" t="s">
        <v>1083</v>
      </c>
      <c r="U217" s="614" t="s">
        <v>1083</v>
      </c>
      <c r="V217" s="614" t="s">
        <v>1083</v>
      </c>
      <c r="W217" s="614" t="s">
        <v>529</v>
      </c>
      <c r="X217" s="614" t="s">
        <v>529</v>
      </c>
      <c r="Y217" s="614" t="s">
        <v>1083</v>
      </c>
      <c r="Z217" s="614" t="s">
        <v>1083</v>
      </c>
      <c r="AA217" s="614" t="s">
        <v>1083</v>
      </c>
      <c r="AB217" s="614" t="s">
        <v>1083</v>
      </c>
      <c r="AC217" s="614" t="s">
        <v>1083</v>
      </c>
      <c r="AD217" s="614" t="s">
        <v>1083</v>
      </c>
      <c r="AE217" s="614" t="s">
        <v>1083</v>
      </c>
      <c r="AF217" s="614" t="s">
        <v>1083</v>
      </c>
      <c r="AG217" s="614" t="s">
        <v>1083</v>
      </c>
      <c r="AH217" s="614" t="s">
        <v>1083</v>
      </c>
      <c r="AI217" s="614" t="s">
        <v>1083</v>
      </c>
      <c r="AJ217" s="614" t="s">
        <v>1083</v>
      </c>
      <c r="AK217" s="614" t="s">
        <v>1083</v>
      </c>
      <c r="AL217" s="614" t="s">
        <v>1083</v>
      </c>
      <c r="AM217" s="614" t="s">
        <v>1083</v>
      </c>
      <c r="AN217" s="614" t="s">
        <v>1083</v>
      </c>
      <c r="AO217" s="614" t="s">
        <v>1083</v>
      </c>
      <c r="AP217" s="614" t="s">
        <v>1083</v>
      </c>
      <c r="AQ217" s="614" t="s">
        <v>1083</v>
      </c>
      <c r="AR217" s="614" t="s">
        <v>1083</v>
      </c>
      <c r="AS217" s="614" t="s">
        <v>1083</v>
      </c>
      <c r="AT217" s="614" t="s">
        <v>1083</v>
      </c>
      <c r="AU217" s="614" t="s">
        <v>1083</v>
      </c>
      <c r="AV217" s="614" t="s">
        <v>1083</v>
      </c>
      <c r="AW217" s="614" t="s">
        <v>1083</v>
      </c>
      <c r="AX217" s="614" t="s">
        <v>1083</v>
      </c>
      <c r="AY217" s="614" t="s">
        <v>1083</v>
      </c>
      <c r="AZ217" s="614" t="s">
        <v>1083</v>
      </c>
      <c r="BA217" s="614" t="s">
        <v>1083</v>
      </c>
      <c r="BB217" s="614" t="s">
        <v>1083</v>
      </c>
      <c r="BC217" s="614" t="s">
        <v>529</v>
      </c>
      <c r="BD217" s="614" t="s">
        <v>529</v>
      </c>
      <c r="BE217" s="614" t="s">
        <v>1083</v>
      </c>
      <c r="BF217" s="614" t="s">
        <v>529</v>
      </c>
      <c r="BG217" s="614" t="s">
        <v>1083</v>
      </c>
      <c r="BH217" s="614" t="s">
        <v>529</v>
      </c>
      <c r="BI217" s="614" t="s">
        <v>1083</v>
      </c>
      <c r="BJ217" s="614" t="s">
        <v>1083</v>
      </c>
      <c r="BK217" s="614" t="s">
        <v>529</v>
      </c>
      <c r="BL217" s="614" t="s">
        <v>529</v>
      </c>
      <c r="BM217" s="614" t="s">
        <v>1083</v>
      </c>
      <c r="BN217" s="614" t="s">
        <v>529</v>
      </c>
      <c r="BO217" s="614" t="s">
        <v>529</v>
      </c>
      <c r="BP217" s="614" t="s">
        <v>529</v>
      </c>
      <c r="BQ217" s="614" t="s">
        <v>529</v>
      </c>
      <c r="BR217" s="614" t="s">
        <v>529</v>
      </c>
      <c r="BS217" s="614" t="s">
        <v>529</v>
      </c>
      <c r="BT217" s="614" t="s">
        <v>529</v>
      </c>
      <c r="BU217" s="614" t="s">
        <v>529</v>
      </c>
      <c r="BV217" s="614" t="s">
        <v>529</v>
      </c>
      <c r="BW217" s="614" t="s">
        <v>529</v>
      </c>
      <c r="BX217" s="614" t="s">
        <v>529</v>
      </c>
      <c r="BY217" s="614" t="s">
        <v>1083</v>
      </c>
      <c r="BZ217" s="614" t="s">
        <v>1083</v>
      </c>
      <c r="CA217" s="614" t="s">
        <v>1083</v>
      </c>
      <c r="CB217" s="614" t="s">
        <v>1083</v>
      </c>
      <c r="CC217" s="614" t="s">
        <v>1083</v>
      </c>
      <c r="CD217" s="614" t="s">
        <v>1083</v>
      </c>
      <c r="CE217" s="614" t="s">
        <v>529</v>
      </c>
      <c r="CF217" s="614" t="s">
        <v>529</v>
      </c>
      <c r="CG217" s="614" t="s">
        <v>1083</v>
      </c>
      <c r="CH217" s="614" t="s">
        <v>1083</v>
      </c>
      <c r="CI217" s="614" t="s">
        <v>1083</v>
      </c>
      <c r="CJ217" s="614" t="s">
        <v>1083</v>
      </c>
      <c r="CK217" s="614" t="s">
        <v>529</v>
      </c>
      <c r="CL217" s="614" t="s">
        <v>1083</v>
      </c>
      <c r="CM217" s="614" t="s">
        <v>1083</v>
      </c>
      <c r="CN217" s="614" t="s">
        <v>1083</v>
      </c>
      <c r="CO217" s="614" t="s">
        <v>1083</v>
      </c>
      <c r="CP217" s="614" t="s">
        <v>1083</v>
      </c>
      <c r="CQ217" s="614" t="s">
        <v>1083</v>
      </c>
      <c r="CR217" s="614" t="s">
        <v>529</v>
      </c>
      <c r="CS217" s="614" t="s">
        <v>1083</v>
      </c>
      <c r="CT217" s="614" t="s">
        <v>1083</v>
      </c>
      <c r="CU217" s="614" t="s">
        <v>1083</v>
      </c>
      <c r="CV217" s="614" t="s">
        <v>1083</v>
      </c>
      <c r="CW217" s="614" t="s">
        <v>1083</v>
      </c>
      <c r="CX217" s="614" t="s">
        <v>1083</v>
      </c>
      <c r="CY217" s="614" t="s">
        <v>1083</v>
      </c>
      <c r="CZ217" s="614" t="s">
        <v>1083</v>
      </c>
      <c r="DA217" s="614" t="s">
        <v>1083</v>
      </c>
      <c r="DB217" s="614" t="s">
        <v>1083</v>
      </c>
      <c r="DC217" s="614" t="s">
        <v>1083</v>
      </c>
      <c r="DD217" s="614" t="s">
        <v>1083</v>
      </c>
      <c r="DE217" s="614" t="s">
        <v>1083</v>
      </c>
      <c r="DF217" s="614" t="s">
        <v>1083</v>
      </c>
      <c r="DG217" s="614" t="s">
        <v>1083</v>
      </c>
      <c r="DH217" s="614" t="s">
        <v>1083</v>
      </c>
      <c r="DI217" s="614" t="s">
        <v>1083</v>
      </c>
      <c r="DJ217" s="614" t="s">
        <v>1083</v>
      </c>
      <c r="DK217" s="614" t="s">
        <v>1083</v>
      </c>
      <c r="DL217" s="614" t="s">
        <v>1083</v>
      </c>
      <c r="DM217" s="614" t="s">
        <v>529</v>
      </c>
      <c r="DN217" s="614" t="s">
        <v>1083</v>
      </c>
      <c r="DO217" s="614" t="s">
        <v>1083</v>
      </c>
      <c r="DP217" s="614" t="s">
        <v>529</v>
      </c>
      <c r="DQ217" s="614" t="s">
        <v>1083</v>
      </c>
      <c r="DR217" s="614" t="s">
        <v>1083</v>
      </c>
      <c r="DS217" s="614" t="s">
        <v>1083</v>
      </c>
      <c r="DT217" s="614" t="s">
        <v>1083</v>
      </c>
      <c r="DU217" s="614" t="s">
        <v>1083</v>
      </c>
      <c r="DV217" s="614" t="s">
        <v>1083</v>
      </c>
      <c r="DW217" s="614" t="s">
        <v>1083</v>
      </c>
      <c r="DX217" s="614" t="s">
        <v>1083</v>
      </c>
      <c r="DY217" s="614" t="s">
        <v>1083</v>
      </c>
      <c r="DZ217" s="614" t="s">
        <v>529</v>
      </c>
      <c r="EA217" s="614" t="s">
        <v>529</v>
      </c>
      <c r="EB217" s="614" t="s">
        <v>529</v>
      </c>
      <c r="EC217" s="614" t="s">
        <v>1083</v>
      </c>
      <c r="ED217" s="614" t="s">
        <v>529</v>
      </c>
      <c r="EE217" s="614" t="s">
        <v>529</v>
      </c>
      <c r="EF217" s="614" t="s">
        <v>529</v>
      </c>
      <c r="EG217" s="614" t="s">
        <v>529</v>
      </c>
      <c r="EH217" s="614" t="s">
        <v>1083</v>
      </c>
      <c r="EI217" s="614" t="s">
        <v>1083</v>
      </c>
      <c r="EJ217" s="614" t="s">
        <v>1083</v>
      </c>
      <c r="EK217" s="614" t="s">
        <v>1083</v>
      </c>
      <c r="EL217" s="614" t="s">
        <v>1083</v>
      </c>
      <c r="EM217" s="614" t="s">
        <v>1083</v>
      </c>
      <c r="EN217" s="614" t="s">
        <v>1083</v>
      </c>
      <c r="EO217" s="614" t="s">
        <v>1083</v>
      </c>
      <c r="EP217" s="614" t="s">
        <v>1083</v>
      </c>
      <c r="EQ217" s="614" t="s">
        <v>1083</v>
      </c>
      <c r="ER217" s="614" t="s">
        <v>1083</v>
      </c>
      <c r="ES217" s="614" t="s">
        <v>1083</v>
      </c>
      <c r="ET217" s="614" t="s">
        <v>529</v>
      </c>
      <c r="EU217" s="614" t="s">
        <v>529</v>
      </c>
      <c r="EV217" s="614" t="s">
        <v>529</v>
      </c>
      <c r="EW217" s="614" t="s">
        <v>529</v>
      </c>
      <c r="EX217" s="614" t="s">
        <v>1083</v>
      </c>
      <c r="EY217" s="614" t="s">
        <v>1083</v>
      </c>
      <c r="EZ217" s="614" t="s">
        <v>529</v>
      </c>
      <c r="FA217" s="614" t="s">
        <v>1083</v>
      </c>
      <c r="FB217" s="614" t="s">
        <v>1083</v>
      </c>
      <c r="FC217" s="614" t="s">
        <v>1083</v>
      </c>
      <c r="FD217" s="614" t="s">
        <v>1083</v>
      </c>
      <c r="FE217" s="614" t="s">
        <v>1083</v>
      </c>
      <c r="FF217" s="614" t="s">
        <v>1083</v>
      </c>
      <c r="FG217" s="614" t="s">
        <v>1083</v>
      </c>
      <c r="FH217" s="614" t="s">
        <v>1083</v>
      </c>
      <c r="FI217" s="614" t="s">
        <v>1083</v>
      </c>
      <c r="FJ217" s="614" t="s">
        <v>529</v>
      </c>
      <c r="FK217" s="614" t="s">
        <v>529</v>
      </c>
      <c r="FL217" s="614" t="s">
        <v>1083</v>
      </c>
      <c r="FM217" s="614" t="s">
        <v>1083</v>
      </c>
      <c r="FN217" s="614" t="s">
        <v>1083</v>
      </c>
      <c r="FO217" s="614" t="s">
        <v>1083</v>
      </c>
      <c r="FP217" s="614" t="s">
        <v>1083</v>
      </c>
      <c r="FQ217" s="614" t="s">
        <v>1083</v>
      </c>
      <c r="FR217" s="614" t="s">
        <v>529</v>
      </c>
      <c r="FS217" s="614" t="s">
        <v>529</v>
      </c>
      <c r="FT217" s="614" t="s">
        <v>529</v>
      </c>
      <c r="FU217" s="614" t="s">
        <v>529</v>
      </c>
      <c r="FV217" s="614" t="s">
        <v>529</v>
      </c>
      <c r="FW217" s="614" t="s">
        <v>529</v>
      </c>
      <c r="FX217" s="614" t="s">
        <v>529</v>
      </c>
      <c r="FY217" s="614" t="s">
        <v>1083</v>
      </c>
      <c r="FZ217" s="614" t="s">
        <v>529</v>
      </c>
      <c r="GA217" s="614" t="s">
        <v>529</v>
      </c>
      <c r="GB217" s="614" t="s">
        <v>529</v>
      </c>
      <c r="GC217" s="614" t="s">
        <v>529</v>
      </c>
      <c r="GD217" s="614" t="s">
        <v>529</v>
      </c>
      <c r="GE217" s="614" t="s">
        <v>1083</v>
      </c>
      <c r="GF217" s="614" t="s">
        <v>529</v>
      </c>
      <c r="GG217" s="614" t="s">
        <v>529</v>
      </c>
      <c r="GH217" s="614" t="s">
        <v>1083</v>
      </c>
      <c r="GI217" s="614" t="s">
        <v>1083</v>
      </c>
      <c r="GJ217" s="614" t="s">
        <v>529</v>
      </c>
      <c r="GK217" s="614" t="s">
        <v>1083</v>
      </c>
      <c r="GL217" s="614" t="s">
        <v>529</v>
      </c>
      <c r="GM217" s="614" t="s">
        <v>1083</v>
      </c>
    </row>
    <row r="218" spans="1:195" x14ac:dyDescent="0.2">
      <c r="A218" s="613">
        <v>45043</v>
      </c>
      <c r="B218" s="614" t="s">
        <v>1083</v>
      </c>
      <c r="C218" s="614" t="s">
        <v>1083</v>
      </c>
      <c r="D218" s="614" t="s">
        <v>1083</v>
      </c>
      <c r="E218" s="614" t="s">
        <v>529</v>
      </c>
      <c r="F218" s="614" t="s">
        <v>1083</v>
      </c>
      <c r="G218" s="614" t="s">
        <v>1083</v>
      </c>
      <c r="H218" s="614" t="s">
        <v>1083</v>
      </c>
      <c r="I218" s="614" t="s">
        <v>1083</v>
      </c>
      <c r="J218" s="614" t="s">
        <v>1083</v>
      </c>
      <c r="K218" s="614" t="s">
        <v>1083</v>
      </c>
      <c r="L218" s="614" t="s">
        <v>1083</v>
      </c>
      <c r="M218" s="614" t="s">
        <v>1083</v>
      </c>
      <c r="N218" s="614" t="s">
        <v>1083</v>
      </c>
      <c r="O218" s="614" t="s">
        <v>1083</v>
      </c>
      <c r="P218" s="614" t="s">
        <v>1083</v>
      </c>
      <c r="Q218" s="614" t="s">
        <v>1083</v>
      </c>
      <c r="R218" s="614" t="s">
        <v>1083</v>
      </c>
      <c r="S218" s="614" t="s">
        <v>1083</v>
      </c>
      <c r="T218" s="614" t="s">
        <v>1083</v>
      </c>
      <c r="U218" s="614" t="s">
        <v>1083</v>
      </c>
      <c r="V218" s="614" t="s">
        <v>1083</v>
      </c>
      <c r="W218" s="614" t="s">
        <v>529</v>
      </c>
      <c r="X218" s="614" t="s">
        <v>529</v>
      </c>
      <c r="Y218" s="614" t="s">
        <v>1083</v>
      </c>
      <c r="Z218" s="614" t="s">
        <v>1083</v>
      </c>
      <c r="AA218" s="614" t="s">
        <v>1083</v>
      </c>
      <c r="AB218" s="614" t="s">
        <v>1083</v>
      </c>
      <c r="AC218" s="614" t="s">
        <v>1083</v>
      </c>
      <c r="AD218" s="614" t="s">
        <v>1083</v>
      </c>
      <c r="AE218" s="614" t="s">
        <v>1083</v>
      </c>
      <c r="AF218" s="614" t="s">
        <v>1083</v>
      </c>
      <c r="AG218" s="614" t="s">
        <v>1083</v>
      </c>
      <c r="AH218" s="614" t="s">
        <v>1083</v>
      </c>
      <c r="AI218" s="614" t="s">
        <v>1083</v>
      </c>
      <c r="AJ218" s="614" t="s">
        <v>1083</v>
      </c>
      <c r="AK218" s="614" t="s">
        <v>1083</v>
      </c>
      <c r="AL218" s="614" t="s">
        <v>1083</v>
      </c>
      <c r="AM218" s="614" t="s">
        <v>1083</v>
      </c>
      <c r="AN218" s="614" t="s">
        <v>1083</v>
      </c>
      <c r="AO218" s="614" t="s">
        <v>1083</v>
      </c>
      <c r="AP218" s="614" t="s">
        <v>1083</v>
      </c>
      <c r="AQ218" s="614" t="s">
        <v>1083</v>
      </c>
      <c r="AR218" s="614" t="s">
        <v>1083</v>
      </c>
      <c r="AS218" s="614" t="s">
        <v>1083</v>
      </c>
      <c r="AT218" s="614" t="s">
        <v>1083</v>
      </c>
      <c r="AU218" s="614" t="s">
        <v>1083</v>
      </c>
      <c r="AV218" s="614" t="s">
        <v>1083</v>
      </c>
      <c r="AW218" s="614" t="s">
        <v>1083</v>
      </c>
      <c r="AX218" s="614" t="s">
        <v>529</v>
      </c>
      <c r="AY218" s="614" t="s">
        <v>1083</v>
      </c>
      <c r="AZ218" s="614" t="s">
        <v>1083</v>
      </c>
      <c r="BA218" s="614" t="s">
        <v>1083</v>
      </c>
      <c r="BB218" s="614" t="s">
        <v>1083</v>
      </c>
      <c r="BC218" s="614" t="s">
        <v>529</v>
      </c>
      <c r="BD218" s="614" t="s">
        <v>529</v>
      </c>
      <c r="BE218" s="614" t="s">
        <v>1083</v>
      </c>
      <c r="BF218" s="614" t="s">
        <v>529</v>
      </c>
      <c r="BG218" s="614" t="s">
        <v>1083</v>
      </c>
      <c r="BH218" s="614" t="s">
        <v>529</v>
      </c>
      <c r="BI218" s="614" t="s">
        <v>1083</v>
      </c>
      <c r="BJ218" s="614" t="s">
        <v>1083</v>
      </c>
      <c r="BK218" s="614" t="s">
        <v>529</v>
      </c>
      <c r="BL218" s="614" t="s">
        <v>529</v>
      </c>
      <c r="BM218" s="614" t="s">
        <v>1083</v>
      </c>
      <c r="BN218" s="614" t="s">
        <v>529</v>
      </c>
      <c r="BO218" s="614" t="s">
        <v>529</v>
      </c>
      <c r="BP218" s="614" t="s">
        <v>529</v>
      </c>
      <c r="BQ218" s="614" t="s">
        <v>529</v>
      </c>
      <c r="BR218" s="614" t="s">
        <v>529</v>
      </c>
      <c r="BS218" s="614" t="s">
        <v>529</v>
      </c>
      <c r="BT218" s="614" t="s">
        <v>529</v>
      </c>
      <c r="BU218" s="614" t="s">
        <v>529</v>
      </c>
      <c r="BV218" s="614" t="s">
        <v>529</v>
      </c>
      <c r="BW218" s="614" t="s">
        <v>529</v>
      </c>
      <c r="BX218" s="614" t="s">
        <v>529</v>
      </c>
      <c r="BY218" s="614" t="s">
        <v>1083</v>
      </c>
      <c r="BZ218" s="614" t="s">
        <v>1083</v>
      </c>
      <c r="CA218" s="614" t="s">
        <v>1083</v>
      </c>
      <c r="CB218" s="614" t="s">
        <v>1083</v>
      </c>
      <c r="CC218" s="614" t="s">
        <v>1083</v>
      </c>
      <c r="CD218" s="614" t="s">
        <v>1083</v>
      </c>
      <c r="CE218" s="614" t="s">
        <v>529</v>
      </c>
      <c r="CF218" s="614" t="s">
        <v>529</v>
      </c>
      <c r="CG218" s="614" t="s">
        <v>1083</v>
      </c>
      <c r="CH218" s="614" t="s">
        <v>1083</v>
      </c>
      <c r="CI218" s="614" t="s">
        <v>1083</v>
      </c>
      <c r="CJ218" s="614" t="s">
        <v>1083</v>
      </c>
      <c r="CK218" s="614" t="s">
        <v>529</v>
      </c>
      <c r="CL218" s="614" t="s">
        <v>1083</v>
      </c>
      <c r="CM218" s="614" t="s">
        <v>1083</v>
      </c>
      <c r="CN218" s="614" t="s">
        <v>1083</v>
      </c>
      <c r="CO218" s="614" t="s">
        <v>1083</v>
      </c>
      <c r="CP218" s="614" t="s">
        <v>1083</v>
      </c>
      <c r="CQ218" s="614" t="s">
        <v>1083</v>
      </c>
      <c r="CR218" s="614" t="s">
        <v>529</v>
      </c>
      <c r="CS218" s="614" t="s">
        <v>1083</v>
      </c>
      <c r="CT218" s="614" t="s">
        <v>1083</v>
      </c>
      <c r="CU218" s="614" t="s">
        <v>1083</v>
      </c>
      <c r="CV218" s="614" t="s">
        <v>1083</v>
      </c>
      <c r="CW218" s="614" t="s">
        <v>1083</v>
      </c>
      <c r="CX218" s="614" t="s">
        <v>1083</v>
      </c>
      <c r="CY218" s="614" t="s">
        <v>1083</v>
      </c>
      <c r="CZ218" s="614" t="s">
        <v>1083</v>
      </c>
      <c r="DA218" s="614" t="s">
        <v>1083</v>
      </c>
      <c r="DB218" s="614" t="s">
        <v>1083</v>
      </c>
      <c r="DC218" s="614" t="s">
        <v>529</v>
      </c>
      <c r="DD218" s="614" t="s">
        <v>1083</v>
      </c>
      <c r="DE218" s="614" t="s">
        <v>1083</v>
      </c>
      <c r="DF218" s="614" t="s">
        <v>1083</v>
      </c>
      <c r="DG218" s="614" t="s">
        <v>1083</v>
      </c>
      <c r="DH218" s="614" t="s">
        <v>1083</v>
      </c>
      <c r="DI218" s="614" t="s">
        <v>1083</v>
      </c>
      <c r="DJ218" s="614" t="s">
        <v>1083</v>
      </c>
      <c r="DK218" s="614" t="s">
        <v>1083</v>
      </c>
      <c r="DL218" s="614" t="s">
        <v>1083</v>
      </c>
      <c r="DM218" s="614" t="s">
        <v>529</v>
      </c>
      <c r="DN218" s="614" t="s">
        <v>1083</v>
      </c>
      <c r="DO218" s="614" t="s">
        <v>1083</v>
      </c>
      <c r="DP218" s="614" t="s">
        <v>529</v>
      </c>
      <c r="DQ218" s="614" t="s">
        <v>1083</v>
      </c>
      <c r="DR218" s="614" t="s">
        <v>1083</v>
      </c>
      <c r="DS218" s="614" t="s">
        <v>1083</v>
      </c>
      <c r="DT218" s="614" t="s">
        <v>1083</v>
      </c>
      <c r="DU218" s="614" t="s">
        <v>1083</v>
      </c>
      <c r="DV218" s="614" t="s">
        <v>1083</v>
      </c>
      <c r="DW218" s="614" t="s">
        <v>1083</v>
      </c>
      <c r="DX218" s="614" t="s">
        <v>1083</v>
      </c>
      <c r="DY218" s="614" t="s">
        <v>1083</v>
      </c>
      <c r="DZ218" s="614" t="s">
        <v>529</v>
      </c>
      <c r="EA218" s="614" t="s">
        <v>529</v>
      </c>
      <c r="EB218" s="614" t="s">
        <v>529</v>
      </c>
      <c r="EC218" s="614" t="s">
        <v>1083</v>
      </c>
      <c r="ED218" s="614" t="s">
        <v>529</v>
      </c>
      <c r="EE218" s="614" t="s">
        <v>1083</v>
      </c>
      <c r="EF218" s="614" t="s">
        <v>529</v>
      </c>
      <c r="EG218" s="614" t="s">
        <v>529</v>
      </c>
      <c r="EH218" s="614" t="s">
        <v>1083</v>
      </c>
      <c r="EI218" s="614" t="s">
        <v>1083</v>
      </c>
      <c r="EJ218" s="614" t="s">
        <v>1083</v>
      </c>
      <c r="EK218" s="614" t="s">
        <v>1083</v>
      </c>
      <c r="EL218" s="614" t="s">
        <v>1083</v>
      </c>
      <c r="EM218" s="614" t="s">
        <v>1083</v>
      </c>
      <c r="EN218" s="614" t="s">
        <v>1083</v>
      </c>
      <c r="EO218" s="614" t="s">
        <v>1083</v>
      </c>
      <c r="EP218" s="614" t="s">
        <v>1083</v>
      </c>
      <c r="EQ218" s="614" t="s">
        <v>1083</v>
      </c>
      <c r="ER218" s="614" t="s">
        <v>1083</v>
      </c>
      <c r="ES218" s="614" t="s">
        <v>1083</v>
      </c>
      <c r="ET218" s="614" t="s">
        <v>529</v>
      </c>
      <c r="EU218" s="614" t="s">
        <v>529</v>
      </c>
      <c r="EV218" s="614" t="s">
        <v>529</v>
      </c>
      <c r="EW218" s="614" t="s">
        <v>529</v>
      </c>
      <c r="EX218" s="614" t="s">
        <v>1083</v>
      </c>
      <c r="EY218" s="614" t="s">
        <v>529</v>
      </c>
      <c r="EZ218" s="614" t="s">
        <v>529</v>
      </c>
      <c r="FA218" s="614" t="s">
        <v>1083</v>
      </c>
      <c r="FB218" s="614" t="s">
        <v>1083</v>
      </c>
      <c r="FC218" s="614" t="s">
        <v>1083</v>
      </c>
      <c r="FD218" s="614" t="s">
        <v>1083</v>
      </c>
      <c r="FE218" s="614" t="s">
        <v>1083</v>
      </c>
      <c r="FF218" s="614" t="s">
        <v>1083</v>
      </c>
      <c r="FG218" s="614" t="s">
        <v>1083</v>
      </c>
      <c r="FH218" s="614" t="s">
        <v>1083</v>
      </c>
      <c r="FI218" s="614" t="s">
        <v>1083</v>
      </c>
      <c r="FJ218" s="614" t="s">
        <v>1083</v>
      </c>
      <c r="FK218" s="614" t="s">
        <v>1083</v>
      </c>
      <c r="FL218" s="614" t="s">
        <v>1083</v>
      </c>
      <c r="FM218" s="614" t="s">
        <v>1083</v>
      </c>
      <c r="FN218" s="614" t="s">
        <v>1083</v>
      </c>
      <c r="FO218" s="614" t="s">
        <v>1083</v>
      </c>
      <c r="FP218" s="614" t="s">
        <v>1083</v>
      </c>
      <c r="FQ218" s="614" t="s">
        <v>1083</v>
      </c>
      <c r="FR218" s="614" t="s">
        <v>529</v>
      </c>
      <c r="FS218" s="614" t="s">
        <v>529</v>
      </c>
      <c r="FT218" s="614" t="s">
        <v>529</v>
      </c>
      <c r="FU218" s="614" t="s">
        <v>529</v>
      </c>
      <c r="FV218" s="614" t="s">
        <v>529</v>
      </c>
      <c r="FW218" s="614" t="s">
        <v>529</v>
      </c>
      <c r="FX218" s="614" t="s">
        <v>529</v>
      </c>
      <c r="FY218" s="614" t="s">
        <v>1083</v>
      </c>
      <c r="FZ218" s="614" t="s">
        <v>529</v>
      </c>
      <c r="GA218" s="614" t="s">
        <v>529</v>
      </c>
      <c r="GB218" s="614" t="s">
        <v>529</v>
      </c>
      <c r="GC218" s="614" t="s">
        <v>529</v>
      </c>
      <c r="GD218" s="614" t="s">
        <v>529</v>
      </c>
      <c r="GE218" s="614" t="s">
        <v>1083</v>
      </c>
      <c r="GF218" s="614" t="s">
        <v>529</v>
      </c>
      <c r="GG218" s="614" t="s">
        <v>529</v>
      </c>
      <c r="GH218" s="614" t="s">
        <v>1083</v>
      </c>
      <c r="GI218" s="614" t="s">
        <v>1083</v>
      </c>
      <c r="GJ218" s="614" t="s">
        <v>529</v>
      </c>
      <c r="GK218" s="614" t="s">
        <v>1083</v>
      </c>
      <c r="GL218" s="614" t="s">
        <v>529</v>
      </c>
      <c r="GM218" s="614" t="s">
        <v>1083</v>
      </c>
    </row>
    <row r="219" spans="1:195" x14ac:dyDescent="0.2">
      <c r="A219" s="613">
        <v>45044</v>
      </c>
      <c r="B219" s="614" t="s">
        <v>1083</v>
      </c>
      <c r="C219" s="614" t="s">
        <v>1083</v>
      </c>
      <c r="D219" s="614" t="s">
        <v>1083</v>
      </c>
      <c r="E219" s="614" t="s">
        <v>529</v>
      </c>
      <c r="F219" s="614" t="s">
        <v>1083</v>
      </c>
      <c r="G219" s="614" t="s">
        <v>1083</v>
      </c>
      <c r="H219" s="614" t="s">
        <v>1083</v>
      </c>
      <c r="I219" s="614" t="s">
        <v>1083</v>
      </c>
      <c r="J219" s="614" t="s">
        <v>1083</v>
      </c>
      <c r="K219" s="614" t="s">
        <v>1083</v>
      </c>
      <c r="L219" s="614" t="s">
        <v>1083</v>
      </c>
      <c r="M219" s="614" t="s">
        <v>1083</v>
      </c>
      <c r="N219" s="614" t="s">
        <v>1083</v>
      </c>
      <c r="O219" s="614" t="s">
        <v>1083</v>
      </c>
      <c r="P219" s="614" t="s">
        <v>1083</v>
      </c>
      <c r="Q219" s="614" t="s">
        <v>1083</v>
      </c>
      <c r="R219" s="614" t="s">
        <v>1083</v>
      </c>
      <c r="S219" s="614" t="s">
        <v>1083</v>
      </c>
      <c r="T219" s="614" t="s">
        <v>1083</v>
      </c>
      <c r="U219" s="614" t="s">
        <v>1083</v>
      </c>
      <c r="V219" s="614" t="s">
        <v>1083</v>
      </c>
      <c r="W219" s="614" t="s">
        <v>1083</v>
      </c>
      <c r="X219" s="614" t="s">
        <v>1083</v>
      </c>
      <c r="Y219" s="614" t="s">
        <v>1083</v>
      </c>
      <c r="Z219" s="614" t="s">
        <v>1083</v>
      </c>
      <c r="AA219" s="614" t="s">
        <v>1083</v>
      </c>
      <c r="AB219" s="614" t="s">
        <v>1083</v>
      </c>
      <c r="AC219" s="614" t="s">
        <v>1083</v>
      </c>
      <c r="AD219" s="614" t="s">
        <v>1083</v>
      </c>
      <c r="AE219" s="614" t="s">
        <v>1083</v>
      </c>
      <c r="AF219" s="614" t="s">
        <v>1083</v>
      </c>
      <c r="AG219" s="614" t="s">
        <v>1083</v>
      </c>
      <c r="AH219" s="614" t="s">
        <v>1083</v>
      </c>
      <c r="AI219" s="614" t="s">
        <v>1083</v>
      </c>
      <c r="AJ219" s="614" t="s">
        <v>1083</v>
      </c>
      <c r="AK219" s="614" t="s">
        <v>1083</v>
      </c>
      <c r="AL219" s="614" t="s">
        <v>1083</v>
      </c>
      <c r="AM219" s="614" t="s">
        <v>1083</v>
      </c>
      <c r="AN219" s="614" t="s">
        <v>1083</v>
      </c>
      <c r="AO219" s="614" t="s">
        <v>1083</v>
      </c>
      <c r="AP219" s="614" t="s">
        <v>1083</v>
      </c>
      <c r="AQ219" s="614" t="s">
        <v>1083</v>
      </c>
      <c r="AR219" s="614" t="s">
        <v>1083</v>
      </c>
      <c r="AS219" s="614" t="s">
        <v>1083</v>
      </c>
      <c r="AT219" s="614" t="s">
        <v>1083</v>
      </c>
      <c r="AU219" s="614" t="s">
        <v>1083</v>
      </c>
      <c r="AV219" s="614" t="s">
        <v>1083</v>
      </c>
      <c r="AW219" s="614" t="s">
        <v>1083</v>
      </c>
      <c r="AX219" s="614" t="s">
        <v>529</v>
      </c>
      <c r="AY219" s="614" t="s">
        <v>1083</v>
      </c>
      <c r="AZ219" s="614" t="s">
        <v>1083</v>
      </c>
      <c r="BA219" s="614" t="s">
        <v>1083</v>
      </c>
      <c r="BB219" s="614" t="s">
        <v>1083</v>
      </c>
      <c r="BC219" s="614" t="s">
        <v>529</v>
      </c>
      <c r="BD219" s="614" t="s">
        <v>529</v>
      </c>
      <c r="BE219" s="614" t="s">
        <v>1083</v>
      </c>
      <c r="BF219" s="614" t="s">
        <v>529</v>
      </c>
      <c r="BG219" s="614" t="s">
        <v>1083</v>
      </c>
      <c r="BH219" s="614" t="s">
        <v>529</v>
      </c>
      <c r="BI219" s="614" t="s">
        <v>1083</v>
      </c>
      <c r="BJ219" s="614" t="s">
        <v>1083</v>
      </c>
      <c r="BK219" s="614" t="s">
        <v>529</v>
      </c>
      <c r="BL219" s="614" t="s">
        <v>529</v>
      </c>
      <c r="BM219" s="614" t="s">
        <v>1083</v>
      </c>
      <c r="BN219" s="614" t="s">
        <v>529</v>
      </c>
      <c r="BO219" s="614" t="s">
        <v>529</v>
      </c>
      <c r="BP219" s="614" t="s">
        <v>529</v>
      </c>
      <c r="BQ219" s="614" t="s">
        <v>529</v>
      </c>
      <c r="BR219" s="614" t="s">
        <v>529</v>
      </c>
      <c r="BS219" s="614" t="s">
        <v>529</v>
      </c>
      <c r="BT219" s="614" t="s">
        <v>529</v>
      </c>
      <c r="BU219" s="614" t="s">
        <v>529</v>
      </c>
      <c r="BV219" s="614" t="s">
        <v>529</v>
      </c>
      <c r="BW219" s="614" t="s">
        <v>529</v>
      </c>
      <c r="BX219" s="614" t="s">
        <v>529</v>
      </c>
      <c r="BY219" s="614" t="s">
        <v>1083</v>
      </c>
      <c r="BZ219" s="614" t="s">
        <v>1083</v>
      </c>
      <c r="CA219" s="614" t="s">
        <v>1083</v>
      </c>
      <c r="CB219" s="614" t="s">
        <v>1083</v>
      </c>
      <c r="CC219" s="614" t="s">
        <v>1083</v>
      </c>
      <c r="CD219" s="614" t="s">
        <v>1083</v>
      </c>
      <c r="CE219" s="614" t="s">
        <v>529</v>
      </c>
      <c r="CF219" s="614" t="s">
        <v>529</v>
      </c>
      <c r="CG219" s="614" t="s">
        <v>1083</v>
      </c>
      <c r="CH219" s="614" t="s">
        <v>1083</v>
      </c>
      <c r="CI219" s="614" t="s">
        <v>1083</v>
      </c>
      <c r="CJ219" s="614" t="s">
        <v>1083</v>
      </c>
      <c r="CK219" s="614" t="s">
        <v>529</v>
      </c>
      <c r="CL219" s="614" t="s">
        <v>1083</v>
      </c>
      <c r="CM219" s="614" t="s">
        <v>1083</v>
      </c>
      <c r="CN219" s="614" t="s">
        <v>1083</v>
      </c>
      <c r="CO219" s="614" t="s">
        <v>1083</v>
      </c>
      <c r="CP219" s="614" t="s">
        <v>1083</v>
      </c>
      <c r="CQ219" s="614" t="s">
        <v>1083</v>
      </c>
      <c r="CR219" s="614" t="s">
        <v>529</v>
      </c>
      <c r="CS219" s="614" t="s">
        <v>1083</v>
      </c>
      <c r="CT219" s="614" t="s">
        <v>1083</v>
      </c>
      <c r="CU219" s="614" t="s">
        <v>1083</v>
      </c>
      <c r="CV219" s="614" t="s">
        <v>1083</v>
      </c>
      <c r="CW219" s="614" t="s">
        <v>1083</v>
      </c>
      <c r="CX219" s="614" t="s">
        <v>1083</v>
      </c>
      <c r="CY219" s="614" t="s">
        <v>1083</v>
      </c>
      <c r="CZ219" s="614" t="s">
        <v>1083</v>
      </c>
      <c r="DA219" s="614" t="s">
        <v>1083</v>
      </c>
      <c r="DB219" s="614" t="s">
        <v>1083</v>
      </c>
      <c r="DC219" s="614" t="s">
        <v>529</v>
      </c>
      <c r="DD219" s="614" t="s">
        <v>1083</v>
      </c>
      <c r="DE219" s="614" t="s">
        <v>1083</v>
      </c>
      <c r="DF219" s="614" t="s">
        <v>1083</v>
      </c>
      <c r="DG219" s="614" t="s">
        <v>1083</v>
      </c>
      <c r="DH219" s="614" t="s">
        <v>1083</v>
      </c>
      <c r="DI219" s="614" t="s">
        <v>1083</v>
      </c>
      <c r="DJ219" s="614" t="s">
        <v>1083</v>
      </c>
      <c r="DK219" s="614" t="s">
        <v>1083</v>
      </c>
      <c r="DL219" s="614" t="s">
        <v>1083</v>
      </c>
      <c r="DM219" s="614" t="s">
        <v>529</v>
      </c>
      <c r="DN219" s="614" t="s">
        <v>1083</v>
      </c>
      <c r="DO219" s="614" t="s">
        <v>1083</v>
      </c>
      <c r="DP219" s="614" t="s">
        <v>529</v>
      </c>
      <c r="DQ219" s="614" t="s">
        <v>1083</v>
      </c>
      <c r="DR219" s="614" t="s">
        <v>1083</v>
      </c>
      <c r="DS219" s="614" t="s">
        <v>1083</v>
      </c>
      <c r="DT219" s="614" t="s">
        <v>1083</v>
      </c>
      <c r="DU219" s="614" t="s">
        <v>1083</v>
      </c>
      <c r="DV219" s="614" t="s">
        <v>1083</v>
      </c>
      <c r="DW219" s="614" t="s">
        <v>1083</v>
      </c>
      <c r="DX219" s="614" t="s">
        <v>1083</v>
      </c>
      <c r="DY219" s="614" t="s">
        <v>1083</v>
      </c>
      <c r="DZ219" s="614" t="s">
        <v>529</v>
      </c>
      <c r="EA219" s="614" t="s">
        <v>529</v>
      </c>
      <c r="EB219" s="614" t="s">
        <v>529</v>
      </c>
      <c r="EC219" s="614" t="s">
        <v>1083</v>
      </c>
      <c r="ED219" s="614" t="s">
        <v>529</v>
      </c>
      <c r="EE219" s="614" t="s">
        <v>1083</v>
      </c>
      <c r="EF219" s="614" t="s">
        <v>529</v>
      </c>
      <c r="EG219" s="614" t="s">
        <v>1083</v>
      </c>
      <c r="EH219" s="614" t="s">
        <v>1083</v>
      </c>
      <c r="EI219" s="614" t="s">
        <v>1083</v>
      </c>
      <c r="EJ219" s="614" t="s">
        <v>1083</v>
      </c>
      <c r="EK219" s="614" t="s">
        <v>1083</v>
      </c>
      <c r="EL219" s="614" t="s">
        <v>1083</v>
      </c>
      <c r="EM219" s="614" t="s">
        <v>1083</v>
      </c>
      <c r="EN219" s="614" t="s">
        <v>1083</v>
      </c>
      <c r="EO219" s="614" t="s">
        <v>1083</v>
      </c>
      <c r="EP219" s="614" t="s">
        <v>1083</v>
      </c>
      <c r="EQ219" s="614" t="s">
        <v>1083</v>
      </c>
      <c r="ER219" s="614" t="s">
        <v>1083</v>
      </c>
      <c r="ES219" s="614" t="s">
        <v>1083</v>
      </c>
      <c r="ET219" s="614" t="s">
        <v>529</v>
      </c>
      <c r="EU219" s="614" t="s">
        <v>529</v>
      </c>
      <c r="EV219" s="614" t="s">
        <v>529</v>
      </c>
      <c r="EW219" s="614" t="s">
        <v>529</v>
      </c>
      <c r="EX219" s="614" t="s">
        <v>1083</v>
      </c>
      <c r="EY219" s="614" t="s">
        <v>1083</v>
      </c>
      <c r="EZ219" s="614" t="s">
        <v>529</v>
      </c>
      <c r="FA219" s="614" t="s">
        <v>1083</v>
      </c>
      <c r="FB219" s="614" t="s">
        <v>1083</v>
      </c>
      <c r="FC219" s="614" t="s">
        <v>1083</v>
      </c>
      <c r="FD219" s="614" t="s">
        <v>1083</v>
      </c>
      <c r="FE219" s="614" t="s">
        <v>1083</v>
      </c>
      <c r="FF219" s="614" t="s">
        <v>1083</v>
      </c>
      <c r="FG219" s="614" t="s">
        <v>1083</v>
      </c>
      <c r="FH219" s="614" t="s">
        <v>1083</v>
      </c>
      <c r="FI219" s="614" t="s">
        <v>1083</v>
      </c>
      <c r="FJ219" s="614" t="s">
        <v>1083</v>
      </c>
      <c r="FK219" s="614" t="s">
        <v>1083</v>
      </c>
      <c r="FL219" s="614" t="s">
        <v>1083</v>
      </c>
      <c r="FM219" s="614" t="s">
        <v>1083</v>
      </c>
      <c r="FN219" s="614" t="s">
        <v>1083</v>
      </c>
      <c r="FO219" s="614" t="s">
        <v>1083</v>
      </c>
      <c r="FP219" s="614" t="s">
        <v>1083</v>
      </c>
      <c r="FQ219" s="614" t="s">
        <v>1083</v>
      </c>
      <c r="FR219" s="614" t="s">
        <v>529</v>
      </c>
      <c r="FS219" s="614" t="s">
        <v>529</v>
      </c>
      <c r="FT219" s="614" t="s">
        <v>529</v>
      </c>
      <c r="FU219" s="614" t="s">
        <v>529</v>
      </c>
      <c r="FV219" s="614" t="s">
        <v>529</v>
      </c>
      <c r="FW219" s="614" t="s">
        <v>529</v>
      </c>
      <c r="FX219" s="614" t="s">
        <v>529</v>
      </c>
      <c r="FY219" s="614" t="s">
        <v>1083</v>
      </c>
      <c r="FZ219" s="614" t="s">
        <v>529</v>
      </c>
      <c r="GA219" s="614" t="s">
        <v>529</v>
      </c>
      <c r="GB219" s="614" t="s">
        <v>529</v>
      </c>
      <c r="GC219" s="614" t="s">
        <v>529</v>
      </c>
      <c r="GD219" s="614" t="s">
        <v>529</v>
      </c>
      <c r="GE219" s="614" t="s">
        <v>1083</v>
      </c>
      <c r="GF219" s="614" t="s">
        <v>529</v>
      </c>
      <c r="GG219" s="614" t="s">
        <v>529</v>
      </c>
      <c r="GH219" s="614" t="s">
        <v>1083</v>
      </c>
      <c r="GI219" s="614" t="s">
        <v>1083</v>
      </c>
      <c r="GJ219" s="614" t="s">
        <v>529</v>
      </c>
      <c r="GK219" s="614" t="s">
        <v>1083</v>
      </c>
      <c r="GL219" s="614" t="s">
        <v>529</v>
      </c>
      <c r="GM219" s="614" t="s">
        <v>1083</v>
      </c>
    </row>
    <row r="220" spans="1:195" x14ac:dyDescent="0.2">
      <c r="A220" s="613">
        <v>45045</v>
      </c>
      <c r="B220" s="614" t="s">
        <v>1083</v>
      </c>
      <c r="C220" s="614" t="s">
        <v>1083</v>
      </c>
      <c r="D220" s="614" t="s">
        <v>1083</v>
      </c>
      <c r="E220" s="614" t="s">
        <v>529</v>
      </c>
      <c r="F220" s="614" t="s">
        <v>1083</v>
      </c>
      <c r="G220" s="614" t="s">
        <v>1083</v>
      </c>
      <c r="H220" s="614" t="s">
        <v>1083</v>
      </c>
      <c r="I220" s="614" t="s">
        <v>1083</v>
      </c>
      <c r="J220" s="614" t="s">
        <v>1083</v>
      </c>
      <c r="K220" s="614" t="s">
        <v>1083</v>
      </c>
      <c r="L220" s="614" t="s">
        <v>1083</v>
      </c>
      <c r="M220" s="614" t="s">
        <v>1083</v>
      </c>
      <c r="N220" s="614" t="s">
        <v>1083</v>
      </c>
      <c r="O220" s="614" t="s">
        <v>1083</v>
      </c>
      <c r="P220" s="614" t="s">
        <v>1083</v>
      </c>
      <c r="Q220" s="614" t="s">
        <v>1083</v>
      </c>
      <c r="R220" s="614" t="s">
        <v>1083</v>
      </c>
      <c r="S220" s="614" t="s">
        <v>1083</v>
      </c>
      <c r="T220" s="614" t="s">
        <v>1083</v>
      </c>
      <c r="U220" s="614" t="s">
        <v>1083</v>
      </c>
      <c r="V220" s="614" t="s">
        <v>1083</v>
      </c>
      <c r="W220" s="614" t="s">
        <v>1083</v>
      </c>
      <c r="X220" s="614" t="s">
        <v>1083</v>
      </c>
      <c r="Y220" s="614" t="s">
        <v>1083</v>
      </c>
      <c r="Z220" s="614" t="s">
        <v>1083</v>
      </c>
      <c r="AA220" s="614" t="s">
        <v>1083</v>
      </c>
      <c r="AB220" s="614" t="s">
        <v>1083</v>
      </c>
      <c r="AC220" s="614" t="s">
        <v>1083</v>
      </c>
      <c r="AD220" s="614" t="s">
        <v>1083</v>
      </c>
      <c r="AE220" s="614" t="s">
        <v>1083</v>
      </c>
      <c r="AF220" s="614" t="s">
        <v>1083</v>
      </c>
      <c r="AG220" s="614" t="s">
        <v>1083</v>
      </c>
      <c r="AH220" s="614" t="s">
        <v>1083</v>
      </c>
      <c r="AI220" s="614" t="s">
        <v>1083</v>
      </c>
      <c r="AJ220" s="614" t="s">
        <v>1083</v>
      </c>
      <c r="AK220" s="614" t="s">
        <v>1083</v>
      </c>
      <c r="AL220" s="614" t="s">
        <v>1083</v>
      </c>
      <c r="AM220" s="614" t="s">
        <v>1083</v>
      </c>
      <c r="AN220" s="614" t="s">
        <v>1083</v>
      </c>
      <c r="AO220" s="614" t="s">
        <v>1083</v>
      </c>
      <c r="AP220" s="614" t="s">
        <v>1083</v>
      </c>
      <c r="AQ220" s="614" t="s">
        <v>1083</v>
      </c>
      <c r="AR220" s="614" t="s">
        <v>1083</v>
      </c>
      <c r="AS220" s="614" t="s">
        <v>1083</v>
      </c>
      <c r="AT220" s="614" t="s">
        <v>1083</v>
      </c>
      <c r="AU220" s="614" t="s">
        <v>1083</v>
      </c>
      <c r="AV220" s="614" t="s">
        <v>1083</v>
      </c>
      <c r="AW220" s="614" t="s">
        <v>1083</v>
      </c>
      <c r="AX220" s="614" t="s">
        <v>529</v>
      </c>
      <c r="AY220" s="614" t="s">
        <v>1083</v>
      </c>
      <c r="AZ220" s="614" t="s">
        <v>1083</v>
      </c>
      <c r="BA220" s="614" t="s">
        <v>1083</v>
      </c>
      <c r="BB220" s="614" t="s">
        <v>1083</v>
      </c>
      <c r="BC220" s="614" t="s">
        <v>529</v>
      </c>
      <c r="BD220" s="614" t="s">
        <v>529</v>
      </c>
      <c r="BE220" s="614" t="s">
        <v>1083</v>
      </c>
      <c r="BF220" s="614" t="s">
        <v>529</v>
      </c>
      <c r="BG220" s="614" t="s">
        <v>1083</v>
      </c>
      <c r="BH220" s="614" t="s">
        <v>529</v>
      </c>
      <c r="BI220" s="614" t="s">
        <v>1083</v>
      </c>
      <c r="BJ220" s="614" t="s">
        <v>1083</v>
      </c>
      <c r="BK220" s="614" t="s">
        <v>529</v>
      </c>
      <c r="BL220" s="614" t="s">
        <v>529</v>
      </c>
      <c r="BM220" s="614" t="s">
        <v>1083</v>
      </c>
      <c r="BN220" s="614" t="s">
        <v>529</v>
      </c>
      <c r="BO220" s="614" t="s">
        <v>529</v>
      </c>
      <c r="BP220" s="614" t="s">
        <v>529</v>
      </c>
      <c r="BQ220" s="614" t="s">
        <v>529</v>
      </c>
      <c r="BR220" s="614" t="s">
        <v>529</v>
      </c>
      <c r="BS220" s="614" t="s">
        <v>529</v>
      </c>
      <c r="BT220" s="614" t="s">
        <v>529</v>
      </c>
      <c r="BU220" s="614" t="s">
        <v>529</v>
      </c>
      <c r="BV220" s="614" t="s">
        <v>529</v>
      </c>
      <c r="BW220" s="614" t="s">
        <v>529</v>
      </c>
      <c r="BX220" s="614" t="s">
        <v>529</v>
      </c>
      <c r="BY220" s="614" t="s">
        <v>1083</v>
      </c>
      <c r="BZ220" s="614" t="s">
        <v>1083</v>
      </c>
      <c r="CA220" s="614" t="s">
        <v>1083</v>
      </c>
      <c r="CB220" s="614" t="s">
        <v>1083</v>
      </c>
      <c r="CC220" s="614" t="s">
        <v>1083</v>
      </c>
      <c r="CD220" s="614" t="s">
        <v>1083</v>
      </c>
      <c r="CE220" s="614" t="s">
        <v>529</v>
      </c>
      <c r="CF220" s="614" t="s">
        <v>529</v>
      </c>
      <c r="CG220" s="614" t="s">
        <v>1083</v>
      </c>
      <c r="CH220" s="614" t="s">
        <v>1083</v>
      </c>
      <c r="CI220" s="614" t="s">
        <v>1083</v>
      </c>
      <c r="CJ220" s="614" t="s">
        <v>1083</v>
      </c>
      <c r="CK220" s="614" t="s">
        <v>529</v>
      </c>
      <c r="CL220" s="614" t="s">
        <v>1083</v>
      </c>
      <c r="CM220" s="614" t="s">
        <v>1083</v>
      </c>
      <c r="CN220" s="614" t="s">
        <v>1083</v>
      </c>
      <c r="CO220" s="614" t="s">
        <v>1083</v>
      </c>
      <c r="CP220" s="614" t="s">
        <v>1083</v>
      </c>
      <c r="CQ220" s="614" t="s">
        <v>1083</v>
      </c>
      <c r="CR220" s="614" t="s">
        <v>529</v>
      </c>
      <c r="CS220" s="614" t="s">
        <v>1083</v>
      </c>
      <c r="CT220" s="614" t="s">
        <v>1083</v>
      </c>
      <c r="CU220" s="614" t="s">
        <v>1083</v>
      </c>
      <c r="CV220" s="614" t="s">
        <v>1083</v>
      </c>
      <c r="CW220" s="614" t="s">
        <v>1083</v>
      </c>
      <c r="CX220" s="614" t="s">
        <v>1083</v>
      </c>
      <c r="CY220" s="614" t="s">
        <v>1083</v>
      </c>
      <c r="CZ220" s="614" t="s">
        <v>1083</v>
      </c>
      <c r="DA220" s="614" t="s">
        <v>1083</v>
      </c>
      <c r="DB220" s="614" t="s">
        <v>1083</v>
      </c>
      <c r="DC220" s="614" t="s">
        <v>529</v>
      </c>
      <c r="DD220" s="614" t="s">
        <v>1083</v>
      </c>
      <c r="DE220" s="614" t="s">
        <v>1083</v>
      </c>
      <c r="DF220" s="614" t="s">
        <v>1083</v>
      </c>
      <c r="DG220" s="614" t="s">
        <v>1083</v>
      </c>
      <c r="DH220" s="614" t="s">
        <v>1083</v>
      </c>
      <c r="DI220" s="614" t="s">
        <v>1083</v>
      </c>
      <c r="DJ220" s="614" t="s">
        <v>1083</v>
      </c>
      <c r="DK220" s="614" t="s">
        <v>1083</v>
      </c>
      <c r="DL220" s="614" t="s">
        <v>1083</v>
      </c>
      <c r="DM220" s="614" t="s">
        <v>529</v>
      </c>
      <c r="DN220" s="614" t="s">
        <v>1083</v>
      </c>
      <c r="DO220" s="614" t="s">
        <v>1083</v>
      </c>
      <c r="DP220" s="614" t="s">
        <v>529</v>
      </c>
      <c r="DQ220" s="614" t="s">
        <v>1083</v>
      </c>
      <c r="DR220" s="614" t="s">
        <v>1083</v>
      </c>
      <c r="DS220" s="614" t="s">
        <v>1083</v>
      </c>
      <c r="DT220" s="614" t="s">
        <v>1083</v>
      </c>
      <c r="DU220" s="614" t="s">
        <v>1083</v>
      </c>
      <c r="DV220" s="614" t="s">
        <v>1083</v>
      </c>
      <c r="DW220" s="614" t="s">
        <v>1083</v>
      </c>
      <c r="DX220" s="614" t="s">
        <v>1083</v>
      </c>
      <c r="DY220" s="614" t="s">
        <v>1083</v>
      </c>
      <c r="DZ220" s="614" t="s">
        <v>529</v>
      </c>
      <c r="EA220" s="614" t="s">
        <v>529</v>
      </c>
      <c r="EB220" s="614" t="s">
        <v>529</v>
      </c>
      <c r="EC220" s="614" t="s">
        <v>1083</v>
      </c>
      <c r="ED220" s="614" t="s">
        <v>529</v>
      </c>
      <c r="EE220" s="614" t="s">
        <v>529</v>
      </c>
      <c r="EF220" s="614" t="s">
        <v>529</v>
      </c>
      <c r="EG220" s="614" t="s">
        <v>1083</v>
      </c>
      <c r="EH220" s="614" t="s">
        <v>1083</v>
      </c>
      <c r="EI220" s="614" t="s">
        <v>1083</v>
      </c>
      <c r="EJ220" s="614" t="s">
        <v>1083</v>
      </c>
      <c r="EK220" s="614" t="s">
        <v>1083</v>
      </c>
      <c r="EL220" s="614" t="s">
        <v>1083</v>
      </c>
      <c r="EM220" s="614" t="s">
        <v>1083</v>
      </c>
      <c r="EN220" s="614" t="s">
        <v>1083</v>
      </c>
      <c r="EO220" s="614" t="s">
        <v>1083</v>
      </c>
      <c r="EP220" s="614" t="s">
        <v>1083</v>
      </c>
      <c r="EQ220" s="614" t="s">
        <v>1083</v>
      </c>
      <c r="ER220" s="614" t="s">
        <v>1083</v>
      </c>
      <c r="ES220" s="614" t="s">
        <v>1083</v>
      </c>
      <c r="ET220" s="614" t="s">
        <v>529</v>
      </c>
      <c r="EU220" s="614" t="s">
        <v>529</v>
      </c>
      <c r="EV220" s="614" t="s">
        <v>529</v>
      </c>
      <c r="EW220" s="614" t="s">
        <v>529</v>
      </c>
      <c r="EX220" s="614" t="s">
        <v>1083</v>
      </c>
      <c r="EY220" s="614" t="s">
        <v>1083</v>
      </c>
      <c r="EZ220" s="614" t="s">
        <v>529</v>
      </c>
      <c r="FA220" s="614" t="s">
        <v>1083</v>
      </c>
      <c r="FB220" s="614" t="s">
        <v>1083</v>
      </c>
      <c r="FC220" s="614" t="s">
        <v>1083</v>
      </c>
      <c r="FD220" s="614" t="s">
        <v>1083</v>
      </c>
      <c r="FE220" s="614" t="s">
        <v>529</v>
      </c>
      <c r="FF220" s="614" t="s">
        <v>1083</v>
      </c>
      <c r="FG220" s="614" t="s">
        <v>1083</v>
      </c>
      <c r="FH220" s="614" t="s">
        <v>1083</v>
      </c>
      <c r="FI220" s="614" t="s">
        <v>1083</v>
      </c>
      <c r="FJ220" s="614" t="s">
        <v>1083</v>
      </c>
      <c r="FK220" s="614" t="s">
        <v>1083</v>
      </c>
      <c r="FL220" s="614" t="s">
        <v>1083</v>
      </c>
      <c r="FM220" s="614" t="s">
        <v>1083</v>
      </c>
      <c r="FN220" s="614" t="s">
        <v>1083</v>
      </c>
      <c r="FO220" s="614" t="s">
        <v>1083</v>
      </c>
      <c r="FP220" s="614" t="s">
        <v>1083</v>
      </c>
      <c r="FQ220" s="614" t="s">
        <v>1083</v>
      </c>
      <c r="FR220" s="614" t="s">
        <v>529</v>
      </c>
      <c r="FS220" s="614" t="s">
        <v>529</v>
      </c>
      <c r="FT220" s="614" t="s">
        <v>529</v>
      </c>
      <c r="FU220" s="614" t="s">
        <v>529</v>
      </c>
      <c r="FV220" s="614" t="s">
        <v>529</v>
      </c>
      <c r="FW220" s="614" t="s">
        <v>529</v>
      </c>
      <c r="FX220" s="614" t="s">
        <v>529</v>
      </c>
      <c r="FY220" s="614" t="s">
        <v>1083</v>
      </c>
      <c r="FZ220" s="614" t="s">
        <v>529</v>
      </c>
      <c r="GA220" s="614" t="s">
        <v>529</v>
      </c>
      <c r="GB220" s="614" t="s">
        <v>529</v>
      </c>
      <c r="GC220" s="614" t="s">
        <v>529</v>
      </c>
      <c r="GD220" s="614" t="s">
        <v>529</v>
      </c>
      <c r="GE220" s="614" t="s">
        <v>1083</v>
      </c>
      <c r="GF220" s="614" t="s">
        <v>529</v>
      </c>
      <c r="GG220" s="614" t="s">
        <v>529</v>
      </c>
      <c r="GH220" s="614" t="s">
        <v>1083</v>
      </c>
      <c r="GI220" s="614" t="s">
        <v>1083</v>
      </c>
      <c r="GJ220" s="614" t="s">
        <v>1083</v>
      </c>
      <c r="GK220" s="614" t="s">
        <v>1083</v>
      </c>
      <c r="GL220" s="614" t="s">
        <v>529</v>
      </c>
      <c r="GM220" s="614" t="s">
        <v>1083</v>
      </c>
    </row>
    <row r="221" spans="1:195" x14ac:dyDescent="0.2">
      <c r="A221" s="613">
        <v>45046</v>
      </c>
      <c r="B221" s="614" t="s">
        <v>1083</v>
      </c>
      <c r="C221" s="614" t="s">
        <v>1083</v>
      </c>
      <c r="D221" s="614" t="s">
        <v>1083</v>
      </c>
      <c r="E221" s="614" t="s">
        <v>529</v>
      </c>
      <c r="F221" s="614" t="s">
        <v>1083</v>
      </c>
      <c r="G221" s="614" t="s">
        <v>1083</v>
      </c>
      <c r="H221" s="614" t="s">
        <v>1083</v>
      </c>
      <c r="I221" s="614" t="s">
        <v>1083</v>
      </c>
      <c r="J221" s="614" t="s">
        <v>1083</v>
      </c>
      <c r="K221" s="614" t="s">
        <v>1083</v>
      </c>
      <c r="L221" s="614" t="s">
        <v>1083</v>
      </c>
      <c r="M221" s="614" t="s">
        <v>1083</v>
      </c>
      <c r="N221" s="614" t="s">
        <v>1083</v>
      </c>
      <c r="O221" s="614" t="s">
        <v>1083</v>
      </c>
      <c r="P221" s="614" t="s">
        <v>1083</v>
      </c>
      <c r="Q221" s="614" t="s">
        <v>1083</v>
      </c>
      <c r="R221" s="614" t="s">
        <v>1083</v>
      </c>
      <c r="S221" s="614" t="s">
        <v>1083</v>
      </c>
      <c r="T221" s="614" t="s">
        <v>1083</v>
      </c>
      <c r="U221" s="614" t="s">
        <v>1083</v>
      </c>
      <c r="V221" s="614" t="s">
        <v>1083</v>
      </c>
      <c r="W221" s="614" t="s">
        <v>529</v>
      </c>
      <c r="X221" s="614" t="s">
        <v>529</v>
      </c>
      <c r="Y221" s="614" t="s">
        <v>1083</v>
      </c>
      <c r="Z221" s="614" t="s">
        <v>1083</v>
      </c>
      <c r="AA221" s="614" t="s">
        <v>1083</v>
      </c>
      <c r="AB221" s="614" t="s">
        <v>1083</v>
      </c>
      <c r="AC221" s="614" t="s">
        <v>1083</v>
      </c>
      <c r="AD221" s="614" t="s">
        <v>1083</v>
      </c>
      <c r="AE221" s="614" t="s">
        <v>1083</v>
      </c>
      <c r="AF221" s="614" t="s">
        <v>1083</v>
      </c>
      <c r="AG221" s="614" t="s">
        <v>1083</v>
      </c>
      <c r="AH221" s="614" t="s">
        <v>1083</v>
      </c>
      <c r="AI221" s="614" t="s">
        <v>1083</v>
      </c>
      <c r="AJ221" s="614" t="s">
        <v>1083</v>
      </c>
      <c r="AK221" s="614" t="s">
        <v>1083</v>
      </c>
      <c r="AL221" s="614" t="s">
        <v>1083</v>
      </c>
      <c r="AM221" s="614" t="s">
        <v>1083</v>
      </c>
      <c r="AN221" s="614" t="s">
        <v>1083</v>
      </c>
      <c r="AO221" s="614" t="s">
        <v>1083</v>
      </c>
      <c r="AP221" s="614" t="s">
        <v>1083</v>
      </c>
      <c r="AQ221" s="614" t="s">
        <v>1083</v>
      </c>
      <c r="AR221" s="614" t="s">
        <v>1083</v>
      </c>
      <c r="AS221" s="614" t="s">
        <v>1083</v>
      </c>
      <c r="AT221" s="614" t="s">
        <v>1083</v>
      </c>
      <c r="AU221" s="614" t="s">
        <v>1083</v>
      </c>
      <c r="AV221" s="614" t="s">
        <v>1083</v>
      </c>
      <c r="AW221" s="614" t="s">
        <v>1083</v>
      </c>
      <c r="AX221" s="614" t="s">
        <v>529</v>
      </c>
      <c r="AY221" s="614" t="s">
        <v>1083</v>
      </c>
      <c r="AZ221" s="614" t="s">
        <v>1083</v>
      </c>
      <c r="BA221" s="614" t="s">
        <v>1083</v>
      </c>
      <c r="BB221" s="614" t="s">
        <v>1083</v>
      </c>
      <c r="BC221" s="614" t="s">
        <v>529</v>
      </c>
      <c r="BD221" s="614" t="s">
        <v>529</v>
      </c>
      <c r="BE221" s="614" t="s">
        <v>1083</v>
      </c>
      <c r="BF221" s="614" t="s">
        <v>529</v>
      </c>
      <c r="BG221" s="614" t="s">
        <v>1083</v>
      </c>
      <c r="BH221" s="614" t="s">
        <v>529</v>
      </c>
      <c r="BI221" s="614" t="s">
        <v>1083</v>
      </c>
      <c r="BJ221" s="614" t="s">
        <v>1083</v>
      </c>
      <c r="BK221" s="614" t="s">
        <v>529</v>
      </c>
      <c r="BL221" s="614" t="s">
        <v>529</v>
      </c>
      <c r="BM221" s="614" t="s">
        <v>1083</v>
      </c>
      <c r="BN221" s="614" t="s">
        <v>529</v>
      </c>
      <c r="BO221" s="614" t="s">
        <v>529</v>
      </c>
      <c r="BP221" s="614" t="s">
        <v>529</v>
      </c>
      <c r="BQ221" s="614" t="s">
        <v>529</v>
      </c>
      <c r="BR221" s="614" t="s">
        <v>529</v>
      </c>
      <c r="BS221" s="614" t="s">
        <v>529</v>
      </c>
      <c r="BT221" s="614" t="s">
        <v>529</v>
      </c>
      <c r="BU221" s="614" t="s">
        <v>529</v>
      </c>
      <c r="BV221" s="614" t="s">
        <v>529</v>
      </c>
      <c r="BW221" s="614" t="s">
        <v>529</v>
      </c>
      <c r="BX221" s="614" t="s">
        <v>529</v>
      </c>
      <c r="BY221" s="614" t="s">
        <v>1083</v>
      </c>
      <c r="BZ221" s="614" t="s">
        <v>1083</v>
      </c>
      <c r="CA221" s="614" t="s">
        <v>1083</v>
      </c>
      <c r="CB221" s="614" t="s">
        <v>1083</v>
      </c>
      <c r="CC221" s="614" t="s">
        <v>1083</v>
      </c>
      <c r="CD221" s="614" t="s">
        <v>1083</v>
      </c>
      <c r="CE221" s="614" t="s">
        <v>529</v>
      </c>
      <c r="CF221" s="614" t="s">
        <v>529</v>
      </c>
      <c r="CG221" s="614" t="s">
        <v>1083</v>
      </c>
      <c r="CH221" s="614" t="s">
        <v>1083</v>
      </c>
      <c r="CI221" s="614" t="s">
        <v>1083</v>
      </c>
      <c r="CJ221" s="614" t="s">
        <v>1083</v>
      </c>
      <c r="CK221" s="614" t="s">
        <v>529</v>
      </c>
      <c r="CL221" s="614" t="s">
        <v>1083</v>
      </c>
      <c r="CM221" s="614" t="s">
        <v>1083</v>
      </c>
      <c r="CN221" s="614" t="s">
        <v>1083</v>
      </c>
      <c r="CO221" s="614" t="s">
        <v>1083</v>
      </c>
      <c r="CP221" s="614" t="s">
        <v>1083</v>
      </c>
      <c r="CQ221" s="614" t="s">
        <v>1083</v>
      </c>
      <c r="CR221" s="614" t="s">
        <v>529</v>
      </c>
      <c r="CS221" s="614" t="s">
        <v>1083</v>
      </c>
      <c r="CT221" s="614" t="s">
        <v>1083</v>
      </c>
      <c r="CU221" s="614" t="s">
        <v>1083</v>
      </c>
      <c r="CV221" s="614" t="s">
        <v>1083</v>
      </c>
      <c r="CW221" s="614" t="s">
        <v>1083</v>
      </c>
      <c r="CX221" s="614" t="s">
        <v>1083</v>
      </c>
      <c r="CY221" s="614" t="s">
        <v>1083</v>
      </c>
      <c r="CZ221" s="614" t="s">
        <v>1083</v>
      </c>
      <c r="DA221" s="614" t="s">
        <v>1083</v>
      </c>
      <c r="DB221" s="614" t="s">
        <v>1083</v>
      </c>
      <c r="DC221" s="614" t="s">
        <v>529</v>
      </c>
      <c r="DD221" s="614" t="s">
        <v>1083</v>
      </c>
      <c r="DE221" s="614" t="s">
        <v>1083</v>
      </c>
      <c r="DF221" s="614" t="s">
        <v>1083</v>
      </c>
      <c r="DG221" s="614" t="s">
        <v>1083</v>
      </c>
      <c r="DH221" s="614" t="s">
        <v>1083</v>
      </c>
      <c r="DI221" s="614" t="s">
        <v>1083</v>
      </c>
      <c r="DJ221" s="614" t="s">
        <v>1083</v>
      </c>
      <c r="DK221" s="614" t="s">
        <v>1083</v>
      </c>
      <c r="DL221" s="614" t="s">
        <v>1083</v>
      </c>
      <c r="DM221" s="614" t="s">
        <v>529</v>
      </c>
      <c r="DN221" s="614" t="s">
        <v>1083</v>
      </c>
      <c r="DO221" s="614" t="s">
        <v>1083</v>
      </c>
      <c r="DP221" s="614" t="s">
        <v>529</v>
      </c>
      <c r="DQ221" s="614" t="s">
        <v>1083</v>
      </c>
      <c r="DR221" s="614" t="s">
        <v>1083</v>
      </c>
      <c r="DS221" s="614" t="s">
        <v>1083</v>
      </c>
      <c r="DT221" s="614" t="s">
        <v>1083</v>
      </c>
      <c r="DU221" s="614" t="s">
        <v>1083</v>
      </c>
      <c r="DV221" s="614" t="s">
        <v>1083</v>
      </c>
      <c r="DW221" s="614" t="s">
        <v>1083</v>
      </c>
      <c r="DX221" s="614" t="s">
        <v>1083</v>
      </c>
      <c r="DY221" s="614" t="s">
        <v>1083</v>
      </c>
      <c r="DZ221" s="614" t="s">
        <v>529</v>
      </c>
      <c r="EA221" s="614" t="s">
        <v>529</v>
      </c>
      <c r="EB221" s="614" t="s">
        <v>529</v>
      </c>
      <c r="EC221" s="614" t="s">
        <v>1083</v>
      </c>
      <c r="ED221" s="614" t="s">
        <v>529</v>
      </c>
      <c r="EE221" s="614" t="s">
        <v>529</v>
      </c>
      <c r="EF221" s="614" t="s">
        <v>529</v>
      </c>
      <c r="EG221" s="614" t="s">
        <v>529</v>
      </c>
      <c r="EH221" s="614" t="s">
        <v>1083</v>
      </c>
      <c r="EI221" s="614" t="s">
        <v>1083</v>
      </c>
      <c r="EJ221" s="614" t="s">
        <v>1083</v>
      </c>
      <c r="EK221" s="614" t="s">
        <v>1083</v>
      </c>
      <c r="EL221" s="614" t="s">
        <v>1083</v>
      </c>
      <c r="EM221" s="614" t="s">
        <v>1083</v>
      </c>
      <c r="EN221" s="614" t="s">
        <v>1083</v>
      </c>
      <c r="EO221" s="614" t="s">
        <v>1083</v>
      </c>
      <c r="EP221" s="614" t="s">
        <v>1083</v>
      </c>
      <c r="EQ221" s="614" t="s">
        <v>1083</v>
      </c>
      <c r="ER221" s="614" t="s">
        <v>1083</v>
      </c>
      <c r="ES221" s="614" t="s">
        <v>1083</v>
      </c>
      <c r="ET221" s="614" t="s">
        <v>529</v>
      </c>
      <c r="EU221" s="614" t="s">
        <v>529</v>
      </c>
      <c r="EV221" s="614" t="s">
        <v>529</v>
      </c>
      <c r="EW221" s="614" t="s">
        <v>529</v>
      </c>
      <c r="EX221" s="614" t="s">
        <v>1083</v>
      </c>
      <c r="EY221" s="614" t="s">
        <v>1083</v>
      </c>
      <c r="EZ221" s="614" t="s">
        <v>529</v>
      </c>
      <c r="FA221" s="614" t="s">
        <v>1083</v>
      </c>
      <c r="FB221" s="614" t="s">
        <v>1083</v>
      </c>
      <c r="FC221" s="614" t="s">
        <v>1083</v>
      </c>
      <c r="FD221" s="614" t="s">
        <v>1083</v>
      </c>
      <c r="FE221" s="614" t="s">
        <v>1083</v>
      </c>
      <c r="FF221" s="614" t="s">
        <v>1083</v>
      </c>
      <c r="FG221" s="614" t="s">
        <v>1083</v>
      </c>
      <c r="FH221" s="614" t="s">
        <v>1083</v>
      </c>
      <c r="FI221" s="614" t="s">
        <v>1083</v>
      </c>
      <c r="FJ221" s="614" t="s">
        <v>1083</v>
      </c>
      <c r="FK221" s="614" t="s">
        <v>1083</v>
      </c>
      <c r="FL221" s="614" t="s">
        <v>1083</v>
      </c>
      <c r="FM221" s="614" t="s">
        <v>1083</v>
      </c>
      <c r="FN221" s="614" t="s">
        <v>1083</v>
      </c>
      <c r="FO221" s="614" t="s">
        <v>1083</v>
      </c>
      <c r="FP221" s="614" t="s">
        <v>1083</v>
      </c>
      <c r="FQ221" s="614" t="s">
        <v>1083</v>
      </c>
      <c r="FR221" s="614" t="s">
        <v>529</v>
      </c>
      <c r="FS221" s="614" t="s">
        <v>529</v>
      </c>
      <c r="FT221" s="614" t="s">
        <v>529</v>
      </c>
      <c r="FU221" s="614" t="s">
        <v>529</v>
      </c>
      <c r="FV221" s="614" t="s">
        <v>529</v>
      </c>
      <c r="FW221" s="614" t="s">
        <v>529</v>
      </c>
      <c r="FX221" s="614" t="s">
        <v>529</v>
      </c>
      <c r="FY221" s="614" t="s">
        <v>1083</v>
      </c>
      <c r="FZ221" s="614" t="s">
        <v>529</v>
      </c>
      <c r="GA221" s="614" t="s">
        <v>529</v>
      </c>
      <c r="GB221" s="614" t="s">
        <v>529</v>
      </c>
      <c r="GC221" s="614" t="s">
        <v>529</v>
      </c>
      <c r="GD221" s="614" t="s">
        <v>529</v>
      </c>
      <c r="GE221" s="614" t="s">
        <v>1083</v>
      </c>
      <c r="GF221" s="614" t="s">
        <v>529</v>
      </c>
      <c r="GG221" s="614" t="s">
        <v>529</v>
      </c>
      <c r="GH221" s="614" t="s">
        <v>1083</v>
      </c>
      <c r="GI221" s="614" t="s">
        <v>1083</v>
      </c>
      <c r="GJ221" s="614" t="s">
        <v>529</v>
      </c>
      <c r="GK221" s="614" t="s">
        <v>1083</v>
      </c>
      <c r="GL221" s="614" t="s">
        <v>529</v>
      </c>
      <c r="GM221" s="614" t="s">
        <v>1083</v>
      </c>
    </row>
    <row r="222" spans="1:195" x14ac:dyDescent="0.2">
      <c r="A222" s="613">
        <v>45047</v>
      </c>
      <c r="B222" s="614" t="s">
        <v>1083</v>
      </c>
      <c r="C222" s="614" t="s">
        <v>1083</v>
      </c>
      <c r="D222" s="614" t="s">
        <v>1083</v>
      </c>
      <c r="E222" s="614" t="s">
        <v>529</v>
      </c>
      <c r="F222" s="614" t="s">
        <v>1083</v>
      </c>
      <c r="G222" s="614" t="s">
        <v>1083</v>
      </c>
      <c r="H222" s="614" t="s">
        <v>1083</v>
      </c>
      <c r="I222" s="614" t="s">
        <v>1083</v>
      </c>
      <c r="J222" s="614" t="s">
        <v>1083</v>
      </c>
      <c r="K222" s="614" t="s">
        <v>1083</v>
      </c>
      <c r="L222" s="614" t="s">
        <v>1083</v>
      </c>
      <c r="M222" s="614" t="s">
        <v>1083</v>
      </c>
      <c r="N222" s="614" t="s">
        <v>1083</v>
      </c>
      <c r="O222" s="614" t="s">
        <v>1083</v>
      </c>
      <c r="P222" s="614" t="s">
        <v>1083</v>
      </c>
      <c r="Q222" s="614" t="s">
        <v>1083</v>
      </c>
      <c r="R222" s="614" t="s">
        <v>1083</v>
      </c>
      <c r="S222" s="614" t="s">
        <v>1083</v>
      </c>
      <c r="T222" s="614" t="s">
        <v>1083</v>
      </c>
      <c r="U222" s="614" t="s">
        <v>1083</v>
      </c>
      <c r="V222" s="614" t="s">
        <v>1083</v>
      </c>
      <c r="W222" s="614" t="s">
        <v>529</v>
      </c>
      <c r="X222" s="614" t="s">
        <v>529</v>
      </c>
      <c r="Y222" s="614" t="s">
        <v>1083</v>
      </c>
      <c r="Z222" s="614" t="s">
        <v>1083</v>
      </c>
      <c r="AA222" s="614" t="s">
        <v>1083</v>
      </c>
      <c r="AB222" s="614" t="s">
        <v>1083</v>
      </c>
      <c r="AC222" s="614" t="s">
        <v>1083</v>
      </c>
      <c r="AD222" s="614" t="s">
        <v>1083</v>
      </c>
      <c r="AE222" s="614" t="s">
        <v>1083</v>
      </c>
      <c r="AF222" s="614" t="s">
        <v>1083</v>
      </c>
      <c r="AG222" s="614" t="s">
        <v>1083</v>
      </c>
      <c r="AH222" s="614" t="s">
        <v>1083</v>
      </c>
      <c r="AI222" s="614" t="s">
        <v>1083</v>
      </c>
      <c r="AJ222" s="614" t="s">
        <v>1083</v>
      </c>
      <c r="AK222" s="614" t="s">
        <v>1083</v>
      </c>
      <c r="AL222" s="614" t="s">
        <v>1083</v>
      </c>
      <c r="AM222" s="614" t="s">
        <v>1083</v>
      </c>
      <c r="AN222" s="614" t="s">
        <v>1083</v>
      </c>
      <c r="AO222" s="614" t="s">
        <v>1083</v>
      </c>
      <c r="AP222" s="614" t="s">
        <v>1083</v>
      </c>
      <c r="AQ222" s="614" t="s">
        <v>1083</v>
      </c>
      <c r="AR222" s="614" t="s">
        <v>1083</v>
      </c>
      <c r="AS222" s="614" t="s">
        <v>1083</v>
      </c>
      <c r="AT222" s="614" t="s">
        <v>1083</v>
      </c>
      <c r="AU222" s="614" t="s">
        <v>1083</v>
      </c>
      <c r="AV222" s="614" t="s">
        <v>1083</v>
      </c>
      <c r="AW222" s="614" t="s">
        <v>1083</v>
      </c>
      <c r="AX222" s="614" t="s">
        <v>529</v>
      </c>
      <c r="AY222" s="614" t="s">
        <v>1083</v>
      </c>
      <c r="AZ222" s="614" t="s">
        <v>1083</v>
      </c>
      <c r="BA222" s="614" t="s">
        <v>1083</v>
      </c>
      <c r="BB222" s="614" t="s">
        <v>1083</v>
      </c>
      <c r="BC222" s="614" t="s">
        <v>529</v>
      </c>
      <c r="BD222" s="614" t="s">
        <v>529</v>
      </c>
      <c r="BE222" s="614" t="s">
        <v>1083</v>
      </c>
      <c r="BF222" s="614" t="s">
        <v>529</v>
      </c>
      <c r="BG222" s="614" t="s">
        <v>1083</v>
      </c>
      <c r="BH222" s="614" t="s">
        <v>529</v>
      </c>
      <c r="BI222" s="614" t="s">
        <v>1083</v>
      </c>
      <c r="BJ222" s="614" t="s">
        <v>1083</v>
      </c>
      <c r="BK222" s="614" t="s">
        <v>529</v>
      </c>
      <c r="BL222" s="614" t="s">
        <v>529</v>
      </c>
      <c r="BM222" s="614" t="s">
        <v>1083</v>
      </c>
      <c r="BN222" s="614" t="s">
        <v>529</v>
      </c>
      <c r="BO222" s="614" t="s">
        <v>529</v>
      </c>
      <c r="BP222" s="614" t="s">
        <v>529</v>
      </c>
      <c r="BQ222" s="614" t="s">
        <v>529</v>
      </c>
      <c r="BR222" s="614" t="s">
        <v>529</v>
      </c>
      <c r="BS222" s="614" t="s">
        <v>529</v>
      </c>
      <c r="BT222" s="614" t="s">
        <v>529</v>
      </c>
      <c r="BU222" s="614" t="s">
        <v>529</v>
      </c>
      <c r="BV222" s="614" t="s">
        <v>529</v>
      </c>
      <c r="BW222" s="614" t="s">
        <v>529</v>
      </c>
      <c r="BX222" s="614" t="s">
        <v>529</v>
      </c>
      <c r="BY222" s="614" t="s">
        <v>1083</v>
      </c>
      <c r="BZ222" s="614" t="s">
        <v>529</v>
      </c>
      <c r="CA222" s="614" t="s">
        <v>1083</v>
      </c>
      <c r="CB222" s="614" t="s">
        <v>1083</v>
      </c>
      <c r="CC222" s="614" t="s">
        <v>1083</v>
      </c>
      <c r="CD222" s="614" t="s">
        <v>1083</v>
      </c>
      <c r="CE222" s="614" t="s">
        <v>529</v>
      </c>
      <c r="CF222" s="614" t="s">
        <v>529</v>
      </c>
      <c r="CG222" s="614" t="s">
        <v>1083</v>
      </c>
      <c r="CH222" s="614" t="s">
        <v>1083</v>
      </c>
      <c r="CI222" s="614" t="s">
        <v>1083</v>
      </c>
      <c r="CJ222" s="614" t="s">
        <v>1083</v>
      </c>
      <c r="CK222" s="614" t="s">
        <v>529</v>
      </c>
      <c r="CL222" s="614" t="s">
        <v>1083</v>
      </c>
      <c r="CM222" s="614" t="s">
        <v>1083</v>
      </c>
      <c r="CN222" s="614" t="s">
        <v>1083</v>
      </c>
      <c r="CO222" s="614" t="s">
        <v>1083</v>
      </c>
      <c r="CP222" s="614" t="s">
        <v>1083</v>
      </c>
      <c r="CQ222" s="614" t="s">
        <v>1083</v>
      </c>
      <c r="CR222" s="614" t="s">
        <v>529</v>
      </c>
      <c r="CS222" s="614" t="s">
        <v>1083</v>
      </c>
      <c r="CT222" s="614" t="s">
        <v>1083</v>
      </c>
      <c r="CU222" s="614" t="s">
        <v>1083</v>
      </c>
      <c r="CV222" s="614" t="s">
        <v>1083</v>
      </c>
      <c r="CW222" s="614" t="s">
        <v>1083</v>
      </c>
      <c r="CX222" s="614" t="s">
        <v>1083</v>
      </c>
      <c r="CY222" s="614" t="s">
        <v>1083</v>
      </c>
      <c r="CZ222" s="614" t="s">
        <v>1083</v>
      </c>
      <c r="DA222" s="614" t="s">
        <v>1083</v>
      </c>
      <c r="DB222" s="614" t="s">
        <v>1083</v>
      </c>
      <c r="DC222" s="614" t="s">
        <v>529</v>
      </c>
      <c r="DD222" s="614" t="s">
        <v>1083</v>
      </c>
      <c r="DE222" s="614" t="s">
        <v>1083</v>
      </c>
      <c r="DF222" s="614" t="s">
        <v>1083</v>
      </c>
      <c r="DG222" s="614" t="s">
        <v>1083</v>
      </c>
      <c r="DH222" s="614" t="s">
        <v>1083</v>
      </c>
      <c r="DI222" s="614" t="s">
        <v>1083</v>
      </c>
      <c r="DJ222" s="614" t="s">
        <v>1083</v>
      </c>
      <c r="DK222" s="614" t="s">
        <v>1083</v>
      </c>
      <c r="DL222" s="614" t="s">
        <v>1083</v>
      </c>
      <c r="DM222" s="614" t="s">
        <v>529</v>
      </c>
      <c r="DN222" s="614" t="s">
        <v>1083</v>
      </c>
      <c r="DO222" s="614" t="s">
        <v>1083</v>
      </c>
      <c r="DP222" s="614" t="s">
        <v>1083</v>
      </c>
      <c r="DQ222" s="614" t="s">
        <v>1083</v>
      </c>
      <c r="DR222" s="614" t="s">
        <v>1083</v>
      </c>
      <c r="DS222" s="614" t="s">
        <v>1083</v>
      </c>
      <c r="DT222" s="614" t="s">
        <v>1083</v>
      </c>
      <c r="DU222" s="614" t="s">
        <v>1083</v>
      </c>
      <c r="DV222" s="614" t="s">
        <v>1083</v>
      </c>
      <c r="DW222" s="614" t="s">
        <v>1083</v>
      </c>
      <c r="DX222" s="614" t="s">
        <v>1083</v>
      </c>
      <c r="DY222" s="614" t="s">
        <v>1083</v>
      </c>
      <c r="DZ222" s="614" t="s">
        <v>529</v>
      </c>
      <c r="EA222" s="614" t="s">
        <v>529</v>
      </c>
      <c r="EB222" s="614" t="s">
        <v>529</v>
      </c>
      <c r="EC222" s="614" t="s">
        <v>1083</v>
      </c>
      <c r="ED222" s="614" t="s">
        <v>529</v>
      </c>
      <c r="EE222" s="614" t="s">
        <v>529</v>
      </c>
      <c r="EF222" s="614" t="s">
        <v>529</v>
      </c>
      <c r="EG222" s="614" t="s">
        <v>1083</v>
      </c>
      <c r="EH222" s="614" t="s">
        <v>1083</v>
      </c>
      <c r="EI222" s="614" t="s">
        <v>1083</v>
      </c>
      <c r="EJ222" s="614" t="s">
        <v>1083</v>
      </c>
      <c r="EK222" s="614" t="s">
        <v>1083</v>
      </c>
      <c r="EL222" s="614" t="s">
        <v>1083</v>
      </c>
      <c r="EM222" s="614" t="s">
        <v>1083</v>
      </c>
      <c r="EN222" s="614" t="s">
        <v>1083</v>
      </c>
      <c r="EO222" s="614" t="s">
        <v>1083</v>
      </c>
      <c r="EP222" s="614" t="s">
        <v>1083</v>
      </c>
      <c r="EQ222" s="614" t="s">
        <v>1083</v>
      </c>
      <c r="ER222" s="614" t="s">
        <v>1083</v>
      </c>
      <c r="ES222" s="614" t="s">
        <v>1083</v>
      </c>
      <c r="ET222" s="614" t="s">
        <v>529</v>
      </c>
      <c r="EU222" s="614" t="s">
        <v>1083</v>
      </c>
      <c r="EV222" s="614" t="s">
        <v>529</v>
      </c>
      <c r="EW222" s="614" t="s">
        <v>529</v>
      </c>
      <c r="EX222" s="614" t="s">
        <v>1083</v>
      </c>
      <c r="EY222" s="614" t="s">
        <v>1083</v>
      </c>
      <c r="EZ222" s="614" t="s">
        <v>529</v>
      </c>
      <c r="FA222" s="614" t="s">
        <v>1083</v>
      </c>
      <c r="FB222" s="614" t="s">
        <v>1083</v>
      </c>
      <c r="FC222" s="614" t="s">
        <v>1083</v>
      </c>
      <c r="FD222" s="614" t="s">
        <v>1083</v>
      </c>
      <c r="FE222" s="614" t="s">
        <v>1083</v>
      </c>
      <c r="FF222" s="614" t="s">
        <v>1083</v>
      </c>
      <c r="FG222" s="614" t="s">
        <v>1083</v>
      </c>
      <c r="FH222" s="614" t="s">
        <v>1083</v>
      </c>
      <c r="FI222" s="614" t="s">
        <v>1083</v>
      </c>
      <c r="FJ222" s="614" t="s">
        <v>1083</v>
      </c>
      <c r="FK222" s="614" t="s">
        <v>1083</v>
      </c>
      <c r="FL222" s="614" t="s">
        <v>1083</v>
      </c>
      <c r="FM222" s="614" t="s">
        <v>1083</v>
      </c>
      <c r="FN222" s="614" t="s">
        <v>1083</v>
      </c>
      <c r="FO222" s="614" t="s">
        <v>1083</v>
      </c>
      <c r="FP222" s="614" t="s">
        <v>1083</v>
      </c>
      <c r="FQ222" s="614" t="s">
        <v>1083</v>
      </c>
      <c r="FR222" s="614" t="s">
        <v>529</v>
      </c>
      <c r="FS222" s="614" t="s">
        <v>529</v>
      </c>
      <c r="FT222" s="614" t="s">
        <v>529</v>
      </c>
      <c r="FU222" s="614" t="s">
        <v>529</v>
      </c>
      <c r="FV222" s="614" t="s">
        <v>529</v>
      </c>
      <c r="FW222" s="614" t="s">
        <v>529</v>
      </c>
      <c r="FX222" s="614" t="s">
        <v>529</v>
      </c>
      <c r="FY222" s="614" t="s">
        <v>1083</v>
      </c>
      <c r="FZ222" s="614" t="s">
        <v>529</v>
      </c>
      <c r="GA222" s="614" t="s">
        <v>529</v>
      </c>
      <c r="GB222" s="614" t="s">
        <v>529</v>
      </c>
      <c r="GC222" s="614" t="s">
        <v>529</v>
      </c>
      <c r="GD222" s="614" t="s">
        <v>529</v>
      </c>
      <c r="GE222" s="614" t="s">
        <v>1083</v>
      </c>
      <c r="GF222" s="614" t="s">
        <v>529</v>
      </c>
      <c r="GG222" s="614" t="s">
        <v>529</v>
      </c>
      <c r="GH222" s="614" t="s">
        <v>1083</v>
      </c>
      <c r="GI222" s="614" t="s">
        <v>1083</v>
      </c>
      <c r="GJ222" s="614" t="s">
        <v>529</v>
      </c>
      <c r="GK222" s="614" t="s">
        <v>1083</v>
      </c>
      <c r="GL222" s="614" t="s">
        <v>529</v>
      </c>
      <c r="GM222" s="614" t="s">
        <v>529</v>
      </c>
    </row>
    <row r="223" spans="1:195" x14ac:dyDescent="0.2">
      <c r="A223" s="613">
        <v>45048</v>
      </c>
      <c r="B223" s="614" t="s">
        <v>1083</v>
      </c>
      <c r="C223" s="614" t="s">
        <v>1083</v>
      </c>
      <c r="D223" s="614" t="s">
        <v>1083</v>
      </c>
      <c r="E223" s="614" t="s">
        <v>529</v>
      </c>
      <c r="F223" s="614" t="s">
        <v>1083</v>
      </c>
      <c r="G223" s="614" t="s">
        <v>1083</v>
      </c>
      <c r="H223" s="614" t="s">
        <v>1083</v>
      </c>
      <c r="I223" s="614" t="s">
        <v>1083</v>
      </c>
      <c r="J223" s="614" t="s">
        <v>1083</v>
      </c>
      <c r="K223" s="614" t="s">
        <v>1083</v>
      </c>
      <c r="L223" s="614" t="s">
        <v>1083</v>
      </c>
      <c r="M223" s="614" t="s">
        <v>1083</v>
      </c>
      <c r="N223" s="614" t="s">
        <v>1083</v>
      </c>
      <c r="O223" s="614" t="s">
        <v>1083</v>
      </c>
      <c r="P223" s="614" t="s">
        <v>1083</v>
      </c>
      <c r="Q223" s="614" t="s">
        <v>1083</v>
      </c>
      <c r="R223" s="614" t="s">
        <v>1083</v>
      </c>
      <c r="S223" s="614" t="s">
        <v>1083</v>
      </c>
      <c r="T223" s="614" t="s">
        <v>1083</v>
      </c>
      <c r="U223" s="614" t="s">
        <v>1083</v>
      </c>
      <c r="V223" s="614" t="s">
        <v>1083</v>
      </c>
      <c r="W223" s="614" t="s">
        <v>529</v>
      </c>
      <c r="X223" s="614" t="s">
        <v>529</v>
      </c>
      <c r="Y223" s="614" t="s">
        <v>1083</v>
      </c>
      <c r="Z223" s="614" t="s">
        <v>1083</v>
      </c>
      <c r="AA223" s="614" t="s">
        <v>1083</v>
      </c>
      <c r="AB223" s="614" t="s">
        <v>1083</v>
      </c>
      <c r="AC223" s="614" t="s">
        <v>1083</v>
      </c>
      <c r="AD223" s="614" t="s">
        <v>1083</v>
      </c>
      <c r="AE223" s="614" t="s">
        <v>1083</v>
      </c>
      <c r="AF223" s="614" t="s">
        <v>1083</v>
      </c>
      <c r="AG223" s="614" t="s">
        <v>1083</v>
      </c>
      <c r="AH223" s="614" t="s">
        <v>1083</v>
      </c>
      <c r="AI223" s="614" t="s">
        <v>1083</v>
      </c>
      <c r="AJ223" s="614" t="s">
        <v>1083</v>
      </c>
      <c r="AK223" s="614" t="s">
        <v>1083</v>
      </c>
      <c r="AL223" s="614" t="s">
        <v>1083</v>
      </c>
      <c r="AM223" s="614" t="s">
        <v>1083</v>
      </c>
      <c r="AN223" s="614" t="s">
        <v>1083</v>
      </c>
      <c r="AO223" s="614" t="s">
        <v>1083</v>
      </c>
      <c r="AP223" s="614" t="s">
        <v>1083</v>
      </c>
      <c r="AQ223" s="614" t="s">
        <v>1083</v>
      </c>
      <c r="AR223" s="614" t="s">
        <v>1083</v>
      </c>
      <c r="AS223" s="614" t="s">
        <v>1083</v>
      </c>
      <c r="AT223" s="614" t="s">
        <v>1083</v>
      </c>
      <c r="AU223" s="614" t="s">
        <v>1083</v>
      </c>
      <c r="AV223" s="614" t="s">
        <v>1083</v>
      </c>
      <c r="AW223" s="614" t="s">
        <v>1083</v>
      </c>
      <c r="AX223" s="614" t="s">
        <v>529</v>
      </c>
      <c r="AY223" s="614" t="s">
        <v>1083</v>
      </c>
      <c r="AZ223" s="614" t="s">
        <v>1083</v>
      </c>
      <c r="BA223" s="614" t="s">
        <v>1083</v>
      </c>
      <c r="BB223" s="614" t="s">
        <v>1083</v>
      </c>
      <c r="BC223" s="614" t="s">
        <v>529</v>
      </c>
      <c r="BD223" s="614" t="s">
        <v>529</v>
      </c>
      <c r="BE223" s="614" t="s">
        <v>1083</v>
      </c>
      <c r="BF223" s="614" t="s">
        <v>529</v>
      </c>
      <c r="BG223" s="614" t="s">
        <v>1083</v>
      </c>
      <c r="BH223" s="614" t="s">
        <v>529</v>
      </c>
      <c r="BI223" s="614" t="s">
        <v>1083</v>
      </c>
      <c r="BJ223" s="614" t="s">
        <v>1083</v>
      </c>
      <c r="BK223" s="614" t="s">
        <v>529</v>
      </c>
      <c r="BL223" s="614" t="s">
        <v>529</v>
      </c>
      <c r="BM223" s="614" t="s">
        <v>1083</v>
      </c>
      <c r="BN223" s="614" t="s">
        <v>529</v>
      </c>
      <c r="BO223" s="614" t="s">
        <v>529</v>
      </c>
      <c r="BP223" s="614" t="s">
        <v>529</v>
      </c>
      <c r="BQ223" s="614" t="s">
        <v>529</v>
      </c>
      <c r="BR223" s="614" t="s">
        <v>529</v>
      </c>
      <c r="BS223" s="614" t="s">
        <v>529</v>
      </c>
      <c r="BT223" s="614" t="s">
        <v>529</v>
      </c>
      <c r="BU223" s="614" t="s">
        <v>529</v>
      </c>
      <c r="BV223" s="614" t="s">
        <v>529</v>
      </c>
      <c r="BW223" s="614" t="s">
        <v>529</v>
      </c>
      <c r="BX223" s="614" t="s">
        <v>529</v>
      </c>
      <c r="BY223" s="614" t="s">
        <v>1083</v>
      </c>
      <c r="BZ223" s="614" t="s">
        <v>1083</v>
      </c>
      <c r="CA223" s="614" t="s">
        <v>1083</v>
      </c>
      <c r="CB223" s="614" t="s">
        <v>1083</v>
      </c>
      <c r="CC223" s="614" t="s">
        <v>1083</v>
      </c>
      <c r="CD223" s="614" t="s">
        <v>1083</v>
      </c>
      <c r="CE223" s="614" t="s">
        <v>529</v>
      </c>
      <c r="CF223" s="614" t="s">
        <v>529</v>
      </c>
      <c r="CG223" s="614" t="s">
        <v>1083</v>
      </c>
      <c r="CH223" s="614" t="s">
        <v>1083</v>
      </c>
      <c r="CI223" s="614" t="s">
        <v>1083</v>
      </c>
      <c r="CJ223" s="614" t="s">
        <v>1083</v>
      </c>
      <c r="CK223" s="614" t="s">
        <v>529</v>
      </c>
      <c r="CL223" s="614" t="s">
        <v>1083</v>
      </c>
      <c r="CM223" s="614" t="s">
        <v>1083</v>
      </c>
      <c r="CN223" s="614" t="s">
        <v>1083</v>
      </c>
      <c r="CO223" s="614" t="s">
        <v>1083</v>
      </c>
      <c r="CP223" s="614" t="s">
        <v>1083</v>
      </c>
      <c r="CQ223" s="614" t="s">
        <v>1083</v>
      </c>
      <c r="CR223" s="614" t="s">
        <v>529</v>
      </c>
      <c r="CS223" s="614" t="s">
        <v>1083</v>
      </c>
      <c r="CT223" s="614" t="s">
        <v>1083</v>
      </c>
      <c r="CU223" s="614" t="s">
        <v>1083</v>
      </c>
      <c r="CV223" s="614" t="s">
        <v>1083</v>
      </c>
      <c r="CW223" s="614" t="s">
        <v>1083</v>
      </c>
      <c r="CX223" s="614" t="s">
        <v>1083</v>
      </c>
      <c r="CY223" s="614" t="s">
        <v>1083</v>
      </c>
      <c r="CZ223" s="614" t="s">
        <v>1083</v>
      </c>
      <c r="DA223" s="614" t="s">
        <v>1083</v>
      </c>
      <c r="DB223" s="614" t="s">
        <v>1083</v>
      </c>
      <c r="DC223" s="614" t="s">
        <v>529</v>
      </c>
      <c r="DD223" s="614" t="s">
        <v>1083</v>
      </c>
      <c r="DE223" s="614" t="s">
        <v>1083</v>
      </c>
      <c r="DF223" s="614" t="s">
        <v>1083</v>
      </c>
      <c r="DG223" s="614" t="s">
        <v>1083</v>
      </c>
      <c r="DH223" s="614" t="s">
        <v>1083</v>
      </c>
      <c r="DI223" s="614" t="s">
        <v>1083</v>
      </c>
      <c r="DJ223" s="614" t="s">
        <v>1083</v>
      </c>
      <c r="DK223" s="614" t="s">
        <v>1083</v>
      </c>
      <c r="DL223" s="614" t="s">
        <v>1083</v>
      </c>
      <c r="DM223" s="614" t="s">
        <v>529</v>
      </c>
      <c r="DN223" s="614" t="s">
        <v>1083</v>
      </c>
      <c r="DO223" s="614" t="s">
        <v>1083</v>
      </c>
      <c r="DP223" s="614" t="s">
        <v>1083</v>
      </c>
      <c r="DQ223" s="614" t="s">
        <v>1083</v>
      </c>
      <c r="DR223" s="614" t="s">
        <v>1083</v>
      </c>
      <c r="DS223" s="614" t="s">
        <v>1083</v>
      </c>
      <c r="DT223" s="614" t="s">
        <v>1083</v>
      </c>
      <c r="DU223" s="614" t="s">
        <v>1083</v>
      </c>
      <c r="DV223" s="614" t="s">
        <v>1083</v>
      </c>
      <c r="DW223" s="614" t="s">
        <v>1083</v>
      </c>
      <c r="DX223" s="614" t="s">
        <v>1083</v>
      </c>
      <c r="DY223" s="614" t="s">
        <v>1083</v>
      </c>
      <c r="DZ223" s="614" t="s">
        <v>529</v>
      </c>
      <c r="EA223" s="614" t="s">
        <v>529</v>
      </c>
      <c r="EB223" s="614" t="s">
        <v>529</v>
      </c>
      <c r="EC223" s="614" t="s">
        <v>1083</v>
      </c>
      <c r="ED223" s="614" t="s">
        <v>529</v>
      </c>
      <c r="EE223" s="614" t="s">
        <v>529</v>
      </c>
      <c r="EF223" s="614" t="s">
        <v>529</v>
      </c>
      <c r="EG223" s="614" t="s">
        <v>529</v>
      </c>
      <c r="EH223" s="614" t="s">
        <v>1083</v>
      </c>
      <c r="EI223" s="614" t="s">
        <v>1083</v>
      </c>
      <c r="EJ223" s="614" t="s">
        <v>1083</v>
      </c>
      <c r="EK223" s="614" t="s">
        <v>1083</v>
      </c>
      <c r="EL223" s="614" t="s">
        <v>1083</v>
      </c>
      <c r="EM223" s="614" t="s">
        <v>1083</v>
      </c>
      <c r="EN223" s="614" t="s">
        <v>1083</v>
      </c>
      <c r="EO223" s="614" t="s">
        <v>1083</v>
      </c>
      <c r="EP223" s="614" t="s">
        <v>1083</v>
      </c>
      <c r="EQ223" s="614" t="s">
        <v>1083</v>
      </c>
      <c r="ER223" s="614" t="s">
        <v>1083</v>
      </c>
      <c r="ES223" s="614" t="s">
        <v>1083</v>
      </c>
      <c r="ET223" s="614" t="s">
        <v>1083</v>
      </c>
      <c r="EU223" s="614" t="s">
        <v>529</v>
      </c>
      <c r="EV223" s="614" t="s">
        <v>529</v>
      </c>
      <c r="EW223" s="614" t="s">
        <v>529</v>
      </c>
      <c r="EX223" s="614" t="s">
        <v>1083</v>
      </c>
      <c r="EY223" s="614" t="s">
        <v>1083</v>
      </c>
      <c r="EZ223" s="614" t="s">
        <v>529</v>
      </c>
      <c r="FA223" s="614" t="s">
        <v>1083</v>
      </c>
      <c r="FB223" s="614" t="s">
        <v>1083</v>
      </c>
      <c r="FC223" s="614" t="s">
        <v>1083</v>
      </c>
      <c r="FD223" s="614" t="s">
        <v>1083</v>
      </c>
      <c r="FE223" s="614" t="s">
        <v>1083</v>
      </c>
      <c r="FF223" s="614" t="s">
        <v>1083</v>
      </c>
      <c r="FG223" s="614" t="s">
        <v>1083</v>
      </c>
      <c r="FH223" s="614" t="s">
        <v>1083</v>
      </c>
      <c r="FI223" s="614" t="s">
        <v>1083</v>
      </c>
      <c r="FJ223" s="614" t="s">
        <v>1083</v>
      </c>
      <c r="FK223" s="614" t="s">
        <v>1083</v>
      </c>
      <c r="FL223" s="614" t="s">
        <v>1083</v>
      </c>
      <c r="FM223" s="614" t="s">
        <v>1083</v>
      </c>
      <c r="FN223" s="614" t="s">
        <v>1083</v>
      </c>
      <c r="FO223" s="614" t="s">
        <v>1083</v>
      </c>
      <c r="FP223" s="614" t="s">
        <v>1083</v>
      </c>
      <c r="FQ223" s="614" t="s">
        <v>1083</v>
      </c>
      <c r="FR223" s="614" t="s">
        <v>529</v>
      </c>
      <c r="FS223" s="614" t="s">
        <v>529</v>
      </c>
      <c r="FT223" s="614" t="s">
        <v>529</v>
      </c>
      <c r="FU223" s="614" t="s">
        <v>529</v>
      </c>
      <c r="FV223" s="614" t="s">
        <v>529</v>
      </c>
      <c r="FW223" s="614" t="s">
        <v>529</v>
      </c>
      <c r="FX223" s="614" t="s">
        <v>529</v>
      </c>
      <c r="FY223" s="614" t="s">
        <v>1083</v>
      </c>
      <c r="FZ223" s="614" t="s">
        <v>529</v>
      </c>
      <c r="GA223" s="614" t="s">
        <v>529</v>
      </c>
      <c r="GB223" s="614" t="s">
        <v>529</v>
      </c>
      <c r="GC223" s="614" t="s">
        <v>529</v>
      </c>
      <c r="GD223" s="614" t="s">
        <v>529</v>
      </c>
      <c r="GE223" s="614" t="s">
        <v>1083</v>
      </c>
      <c r="GF223" s="614" t="s">
        <v>529</v>
      </c>
      <c r="GG223" s="614" t="s">
        <v>529</v>
      </c>
      <c r="GH223" s="614" t="s">
        <v>1083</v>
      </c>
      <c r="GI223" s="614" t="s">
        <v>1083</v>
      </c>
      <c r="GJ223" s="614" t="s">
        <v>529</v>
      </c>
      <c r="GK223" s="614" t="s">
        <v>1083</v>
      </c>
      <c r="GL223" s="614" t="s">
        <v>529</v>
      </c>
      <c r="GM223" s="614" t="s">
        <v>529</v>
      </c>
    </row>
    <row r="224" spans="1:195" x14ac:dyDescent="0.2">
      <c r="A224" s="613">
        <v>45049</v>
      </c>
      <c r="B224" s="614" t="s">
        <v>1083</v>
      </c>
      <c r="C224" s="614" t="s">
        <v>1083</v>
      </c>
      <c r="D224" s="614" t="s">
        <v>1083</v>
      </c>
      <c r="E224" s="614" t="s">
        <v>529</v>
      </c>
      <c r="F224" s="614" t="s">
        <v>1083</v>
      </c>
      <c r="G224" s="614" t="s">
        <v>1083</v>
      </c>
      <c r="H224" s="614" t="s">
        <v>1083</v>
      </c>
      <c r="I224" s="614" t="s">
        <v>1083</v>
      </c>
      <c r="J224" s="614" t="s">
        <v>1083</v>
      </c>
      <c r="K224" s="614" t="s">
        <v>1083</v>
      </c>
      <c r="L224" s="614" t="s">
        <v>1083</v>
      </c>
      <c r="M224" s="614" t="s">
        <v>1083</v>
      </c>
      <c r="N224" s="614" t="s">
        <v>1083</v>
      </c>
      <c r="O224" s="614" t="s">
        <v>1083</v>
      </c>
      <c r="P224" s="614" t="s">
        <v>1083</v>
      </c>
      <c r="Q224" s="614" t="s">
        <v>1083</v>
      </c>
      <c r="R224" s="614" t="s">
        <v>1083</v>
      </c>
      <c r="S224" s="614" t="s">
        <v>1083</v>
      </c>
      <c r="T224" s="614" t="s">
        <v>1083</v>
      </c>
      <c r="U224" s="614" t="s">
        <v>1083</v>
      </c>
      <c r="V224" s="614" t="s">
        <v>1083</v>
      </c>
      <c r="W224" s="614" t="s">
        <v>529</v>
      </c>
      <c r="X224" s="614" t="s">
        <v>529</v>
      </c>
      <c r="Y224" s="614" t="s">
        <v>1083</v>
      </c>
      <c r="Z224" s="614" t="s">
        <v>1083</v>
      </c>
      <c r="AA224" s="614" t="s">
        <v>1083</v>
      </c>
      <c r="AB224" s="614" t="s">
        <v>1083</v>
      </c>
      <c r="AC224" s="614" t="s">
        <v>1083</v>
      </c>
      <c r="AD224" s="614" t="s">
        <v>1083</v>
      </c>
      <c r="AE224" s="614" t="s">
        <v>1083</v>
      </c>
      <c r="AF224" s="614" t="s">
        <v>1083</v>
      </c>
      <c r="AG224" s="614" t="s">
        <v>1083</v>
      </c>
      <c r="AH224" s="614" t="s">
        <v>1083</v>
      </c>
      <c r="AI224" s="614" t="s">
        <v>1083</v>
      </c>
      <c r="AJ224" s="614" t="s">
        <v>1083</v>
      </c>
      <c r="AK224" s="614" t="s">
        <v>1083</v>
      </c>
      <c r="AL224" s="614" t="s">
        <v>1083</v>
      </c>
      <c r="AM224" s="614" t="s">
        <v>1083</v>
      </c>
      <c r="AN224" s="614" t="s">
        <v>1083</v>
      </c>
      <c r="AO224" s="614" t="s">
        <v>1083</v>
      </c>
      <c r="AP224" s="614" t="s">
        <v>1083</v>
      </c>
      <c r="AQ224" s="614" t="s">
        <v>1083</v>
      </c>
      <c r="AR224" s="614" t="s">
        <v>1083</v>
      </c>
      <c r="AS224" s="614" t="s">
        <v>1083</v>
      </c>
      <c r="AT224" s="614" t="s">
        <v>1083</v>
      </c>
      <c r="AU224" s="614" t="s">
        <v>1083</v>
      </c>
      <c r="AV224" s="614" t="s">
        <v>1083</v>
      </c>
      <c r="AW224" s="614" t="s">
        <v>1083</v>
      </c>
      <c r="AX224" s="614" t="s">
        <v>529</v>
      </c>
      <c r="AY224" s="614" t="s">
        <v>1083</v>
      </c>
      <c r="AZ224" s="614" t="s">
        <v>1083</v>
      </c>
      <c r="BA224" s="614" t="s">
        <v>1083</v>
      </c>
      <c r="BB224" s="614" t="s">
        <v>1083</v>
      </c>
      <c r="BC224" s="614" t="s">
        <v>529</v>
      </c>
      <c r="BD224" s="614" t="s">
        <v>529</v>
      </c>
      <c r="BE224" s="614" t="s">
        <v>1083</v>
      </c>
      <c r="BF224" s="614" t="s">
        <v>529</v>
      </c>
      <c r="BG224" s="614" t="s">
        <v>1083</v>
      </c>
      <c r="BH224" s="614" t="s">
        <v>529</v>
      </c>
      <c r="BI224" s="614" t="s">
        <v>1083</v>
      </c>
      <c r="BJ224" s="614" t="s">
        <v>1083</v>
      </c>
      <c r="BK224" s="614" t="s">
        <v>529</v>
      </c>
      <c r="BL224" s="614" t="s">
        <v>529</v>
      </c>
      <c r="BM224" s="614" t="s">
        <v>1083</v>
      </c>
      <c r="BN224" s="614" t="s">
        <v>529</v>
      </c>
      <c r="BO224" s="614" t="s">
        <v>529</v>
      </c>
      <c r="BP224" s="614" t="s">
        <v>529</v>
      </c>
      <c r="BQ224" s="614" t="s">
        <v>529</v>
      </c>
      <c r="BR224" s="614" t="s">
        <v>529</v>
      </c>
      <c r="BS224" s="614" t="s">
        <v>529</v>
      </c>
      <c r="BT224" s="614" t="s">
        <v>529</v>
      </c>
      <c r="BU224" s="614" t="s">
        <v>529</v>
      </c>
      <c r="BV224" s="614" t="s">
        <v>529</v>
      </c>
      <c r="BW224" s="614" t="s">
        <v>529</v>
      </c>
      <c r="BX224" s="614" t="s">
        <v>529</v>
      </c>
      <c r="BY224" s="614" t="s">
        <v>1083</v>
      </c>
      <c r="BZ224" s="614" t="s">
        <v>1083</v>
      </c>
      <c r="CA224" s="614" t="s">
        <v>1083</v>
      </c>
      <c r="CB224" s="614" t="s">
        <v>1083</v>
      </c>
      <c r="CC224" s="614" t="s">
        <v>1083</v>
      </c>
      <c r="CD224" s="614" t="s">
        <v>1083</v>
      </c>
      <c r="CE224" s="614" t="s">
        <v>529</v>
      </c>
      <c r="CF224" s="614" t="s">
        <v>529</v>
      </c>
      <c r="CG224" s="614" t="s">
        <v>1083</v>
      </c>
      <c r="CH224" s="614" t="s">
        <v>1083</v>
      </c>
      <c r="CI224" s="614" t="s">
        <v>1083</v>
      </c>
      <c r="CJ224" s="614" t="s">
        <v>1083</v>
      </c>
      <c r="CK224" s="614" t="s">
        <v>529</v>
      </c>
      <c r="CL224" s="614" t="s">
        <v>1083</v>
      </c>
      <c r="CM224" s="614" t="s">
        <v>1083</v>
      </c>
      <c r="CN224" s="614" t="s">
        <v>1083</v>
      </c>
      <c r="CO224" s="614" t="s">
        <v>1083</v>
      </c>
      <c r="CP224" s="614" t="s">
        <v>1083</v>
      </c>
      <c r="CQ224" s="614" t="s">
        <v>1083</v>
      </c>
      <c r="CR224" s="614" t="s">
        <v>529</v>
      </c>
      <c r="CS224" s="614" t="s">
        <v>1083</v>
      </c>
      <c r="CT224" s="614" t="s">
        <v>1083</v>
      </c>
      <c r="CU224" s="614" t="s">
        <v>1083</v>
      </c>
      <c r="CV224" s="614" t="s">
        <v>1083</v>
      </c>
      <c r="CW224" s="614" t="s">
        <v>1083</v>
      </c>
      <c r="CX224" s="614" t="s">
        <v>1083</v>
      </c>
      <c r="CY224" s="614" t="s">
        <v>1083</v>
      </c>
      <c r="CZ224" s="614" t="s">
        <v>1083</v>
      </c>
      <c r="DA224" s="614" t="s">
        <v>1083</v>
      </c>
      <c r="DB224" s="614" t="s">
        <v>1083</v>
      </c>
      <c r="DC224" s="614" t="s">
        <v>529</v>
      </c>
      <c r="DD224" s="614" t="s">
        <v>1083</v>
      </c>
      <c r="DE224" s="614" t="s">
        <v>1083</v>
      </c>
      <c r="DF224" s="614" t="s">
        <v>1083</v>
      </c>
      <c r="DG224" s="614" t="s">
        <v>1083</v>
      </c>
      <c r="DH224" s="614" t="s">
        <v>1083</v>
      </c>
      <c r="DI224" s="614" t="s">
        <v>1083</v>
      </c>
      <c r="DJ224" s="614" t="s">
        <v>1083</v>
      </c>
      <c r="DK224" s="614" t="s">
        <v>1083</v>
      </c>
      <c r="DL224" s="614" t="s">
        <v>1083</v>
      </c>
      <c r="DM224" s="614" t="s">
        <v>529</v>
      </c>
      <c r="DN224" s="614" t="s">
        <v>1083</v>
      </c>
      <c r="DO224" s="614" t="s">
        <v>1083</v>
      </c>
      <c r="DP224" s="614" t="s">
        <v>1083</v>
      </c>
      <c r="DQ224" s="614" t="s">
        <v>1083</v>
      </c>
      <c r="DR224" s="614" t="s">
        <v>1083</v>
      </c>
      <c r="DS224" s="614" t="s">
        <v>1083</v>
      </c>
      <c r="DT224" s="614" t="s">
        <v>1083</v>
      </c>
      <c r="DU224" s="614" t="s">
        <v>1083</v>
      </c>
      <c r="DV224" s="614" t="s">
        <v>1083</v>
      </c>
      <c r="DW224" s="614" t="s">
        <v>1083</v>
      </c>
      <c r="DX224" s="614" t="s">
        <v>1083</v>
      </c>
      <c r="DY224" s="614" t="s">
        <v>1083</v>
      </c>
      <c r="DZ224" s="614" t="s">
        <v>529</v>
      </c>
      <c r="EA224" s="614" t="s">
        <v>529</v>
      </c>
      <c r="EB224" s="614" t="s">
        <v>529</v>
      </c>
      <c r="EC224" s="614" t="s">
        <v>1083</v>
      </c>
      <c r="ED224" s="614" t="s">
        <v>1083</v>
      </c>
      <c r="EE224" s="614" t="s">
        <v>529</v>
      </c>
      <c r="EF224" s="614" t="s">
        <v>529</v>
      </c>
      <c r="EG224" s="614" t="s">
        <v>1083</v>
      </c>
      <c r="EH224" s="614" t="s">
        <v>1083</v>
      </c>
      <c r="EI224" s="614" t="s">
        <v>1083</v>
      </c>
      <c r="EJ224" s="614" t="s">
        <v>1083</v>
      </c>
      <c r="EK224" s="614" t="s">
        <v>1083</v>
      </c>
      <c r="EL224" s="614" t="s">
        <v>1083</v>
      </c>
      <c r="EM224" s="614" t="s">
        <v>1083</v>
      </c>
      <c r="EN224" s="614" t="s">
        <v>1083</v>
      </c>
      <c r="EO224" s="614" t="s">
        <v>1083</v>
      </c>
      <c r="EP224" s="614" t="s">
        <v>1083</v>
      </c>
      <c r="EQ224" s="614" t="s">
        <v>1083</v>
      </c>
      <c r="ER224" s="614" t="s">
        <v>1083</v>
      </c>
      <c r="ES224" s="614" t="s">
        <v>1083</v>
      </c>
      <c r="ET224" s="614" t="s">
        <v>1083</v>
      </c>
      <c r="EU224" s="614" t="s">
        <v>1083</v>
      </c>
      <c r="EV224" s="614" t="s">
        <v>529</v>
      </c>
      <c r="EW224" s="614" t="s">
        <v>529</v>
      </c>
      <c r="EX224" s="614" t="s">
        <v>1083</v>
      </c>
      <c r="EY224" s="614" t="s">
        <v>529</v>
      </c>
      <c r="EZ224" s="614" t="s">
        <v>529</v>
      </c>
      <c r="FA224" s="614" t="s">
        <v>1083</v>
      </c>
      <c r="FB224" s="614" t="s">
        <v>1083</v>
      </c>
      <c r="FC224" s="614" t="s">
        <v>1083</v>
      </c>
      <c r="FD224" s="614" t="s">
        <v>1083</v>
      </c>
      <c r="FE224" s="614" t="s">
        <v>1083</v>
      </c>
      <c r="FF224" s="614" t="s">
        <v>1083</v>
      </c>
      <c r="FG224" s="614" t="s">
        <v>1083</v>
      </c>
      <c r="FH224" s="614" t="s">
        <v>1083</v>
      </c>
      <c r="FI224" s="614" t="s">
        <v>1083</v>
      </c>
      <c r="FJ224" s="614" t="s">
        <v>1083</v>
      </c>
      <c r="FK224" s="614" t="s">
        <v>1083</v>
      </c>
      <c r="FL224" s="614" t="s">
        <v>1083</v>
      </c>
      <c r="FM224" s="614" t="s">
        <v>1083</v>
      </c>
      <c r="FN224" s="614" t="s">
        <v>1083</v>
      </c>
      <c r="FO224" s="614" t="s">
        <v>1083</v>
      </c>
      <c r="FP224" s="614" t="s">
        <v>1083</v>
      </c>
      <c r="FQ224" s="614" t="s">
        <v>1083</v>
      </c>
      <c r="FR224" s="614" t="s">
        <v>529</v>
      </c>
      <c r="FS224" s="614" t="s">
        <v>529</v>
      </c>
      <c r="FT224" s="614" t="s">
        <v>529</v>
      </c>
      <c r="FU224" s="614" t="s">
        <v>529</v>
      </c>
      <c r="FV224" s="614" t="s">
        <v>529</v>
      </c>
      <c r="FW224" s="614" t="s">
        <v>529</v>
      </c>
      <c r="FX224" s="614" t="s">
        <v>529</v>
      </c>
      <c r="FY224" s="614" t="s">
        <v>1083</v>
      </c>
      <c r="FZ224" s="614" t="s">
        <v>529</v>
      </c>
      <c r="GA224" s="614" t="s">
        <v>529</v>
      </c>
      <c r="GB224" s="614" t="s">
        <v>529</v>
      </c>
      <c r="GC224" s="614" t="s">
        <v>529</v>
      </c>
      <c r="GD224" s="614" t="s">
        <v>529</v>
      </c>
      <c r="GE224" s="614" t="s">
        <v>1083</v>
      </c>
      <c r="GF224" s="614" t="s">
        <v>529</v>
      </c>
      <c r="GG224" s="614" t="s">
        <v>529</v>
      </c>
      <c r="GH224" s="614" t="s">
        <v>1083</v>
      </c>
      <c r="GI224" s="614" t="s">
        <v>1083</v>
      </c>
      <c r="GJ224" s="614" t="s">
        <v>529</v>
      </c>
      <c r="GK224" s="614" t="s">
        <v>1083</v>
      </c>
      <c r="GL224" s="614" t="s">
        <v>529</v>
      </c>
      <c r="GM224" s="614" t="s">
        <v>1083</v>
      </c>
    </row>
    <row r="225" spans="1:195" x14ac:dyDescent="0.2">
      <c r="A225" s="613">
        <v>45050</v>
      </c>
      <c r="B225" s="614" t="s">
        <v>1083</v>
      </c>
      <c r="C225" s="614" t="s">
        <v>1083</v>
      </c>
      <c r="D225" s="614" t="s">
        <v>1083</v>
      </c>
      <c r="E225" s="614" t="s">
        <v>529</v>
      </c>
      <c r="F225" s="614" t="s">
        <v>1083</v>
      </c>
      <c r="G225" s="614" t="s">
        <v>1083</v>
      </c>
      <c r="H225" s="614" t="s">
        <v>1083</v>
      </c>
      <c r="I225" s="614" t="s">
        <v>1083</v>
      </c>
      <c r="J225" s="614" t="s">
        <v>1083</v>
      </c>
      <c r="K225" s="614" t="s">
        <v>1083</v>
      </c>
      <c r="L225" s="614" t="s">
        <v>1083</v>
      </c>
      <c r="M225" s="614" t="s">
        <v>1083</v>
      </c>
      <c r="N225" s="614" t="s">
        <v>1083</v>
      </c>
      <c r="O225" s="614" t="s">
        <v>1083</v>
      </c>
      <c r="P225" s="614" t="s">
        <v>1083</v>
      </c>
      <c r="Q225" s="614" t="s">
        <v>1083</v>
      </c>
      <c r="R225" s="614" t="s">
        <v>1083</v>
      </c>
      <c r="S225" s="614" t="s">
        <v>1083</v>
      </c>
      <c r="T225" s="614" t="s">
        <v>1083</v>
      </c>
      <c r="U225" s="614" t="s">
        <v>1083</v>
      </c>
      <c r="V225" s="614" t="s">
        <v>1083</v>
      </c>
      <c r="W225" s="614" t="s">
        <v>529</v>
      </c>
      <c r="X225" s="614" t="s">
        <v>529</v>
      </c>
      <c r="Y225" s="614" t="s">
        <v>1083</v>
      </c>
      <c r="Z225" s="614" t="s">
        <v>1083</v>
      </c>
      <c r="AA225" s="614" t="s">
        <v>1083</v>
      </c>
      <c r="AB225" s="614" t="s">
        <v>1083</v>
      </c>
      <c r="AC225" s="614" t="s">
        <v>1083</v>
      </c>
      <c r="AD225" s="614" t="s">
        <v>1083</v>
      </c>
      <c r="AE225" s="614" t="s">
        <v>1083</v>
      </c>
      <c r="AF225" s="614" t="s">
        <v>1083</v>
      </c>
      <c r="AG225" s="614" t="s">
        <v>1083</v>
      </c>
      <c r="AH225" s="614" t="s">
        <v>1083</v>
      </c>
      <c r="AI225" s="614" t="s">
        <v>1083</v>
      </c>
      <c r="AJ225" s="614" t="s">
        <v>1083</v>
      </c>
      <c r="AK225" s="614" t="s">
        <v>1083</v>
      </c>
      <c r="AL225" s="614" t="s">
        <v>1083</v>
      </c>
      <c r="AM225" s="614" t="s">
        <v>1083</v>
      </c>
      <c r="AN225" s="614" t="s">
        <v>1083</v>
      </c>
      <c r="AO225" s="614" t="s">
        <v>1083</v>
      </c>
      <c r="AP225" s="614" t="s">
        <v>1083</v>
      </c>
      <c r="AQ225" s="614" t="s">
        <v>1083</v>
      </c>
      <c r="AR225" s="614" t="s">
        <v>1083</v>
      </c>
      <c r="AS225" s="614" t="s">
        <v>1083</v>
      </c>
      <c r="AT225" s="614" t="s">
        <v>1083</v>
      </c>
      <c r="AU225" s="614" t="s">
        <v>1083</v>
      </c>
      <c r="AV225" s="614" t="s">
        <v>1083</v>
      </c>
      <c r="AW225" s="614" t="s">
        <v>1083</v>
      </c>
      <c r="AX225" s="614" t="s">
        <v>1083</v>
      </c>
      <c r="AY225" s="614" t="s">
        <v>1083</v>
      </c>
      <c r="AZ225" s="614" t="s">
        <v>1083</v>
      </c>
      <c r="BA225" s="614" t="s">
        <v>1083</v>
      </c>
      <c r="BB225" s="614" t="s">
        <v>1083</v>
      </c>
      <c r="BC225" s="614" t="s">
        <v>529</v>
      </c>
      <c r="BD225" s="614" t="s">
        <v>529</v>
      </c>
      <c r="BE225" s="614" t="s">
        <v>1083</v>
      </c>
      <c r="BF225" s="614" t="s">
        <v>529</v>
      </c>
      <c r="BG225" s="614" t="s">
        <v>1083</v>
      </c>
      <c r="BH225" s="614" t="s">
        <v>529</v>
      </c>
      <c r="BI225" s="614" t="s">
        <v>1083</v>
      </c>
      <c r="BJ225" s="614" t="s">
        <v>1083</v>
      </c>
      <c r="BK225" s="614" t="s">
        <v>529</v>
      </c>
      <c r="BL225" s="614" t="s">
        <v>529</v>
      </c>
      <c r="BM225" s="614" t="s">
        <v>1083</v>
      </c>
      <c r="BN225" s="614" t="s">
        <v>529</v>
      </c>
      <c r="BO225" s="614" t="s">
        <v>529</v>
      </c>
      <c r="BP225" s="614" t="s">
        <v>529</v>
      </c>
      <c r="BQ225" s="614" t="s">
        <v>529</v>
      </c>
      <c r="BR225" s="614" t="s">
        <v>529</v>
      </c>
      <c r="BS225" s="614" t="s">
        <v>529</v>
      </c>
      <c r="BT225" s="614" t="s">
        <v>529</v>
      </c>
      <c r="BU225" s="614" t="s">
        <v>529</v>
      </c>
      <c r="BV225" s="614" t="s">
        <v>529</v>
      </c>
      <c r="BW225" s="614" t="s">
        <v>529</v>
      </c>
      <c r="BX225" s="614" t="s">
        <v>529</v>
      </c>
      <c r="BY225" s="614" t="s">
        <v>1083</v>
      </c>
      <c r="BZ225" s="614" t="s">
        <v>1083</v>
      </c>
      <c r="CA225" s="614" t="s">
        <v>1083</v>
      </c>
      <c r="CB225" s="614" t="s">
        <v>1083</v>
      </c>
      <c r="CC225" s="614" t="s">
        <v>1083</v>
      </c>
      <c r="CD225" s="614" t="s">
        <v>1083</v>
      </c>
      <c r="CE225" s="614" t="s">
        <v>529</v>
      </c>
      <c r="CF225" s="614" t="s">
        <v>529</v>
      </c>
      <c r="CG225" s="614" t="s">
        <v>1083</v>
      </c>
      <c r="CH225" s="614" t="s">
        <v>1083</v>
      </c>
      <c r="CI225" s="614" t="s">
        <v>1083</v>
      </c>
      <c r="CJ225" s="614" t="s">
        <v>1083</v>
      </c>
      <c r="CK225" s="614" t="s">
        <v>529</v>
      </c>
      <c r="CL225" s="614" t="s">
        <v>1083</v>
      </c>
      <c r="CM225" s="614" t="s">
        <v>1083</v>
      </c>
      <c r="CN225" s="614" t="s">
        <v>1083</v>
      </c>
      <c r="CO225" s="614" t="s">
        <v>1083</v>
      </c>
      <c r="CP225" s="614" t="s">
        <v>1083</v>
      </c>
      <c r="CQ225" s="614" t="s">
        <v>1083</v>
      </c>
      <c r="CR225" s="614" t="s">
        <v>529</v>
      </c>
      <c r="CS225" s="614" t="s">
        <v>1083</v>
      </c>
      <c r="CT225" s="614" t="s">
        <v>1083</v>
      </c>
      <c r="CU225" s="614" t="s">
        <v>1083</v>
      </c>
      <c r="CV225" s="614" t="s">
        <v>1083</v>
      </c>
      <c r="CW225" s="614" t="s">
        <v>1083</v>
      </c>
      <c r="CX225" s="614" t="s">
        <v>1083</v>
      </c>
      <c r="CY225" s="614" t="s">
        <v>1083</v>
      </c>
      <c r="CZ225" s="614" t="s">
        <v>1083</v>
      </c>
      <c r="DA225" s="614" t="s">
        <v>1083</v>
      </c>
      <c r="DB225" s="614" t="s">
        <v>1083</v>
      </c>
      <c r="DC225" s="614" t="s">
        <v>529</v>
      </c>
      <c r="DD225" s="614" t="s">
        <v>1083</v>
      </c>
      <c r="DE225" s="614" t="s">
        <v>1083</v>
      </c>
      <c r="DF225" s="614" t="s">
        <v>1083</v>
      </c>
      <c r="DG225" s="614" t="s">
        <v>1083</v>
      </c>
      <c r="DH225" s="614" t="s">
        <v>1083</v>
      </c>
      <c r="DI225" s="614" t="s">
        <v>1083</v>
      </c>
      <c r="DJ225" s="614" t="s">
        <v>1083</v>
      </c>
      <c r="DK225" s="614" t="s">
        <v>1083</v>
      </c>
      <c r="DL225" s="614" t="s">
        <v>1083</v>
      </c>
      <c r="DM225" s="614" t="s">
        <v>529</v>
      </c>
      <c r="DN225" s="614" t="s">
        <v>1083</v>
      </c>
      <c r="DO225" s="614" t="s">
        <v>1083</v>
      </c>
      <c r="DP225" s="614" t="s">
        <v>1083</v>
      </c>
      <c r="DQ225" s="614" t="s">
        <v>1083</v>
      </c>
      <c r="DR225" s="614" t="s">
        <v>1083</v>
      </c>
      <c r="DS225" s="614" t="s">
        <v>1083</v>
      </c>
      <c r="DT225" s="614" t="s">
        <v>1083</v>
      </c>
      <c r="DU225" s="614" t="s">
        <v>529</v>
      </c>
      <c r="DV225" s="614" t="s">
        <v>529</v>
      </c>
      <c r="DW225" s="614" t="s">
        <v>1083</v>
      </c>
      <c r="DX225" s="614" t="s">
        <v>1083</v>
      </c>
      <c r="DY225" s="614" t="s">
        <v>1083</v>
      </c>
      <c r="DZ225" s="614" t="s">
        <v>529</v>
      </c>
      <c r="EA225" s="614" t="s">
        <v>529</v>
      </c>
      <c r="EB225" s="614" t="s">
        <v>529</v>
      </c>
      <c r="EC225" s="614" t="s">
        <v>1083</v>
      </c>
      <c r="ED225" s="614" t="s">
        <v>529</v>
      </c>
      <c r="EE225" s="614" t="s">
        <v>529</v>
      </c>
      <c r="EF225" s="614" t="s">
        <v>529</v>
      </c>
      <c r="EG225" s="614" t="s">
        <v>529</v>
      </c>
      <c r="EH225" s="614" t="s">
        <v>1083</v>
      </c>
      <c r="EI225" s="614" t="s">
        <v>1083</v>
      </c>
      <c r="EJ225" s="614" t="s">
        <v>1083</v>
      </c>
      <c r="EK225" s="614" t="s">
        <v>1083</v>
      </c>
      <c r="EL225" s="614" t="s">
        <v>1083</v>
      </c>
      <c r="EM225" s="614" t="s">
        <v>1083</v>
      </c>
      <c r="EN225" s="614" t="s">
        <v>1083</v>
      </c>
      <c r="EO225" s="614" t="s">
        <v>1083</v>
      </c>
      <c r="EP225" s="614" t="s">
        <v>1083</v>
      </c>
      <c r="EQ225" s="614" t="s">
        <v>1083</v>
      </c>
      <c r="ER225" s="614" t="s">
        <v>1083</v>
      </c>
      <c r="ES225" s="614" t="s">
        <v>1083</v>
      </c>
      <c r="ET225" s="614" t="s">
        <v>1083</v>
      </c>
      <c r="EU225" s="614" t="s">
        <v>1083</v>
      </c>
      <c r="EV225" s="614" t="s">
        <v>529</v>
      </c>
      <c r="EW225" s="614" t="s">
        <v>529</v>
      </c>
      <c r="EX225" s="614" t="s">
        <v>1083</v>
      </c>
      <c r="EY225" s="614" t="s">
        <v>1083</v>
      </c>
      <c r="EZ225" s="614" t="s">
        <v>529</v>
      </c>
      <c r="FA225" s="614" t="s">
        <v>1083</v>
      </c>
      <c r="FB225" s="614" t="s">
        <v>1083</v>
      </c>
      <c r="FC225" s="614" t="s">
        <v>1083</v>
      </c>
      <c r="FD225" s="614" t="s">
        <v>1083</v>
      </c>
      <c r="FE225" s="614" t="s">
        <v>1083</v>
      </c>
      <c r="FF225" s="614" t="s">
        <v>1083</v>
      </c>
      <c r="FG225" s="614" t="s">
        <v>1083</v>
      </c>
      <c r="FH225" s="614" t="s">
        <v>1083</v>
      </c>
      <c r="FI225" s="614" t="s">
        <v>1083</v>
      </c>
      <c r="FJ225" s="614" t="s">
        <v>1083</v>
      </c>
      <c r="FK225" s="614" t="s">
        <v>1083</v>
      </c>
      <c r="FL225" s="614" t="s">
        <v>1083</v>
      </c>
      <c r="FM225" s="614" t="s">
        <v>1083</v>
      </c>
      <c r="FN225" s="614" t="s">
        <v>1083</v>
      </c>
      <c r="FO225" s="614" t="s">
        <v>1083</v>
      </c>
      <c r="FP225" s="614" t="s">
        <v>1083</v>
      </c>
      <c r="FQ225" s="614" t="s">
        <v>1083</v>
      </c>
      <c r="FR225" s="614" t="s">
        <v>529</v>
      </c>
      <c r="FS225" s="614" t="s">
        <v>529</v>
      </c>
      <c r="FT225" s="614" t="s">
        <v>529</v>
      </c>
      <c r="FU225" s="614" t="s">
        <v>529</v>
      </c>
      <c r="FV225" s="614" t="s">
        <v>529</v>
      </c>
      <c r="FW225" s="614" t="s">
        <v>529</v>
      </c>
      <c r="FX225" s="614" t="s">
        <v>529</v>
      </c>
      <c r="FY225" s="614" t="s">
        <v>1083</v>
      </c>
      <c r="FZ225" s="614" t="s">
        <v>529</v>
      </c>
      <c r="GA225" s="614" t="s">
        <v>529</v>
      </c>
      <c r="GB225" s="614" t="s">
        <v>529</v>
      </c>
      <c r="GC225" s="614" t="s">
        <v>529</v>
      </c>
      <c r="GD225" s="614" t="s">
        <v>529</v>
      </c>
      <c r="GE225" s="614" t="s">
        <v>1083</v>
      </c>
      <c r="GF225" s="614" t="s">
        <v>529</v>
      </c>
      <c r="GG225" s="614" t="s">
        <v>529</v>
      </c>
      <c r="GH225" s="614" t="s">
        <v>1083</v>
      </c>
      <c r="GI225" s="614" t="s">
        <v>1083</v>
      </c>
      <c r="GJ225" s="614" t="s">
        <v>529</v>
      </c>
      <c r="GK225" s="614" t="s">
        <v>1083</v>
      </c>
      <c r="GL225" s="614" t="s">
        <v>529</v>
      </c>
      <c r="GM225" s="614" t="s">
        <v>1083</v>
      </c>
    </row>
    <row r="226" spans="1:195" x14ac:dyDescent="0.2">
      <c r="A226" s="613">
        <v>45051</v>
      </c>
      <c r="B226" s="614" t="s">
        <v>1083</v>
      </c>
      <c r="C226" s="614" t="s">
        <v>1083</v>
      </c>
      <c r="D226" s="614" t="s">
        <v>1083</v>
      </c>
      <c r="E226" s="614" t="s">
        <v>529</v>
      </c>
      <c r="F226" s="614" t="s">
        <v>1083</v>
      </c>
      <c r="G226" s="614" t="s">
        <v>1083</v>
      </c>
      <c r="H226" s="614" t="s">
        <v>1083</v>
      </c>
      <c r="I226" s="614" t="s">
        <v>529</v>
      </c>
      <c r="J226" s="614" t="s">
        <v>1083</v>
      </c>
      <c r="K226" s="614" t="s">
        <v>1083</v>
      </c>
      <c r="L226" s="614" t="s">
        <v>1083</v>
      </c>
      <c r="M226" s="614" t="s">
        <v>1083</v>
      </c>
      <c r="N226" s="614" t="s">
        <v>1083</v>
      </c>
      <c r="O226" s="614" t="s">
        <v>1083</v>
      </c>
      <c r="P226" s="614" t="s">
        <v>1083</v>
      </c>
      <c r="Q226" s="614" t="s">
        <v>1083</v>
      </c>
      <c r="R226" s="614" t="s">
        <v>1083</v>
      </c>
      <c r="S226" s="614" t="s">
        <v>1083</v>
      </c>
      <c r="T226" s="614" t="s">
        <v>1083</v>
      </c>
      <c r="U226" s="614" t="s">
        <v>1083</v>
      </c>
      <c r="V226" s="614" t="s">
        <v>1083</v>
      </c>
      <c r="W226" s="614" t="s">
        <v>529</v>
      </c>
      <c r="X226" s="614" t="s">
        <v>529</v>
      </c>
      <c r="Y226" s="614" t="s">
        <v>1083</v>
      </c>
      <c r="Z226" s="614" t="s">
        <v>1083</v>
      </c>
      <c r="AA226" s="614" t="s">
        <v>1083</v>
      </c>
      <c r="AB226" s="614" t="s">
        <v>1083</v>
      </c>
      <c r="AC226" s="614" t="s">
        <v>1083</v>
      </c>
      <c r="AD226" s="614" t="s">
        <v>1083</v>
      </c>
      <c r="AE226" s="614" t="s">
        <v>1083</v>
      </c>
      <c r="AF226" s="614" t="s">
        <v>1083</v>
      </c>
      <c r="AG226" s="614" t="s">
        <v>1083</v>
      </c>
      <c r="AH226" s="614" t="s">
        <v>1083</v>
      </c>
      <c r="AI226" s="614" t="s">
        <v>1083</v>
      </c>
      <c r="AJ226" s="614" t="s">
        <v>1083</v>
      </c>
      <c r="AK226" s="614" t="s">
        <v>1083</v>
      </c>
      <c r="AL226" s="614" t="s">
        <v>1083</v>
      </c>
      <c r="AM226" s="614" t="s">
        <v>1083</v>
      </c>
      <c r="AN226" s="614" t="s">
        <v>1083</v>
      </c>
      <c r="AO226" s="614" t="s">
        <v>1083</v>
      </c>
      <c r="AP226" s="614" t="s">
        <v>1083</v>
      </c>
      <c r="AQ226" s="614" t="s">
        <v>1083</v>
      </c>
      <c r="AR226" s="614" t="s">
        <v>1083</v>
      </c>
      <c r="AS226" s="614" t="s">
        <v>1083</v>
      </c>
      <c r="AT226" s="614" t="s">
        <v>1083</v>
      </c>
      <c r="AU226" s="614" t="s">
        <v>1083</v>
      </c>
      <c r="AV226" s="614" t="s">
        <v>1083</v>
      </c>
      <c r="AW226" s="614" t="s">
        <v>1083</v>
      </c>
      <c r="AX226" s="614" t="s">
        <v>529</v>
      </c>
      <c r="AY226" s="614" t="s">
        <v>1083</v>
      </c>
      <c r="AZ226" s="614" t="s">
        <v>1083</v>
      </c>
      <c r="BA226" s="614" t="s">
        <v>1083</v>
      </c>
      <c r="BB226" s="614" t="s">
        <v>1083</v>
      </c>
      <c r="BC226" s="614" t="s">
        <v>529</v>
      </c>
      <c r="BD226" s="614" t="s">
        <v>529</v>
      </c>
      <c r="BE226" s="614" t="s">
        <v>1083</v>
      </c>
      <c r="BF226" s="614" t="s">
        <v>529</v>
      </c>
      <c r="BG226" s="614" t="s">
        <v>1083</v>
      </c>
      <c r="BH226" s="614" t="s">
        <v>529</v>
      </c>
      <c r="BI226" s="614" t="s">
        <v>1083</v>
      </c>
      <c r="BJ226" s="614" t="s">
        <v>1083</v>
      </c>
      <c r="BK226" s="614" t="s">
        <v>529</v>
      </c>
      <c r="BL226" s="614" t="s">
        <v>529</v>
      </c>
      <c r="BM226" s="614" t="s">
        <v>1083</v>
      </c>
      <c r="BN226" s="614" t="s">
        <v>529</v>
      </c>
      <c r="BO226" s="614" t="s">
        <v>529</v>
      </c>
      <c r="BP226" s="614" t="s">
        <v>529</v>
      </c>
      <c r="BQ226" s="614" t="s">
        <v>529</v>
      </c>
      <c r="BR226" s="614" t="s">
        <v>529</v>
      </c>
      <c r="BS226" s="614" t="s">
        <v>529</v>
      </c>
      <c r="BT226" s="614" t="s">
        <v>529</v>
      </c>
      <c r="BU226" s="614" t="s">
        <v>529</v>
      </c>
      <c r="BV226" s="614" t="s">
        <v>529</v>
      </c>
      <c r="BW226" s="614" t="s">
        <v>529</v>
      </c>
      <c r="BX226" s="614" t="s">
        <v>529</v>
      </c>
      <c r="BY226" s="614" t="s">
        <v>1083</v>
      </c>
      <c r="BZ226" s="614" t="s">
        <v>1083</v>
      </c>
      <c r="CA226" s="614" t="s">
        <v>1083</v>
      </c>
      <c r="CB226" s="614" t="s">
        <v>1083</v>
      </c>
      <c r="CC226" s="614" t="s">
        <v>1083</v>
      </c>
      <c r="CD226" s="614" t="s">
        <v>1083</v>
      </c>
      <c r="CE226" s="614" t="s">
        <v>529</v>
      </c>
      <c r="CF226" s="614" t="s">
        <v>529</v>
      </c>
      <c r="CG226" s="614" t="s">
        <v>1083</v>
      </c>
      <c r="CH226" s="614" t="s">
        <v>1083</v>
      </c>
      <c r="CI226" s="614" t="s">
        <v>1083</v>
      </c>
      <c r="CJ226" s="614" t="s">
        <v>1083</v>
      </c>
      <c r="CK226" s="614" t="s">
        <v>529</v>
      </c>
      <c r="CL226" s="614" t="s">
        <v>1083</v>
      </c>
      <c r="CM226" s="614" t="s">
        <v>1083</v>
      </c>
      <c r="CN226" s="614" t="s">
        <v>1083</v>
      </c>
      <c r="CO226" s="614" t="s">
        <v>1083</v>
      </c>
      <c r="CP226" s="614" t="s">
        <v>1083</v>
      </c>
      <c r="CQ226" s="614" t="s">
        <v>1083</v>
      </c>
      <c r="CR226" s="614" t="s">
        <v>529</v>
      </c>
      <c r="CS226" s="614" t="s">
        <v>1083</v>
      </c>
      <c r="CT226" s="614" t="s">
        <v>1083</v>
      </c>
      <c r="CU226" s="614" t="s">
        <v>1083</v>
      </c>
      <c r="CV226" s="614" t="s">
        <v>1083</v>
      </c>
      <c r="CW226" s="614" t="s">
        <v>1083</v>
      </c>
      <c r="CX226" s="614" t="s">
        <v>1083</v>
      </c>
      <c r="CY226" s="614" t="s">
        <v>1083</v>
      </c>
      <c r="CZ226" s="614" t="s">
        <v>1083</v>
      </c>
      <c r="DA226" s="614" t="s">
        <v>1083</v>
      </c>
      <c r="DB226" s="614" t="s">
        <v>1083</v>
      </c>
      <c r="DC226" s="614" t="s">
        <v>529</v>
      </c>
      <c r="DD226" s="614" t="s">
        <v>1083</v>
      </c>
      <c r="DE226" s="614" t="s">
        <v>1083</v>
      </c>
      <c r="DF226" s="614" t="s">
        <v>1083</v>
      </c>
      <c r="DG226" s="614" t="s">
        <v>1083</v>
      </c>
      <c r="DH226" s="614" t="s">
        <v>1083</v>
      </c>
      <c r="DI226" s="614" t="s">
        <v>1083</v>
      </c>
      <c r="DJ226" s="614" t="s">
        <v>1083</v>
      </c>
      <c r="DK226" s="614" t="s">
        <v>1083</v>
      </c>
      <c r="DL226" s="614" t="s">
        <v>1083</v>
      </c>
      <c r="DM226" s="614" t="s">
        <v>529</v>
      </c>
      <c r="DN226" s="614" t="s">
        <v>1083</v>
      </c>
      <c r="DO226" s="614" t="s">
        <v>1083</v>
      </c>
      <c r="DP226" s="614" t="s">
        <v>1083</v>
      </c>
      <c r="DQ226" s="614" t="s">
        <v>1083</v>
      </c>
      <c r="DR226" s="614" t="s">
        <v>1083</v>
      </c>
      <c r="DS226" s="614" t="s">
        <v>1083</v>
      </c>
      <c r="DT226" s="614" t="s">
        <v>1083</v>
      </c>
      <c r="DU226" s="614" t="s">
        <v>529</v>
      </c>
      <c r="DV226" s="614" t="s">
        <v>529</v>
      </c>
      <c r="DW226" s="614" t="s">
        <v>1083</v>
      </c>
      <c r="DX226" s="614" t="s">
        <v>1083</v>
      </c>
      <c r="DY226" s="614" t="s">
        <v>1083</v>
      </c>
      <c r="DZ226" s="614" t="s">
        <v>529</v>
      </c>
      <c r="EA226" s="614" t="s">
        <v>529</v>
      </c>
      <c r="EB226" s="614" t="s">
        <v>529</v>
      </c>
      <c r="EC226" s="614" t="s">
        <v>1083</v>
      </c>
      <c r="ED226" s="614" t="s">
        <v>529</v>
      </c>
      <c r="EE226" s="614" t="s">
        <v>529</v>
      </c>
      <c r="EF226" s="614" t="s">
        <v>529</v>
      </c>
      <c r="EG226" s="614" t="s">
        <v>1083</v>
      </c>
      <c r="EH226" s="614" t="s">
        <v>1083</v>
      </c>
      <c r="EI226" s="614" t="s">
        <v>1083</v>
      </c>
      <c r="EJ226" s="614" t="s">
        <v>1083</v>
      </c>
      <c r="EK226" s="614" t="s">
        <v>1083</v>
      </c>
      <c r="EL226" s="614" t="s">
        <v>1083</v>
      </c>
      <c r="EM226" s="614" t="s">
        <v>1083</v>
      </c>
      <c r="EN226" s="614" t="s">
        <v>1083</v>
      </c>
      <c r="EO226" s="614" t="s">
        <v>1083</v>
      </c>
      <c r="EP226" s="614" t="s">
        <v>1083</v>
      </c>
      <c r="EQ226" s="614" t="s">
        <v>1083</v>
      </c>
      <c r="ER226" s="614" t="s">
        <v>1083</v>
      </c>
      <c r="ES226" s="614" t="s">
        <v>1083</v>
      </c>
      <c r="ET226" s="614" t="s">
        <v>529</v>
      </c>
      <c r="EU226" s="614" t="s">
        <v>529</v>
      </c>
      <c r="EV226" s="614" t="s">
        <v>529</v>
      </c>
      <c r="EW226" s="614" t="s">
        <v>529</v>
      </c>
      <c r="EX226" s="614" t="s">
        <v>1083</v>
      </c>
      <c r="EY226" s="614" t="s">
        <v>529</v>
      </c>
      <c r="EZ226" s="614" t="s">
        <v>529</v>
      </c>
      <c r="FA226" s="614" t="s">
        <v>1083</v>
      </c>
      <c r="FB226" s="614" t="s">
        <v>1083</v>
      </c>
      <c r="FC226" s="614" t="s">
        <v>1083</v>
      </c>
      <c r="FD226" s="614" t="s">
        <v>1083</v>
      </c>
      <c r="FE226" s="614" t="s">
        <v>1083</v>
      </c>
      <c r="FF226" s="614" t="s">
        <v>1083</v>
      </c>
      <c r="FG226" s="614" t="s">
        <v>1083</v>
      </c>
      <c r="FH226" s="614" t="s">
        <v>1083</v>
      </c>
      <c r="FI226" s="614" t="s">
        <v>1083</v>
      </c>
      <c r="FJ226" s="614" t="s">
        <v>529</v>
      </c>
      <c r="FK226" s="614" t="s">
        <v>529</v>
      </c>
      <c r="FL226" s="614" t="s">
        <v>1083</v>
      </c>
      <c r="FM226" s="614" t="s">
        <v>1083</v>
      </c>
      <c r="FN226" s="614" t="s">
        <v>1083</v>
      </c>
      <c r="FO226" s="614" t="s">
        <v>1083</v>
      </c>
      <c r="FP226" s="614" t="s">
        <v>1083</v>
      </c>
      <c r="FQ226" s="614" t="s">
        <v>1083</v>
      </c>
      <c r="FR226" s="614" t="s">
        <v>529</v>
      </c>
      <c r="FS226" s="614" t="s">
        <v>529</v>
      </c>
      <c r="FT226" s="614" t="s">
        <v>529</v>
      </c>
      <c r="FU226" s="614" t="s">
        <v>529</v>
      </c>
      <c r="FV226" s="614" t="s">
        <v>529</v>
      </c>
      <c r="FW226" s="614" t="s">
        <v>529</v>
      </c>
      <c r="FX226" s="614" t="s">
        <v>529</v>
      </c>
      <c r="FY226" s="614" t="s">
        <v>1083</v>
      </c>
      <c r="FZ226" s="614" t="s">
        <v>529</v>
      </c>
      <c r="GA226" s="614" t="s">
        <v>529</v>
      </c>
      <c r="GB226" s="614" t="s">
        <v>529</v>
      </c>
      <c r="GC226" s="614" t="s">
        <v>529</v>
      </c>
      <c r="GD226" s="614" t="s">
        <v>529</v>
      </c>
      <c r="GE226" s="614" t="s">
        <v>1083</v>
      </c>
      <c r="GF226" s="614" t="s">
        <v>529</v>
      </c>
      <c r="GG226" s="614" t="s">
        <v>529</v>
      </c>
      <c r="GH226" s="614" t="s">
        <v>1083</v>
      </c>
      <c r="GI226" s="614" t="s">
        <v>1083</v>
      </c>
      <c r="GJ226" s="614" t="s">
        <v>529</v>
      </c>
      <c r="GK226" s="614" t="s">
        <v>1083</v>
      </c>
      <c r="GL226" s="614" t="s">
        <v>529</v>
      </c>
      <c r="GM226" s="614" t="s">
        <v>529</v>
      </c>
    </row>
    <row r="227" spans="1:195" x14ac:dyDescent="0.2">
      <c r="A227" s="613">
        <v>45052</v>
      </c>
      <c r="B227" s="614" t="s">
        <v>1083</v>
      </c>
      <c r="C227" s="614" t="s">
        <v>1083</v>
      </c>
      <c r="D227" s="614" t="s">
        <v>1083</v>
      </c>
      <c r="E227" s="614" t="s">
        <v>529</v>
      </c>
      <c r="F227" s="614" t="s">
        <v>1083</v>
      </c>
      <c r="G227" s="614" t="s">
        <v>1083</v>
      </c>
      <c r="H227" s="614" t="s">
        <v>1083</v>
      </c>
      <c r="I227" s="614" t="s">
        <v>529</v>
      </c>
      <c r="J227" s="614" t="s">
        <v>1083</v>
      </c>
      <c r="K227" s="614" t="s">
        <v>1083</v>
      </c>
      <c r="L227" s="614" t="s">
        <v>1083</v>
      </c>
      <c r="M227" s="614" t="s">
        <v>1083</v>
      </c>
      <c r="N227" s="614" t="s">
        <v>1083</v>
      </c>
      <c r="O227" s="614" t="s">
        <v>1083</v>
      </c>
      <c r="P227" s="614" t="s">
        <v>1083</v>
      </c>
      <c r="Q227" s="614" t="s">
        <v>1083</v>
      </c>
      <c r="R227" s="614" t="s">
        <v>1083</v>
      </c>
      <c r="S227" s="614" t="s">
        <v>1083</v>
      </c>
      <c r="T227" s="614" t="s">
        <v>1083</v>
      </c>
      <c r="U227" s="614" t="s">
        <v>1083</v>
      </c>
      <c r="V227" s="614" t="s">
        <v>1083</v>
      </c>
      <c r="W227" s="614" t="s">
        <v>529</v>
      </c>
      <c r="X227" s="614" t="s">
        <v>529</v>
      </c>
      <c r="Y227" s="614" t="s">
        <v>1083</v>
      </c>
      <c r="Z227" s="614" t="s">
        <v>1083</v>
      </c>
      <c r="AA227" s="614" t="s">
        <v>1083</v>
      </c>
      <c r="AB227" s="614" t="s">
        <v>1083</v>
      </c>
      <c r="AC227" s="614" t="s">
        <v>1083</v>
      </c>
      <c r="AD227" s="614" t="s">
        <v>1083</v>
      </c>
      <c r="AE227" s="614" t="s">
        <v>1083</v>
      </c>
      <c r="AF227" s="614" t="s">
        <v>1083</v>
      </c>
      <c r="AG227" s="614" t="s">
        <v>1083</v>
      </c>
      <c r="AH227" s="614" t="s">
        <v>1083</v>
      </c>
      <c r="AI227" s="614" t="s">
        <v>1083</v>
      </c>
      <c r="AJ227" s="614" t="s">
        <v>1083</v>
      </c>
      <c r="AK227" s="614" t="s">
        <v>1083</v>
      </c>
      <c r="AL227" s="614" t="s">
        <v>1083</v>
      </c>
      <c r="AM227" s="614" t="s">
        <v>1083</v>
      </c>
      <c r="AN227" s="614" t="s">
        <v>1083</v>
      </c>
      <c r="AO227" s="614" t="s">
        <v>1083</v>
      </c>
      <c r="AP227" s="614" t="s">
        <v>1083</v>
      </c>
      <c r="AQ227" s="614" t="s">
        <v>1083</v>
      </c>
      <c r="AR227" s="614" t="s">
        <v>1083</v>
      </c>
      <c r="AS227" s="614" t="s">
        <v>1083</v>
      </c>
      <c r="AT227" s="614" t="s">
        <v>1083</v>
      </c>
      <c r="AU227" s="614" t="s">
        <v>1083</v>
      </c>
      <c r="AV227" s="614" t="s">
        <v>1083</v>
      </c>
      <c r="AW227" s="614" t="s">
        <v>1083</v>
      </c>
      <c r="AX227" s="614" t="s">
        <v>529</v>
      </c>
      <c r="AY227" s="614" t="s">
        <v>1083</v>
      </c>
      <c r="AZ227" s="614" t="s">
        <v>1083</v>
      </c>
      <c r="BA227" s="614" t="s">
        <v>1083</v>
      </c>
      <c r="BB227" s="614" t="s">
        <v>1083</v>
      </c>
      <c r="BC227" s="614" t="s">
        <v>529</v>
      </c>
      <c r="BD227" s="614" t="s">
        <v>529</v>
      </c>
      <c r="BE227" s="614" t="s">
        <v>1083</v>
      </c>
      <c r="BF227" s="614" t="s">
        <v>529</v>
      </c>
      <c r="BG227" s="614" t="s">
        <v>1083</v>
      </c>
      <c r="BH227" s="614" t="s">
        <v>529</v>
      </c>
      <c r="BI227" s="614" t="s">
        <v>1083</v>
      </c>
      <c r="BJ227" s="614" t="s">
        <v>1083</v>
      </c>
      <c r="BK227" s="614" t="s">
        <v>529</v>
      </c>
      <c r="BL227" s="614" t="s">
        <v>529</v>
      </c>
      <c r="BM227" s="614" t="s">
        <v>1083</v>
      </c>
      <c r="BN227" s="614" t="s">
        <v>529</v>
      </c>
      <c r="BO227" s="614" t="s">
        <v>529</v>
      </c>
      <c r="BP227" s="614" t="s">
        <v>529</v>
      </c>
      <c r="BQ227" s="614" t="s">
        <v>529</v>
      </c>
      <c r="BR227" s="614" t="s">
        <v>529</v>
      </c>
      <c r="BS227" s="614" t="s">
        <v>529</v>
      </c>
      <c r="BT227" s="614" t="s">
        <v>529</v>
      </c>
      <c r="BU227" s="614" t="s">
        <v>529</v>
      </c>
      <c r="BV227" s="614" t="s">
        <v>529</v>
      </c>
      <c r="BW227" s="614" t="s">
        <v>529</v>
      </c>
      <c r="BX227" s="614" t="s">
        <v>529</v>
      </c>
      <c r="BY227" s="614" t="s">
        <v>1083</v>
      </c>
      <c r="BZ227" s="614" t="s">
        <v>1083</v>
      </c>
      <c r="CA227" s="614" t="s">
        <v>1083</v>
      </c>
      <c r="CB227" s="614" t="s">
        <v>1083</v>
      </c>
      <c r="CC227" s="614" t="s">
        <v>1083</v>
      </c>
      <c r="CD227" s="614" t="s">
        <v>1083</v>
      </c>
      <c r="CE227" s="614" t="s">
        <v>529</v>
      </c>
      <c r="CF227" s="614" t="s">
        <v>529</v>
      </c>
      <c r="CG227" s="614" t="s">
        <v>1083</v>
      </c>
      <c r="CH227" s="614" t="s">
        <v>1083</v>
      </c>
      <c r="CI227" s="614" t="s">
        <v>1083</v>
      </c>
      <c r="CJ227" s="614" t="s">
        <v>1083</v>
      </c>
      <c r="CK227" s="614" t="s">
        <v>529</v>
      </c>
      <c r="CL227" s="614" t="s">
        <v>1083</v>
      </c>
      <c r="CM227" s="614" t="s">
        <v>1083</v>
      </c>
      <c r="CN227" s="614" t="s">
        <v>1083</v>
      </c>
      <c r="CO227" s="614" t="s">
        <v>1083</v>
      </c>
      <c r="CP227" s="614" t="s">
        <v>1083</v>
      </c>
      <c r="CQ227" s="614" t="s">
        <v>1083</v>
      </c>
      <c r="CR227" s="614" t="s">
        <v>529</v>
      </c>
      <c r="CS227" s="614" t="s">
        <v>1083</v>
      </c>
      <c r="CT227" s="614" t="s">
        <v>1083</v>
      </c>
      <c r="CU227" s="614" t="s">
        <v>1083</v>
      </c>
      <c r="CV227" s="614" t="s">
        <v>1083</v>
      </c>
      <c r="CW227" s="614" t="s">
        <v>1083</v>
      </c>
      <c r="CX227" s="614" t="s">
        <v>1083</v>
      </c>
      <c r="CY227" s="614" t="s">
        <v>1083</v>
      </c>
      <c r="CZ227" s="614" t="s">
        <v>1083</v>
      </c>
      <c r="DA227" s="614" t="s">
        <v>1083</v>
      </c>
      <c r="DB227" s="614" t="s">
        <v>1083</v>
      </c>
      <c r="DC227" s="614" t="s">
        <v>529</v>
      </c>
      <c r="DD227" s="614" t="s">
        <v>1083</v>
      </c>
      <c r="DE227" s="614" t="s">
        <v>1083</v>
      </c>
      <c r="DF227" s="614" t="s">
        <v>1083</v>
      </c>
      <c r="DG227" s="614" t="s">
        <v>1083</v>
      </c>
      <c r="DH227" s="614" t="s">
        <v>1083</v>
      </c>
      <c r="DI227" s="614" t="s">
        <v>1083</v>
      </c>
      <c r="DJ227" s="614" t="s">
        <v>1083</v>
      </c>
      <c r="DK227" s="614" t="s">
        <v>1083</v>
      </c>
      <c r="DL227" s="614" t="s">
        <v>1083</v>
      </c>
      <c r="DM227" s="614" t="s">
        <v>529</v>
      </c>
      <c r="DN227" s="614" t="s">
        <v>1083</v>
      </c>
      <c r="DO227" s="614" t="s">
        <v>1083</v>
      </c>
      <c r="DP227" s="614" t="s">
        <v>1083</v>
      </c>
      <c r="DQ227" s="614" t="s">
        <v>1083</v>
      </c>
      <c r="DR227" s="614" t="s">
        <v>1083</v>
      </c>
      <c r="DS227" s="614" t="s">
        <v>1083</v>
      </c>
      <c r="DT227" s="614" t="s">
        <v>1083</v>
      </c>
      <c r="DU227" s="614" t="s">
        <v>529</v>
      </c>
      <c r="DV227" s="614" t="s">
        <v>529</v>
      </c>
      <c r="DW227" s="614" t="s">
        <v>1083</v>
      </c>
      <c r="DX227" s="614" t="s">
        <v>1083</v>
      </c>
      <c r="DY227" s="614" t="s">
        <v>1083</v>
      </c>
      <c r="DZ227" s="614" t="s">
        <v>529</v>
      </c>
      <c r="EA227" s="614" t="s">
        <v>529</v>
      </c>
      <c r="EB227" s="614" t="s">
        <v>529</v>
      </c>
      <c r="EC227" s="614" t="s">
        <v>1083</v>
      </c>
      <c r="ED227" s="614" t="s">
        <v>529</v>
      </c>
      <c r="EE227" s="614" t="s">
        <v>529</v>
      </c>
      <c r="EF227" s="614" t="s">
        <v>529</v>
      </c>
      <c r="EG227" s="614" t="s">
        <v>1083</v>
      </c>
      <c r="EH227" s="614" t="s">
        <v>1083</v>
      </c>
      <c r="EI227" s="614" t="s">
        <v>1083</v>
      </c>
      <c r="EJ227" s="614" t="s">
        <v>1083</v>
      </c>
      <c r="EK227" s="614" t="s">
        <v>1083</v>
      </c>
      <c r="EL227" s="614" t="s">
        <v>1083</v>
      </c>
      <c r="EM227" s="614" t="s">
        <v>1083</v>
      </c>
      <c r="EN227" s="614" t="s">
        <v>1083</v>
      </c>
      <c r="EO227" s="614" t="s">
        <v>1083</v>
      </c>
      <c r="EP227" s="614" t="s">
        <v>1083</v>
      </c>
      <c r="EQ227" s="614" t="s">
        <v>1083</v>
      </c>
      <c r="ER227" s="614" t="s">
        <v>1083</v>
      </c>
      <c r="ES227" s="614" t="s">
        <v>1083</v>
      </c>
      <c r="ET227" s="614" t="s">
        <v>529</v>
      </c>
      <c r="EU227" s="614" t="s">
        <v>529</v>
      </c>
      <c r="EV227" s="614" t="s">
        <v>529</v>
      </c>
      <c r="EW227" s="614" t="s">
        <v>529</v>
      </c>
      <c r="EX227" s="614" t="s">
        <v>1083</v>
      </c>
      <c r="EY227" s="614" t="s">
        <v>1083</v>
      </c>
      <c r="EZ227" s="614" t="s">
        <v>529</v>
      </c>
      <c r="FA227" s="614" t="s">
        <v>1083</v>
      </c>
      <c r="FB227" s="614" t="s">
        <v>1083</v>
      </c>
      <c r="FC227" s="614" t="s">
        <v>1083</v>
      </c>
      <c r="FD227" s="614" t="s">
        <v>1083</v>
      </c>
      <c r="FE227" s="614" t="s">
        <v>1083</v>
      </c>
      <c r="FF227" s="614" t="s">
        <v>1083</v>
      </c>
      <c r="FG227" s="614" t="s">
        <v>1083</v>
      </c>
      <c r="FH227" s="614" t="s">
        <v>1083</v>
      </c>
      <c r="FI227" s="614" t="s">
        <v>1083</v>
      </c>
      <c r="FJ227" s="614" t="s">
        <v>529</v>
      </c>
      <c r="FK227" s="614" t="s">
        <v>529</v>
      </c>
      <c r="FL227" s="614" t="s">
        <v>1083</v>
      </c>
      <c r="FM227" s="614" t="s">
        <v>1083</v>
      </c>
      <c r="FN227" s="614" t="s">
        <v>1083</v>
      </c>
      <c r="FO227" s="614" t="s">
        <v>1083</v>
      </c>
      <c r="FP227" s="614" t="s">
        <v>1083</v>
      </c>
      <c r="FQ227" s="614" t="s">
        <v>1083</v>
      </c>
      <c r="FR227" s="614" t="s">
        <v>529</v>
      </c>
      <c r="FS227" s="614" t="s">
        <v>529</v>
      </c>
      <c r="FT227" s="614" t="s">
        <v>529</v>
      </c>
      <c r="FU227" s="614" t="s">
        <v>529</v>
      </c>
      <c r="FV227" s="614" t="s">
        <v>529</v>
      </c>
      <c r="FW227" s="614" t="s">
        <v>529</v>
      </c>
      <c r="FX227" s="614" t="s">
        <v>529</v>
      </c>
      <c r="FY227" s="614" t="s">
        <v>1083</v>
      </c>
      <c r="FZ227" s="614" t="s">
        <v>529</v>
      </c>
      <c r="GA227" s="614" t="s">
        <v>529</v>
      </c>
      <c r="GB227" s="614" t="s">
        <v>529</v>
      </c>
      <c r="GC227" s="614" t="s">
        <v>529</v>
      </c>
      <c r="GD227" s="614" t="s">
        <v>529</v>
      </c>
      <c r="GE227" s="614" t="s">
        <v>1083</v>
      </c>
      <c r="GF227" s="614" t="s">
        <v>529</v>
      </c>
      <c r="GG227" s="614" t="s">
        <v>529</v>
      </c>
      <c r="GH227" s="614" t="s">
        <v>1083</v>
      </c>
      <c r="GI227" s="614" t="s">
        <v>1083</v>
      </c>
      <c r="GJ227" s="614" t="s">
        <v>529</v>
      </c>
      <c r="GK227" s="614" t="s">
        <v>1083</v>
      </c>
      <c r="GL227" s="614" t="s">
        <v>529</v>
      </c>
      <c r="GM227" s="614" t="s">
        <v>529</v>
      </c>
    </row>
    <row r="228" spans="1:195" x14ac:dyDescent="0.2">
      <c r="A228" s="613">
        <v>45053</v>
      </c>
      <c r="B228" s="614" t="s">
        <v>1083</v>
      </c>
      <c r="C228" s="614" t="s">
        <v>1083</v>
      </c>
      <c r="D228" s="614" t="s">
        <v>1083</v>
      </c>
      <c r="E228" s="614" t="s">
        <v>529</v>
      </c>
      <c r="F228" s="614" t="s">
        <v>1083</v>
      </c>
      <c r="G228" s="614" t="s">
        <v>1083</v>
      </c>
      <c r="H228" s="614" t="s">
        <v>1083</v>
      </c>
      <c r="I228" s="614" t="s">
        <v>529</v>
      </c>
      <c r="J228" s="614" t="s">
        <v>1083</v>
      </c>
      <c r="K228" s="614" t="s">
        <v>1083</v>
      </c>
      <c r="L228" s="614" t="s">
        <v>1083</v>
      </c>
      <c r="M228" s="614" t="s">
        <v>1083</v>
      </c>
      <c r="N228" s="614" t="s">
        <v>1083</v>
      </c>
      <c r="O228" s="614" t="s">
        <v>1083</v>
      </c>
      <c r="P228" s="614" t="s">
        <v>1083</v>
      </c>
      <c r="Q228" s="614" t="s">
        <v>1083</v>
      </c>
      <c r="R228" s="614" t="s">
        <v>1083</v>
      </c>
      <c r="S228" s="614" t="s">
        <v>1083</v>
      </c>
      <c r="T228" s="614" t="s">
        <v>1083</v>
      </c>
      <c r="U228" s="614" t="s">
        <v>1083</v>
      </c>
      <c r="V228" s="614" t="s">
        <v>1083</v>
      </c>
      <c r="W228" s="614" t="s">
        <v>529</v>
      </c>
      <c r="X228" s="614" t="s">
        <v>529</v>
      </c>
      <c r="Y228" s="614" t="s">
        <v>1083</v>
      </c>
      <c r="Z228" s="614" t="s">
        <v>1083</v>
      </c>
      <c r="AA228" s="614" t="s">
        <v>1083</v>
      </c>
      <c r="AB228" s="614" t="s">
        <v>1083</v>
      </c>
      <c r="AC228" s="614" t="s">
        <v>1083</v>
      </c>
      <c r="AD228" s="614" t="s">
        <v>1083</v>
      </c>
      <c r="AE228" s="614" t="s">
        <v>1083</v>
      </c>
      <c r="AF228" s="614" t="s">
        <v>1083</v>
      </c>
      <c r="AG228" s="614" t="s">
        <v>1083</v>
      </c>
      <c r="AH228" s="614" t="s">
        <v>1083</v>
      </c>
      <c r="AI228" s="614" t="s">
        <v>1083</v>
      </c>
      <c r="AJ228" s="614" t="s">
        <v>1083</v>
      </c>
      <c r="AK228" s="614" t="s">
        <v>1083</v>
      </c>
      <c r="AL228" s="614" t="s">
        <v>1083</v>
      </c>
      <c r="AM228" s="614" t="s">
        <v>1083</v>
      </c>
      <c r="AN228" s="614" t="s">
        <v>1083</v>
      </c>
      <c r="AO228" s="614" t="s">
        <v>1083</v>
      </c>
      <c r="AP228" s="614" t="s">
        <v>1083</v>
      </c>
      <c r="AQ228" s="614" t="s">
        <v>1083</v>
      </c>
      <c r="AR228" s="614" t="s">
        <v>1083</v>
      </c>
      <c r="AS228" s="614" t="s">
        <v>1083</v>
      </c>
      <c r="AT228" s="614" t="s">
        <v>1083</v>
      </c>
      <c r="AU228" s="614" t="s">
        <v>1083</v>
      </c>
      <c r="AV228" s="614" t="s">
        <v>1083</v>
      </c>
      <c r="AW228" s="614" t="s">
        <v>1083</v>
      </c>
      <c r="AX228" s="614" t="s">
        <v>1083</v>
      </c>
      <c r="AY228" s="614" t="s">
        <v>1083</v>
      </c>
      <c r="AZ228" s="614" t="s">
        <v>1083</v>
      </c>
      <c r="BA228" s="614" t="s">
        <v>1083</v>
      </c>
      <c r="BB228" s="614" t="s">
        <v>1083</v>
      </c>
      <c r="BC228" s="614" t="s">
        <v>529</v>
      </c>
      <c r="BD228" s="614" t="s">
        <v>529</v>
      </c>
      <c r="BE228" s="614" t="s">
        <v>1083</v>
      </c>
      <c r="BF228" s="614" t="s">
        <v>529</v>
      </c>
      <c r="BG228" s="614" t="s">
        <v>1083</v>
      </c>
      <c r="BH228" s="614" t="s">
        <v>529</v>
      </c>
      <c r="BI228" s="614" t="s">
        <v>1083</v>
      </c>
      <c r="BJ228" s="614" t="s">
        <v>1083</v>
      </c>
      <c r="BK228" s="614" t="s">
        <v>529</v>
      </c>
      <c r="BL228" s="614" t="s">
        <v>529</v>
      </c>
      <c r="BM228" s="614" t="s">
        <v>1083</v>
      </c>
      <c r="BN228" s="614" t="s">
        <v>529</v>
      </c>
      <c r="BO228" s="614" t="s">
        <v>529</v>
      </c>
      <c r="BP228" s="614" t="s">
        <v>529</v>
      </c>
      <c r="BQ228" s="614" t="s">
        <v>529</v>
      </c>
      <c r="BR228" s="614" t="s">
        <v>529</v>
      </c>
      <c r="BS228" s="614" t="s">
        <v>529</v>
      </c>
      <c r="BT228" s="614" t="s">
        <v>529</v>
      </c>
      <c r="BU228" s="614" t="s">
        <v>529</v>
      </c>
      <c r="BV228" s="614" t="s">
        <v>529</v>
      </c>
      <c r="BW228" s="614" t="s">
        <v>529</v>
      </c>
      <c r="BX228" s="614" t="s">
        <v>529</v>
      </c>
      <c r="BY228" s="614" t="s">
        <v>1083</v>
      </c>
      <c r="BZ228" s="614" t="s">
        <v>1083</v>
      </c>
      <c r="CA228" s="614" t="s">
        <v>1083</v>
      </c>
      <c r="CB228" s="614" t="s">
        <v>1083</v>
      </c>
      <c r="CC228" s="614" t="s">
        <v>1083</v>
      </c>
      <c r="CD228" s="614" t="s">
        <v>1083</v>
      </c>
      <c r="CE228" s="614" t="s">
        <v>529</v>
      </c>
      <c r="CF228" s="614" t="s">
        <v>529</v>
      </c>
      <c r="CG228" s="614" t="s">
        <v>1083</v>
      </c>
      <c r="CH228" s="614" t="s">
        <v>1083</v>
      </c>
      <c r="CI228" s="614" t="s">
        <v>1083</v>
      </c>
      <c r="CJ228" s="614" t="s">
        <v>1083</v>
      </c>
      <c r="CK228" s="614" t="s">
        <v>529</v>
      </c>
      <c r="CL228" s="614" t="s">
        <v>1083</v>
      </c>
      <c r="CM228" s="614" t="s">
        <v>1083</v>
      </c>
      <c r="CN228" s="614" t="s">
        <v>1083</v>
      </c>
      <c r="CO228" s="614" t="s">
        <v>1083</v>
      </c>
      <c r="CP228" s="614" t="s">
        <v>1083</v>
      </c>
      <c r="CQ228" s="614" t="s">
        <v>1083</v>
      </c>
      <c r="CR228" s="614" t="s">
        <v>529</v>
      </c>
      <c r="CS228" s="614" t="s">
        <v>1083</v>
      </c>
      <c r="CT228" s="614" t="s">
        <v>1083</v>
      </c>
      <c r="CU228" s="614" t="s">
        <v>1083</v>
      </c>
      <c r="CV228" s="614" t="s">
        <v>1083</v>
      </c>
      <c r="CW228" s="614" t="s">
        <v>1083</v>
      </c>
      <c r="CX228" s="614" t="s">
        <v>1083</v>
      </c>
      <c r="CY228" s="614" t="s">
        <v>1083</v>
      </c>
      <c r="CZ228" s="614" t="s">
        <v>1083</v>
      </c>
      <c r="DA228" s="614" t="s">
        <v>1083</v>
      </c>
      <c r="DB228" s="614" t="s">
        <v>1083</v>
      </c>
      <c r="DC228" s="614" t="s">
        <v>529</v>
      </c>
      <c r="DD228" s="614" t="s">
        <v>1083</v>
      </c>
      <c r="DE228" s="614" t="s">
        <v>1083</v>
      </c>
      <c r="DF228" s="614" t="s">
        <v>1083</v>
      </c>
      <c r="DG228" s="614" t="s">
        <v>1083</v>
      </c>
      <c r="DH228" s="614" t="s">
        <v>1083</v>
      </c>
      <c r="DI228" s="614" t="s">
        <v>1083</v>
      </c>
      <c r="DJ228" s="614" t="s">
        <v>1083</v>
      </c>
      <c r="DK228" s="614" t="s">
        <v>1083</v>
      </c>
      <c r="DL228" s="614" t="s">
        <v>1083</v>
      </c>
      <c r="DM228" s="614" t="s">
        <v>529</v>
      </c>
      <c r="DN228" s="614" t="s">
        <v>1083</v>
      </c>
      <c r="DO228" s="614" t="s">
        <v>1083</v>
      </c>
      <c r="DP228" s="614" t="s">
        <v>1083</v>
      </c>
      <c r="DQ228" s="614" t="s">
        <v>1083</v>
      </c>
      <c r="DR228" s="614" t="s">
        <v>1083</v>
      </c>
      <c r="DS228" s="614" t="s">
        <v>1083</v>
      </c>
      <c r="DT228" s="614" t="s">
        <v>1083</v>
      </c>
      <c r="DU228" s="614" t="s">
        <v>529</v>
      </c>
      <c r="DV228" s="614" t="s">
        <v>529</v>
      </c>
      <c r="DW228" s="614" t="s">
        <v>1083</v>
      </c>
      <c r="DX228" s="614" t="s">
        <v>1083</v>
      </c>
      <c r="DY228" s="614" t="s">
        <v>1083</v>
      </c>
      <c r="DZ228" s="614" t="s">
        <v>529</v>
      </c>
      <c r="EA228" s="614" t="s">
        <v>529</v>
      </c>
      <c r="EB228" s="614" t="s">
        <v>529</v>
      </c>
      <c r="EC228" s="614" t="s">
        <v>1083</v>
      </c>
      <c r="ED228" s="614" t="s">
        <v>529</v>
      </c>
      <c r="EE228" s="614" t="s">
        <v>529</v>
      </c>
      <c r="EF228" s="614" t="s">
        <v>529</v>
      </c>
      <c r="EG228" s="614" t="s">
        <v>1083</v>
      </c>
      <c r="EH228" s="614" t="s">
        <v>1083</v>
      </c>
      <c r="EI228" s="614" t="s">
        <v>1083</v>
      </c>
      <c r="EJ228" s="614" t="s">
        <v>1083</v>
      </c>
      <c r="EK228" s="614" t="s">
        <v>1083</v>
      </c>
      <c r="EL228" s="614" t="s">
        <v>1083</v>
      </c>
      <c r="EM228" s="614" t="s">
        <v>1083</v>
      </c>
      <c r="EN228" s="614" t="s">
        <v>1083</v>
      </c>
      <c r="EO228" s="614" t="s">
        <v>1083</v>
      </c>
      <c r="EP228" s="614" t="s">
        <v>1083</v>
      </c>
      <c r="EQ228" s="614" t="s">
        <v>1083</v>
      </c>
      <c r="ER228" s="614" t="s">
        <v>1083</v>
      </c>
      <c r="ES228" s="614" t="s">
        <v>1083</v>
      </c>
      <c r="ET228" s="614" t="s">
        <v>1083</v>
      </c>
      <c r="EU228" s="614" t="s">
        <v>529</v>
      </c>
      <c r="EV228" s="614" t="s">
        <v>529</v>
      </c>
      <c r="EW228" s="614" t="s">
        <v>529</v>
      </c>
      <c r="EX228" s="614" t="s">
        <v>1083</v>
      </c>
      <c r="EY228" s="614" t="s">
        <v>1083</v>
      </c>
      <c r="EZ228" s="614" t="s">
        <v>529</v>
      </c>
      <c r="FA228" s="614" t="s">
        <v>1083</v>
      </c>
      <c r="FB228" s="614" t="s">
        <v>1083</v>
      </c>
      <c r="FC228" s="614" t="s">
        <v>1083</v>
      </c>
      <c r="FD228" s="614" t="s">
        <v>1083</v>
      </c>
      <c r="FE228" s="614" t="s">
        <v>529</v>
      </c>
      <c r="FF228" s="614" t="s">
        <v>1083</v>
      </c>
      <c r="FG228" s="614" t="s">
        <v>1083</v>
      </c>
      <c r="FH228" s="614" t="s">
        <v>1083</v>
      </c>
      <c r="FI228" s="614" t="s">
        <v>1083</v>
      </c>
      <c r="FJ228" s="614" t="s">
        <v>529</v>
      </c>
      <c r="FK228" s="614" t="s">
        <v>529</v>
      </c>
      <c r="FL228" s="614" t="s">
        <v>1083</v>
      </c>
      <c r="FM228" s="614" t="s">
        <v>1083</v>
      </c>
      <c r="FN228" s="614" t="s">
        <v>1083</v>
      </c>
      <c r="FO228" s="614" t="s">
        <v>1083</v>
      </c>
      <c r="FP228" s="614" t="s">
        <v>1083</v>
      </c>
      <c r="FQ228" s="614" t="s">
        <v>1083</v>
      </c>
      <c r="FR228" s="614" t="s">
        <v>529</v>
      </c>
      <c r="FS228" s="614" t="s">
        <v>529</v>
      </c>
      <c r="FT228" s="614" t="s">
        <v>529</v>
      </c>
      <c r="FU228" s="614" t="s">
        <v>529</v>
      </c>
      <c r="FV228" s="614" t="s">
        <v>529</v>
      </c>
      <c r="FW228" s="614" t="s">
        <v>529</v>
      </c>
      <c r="FX228" s="614" t="s">
        <v>529</v>
      </c>
      <c r="FY228" s="614" t="s">
        <v>1083</v>
      </c>
      <c r="FZ228" s="614" t="s">
        <v>529</v>
      </c>
      <c r="GA228" s="614" t="s">
        <v>529</v>
      </c>
      <c r="GB228" s="614" t="s">
        <v>529</v>
      </c>
      <c r="GC228" s="614" t="s">
        <v>529</v>
      </c>
      <c r="GD228" s="614" t="s">
        <v>529</v>
      </c>
      <c r="GE228" s="614" t="s">
        <v>1083</v>
      </c>
      <c r="GF228" s="614" t="s">
        <v>529</v>
      </c>
      <c r="GG228" s="614" t="s">
        <v>529</v>
      </c>
      <c r="GH228" s="614" t="s">
        <v>1083</v>
      </c>
      <c r="GI228" s="614" t="s">
        <v>1083</v>
      </c>
      <c r="GJ228" s="614" t="s">
        <v>529</v>
      </c>
      <c r="GK228" s="614" t="s">
        <v>1083</v>
      </c>
      <c r="GL228" s="614" t="s">
        <v>529</v>
      </c>
      <c r="GM228" s="614" t="s">
        <v>529</v>
      </c>
    </row>
    <row r="229" spans="1:195" x14ac:dyDescent="0.2">
      <c r="A229" s="613">
        <v>45054</v>
      </c>
      <c r="B229" s="614" t="s">
        <v>1083</v>
      </c>
      <c r="C229" s="614" t="s">
        <v>1083</v>
      </c>
      <c r="D229" s="614" t="s">
        <v>1083</v>
      </c>
      <c r="E229" s="614" t="s">
        <v>529</v>
      </c>
      <c r="F229" s="614" t="s">
        <v>1083</v>
      </c>
      <c r="G229" s="614" t="s">
        <v>1083</v>
      </c>
      <c r="H229" s="614" t="s">
        <v>1083</v>
      </c>
      <c r="I229" s="614" t="s">
        <v>1083</v>
      </c>
      <c r="J229" s="614" t="s">
        <v>1083</v>
      </c>
      <c r="K229" s="614" t="s">
        <v>1083</v>
      </c>
      <c r="L229" s="614" t="s">
        <v>1083</v>
      </c>
      <c r="M229" s="614" t="s">
        <v>1083</v>
      </c>
      <c r="N229" s="614" t="s">
        <v>1083</v>
      </c>
      <c r="O229" s="614" t="s">
        <v>1083</v>
      </c>
      <c r="P229" s="614" t="s">
        <v>1083</v>
      </c>
      <c r="Q229" s="614" t="s">
        <v>1083</v>
      </c>
      <c r="R229" s="614" t="s">
        <v>1083</v>
      </c>
      <c r="S229" s="614" t="s">
        <v>1083</v>
      </c>
      <c r="T229" s="614" t="s">
        <v>1083</v>
      </c>
      <c r="U229" s="614" t="s">
        <v>1083</v>
      </c>
      <c r="V229" s="614" t="s">
        <v>1083</v>
      </c>
      <c r="W229" s="614" t="s">
        <v>529</v>
      </c>
      <c r="X229" s="614" t="s">
        <v>529</v>
      </c>
      <c r="Y229" s="614" t="s">
        <v>1083</v>
      </c>
      <c r="Z229" s="614" t="s">
        <v>1083</v>
      </c>
      <c r="AA229" s="614" t="s">
        <v>1083</v>
      </c>
      <c r="AB229" s="614" t="s">
        <v>1083</v>
      </c>
      <c r="AC229" s="614" t="s">
        <v>1083</v>
      </c>
      <c r="AD229" s="614" t="s">
        <v>1083</v>
      </c>
      <c r="AE229" s="614" t="s">
        <v>1083</v>
      </c>
      <c r="AF229" s="614" t="s">
        <v>1083</v>
      </c>
      <c r="AG229" s="614" t="s">
        <v>1083</v>
      </c>
      <c r="AH229" s="614" t="s">
        <v>1083</v>
      </c>
      <c r="AI229" s="614" t="s">
        <v>1083</v>
      </c>
      <c r="AJ229" s="614" t="s">
        <v>1083</v>
      </c>
      <c r="AK229" s="614" t="s">
        <v>1083</v>
      </c>
      <c r="AL229" s="614" t="s">
        <v>1083</v>
      </c>
      <c r="AM229" s="614" t="s">
        <v>1083</v>
      </c>
      <c r="AN229" s="614" t="s">
        <v>1083</v>
      </c>
      <c r="AO229" s="614" t="s">
        <v>1083</v>
      </c>
      <c r="AP229" s="614" t="s">
        <v>1083</v>
      </c>
      <c r="AQ229" s="614" t="s">
        <v>1083</v>
      </c>
      <c r="AR229" s="614" t="s">
        <v>1083</v>
      </c>
      <c r="AS229" s="614" t="s">
        <v>1083</v>
      </c>
      <c r="AT229" s="614" t="s">
        <v>1083</v>
      </c>
      <c r="AU229" s="614" t="s">
        <v>1083</v>
      </c>
      <c r="AV229" s="614" t="s">
        <v>1083</v>
      </c>
      <c r="AW229" s="614" t="s">
        <v>1083</v>
      </c>
      <c r="AX229" s="614" t="s">
        <v>1083</v>
      </c>
      <c r="AY229" s="614" t="s">
        <v>1083</v>
      </c>
      <c r="AZ229" s="614" t="s">
        <v>1083</v>
      </c>
      <c r="BA229" s="614" t="s">
        <v>1083</v>
      </c>
      <c r="BB229" s="614" t="s">
        <v>1083</v>
      </c>
      <c r="BC229" s="614" t="s">
        <v>529</v>
      </c>
      <c r="BD229" s="614" t="s">
        <v>529</v>
      </c>
      <c r="BE229" s="614" t="s">
        <v>1083</v>
      </c>
      <c r="BF229" s="614" t="s">
        <v>529</v>
      </c>
      <c r="BG229" s="614" t="s">
        <v>1083</v>
      </c>
      <c r="BH229" s="614" t="s">
        <v>529</v>
      </c>
      <c r="BI229" s="614" t="s">
        <v>1083</v>
      </c>
      <c r="BJ229" s="614" t="s">
        <v>1083</v>
      </c>
      <c r="BK229" s="614" t="s">
        <v>529</v>
      </c>
      <c r="BL229" s="614" t="s">
        <v>529</v>
      </c>
      <c r="BM229" s="614" t="s">
        <v>1083</v>
      </c>
      <c r="BN229" s="614" t="s">
        <v>529</v>
      </c>
      <c r="BO229" s="614" t="s">
        <v>529</v>
      </c>
      <c r="BP229" s="614" t="s">
        <v>529</v>
      </c>
      <c r="BQ229" s="614" t="s">
        <v>529</v>
      </c>
      <c r="BR229" s="614" t="s">
        <v>529</v>
      </c>
      <c r="BS229" s="614" t="s">
        <v>529</v>
      </c>
      <c r="BT229" s="614" t="s">
        <v>529</v>
      </c>
      <c r="BU229" s="614" t="s">
        <v>529</v>
      </c>
      <c r="BV229" s="614" t="s">
        <v>529</v>
      </c>
      <c r="BW229" s="614" t="s">
        <v>529</v>
      </c>
      <c r="BX229" s="614" t="s">
        <v>529</v>
      </c>
      <c r="BY229" s="614" t="s">
        <v>1083</v>
      </c>
      <c r="BZ229" s="614" t="s">
        <v>1083</v>
      </c>
      <c r="CA229" s="614" t="s">
        <v>1083</v>
      </c>
      <c r="CB229" s="614" t="s">
        <v>1083</v>
      </c>
      <c r="CC229" s="614" t="s">
        <v>1083</v>
      </c>
      <c r="CD229" s="614" t="s">
        <v>1083</v>
      </c>
      <c r="CE229" s="614" t="s">
        <v>529</v>
      </c>
      <c r="CF229" s="614" t="s">
        <v>529</v>
      </c>
      <c r="CG229" s="614" t="s">
        <v>1083</v>
      </c>
      <c r="CH229" s="614" t="s">
        <v>1083</v>
      </c>
      <c r="CI229" s="614" t="s">
        <v>1083</v>
      </c>
      <c r="CJ229" s="614" t="s">
        <v>1083</v>
      </c>
      <c r="CK229" s="614" t="s">
        <v>529</v>
      </c>
      <c r="CL229" s="614" t="s">
        <v>1083</v>
      </c>
      <c r="CM229" s="614" t="s">
        <v>1083</v>
      </c>
      <c r="CN229" s="614" t="s">
        <v>1083</v>
      </c>
      <c r="CO229" s="614" t="s">
        <v>1083</v>
      </c>
      <c r="CP229" s="614" t="s">
        <v>1083</v>
      </c>
      <c r="CQ229" s="614" t="s">
        <v>1083</v>
      </c>
      <c r="CR229" s="614" t="s">
        <v>529</v>
      </c>
      <c r="CS229" s="614" t="s">
        <v>1083</v>
      </c>
      <c r="CT229" s="614" t="s">
        <v>1083</v>
      </c>
      <c r="CU229" s="614" t="s">
        <v>1083</v>
      </c>
      <c r="CV229" s="614" t="s">
        <v>1083</v>
      </c>
      <c r="CW229" s="614" t="s">
        <v>1083</v>
      </c>
      <c r="CX229" s="614" t="s">
        <v>1083</v>
      </c>
      <c r="CY229" s="614" t="s">
        <v>1083</v>
      </c>
      <c r="CZ229" s="614" t="s">
        <v>1083</v>
      </c>
      <c r="DA229" s="614" t="s">
        <v>1083</v>
      </c>
      <c r="DB229" s="614" t="s">
        <v>1083</v>
      </c>
      <c r="DC229" s="614" t="s">
        <v>529</v>
      </c>
      <c r="DD229" s="614" t="s">
        <v>1083</v>
      </c>
      <c r="DE229" s="614" t="s">
        <v>1083</v>
      </c>
      <c r="DF229" s="614" t="s">
        <v>1083</v>
      </c>
      <c r="DG229" s="614" t="s">
        <v>1083</v>
      </c>
      <c r="DH229" s="614" t="s">
        <v>1083</v>
      </c>
      <c r="DI229" s="614" t="s">
        <v>1083</v>
      </c>
      <c r="DJ229" s="614" t="s">
        <v>1083</v>
      </c>
      <c r="DK229" s="614" t="s">
        <v>1083</v>
      </c>
      <c r="DL229" s="614" t="s">
        <v>1083</v>
      </c>
      <c r="DM229" s="614" t="s">
        <v>529</v>
      </c>
      <c r="DN229" s="614" t="s">
        <v>1083</v>
      </c>
      <c r="DO229" s="614" t="s">
        <v>1083</v>
      </c>
      <c r="DP229" s="614" t="s">
        <v>1083</v>
      </c>
      <c r="DQ229" s="614" t="s">
        <v>1083</v>
      </c>
      <c r="DR229" s="614" t="s">
        <v>1083</v>
      </c>
      <c r="DS229" s="614" t="s">
        <v>1083</v>
      </c>
      <c r="DT229" s="614" t="s">
        <v>1083</v>
      </c>
      <c r="DU229" s="614" t="s">
        <v>1083</v>
      </c>
      <c r="DV229" s="614" t="s">
        <v>1083</v>
      </c>
      <c r="DW229" s="614" t="s">
        <v>1083</v>
      </c>
      <c r="DX229" s="614" t="s">
        <v>1083</v>
      </c>
      <c r="DY229" s="614" t="s">
        <v>1083</v>
      </c>
      <c r="DZ229" s="614" t="s">
        <v>529</v>
      </c>
      <c r="EA229" s="614" t="s">
        <v>529</v>
      </c>
      <c r="EB229" s="614" t="s">
        <v>529</v>
      </c>
      <c r="EC229" s="614" t="s">
        <v>1083</v>
      </c>
      <c r="ED229" s="614" t="s">
        <v>529</v>
      </c>
      <c r="EE229" s="614" t="s">
        <v>1083</v>
      </c>
      <c r="EF229" s="614" t="s">
        <v>529</v>
      </c>
      <c r="EG229" s="614" t="s">
        <v>529</v>
      </c>
      <c r="EH229" s="614" t="s">
        <v>1083</v>
      </c>
      <c r="EI229" s="614" t="s">
        <v>1083</v>
      </c>
      <c r="EJ229" s="614" t="s">
        <v>1083</v>
      </c>
      <c r="EK229" s="614" t="s">
        <v>1083</v>
      </c>
      <c r="EL229" s="614" t="s">
        <v>1083</v>
      </c>
      <c r="EM229" s="614" t="s">
        <v>1083</v>
      </c>
      <c r="EN229" s="614" t="s">
        <v>1083</v>
      </c>
      <c r="EO229" s="614" t="s">
        <v>1083</v>
      </c>
      <c r="EP229" s="614" t="s">
        <v>1083</v>
      </c>
      <c r="EQ229" s="614" t="s">
        <v>1083</v>
      </c>
      <c r="ER229" s="614" t="s">
        <v>1083</v>
      </c>
      <c r="ES229" s="614" t="s">
        <v>1083</v>
      </c>
      <c r="ET229" s="614" t="s">
        <v>529</v>
      </c>
      <c r="EU229" s="614" t="s">
        <v>529</v>
      </c>
      <c r="EV229" s="614" t="s">
        <v>529</v>
      </c>
      <c r="EW229" s="614" t="s">
        <v>529</v>
      </c>
      <c r="EX229" s="614" t="s">
        <v>1083</v>
      </c>
      <c r="EY229" s="614" t="s">
        <v>1083</v>
      </c>
      <c r="EZ229" s="614" t="s">
        <v>529</v>
      </c>
      <c r="FA229" s="614" t="s">
        <v>1083</v>
      </c>
      <c r="FB229" s="614" t="s">
        <v>1083</v>
      </c>
      <c r="FC229" s="614" t="s">
        <v>1083</v>
      </c>
      <c r="FD229" s="614" t="s">
        <v>1083</v>
      </c>
      <c r="FE229" s="614" t="s">
        <v>1083</v>
      </c>
      <c r="FF229" s="614" t="s">
        <v>1083</v>
      </c>
      <c r="FG229" s="614" t="s">
        <v>1083</v>
      </c>
      <c r="FH229" s="614" t="s">
        <v>1083</v>
      </c>
      <c r="FI229" s="614" t="s">
        <v>1083</v>
      </c>
      <c r="FJ229" s="614" t="s">
        <v>529</v>
      </c>
      <c r="FK229" s="614" t="s">
        <v>529</v>
      </c>
      <c r="FL229" s="614" t="s">
        <v>1083</v>
      </c>
      <c r="FM229" s="614" t="s">
        <v>1083</v>
      </c>
      <c r="FN229" s="614" t="s">
        <v>1083</v>
      </c>
      <c r="FO229" s="614" t="s">
        <v>1083</v>
      </c>
      <c r="FP229" s="614" t="s">
        <v>1083</v>
      </c>
      <c r="FQ229" s="614" t="s">
        <v>1083</v>
      </c>
      <c r="FR229" s="614" t="s">
        <v>529</v>
      </c>
      <c r="FS229" s="614" t="s">
        <v>529</v>
      </c>
      <c r="FT229" s="614" t="s">
        <v>529</v>
      </c>
      <c r="FU229" s="614" t="s">
        <v>529</v>
      </c>
      <c r="FV229" s="614" t="s">
        <v>529</v>
      </c>
      <c r="FW229" s="614" t="s">
        <v>529</v>
      </c>
      <c r="FX229" s="614" t="s">
        <v>529</v>
      </c>
      <c r="FY229" s="614" t="s">
        <v>1083</v>
      </c>
      <c r="FZ229" s="614" t="s">
        <v>529</v>
      </c>
      <c r="GA229" s="614" t="s">
        <v>529</v>
      </c>
      <c r="GB229" s="614" t="s">
        <v>529</v>
      </c>
      <c r="GC229" s="614" t="s">
        <v>529</v>
      </c>
      <c r="GD229" s="614" t="s">
        <v>529</v>
      </c>
      <c r="GE229" s="614" t="s">
        <v>1083</v>
      </c>
      <c r="GF229" s="614" t="s">
        <v>529</v>
      </c>
      <c r="GG229" s="614" t="s">
        <v>529</v>
      </c>
      <c r="GH229" s="614" t="s">
        <v>1083</v>
      </c>
      <c r="GI229" s="614" t="s">
        <v>1083</v>
      </c>
      <c r="GJ229" s="614" t="s">
        <v>529</v>
      </c>
      <c r="GK229" s="614" t="s">
        <v>1083</v>
      </c>
      <c r="GL229" s="614" t="s">
        <v>529</v>
      </c>
      <c r="GM229" s="614" t="s">
        <v>529</v>
      </c>
    </row>
    <row r="230" spans="1:195" x14ac:dyDescent="0.2">
      <c r="A230" s="613">
        <v>45055</v>
      </c>
      <c r="B230" s="614" t="s">
        <v>1083</v>
      </c>
      <c r="C230" s="614" t="s">
        <v>1083</v>
      </c>
      <c r="D230" s="614" t="s">
        <v>1083</v>
      </c>
      <c r="E230" s="614" t="s">
        <v>529</v>
      </c>
      <c r="F230" s="614" t="s">
        <v>1083</v>
      </c>
      <c r="G230" s="614" t="s">
        <v>1083</v>
      </c>
      <c r="H230" s="614" t="s">
        <v>1083</v>
      </c>
      <c r="I230" s="614" t="s">
        <v>1083</v>
      </c>
      <c r="J230" s="614" t="s">
        <v>1083</v>
      </c>
      <c r="K230" s="614" t="s">
        <v>1083</v>
      </c>
      <c r="L230" s="614" t="s">
        <v>1083</v>
      </c>
      <c r="M230" s="614" t="s">
        <v>1083</v>
      </c>
      <c r="N230" s="614" t="s">
        <v>1083</v>
      </c>
      <c r="O230" s="614" t="s">
        <v>1083</v>
      </c>
      <c r="P230" s="614" t="s">
        <v>1083</v>
      </c>
      <c r="Q230" s="614" t="s">
        <v>1083</v>
      </c>
      <c r="R230" s="614" t="s">
        <v>1083</v>
      </c>
      <c r="S230" s="614" t="s">
        <v>1083</v>
      </c>
      <c r="T230" s="614" t="s">
        <v>1083</v>
      </c>
      <c r="U230" s="614" t="s">
        <v>1083</v>
      </c>
      <c r="V230" s="614" t="s">
        <v>1083</v>
      </c>
      <c r="W230" s="614" t="s">
        <v>529</v>
      </c>
      <c r="X230" s="614" t="s">
        <v>529</v>
      </c>
      <c r="Y230" s="614" t="s">
        <v>1083</v>
      </c>
      <c r="Z230" s="614" t="s">
        <v>1083</v>
      </c>
      <c r="AA230" s="614" t="s">
        <v>1083</v>
      </c>
      <c r="AB230" s="614" t="s">
        <v>1083</v>
      </c>
      <c r="AC230" s="614" t="s">
        <v>1083</v>
      </c>
      <c r="AD230" s="614" t="s">
        <v>1083</v>
      </c>
      <c r="AE230" s="614" t="s">
        <v>1083</v>
      </c>
      <c r="AF230" s="614" t="s">
        <v>1083</v>
      </c>
      <c r="AG230" s="614" t="s">
        <v>1083</v>
      </c>
      <c r="AH230" s="614" t="s">
        <v>1083</v>
      </c>
      <c r="AI230" s="614" t="s">
        <v>1083</v>
      </c>
      <c r="AJ230" s="614" t="s">
        <v>1083</v>
      </c>
      <c r="AK230" s="614" t="s">
        <v>1083</v>
      </c>
      <c r="AL230" s="614" t="s">
        <v>1083</v>
      </c>
      <c r="AM230" s="614" t="s">
        <v>1083</v>
      </c>
      <c r="AN230" s="614" t="s">
        <v>1083</v>
      </c>
      <c r="AO230" s="614" t="s">
        <v>1083</v>
      </c>
      <c r="AP230" s="614" t="s">
        <v>1083</v>
      </c>
      <c r="AQ230" s="614" t="s">
        <v>1083</v>
      </c>
      <c r="AR230" s="614" t="s">
        <v>1083</v>
      </c>
      <c r="AS230" s="614" t="s">
        <v>1083</v>
      </c>
      <c r="AT230" s="614" t="s">
        <v>1083</v>
      </c>
      <c r="AU230" s="614" t="s">
        <v>1083</v>
      </c>
      <c r="AV230" s="614" t="s">
        <v>1083</v>
      </c>
      <c r="AW230" s="614" t="s">
        <v>1083</v>
      </c>
      <c r="AX230" s="614" t="s">
        <v>529</v>
      </c>
      <c r="AY230" s="614" t="s">
        <v>1083</v>
      </c>
      <c r="AZ230" s="614" t="s">
        <v>1083</v>
      </c>
      <c r="BA230" s="614" t="s">
        <v>1083</v>
      </c>
      <c r="BB230" s="614" t="s">
        <v>1083</v>
      </c>
      <c r="BC230" s="614" t="s">
        <v>529</v>
      </c>
      <c r="BD230" s="614" t="s">
        <v>529</v>
      </c>
      <c r="BE230" s="614" t="s">
        <v>1083</v>
      </c>
      <c r="BF230" s="614" t="s">
        <v>529</v>
      </c>
      <c r="BG230" s="614" t="s">
        <v>1083</v>
      </c>
      <c r="BH230" s="614" t="s">
        <v>529</v>
      </c>
      <c r="BI230" s="614" t="s">
        <v>1083</v>
      </c>
      <c r="BJ230" s="614" t="s">
        <v>1083</v>
      </c>
      <c r="BK230" s="614" t="s">
        <v>529</v>
      </c>
      <c r="BL230" s="614" t="s">
        <v>529</v>
      </c>
      <c r="BM230" s="614" t="s">
        <v>1083</v>
      </c>
      <c r="BN230" s="614" t="s">
        <v>529</v>
      </c>
      <c r="BO230" s="614" t="s">
        <v>529</v>
      </c>
      <c r="BP230" s="614" t="s">
        <v>529</v>
      </c>
      <c r="BQ230" s="614" t="s">
        <v>529</v>
      </c>
      <c r="BR230" s="614" t="s">
        <v>529</v>
      </c>
      <c r="BS230" s="614" t="s">
        <v>529</v>
      </c>
      <c r="BT230" s="614" t="s">
        <v>529</v>
      </c>
      <c r="BU230" s="614" t="s">
        <v>529</v>
      </c>
      <c r="BV230" s="614" t="s">
        <v>529</v>
      </c>
      <c r="BW230" s="614" t="s">
        <v>529</v>
      </c>
      <c r="BX230" s="614" t="s">
        <v>529</v>
      </c>
      <c r="BY230" s="614" t="s">
        <v>1083</v>
      </c>
      <c r="BZ230" s="614" t="s">
        <v>1083</v>
      </c>
      <c r="CA230" s="614" t="s">
        <v>1083</v>
      </c>
      <c r="CB230" s="614" t="s">
        <v>1083</v>
      </c>
      <c r="CC230" s="614" t="s">
        <v>1083</v>
      </c>
      <c r="CD230" s="614" t="s">
        <v>1083</v>
      </c>
      <c r="CE230" s="614" t="s">
        <v>529</v>
      </c>
      <c r="CF230" s="614" t="s">
        <v>529</v>
      </c>
      <c r="CG230" s="614" t="s">
        <v>1083</v>
      </c>
      <c r="CH230" s="614" t="s">
        <v>1083</v>
      </c>
      <c r="CI230" s="614" t="s">
        <v>1083</v>
      </c>
      <c r="CJ230" s="614" t="s">
        <v>1083</v>
      </c>
      <c r="CK230" s="614" t="s">
        <v>529</v>
      </c>
      <c r="CL230" s="614" t="s">
        <v>1083</v>
      </c>
      <c r="CM230" s="614" t="s">
        <v>1083</v>
      </c>
      <c r="CN230" s="614" t="s">
        <v>1083</v>
      </c>
      <c r="CO230" s="614" t="s">
        <v>1083</v>
      </c>
      <c r="CP230" s="614" t="s">
        <v>1083</v>
      </c>
      <c r="CQ230" s="614" t="s">
        <v>1083</v>
      </c>
      <c r="CR230" s="614" t="s">
        <v>529</v>
      </c>
      <c r="CS230" s="614" t="s">
        <v>1083</v>
      </c>
      <c r="CT230" s="614" t="s">
        <v>1083</v>
      </c>
      <c r="CU230" s="614" t="s">
        <v>1083</v>
      </c>
      <c r="CV230" s="614" t="s">
        <v>1083</v>
      </c>
      <c r="CW230" s="614" t="s">
        <v>1083</v>
      </c>
      <c r="CX230" s="614" t="s">
        <v>1083</v>
      </c>
      <c r="CY230" s="614" t="s">
        <v>1083</v>
      </c>
      <c r="CZ230" s="614" t="s">
        <v>1083</v>
      </c>
      <c r="DA230" s="614" t="s">
        <v>1083</v>
      </c>
      <c r="DB230" s="614" t="s">
        <v>1083</v>
      </c>
      <c r="DC230" s="614" t="s">
        <v>529</v>
      </c>
      <c r="DD230" s="614" t="s">
        <v>1083</v>
      </c>
      <c r="DE230" s="614" t="s">
        <v>1083</v>
      </c>
      <c r="DF230" s="614" t="s">
        <v>1083</v>
      </c>
      <c r="DG230" s="614" t="s">
        <v>1083</v>
      </c>
      <c r="DH230" s="614" t="s">
        <v>1083</v>
      </c>
      <c r="DI230" s="614" t="s">
        <v>1083</v>
      </c>
      <c r="DJ230" s="614" t="s">
        <v>1083</v>
      </c>
      <c r="DK230" s="614" t="s">
        <v>1083</v>
      </c>
      <c r="DL230" s="614" t="s">
        <v>1083</v>
      </c>
      <c r="DM230" s="614" t="s">
        <v>529</v>
      </c>
      <c r="DN230" s="614" t="s">
        <v>1083</v>
      </c>
      <c r="DO230" s="614" t="s">
        <v>1083</v>
      </c>
      <c r="DP230" s="614" t="s">
        <v>1083</v>
      </c>
      <c r="DQ230" s="614" t="s">
        <v>1083</v>
      </c>
      <c r="DR230" s="614" t="s">
        <v>1083</v>
      </c>
      <c r="DS230" s="614" t="s">
        <v>1083</v>
      </c>
      <c r="DT230" s="614" t="s">
        <v>1083</v>
      </c>
      <c r="DU230" s="614" t="s">
        <v>1083</v>
      </c>
      <c r="DV230" s="614" t="s">
        <v>1083</v>
      </c>
      <c r="DW230" s="614" t="s">
        <v>1083</v>
      </c>
      <c r="DX230" s="614" t="s">
        <v>1083</v>
      </c>
      <c r="DY230" s="614" t="s">
        <v>1083</v>
      </c>
      <c r="DZ230" s="614" t="s">
        <v>529</v>
      </c>
      <c r="EA230" s="614" t="s">
        <v>529</v>
      </c>
      <c r="EB230" s="614" t="s">
        <v>529</v>
      </c>
      <c r="EC230" s="614" t="s">
        <v>1083</v>
      </c>
      <c r="ED230" s="614" t="s">
        <v>529</v>
      </c>
      <c r="EE230" s="614" t="s">
        <v>529</v>
      </c>
      <c r="EF230" s="614" t="s">
        <v>529</v>
      </c>
      <c r="EG230" s="614" t="s">
        <v>529</v>
      </c>
      <c r="EH230" s="614" t="s">
        <v>1083</v>
      </c>
      <c r="EI230" s="614" t="s">
        <v>1083</v>
      </c>
      <c r="EJ230" s="614" t="s">
        <v>1083</v>
      </c>
      <c r="EK230" s="614" t="s">
        <v>1083</v>
      </c>
      <c r="EL230" s="614" t="s">
        <v>1083</v>
      </c>
      <c r="EM230" s="614" t="s">
        <v>1083</v>
      </c>
      <c r="EN230" s="614" t="s">
        <v>1083</v>
      </c>
      <c r="EO230" s="614" t="s">
        <v>1083</v>
      </c>
      <c r="EP230" s="614" t="s">
        <v>1083</v>
      </c>
      <c r="EQ230" s="614" t="s">
        <v>1083</v>
      </c>
      <c r="ER230" s="614" t="s">
        <v>1083</v>
      </c>
      <c r="ES230" s="614" t="s">
        <v>1083</v>
      </c>
      <c r="ET230" s="614" t="s">
        <v>529</v>
      </c>
      <c r="EU230" s="614" t="s">
        <v>529</v>
      </c>
      <c r="EV230" s="614" t="s">
        <v>529</v>
      </c>
      <c r="EW230" s="614" t="s">
        <v>529</v>
      </c>
      <c r="EX230" s="614" t="s">
        <v>1083</v>
      </c>
      <c r="EY230" s="614" t="s">
        <v>529</v>
      </c>
      <c r="EZ230" s="614" t="s">
        <v>529</v>
      </c>
      <c r="FA230" s="614" t="s">
        <v>1083</v>
      </c>
      <c r="FB230" s="614" t="s">
        <v>1083</v>
      </c>
      <c r="FC230" s="614" t="s">
        <v>1083</v>
      </c>
      <c r="FD230" s="614" t="s">
        <v>1083</v>
      </c>
      <c r="FE230" s="614" t="s">
        <v>1083</v>
      </c>
      <c r="FF230" s="614" t="s">
        <v>1083</v>
      </c>
      <c r="FG230" s="614" t="s">
        <v>1083</v>
      </c>
      <c r="FH230" s="614" t="s">
        <v>1083</v>
      </c>
      <c r="FI230" s="614" t="s">
        <v>1083</v>
      </c>
      <c r="FJ230" s="614" t="s">
        <v>1083</v>
      </c>
      <c r="FK230" s="614" t="s">
        <v>1083</v>
      </c>
      <c r="FL230" s="614" t="s">
        <v>1083</v>
      </c>
      <c r="FM230" s="614" t="s">
        <v>1083</v>
      </c>
      <c r="FN230" s="614" t="s">
        <v>1083</v>
      </c>
      <c r="FO230" s="614" t="s">
        <v>1083</v>
      </c>
      <c r="FP230" s="614" t="s">
        <v>1083</v>
      </c>
      <c r="FQ230" s="614" t="s">
        <v>1083</v>
      </c>
      <c r="FR230" s="614" t="s">
        <v>529</v>
      </c>
      <c r="FS230" s="614" t="s">
        <v>529</v>
      </c>
      <c r="FT230" s="614" t="s">
        <v>529</v>
      </c>
      <c r="FU230" s="614" t="s">
        <v>529</v>
      </c>
      <c r="FV230" s="614" t="s">
        <v>529</v>
      </c>
      <c r="FW230" s="614" t="s">
        <v>529</v>
      </c>
      <c r="FX230" s="614" t="s">
        <v>529</v>
      </c>
      <c r="FY230" s="614" t="s">
        <v>1083</v>
      </c>
      <c r="FZ230" s="614" t="s">
        <v>529</v>
      </c>
      <c r="GA230" s="614" t="s">
        <v>529</v>
      </c>
      <c r="GB230" s="614" t="s">
        <v>529</v>
      </c>
      <c r="GC230" s="614" t="s">
        <v>529</v>
      </c>
      <c r="GD230" s="614" t="s">
        <v>529</v>
      </c>
      <c r="GE230" s="614" t="s">
        <v>1083</v>
      </c>
      <c r="GF230" s="614" t="s">
        <v>529</v>
      </c>
      <c r="GG230" s="614" t="s">
        <v>529</v>
      </c>
      <c r="GH230" s="614" t="s">
        <v>1083</v>
      </c>
      <c r="GI230" s="614" t="s">
        <v>1083</v>
      </c>
      <c r="GJ230" s="614" t="s">
        <v>529</v>
      </c>
      <c r="GK230" s="614" t="s">
        <v>1083</v>
      </c>
      <c r="GL230" s="614" t="s">
        <v>529</v>
      </c>
      <c r="GM230" s="614" t="s">
        <v>1083</v>
      </c>
    </row>
    <row r="231" spans="1:195" x14ac:dyDescent="0.2">
      <c r="A231" s="613">
        <v>45056</v>
      </c>
      <c r="B231" s="614" t="s">
        <v>1083</v>
      </c>
      <c r="C231" s="614" t="s">
        <v>1083</v>
      </c>
      <c r="D231" s="614" t="s">
        <v>1083</v>
      </c>
      <c r="E231" s="614" t="s">
        <v>529</v>
      </c>
      <c r="F231" s="614" t="s">
        <v>1083</v>
      </c>
      <c r="G231" s="614" t="s">
        <v>1083</v>
      </c>
      <c r="H231" s="614" t="s">
        <v>1083</v>
      </c>
      <c r="I231" s="614" t="s">
        <v>1083</v>
      </c>
      <c r="J231" s="614" t="s">
        <v>1083</v>
      </c>
      <c r="K231" s="614" t="s">
        <v>1083</v>
      </c>
      <c r="L231" s="614" t="s">
        <v>1083</v>
      </c>
      <c r="M231" s="614" t="s">
        <v>1083</v>
      </c>
      <c r="N231" s="614" t="s">
        <v>1083</v>
      </c>
      <c r="O231" s="614" t="s">
        <v>1083</v>
      </c>
      <c r="P231" s="614" t="s">
        <v>1083</v>
      </c>
      <c r="Q231" s="614" t="s">
        <v>1083</v>
      </c>
      <c r="R231" s="614" t="s">
        <v>1083</v>
      </c>
      <c r="S231" s="614" t="s">
        <v>1083</v>
      </c>
      <c r="T231" s="614" t="s">
        <v>1083</v>
      </c>
      <c r="U231" s="614" t="s">
        <v>1083</v>
      </c>
      <c r="V231" s="614" t="s">
        <v>1083</v>
      </c>
      <c r="W231" s="614" t="s">
        <v>529</v>
      </c>
      <c r="X231" s="614" t="s">
        <v>529</v>
      </c>
      <c r="Y231" s="614" t="s">
        <v>1083</v>
      </c>
      <c r="Z231" s="614" t="s">
        <v>1083</v>
      </c>
      <c r="AA231" s="614" t="s">
        <v>1083</v>
      </c>
      <c r="AB231" s="614" t="s">
        <v>1083</v>
      </c>
      <c r="AC231" s="614" t="s">
        <v>1083</v>
      </c>
      <c r="AD231" s="614" t="s">
        <v>1083</v>
      </c>
      <c r="AE231" s="614" t="s">
        <v>1083</v>
      </c>
      <c r="AF231" s="614" t="s">
        <v>1083</v>
      </c>
      <c r="AG231" s="614" t="s">
        <v>1083</v>
      </c>
      <c r="AH231" s="614" t="s">
        <v>1083</v>
      </c>
      <c r="AI231" s="614" t="s">
        <v>1083</v>
      </c>
      <c r="AJ231" s="614" t="s">
        <v>1083</v>
      </c>
      <c r="AK231" s="614" t="s">
        <v>1083</v>
      </c>
      <c r="AL231" s="614" t="s">
        <v>1083</v>
      </c>
      <c r="AM231" s="614" t="s">
        <v>1083</v>
      </c>
      <c r="AN231" s="614" t="s">
        <v>1083</v>
      </c>
      <c r="AO231" s="614" t="s">
        <v>1083</v>
      </c>
      <c r="AP231" s="614" t="s">
        <v>1083</v>
      </c>
      <c r="AQ231" s="614" t="s">
        <v>1083</v>
      </c>
      <c r="AR231" s="614" t="s">
        <v>1083</v>
      </c>
      <c r="AS231" s="614" t="s">
        <v>1083</v>
      </c>
      <c r="AT231" s="614" t="s">
        <v>1083</v>
      </c>
      <c r="AU231" s="614" t="s">
        <v>1083</v>
      </c>
      <c r="AV231" s="614" t="s">
        <v>1083</v>
      </c>
      <c r="AW231" s="614" t="s">
        <v>1083</v>
      </c>
      <c r="AX231" s="614" t="s">
        <v>1083</v>
      </c>
      <c r="AY231" s="614" t="s">
        <v>1083</v>
      </c>
      <c r="AZ231" s="614" t="s">
        <v>1083</v>
      </c>
      <c r="BA231" s="614" t="s">
        <v>1083</v>
      </c>
      <c r="BB231" s="614" t="s">
        <v>1083</v>
      </c>
      <c r="BC231" s="614" t="s">
        <v>529</v>
      </c>
      <c r="BD231" s="614" t="s">
        <v>529</v>
      </c>
      <c r="BE231" s="614" t="s">
        <v>1083</v>
      </c>
      <c r="BF231" s="614" t="s">
        <v>529</v>
      </c>
      <c r="BG231" s="614" t="s">
        <v>1083</v>
      </c>
      <c r="BH231" s="614" t="s">
        <v>529</v>
      </c>
      <c r="BI231" s="614" t="s">
        <v>1083</v>
      </c>
      <c r="BJ231" s="614" t="s">
        <v>1083</v>
      </c>
      <c r="BK231" s="614" t="s">
        <v>529</v>
      </c>
      <c r="BL231" s="614" t="s">
        <v>529</v>
      </c>
      <c r="BM231" s="614" t="s">
        <v>1083</v>
      </c>
      <c r="BN231" s="614" t="s">
        <v>529</v>
      </c>
      <c r="BO231" s="614" t="s">
        <v>529</v>
      </c>
      <c r="BP231" s="614" t="s">
        <v>529</v>
      </c>
      <c r="BQ231" s="614" t="s">
        <v>529</v>
      </c>
      <c r="BR231" s="614" t="s">
        <v>529</v>
      </c>
      <c r="BS231" s="614" t="s">
        <v>529</v>
      </c>
      <c r="BT231" s="614" t="s">
        <v>529</v>
      </c>
      <c r="BU231" s="614" t="s">
        <v>529</v>
      </c>
      <c r="BV231" s="614" t="s">
        <v>529</v>
      </c>
      <c r="BW231" s="614" t="s">
        <v>529</v>
      </c>
      <c r="BX231" s="614" t="s">
        <v>529</v>
      </c>
      <c r="BY231" s="614" t="s">
        <v>1083</v>
      </c>
      <c r="BZ231" s="614" t="s">
        <v>1083</v>
      </c>
      <c r="CA231" s="614" t="s">
        <v>1083</v>
      </c>
      <c r="CB231" s="614" t="s">
        <v>1083</v>
      </c>
      <c r="CC231" s="614" t="s">
        <v>1083</v>
      </c>
      <c r="CD231" s="614" t="s">
        <v>1083</v>
      </c>
      <c r="CE231" s="614" t="s">
        <v>529</v>
      </c>
      <c r="CF231" s="614" t="s">
        <v>529</v>
      </c>
      <c r="CG231" s="614" t="s">
        <v>1083</v>
      </c>
      <c r="CH231" s="614" t="s">
        <v>1083</v>
      </c>
      <c r="CI231" s="614" t="s">
        <v>1083</v>
      </c>
      <c r="CJ231" s="614" t="s">
        <v>1083</v>
      </c>
      <c r="CK231" s="614" t="s">
        <v>529</v>
      </c>
      <c r="CL231" s="614" t="s">
        <v>1083</v>
      </c>
      <c r="CM231" s="614" t="s">
        <v>1083</v>
      </c>
      <c r="CN231" s="614" t="s">
        <v>1083</v>
      </c>
      <c r="CO231" s="614" t="s">
        <v>1083</v>
      </c>
      <c r="CP231" s="614" t="s">
        <v>1083</v>
      </c>
      <c r="CQ231" s="614" t="s">
        <v>1083</v>
      </c>
      <c r="CR231" s="614" t="s">
        <v>529</v>
      </c>
      <c r="CS231" s="614" t="s">
        <v>1083</v>
      </c>
      <c r="CT231" s="614" t="s">
        <v>1083</v>
      </c>
      <c r="CU231" s="614" t="s">
        <v>1083</v>
      </c>
      <c r="CV231" s="614" t="s">
        <v>1083</v>
      </c>
      <c r="CW231" s="614" t="s">
        <v>1083</v>
      </c>
      <c r="CX231" s="614" t="s">
        <v>1083</v>
      </c>
      <c r="CY231" s="614" t="s">
        <v>1083</v>
      </c>
      <c r="CZ231" s="614" t="s">
        <v>1083</v>
      </c>
      <c r="DA231" s="614" t="s">
        <v>1083</v>
      </c>
      <c r="DB231" s="614" t="s">
        <v>1083</v>
      </c>
      <c r="DC231" s="614" t="s">
        <v>529</v>
      </c>
      <c r="DD231" s="614" t="s">
        <v>1083</v>
      </c>
      <c r="DE231" s="614" t="s">
        <v>1083</v>
      </c>
      <c r="DF231" s="614" t="s">
        <v>1083</v>
      </c>
      <c r="DG231" s="614" t="s">
        <v>1083</v>
      </c>
      <c r="DH231" s="614" t="s">
        <v>1083</v>
      </c>
      <c r="DI231" s="614" t="s">
        <v>1083</v>
      </c>
      <c r="DJ231" s="614" t="s">
        <v>1083</v>
      </c>
      <c r="DK231" s="614" t="s">
        <v>1083</v>
      </c>
      <c r="DL231" s="614" t="s">
        <v>1083</v>
      </c>
      <c r="DM231" s="614" t="s">
        <v>529</v>
      </c>
      <c r="DN231" s="614" t="s">
        <v>1083</v>
      </c>
      <c r="DO231" s="614" t="s">
        <v>1083</v>
      </c>
      <c r="DP231" s="614" t="s">
        <v>1083</v>
      </c>
      <c r="DQ231" s="614" t="s">
        <v>1083</v>
      </c>
      <c r="DR231" s="614" t="s">
        <v>1083</v>
      </c>
      <c r="DS231" s="614" t="s">
        <v>1083</v>
      </c>
      <c r="DT231" s="614" t="s">
        <v>1083</v>
      </c>
      <c r="DU231" s="614" t="s">
        <v>1083</v>
      </c>
      <c r="DV231" s="614" t="s">
        <v>1083</v>
      </c>
      <c r="DW231" s="614" t="s">
        <v>1083</v>
      </c>
      <c r="DX231" s="614" t="s">
        <v>1083</v>
      </c>
      <c r="DY231" s="614" t="s">
        <v>1083</v>
      </c>
      <c r="DZ231" s="614" t="s">
        <v>529</v>
      </c>
      <c r="EA231" s="614" t="s">
        <v>529</v>
      </c>
      <c r="EB231" s="614" t="s">
        <v>529</v>
      </c>
      <c r="EC231" s="614" t="s">
        <v>1083</v>
      </c>
      <c r="ED231" s="614" t="s">
        <v>529</v>
      </c>
      <c r="EE231" s="614" t="s">
        <v>529</v>
      </c>
      <c r="EF231" s="614" t="s">
        <v>529</v>
      </c>
      <c r="EG231" s="614" t="s">
        <v>529</v>
      </c>
      <c r="EH231" s="614" t="s">
        <v>1083</v>
      </c>
      <c r="EI231" s="614" t="s">
        <v>1083</v>
      </c>
      <c r="EJ231" s="614" t="s">
        <v>1083</v>
      </c>
      <c r="EK231" s="614" t="s">
        <v>1083</v>
      </c>
      <c r="EL231" s="614" t="s">
        <v>1083</v>
      </c>
      <c r="EM231" s="614" t="s">
        <v>1083</v>
      </c>
      <c r="EN231" s="614" t="s">
        <v>1083</v>
      </c>
      <c r="EO231" s="614" t="s">
        <v>1083</v>
      </c>
      <c r="EP231" s="614" t="s">
        <v>1083</v>
      </c>
      <c r="EQ231" s="614" t="s">
        <v>1083</v>
      </c>
      <c r="ER231" s="614" t="s">
        <v>1083</v>
      </c>
      <c r="ES231" s="614" t="s">
        <v>1083</v>
      </c>
      <c r="ET231" s="614" t="s">
        <v>1083</v>
      </c>
      <c r="EU231" s="614" t="s">
        <v>529</v>
      </c>
      <c r="EV231" s="614" t="s">
        <v>529</v>
      </c>
      <c r="EW231" s="614" t="s">
        <v>529</v>
      </c>
      <c r="EX231" s="614" t="s">
        <v>1083</v>
      </c>
      <c r="EY231" s="614" t="s">
        <v>1083</v>
      </c>
      <c r="EZ231" s="614" t="s">
        <v>529</v>
      </c>
      <c r="FA231" s="614" t="s">
        <v>1083</v>
      </c>
      <c r="FB231" s="614" t="s">
        <v>1083</v>
      </c>
      <c r="FC231" s="614" t="s">
        <v>1083</v>
      </c>
      <c r="FD231" s="614" t="s">
        <v>1083</v>
      </c>
      <c r="FE231" s="614" t="s">
        <v>1083</v>
      </c>
      <c r="FF231" s="614" t="s">
        <v>1083</v>
      </c>
      <c r="FG231" s="614" t="s">
        <v>1083</v>
      </c>
      <c r="FH231" s="614" t="s">
        <v>1083</v>
      </c>
      <c r="FI231" s="614" t="s">
        <v>1083</v>
      </c>
      <c r="FJ231" s="614" t="s">
        <v>1083</v>
      </c>
      <c r="FK231" s="614" t="s">
        <v>1083</v>
      </c>
      <c r="FL231" s="614" t="s">
        <v>1083</v>
      </c>
      <c r="FM231" s="614" t="s">
        <v>1083</v>
      </c>
      <c r="FN231" s="614" t="s">
        <v>1083</v>
      </c>
      <c r="FO231" s="614" t="s">
        <v>1083</v>
      </c>
      <c r="FP231" s="614" t="s">
        <v>1083</v>
      </c>
      <c r="FQ231" s="614" t="s">
        <v>1083</v>
      </c>
      <c r="FR231" s="614" t="s">
        <v>529</v>
      </c>
      <c r="FS231" s="614" t="s">
        <v>529</v>
      </c>
      <c r="FT231" s="614" t="s">
        <v>529</v>
      </c>
      <c r="FU231" s="614" t="s">
        <v>529</v>
      </c>
      <c r="FV231" s="614" t="s">
        <v>529</v>
      </c>
      <c r="FW231" s="614" t="s">
        <v>529</v>
      </c>
      <c r="FX231" s="614" t="s">
        <v>529</v>
      </c>
      <c r="FY231" s="614" t="s">
        <v>1083</v>
      </c>
      <c r="FZ231" s="614" t="s">
        <v>529</v>
      </c>
      <c r="GA231" s="614" t="s">
        <v>529</v>
      </c>
      <c r="GB231" s="614" t="s">
        <v>529</v>
      </c>
      <c r="GC231" s="614" t="s">
        <v>529</v>
      </c>
      <c r="GD231" s="614" t="s">
        <v>529</v>
      </c>
      <c r="GE231" s="614" t="s">
        <v>1083</v>
      </c>
      <c r="GF231" s="614" t="s">
        <v>529</v>
      </c>
      <c r="GG231" s="614" t="s">
        <v>529</v>
      </c>
      <c r="GH231" s="614" t="s">
        <v>1083</v>
      </c>
      <c r="GI231" s="614" t="s">
        <v>1083</v>
      </c>
      <c r="GJ231" s="614" t="s">
        <v>529</v>
      </c>
      <c r="GK231" s="614" t="s">
        <v>1083</v>
      </c>
      <c r="GL231" s="614" t="s">
        <v>529</v>
      </c>
      <c r="GM231" s="614" t="s">
        <v>1083</v>
      </c>
    </row>
    <row r="232" spans="1:195" x14ac:dyDescent="0.2">
      <c r="A232" s="613">
        <v>45057</v>
      </c>
      <c r="B232" s="614" t="s">
        <v>1083</v>
      </c>
      <c r="C232" s="614" t="s">
        <v>1083</v>
      </c>
      <c r="D232" s="614" t="s">
        <v>1083</v>
      </c>
      <c r="E232" s="614" t="s">
        <v>529</v>
      </c>
      <c r="F232" s="614" t="s">
        <v>1083</v>
      </c>
      <c r="G232" s="614" t="s">
        <v>1083</v>
      </c>
      <c r="H232" s="614" t="s">
        <v>1083</v>
      </c>
      <c r="I232" s="614" t="s">
        <v>1083</v>
      </c>
      <c r="J232" s="614" t="s">
        <v>1083</v>
      </c>
      <c r="K232" s="614" t="s">
        <v>1083</v>
      </c>
      <c r="L232" s="614" t="s">
        <v>1083</v>
      </c>
      <c r="M232" s="614" t="s">
        <v>1083</v>
      </c>
      <c r="N232" s="614" t="s">
        <v>1083</v>
      </c>
      <c r="O232" s="614" t="s">
        <v>1083</v>
      </c>
      <c r="P232" s="614" t="s">
        <v>1083</v>
      </c>
      <c r="Q232" s="614" t="s">
        <v>1083</v>
      </c>
      <c r="R232" s="614" t="s">
        <v>1083</v>
      </c>
      <c r="S232" s="614" t="s">
        <v>1083</v>
      </c>
      <c r="T232" s="614" t="s">
        <v>1083</v>
      </c>
      <c r="U232" s="614" t="s">
        <v>1083</v>
      </c>
      <c r="V232" s="614" t="s">
        <v>1083</v>
      </c>
      <c r="W232" s="614" t="s">
        <v>1083</v>
      </c>
      <c r="X232" s="614" t="s">
        <v>1083</v>
      </c>
      <c r="Y232" s="614" t="s">
        <v>1083</v>
      </c>
      <c r="Z232" s="614" t="s">
        <v>1083</v>
      </c>
      <c r="AA232" s="614" t="s">
        <v>1083</v>
      </c>
      <c r="AB232" s="614" t="s">
        <v>1083</v>
      </c>
      <c r="AC232" s="614" t="s">
        <v>1083</v>
      </c>
      <c r="AD232" s="614" t="s">
        <v>1083</v>
      </c>
      <c r="AE232" s="614" t="s">
        <v>1083</v>
      </c>
      <c r="AF232" s="614" t="s">
        <v>1083</v>
      </c>
      <c r="AG232" s="614" t="s">
        <v>1083</v>
      </c>
      <c r="AH232" s="614" t="s">
        <v>1083</v>
      </c>
      <c r="AI232" s="614" t="s">
        <v>1083</v>
      </c>
      <c r="AJ232" s="614" t="s">
        <v>1083</v>
      </c>
      <c r="AK232" s="614" t="s">
        <v>1083</v>
      </c>
      <c r="AL232" s="614" t="s">
        <v>1083</v>
      </c>
      <c r="AM232" s="614" t="s">
        <v>1083</v>
      </c>
      <c r="AN232" s="614" t="s">
        <v>1083</v>
      </c>
      <c r="AO232" s="614" t="s">
        <v>1083</v>
      </c>
      <c r="AP232" s="614" t="s">
        <v>1083</v>
      </c>
      <c r="AQ232" s="614" t="s">
        <v>1083</v>
      </c>
      <c r="AR232" s="614" t="s">
        <v>1083</v>
      </c>
      <c r="AS232" s="614" t="s">
        <v>1083</v>
      </c>
      <c r="AT232" s="614" t="s">
        <v>1083</v>
      </c>
      <c r="AU232" s="614" t="s">
        <v>1083</v>
      </c>
      <c r="AV232" s="614" t="s">
        <v>1083</v>
      </c>
      <c r="AW232" s="614" t="s">
        <v>1083</v>
      </c>
      <c r="AX232" s="614" t="s">
        <v>1083</v>
      </c>
      <c r="AY232" s="614" t="s">
        <v>1083</v>
      </c>
      <c r="AZ232" s="614" t="s">
        <v>1083</v>
      </c>
      <c r="BA232" s="614" t="s">
        <v>1083</v>
      </c>
      <c r="BB232" s="614" t="s">
        <v>1083</v>
      </c>
      <c r="BC232" s="614" t="s">
        <v>529</v>
      </c>
      <c r="BD232" s="614" t="s">
        <v>529</v>
      </c>
      <c r="BE232" s="614" t="s">
        <v>1083</v>
      </c>
      <c r="BF232" s="614" t="s">
        <v>529</v>
      </c>
      <c r="BG232" s="614" t="s">
        <v>1083</v>
      </c>
      <c r="BH232" s="614" t="s">
        <v>529</v>
      </c>
      <c r="BI232" s="614" t="s">
        <v>1083</v>
      </c>
      <c r="BJ232" s="614" t="s">
        <v>1083</v>
      </c>
      <c r="BK232" s="614" t="s">
        <v>529</v>
      </c>
      <c r="BL232" s="614" t="s">
        <v>529</v>
      </c>
      <c r="BM232" s="614" t="s">
        <v>1083</v>
      </c>
      <c r="BN232" s="614" t="s">
        <v>529</v>
      </c>
      <c r="BO232" s="614" t="s">
        <v>529</v>
      </c>
      <c r="BP232" s="614" t="s">
        <v>529</v>
      </c>
      <c r="BQ232" s="614" t="s">
        <v>529</v>
      </c>
      <c r="BR232" s="614" t="s">
        <v>529</v>
      </c>
      <c r="BS232" s="614" t="s">
        <v>529</v>
      </c>
      <c r="BT232" s="614" t="s">
        <v>529</v>
      </c>
      <c r="BU232" s="614" t="s">
        <v>529</v>
      </c>
      <c r="BV232" s="614" t="s">
        <v>529</v>
      </c>
      <c r="BW232" s="614" t="s">
        <v>529</v>
      </c>
      <c r="BX232" s="614" t="s">
        <v>529</v>
      </c>
      <c r="BY232" s="614" t="s">
        <v>1083</v>
      </c>
      <c r="BZ232" s="614" t="s">
        <v>1083</v>
      </c>
      <c r="CA232" s="614" t="s">
        <v>1083</v>
      </c>
      <c r="CB232" s="614" t="s">
        <v>1083</v>
      </c>
      <c r="CC232" s="614" t="s">
        <v>1083</v>
      </c>
      <c r="CD232" s="614" t="s">
        <v>1083</v>
      </c>
      <c r="CE232" s="614" t="s">
        <v>529</v>
      </c>
      <c r="CF232" s="614" t="s">
        <v>529</v>
      </c>
      <c r="CG232" s="614" t="s">
        <v>1083</v>
      </c>
      <c r="CH232" s="614" t="s">
        <v>1083</v>
      </c>
      <c r="CI232" s="614" t="s">
        <v>1083</v>
      </c>
      <c r="CJ232" s="614" t="s">
        <v>1083</v>
      </c>
      <c r="CK232" s="614" t="s">
        <v>529</v>
      </c>
      <c r="CL232" s="614" t="s">
        <v>1083</v>
      </c>
      <c r="CM232" s="614" t="s">
        <v>1083</v>
      </c>
      <c r="CN232" s="614" t="s">
        <v>1083</v>
      </c>
      <c r="CO232" s="614" t="s">
        <v>1083</v>
      </c>
      <c r="CP232" s="614" t="s">
        <v>1083</v>
      </c>
      <c r="CQ232" s="614" t="s">
        <v>1083</v>
      </c>
      <c r="CR232" s="614" t="s">
        <v>529</v>
      </c>
      <c r="CS232" s="614" t="s">
        <v>1083</v>
      </c>
      <c r="CT232" s="614" t="s">
        <v>1083</v>
      </c>
      <c r="CU232" s="614" t="s">
        <v>1083</v>
      </c>
      <c r="CV232" s="614" t="s">
        <v>1083</v>
      </c>
      <c r="CW232" s="614" t="s">
        <v>1083</v>
      </c>
      <c r="CX232" s="614" t="s">
        <v>1083</v>
      </c>
      <c r="CY232" s="614" t="s">
        <v>1083</v>
      </c>
      <c r="CZ232" s="614" t="s">
        <v>1083</v>
      </c>
      <c r="DA232" s="614" t="s">
        <v>1083</v>
      </c>
      <c r="DB232" s="614" t="s">
        <v>1083</v>
      </c>
      <c r="DC232" s="614" t="s">
        <v>529</v>
      </c>
      <c r="DD232" s="614" t="s">
        <v>1083</v>
      </c>
      <c r="DE232" s="614" t="s">
        <v>1083</v>
      </c>
      <c r="DF232" s="614" t="s">
        <v>1083</v>
      </c>
      <c r="DG232" s="614" t="s">
        <v>1083</v>
      </c>
      <c r="DH232" s="614" t="s">
        <v>1083</v>
      </c>
      <c r="DI232" s="614" t="s">
        <v>1083</v>
      </c>
      <c r="DJ232" s="614" t="s">
        <v>1083</v>
      </c>
      <c r="DK232" s="614" t="s">
        <v>1083</v>
      </c>
      <c r="DL232" s="614" t="s">
        <v>1083</v>
      </c>
      <c r="DM232" s="614" t="s">
        <v>529</v>
      </c>
      <c r="DN232" s="614" t="s">
        <v>1083</v>
      </c>
      <c r="DO232" s="614" t="s">
        <v>1083</v>
      </c>
      <c r="DP232" s="614" t="s">
        <v>1083</v>
      </c>
      <c r="DQ232" s="614" t="s">
        <v>1083</v>
      </c>
      <c r="DR232" s="614" t="s">
        <v>1083</v>
      </c>
      <c r="DS232" s="614" t="s">
        <v>1083</v>
      </c>
      <c r="DT232" s="614" t="s">
        <v>1083</v>
      </c>
      <c r="DU232" s="614" t="s">
        <v>1083</v>
      </c>
      <c r="DV232" s="614" t="s">
        <v>1083</v>
      </c>
      <c r="DW232" s="614" t="s">
        <v>1083</v>
      </c>
      <c r="DX232" s="614" t="s">
        <v>1083</v>
      </c>
      <c r="DY232" s="614" t="s">
        <v>1083</v>
      </c>
      <c r="DZ232" s="614" t="s">
        <v>529</v>
      </c>
      <c r="EA232" s="614" t="s">
        <v>529</v>
      </c>
      <c r="EB232" s="614" t="s">
        <v>529</v>
      </c>
      <c r="EC232" s="614" t="s">
        <v>1083</v>
      </c>
      <c r="ED232" s="614" t="s">
        <v>529</v>
      </c>
      <c r="EE232" s="614" t="s">
        <v>529</v>
      </c>
      <c r="EF232" s="614" t="s">
        <v>529</v>
      </c>
      <c r="EG232" s="614" t="s">
        <v>529</v>
      </c>
      <c r="EH232" s="614" t="s">
        <v>1083</v>
      </c>
      <c r="EI232" s="614" t="s">
        <v>1083</v>
      </c>
      <c r="EJ232" s="614" t="s">
        <v>1083</v>
      </c>
      <c r="EK232" s="614" t="s">
        <v>1083</v>
      </c>
      <c r="EL232" s="614" t="s">
        <v>1083</v>
      </c>
      <c r="EM232" s="614" t="s">
        <v>1083</v>
      </c>
      <c r="EN232" s="614" t="s">
        <v>1083</v>
      </c>
      <c r="EO232" s="614" t="s">
        <v>1083</v>
      </c>
      <c r="EP232" s="614" t="s">
        <v>1083</v>
      </c>
      <c r="EQ232" s="614" t="s">
        <v>1083</v>
      </c>
      <c r="ER232" s="614" t="s">
        <v>1083</v>
      </c>
      <c r="ES232" s="614" t="s">
        <v>1083</v>
      </c>
      <c r="ET232" s="614" t="s">
        <v>529</v>
      </c>
      <c r="EU232" s="614" t="s">
        <v>1083</v>
      </c>
      <c r="EV232" s="614" t="s">
        <v>529</v>
      </c>
      <c r="EW232" s="614" t="s">
        <v>529</v>
      </c>
      <c r="EX232" s="614" t="s">
        <v>1083</v>
      </c>
      <c r="EY232" s="614" t="s">
        <v>1083</v>
      </c>
      <c r="EZ232" s="614" t="s">
        <v>529</v>
      </c>
      <c r="FA232" s="614" t="s">
        <v>1083</v>
      </c>
      <c r="FB232" s="614" t="s">
        <v>1083</v>
      </c>
      <c r="FC232" s="614" t="s">
        <v>1083</v>
      </c>
      <c r="FD232" s="614" t="s">
        <v>1083</v>
      </c>
      <c r="FE232" s="614" t="s">
        <v>1083</v>
      </c>
      <c r="FF232" s="614" t="s">
        <v>1083</v>
      </c>
      <c r="FG232" s="614" t="s">
        <v>1083</v>
      </c>
      <c r="FH232" s="614" t="s">
        <v>1083</v>
      </c>
      <c r="FI232" s="614" t="s">
        <v>1083</v>
      </c>
      <c r="FJ232" s="614" t="s">
        <v>1083</v>
      </c>
      <c r="FK232" s="614" t="s">
        <v>1083</v>
      </c>
      <c r="FL232" s="614" t="s">
        <v>1083</v>
      </c>
      <c r="FM232" s="614" t="s">
        <v>1083</v>
      </c>
      <c r="FN232" s="614" t="s">
        <v>1083</v>
      </c>
      <c r="FO232" s="614" t="s">
        <v>1083</v>
      </c>
      <c r="FP232" s="614" t="s">
        <v>1083</v>
      </c>
      <c r="FQ232" s="614" t="s">
        <v>1083</v>
      </c>
      <c r="FR232" s="614" t="s">
        <v>529</v>
      </c>
      <c r="FS232" s="614" t="s">
        <v>529</v>
      </c>
      <c r="FT232" s="614" t="s">
        <v>529</v>
      </c>
      <c r="FU232" s="614" t="s">
        <v>529</v>
      </c>
      <c r="FV232" s="614" t="s">
        <v>529</v>
      </c>
      <c r="FW232" s="614" t="s">
        <v>529</v>
      </c>
      <c r="FX232" s="614" t="s">
        <v>529</v>
      </c>
      <c r="FY232" s="614" t="s">
        <v>1083</v>
      </c>
      <c r="FZ232" s="614" t="s">
        <v>529</v>
      </c>
      <c r="GA232" s="614" t="s">
        <v>529</v>
      </c>
      <c r="GB232" s="614" t="s">
        <v>529</v>
      </c>
      <c r="GC232" s="614" t="s">
        <v>529</v>
      </c>
      <c r="GD232" s="614" t="s">
        <v>529</v>
      </c>
      <c r="GE232" s="614" t="s">
        <v>1083</v>
      </c>
      <c r="GF232" s="614" t="s">
        <v>529</v>
      </c>
      <c r="GG232" s="614" t="s">
        <v>529</v>
      </c>
      <c r="GH232" s="614" t="s">
        <v>1083</v>
      </c>
      <c r="GI232" s="614" t="s">
        <v>1083</v>
      </c>
      <c r="GJ232" s="614" t="s">
        <v>529</v>
      </c>
      <c r="GK232" s="614" t="s">
        <v>1083</v>
      </c>
      <c r="GL232" s="614" t="s">
        <v>529</v>
      </c>
      <c r="GM232" s="614" t="s">
        <v>1083</v>
      </c>
    </row>
    <row r="233" spans="1:195" x14ac:dyDescent="0.2">
      <c r="A233" s="613">
        <v>45058</v>
      </c>
      <c r="B233" s="614" t="s">
        <v>1083</v>
      </c>
      <c r="C233" s="614" t="s">
        <v>1083</v>
      </c>
      <c r="D233" s="614" t="s">
        <v>1083</v>
      </c>
      <c r="E233" s="614" t="s">
        <v>529</v>
      </c>
      <c r="F233" s="614" t="s">
        <v>1083</v>
      </c>
      <c r="G233" s="614" t="s">
        <v>1083</v>
      </c>
      <c r="H233" s="614" t="s">
        <v>1083</v>
      </c>
      <c r="I233" s="614" t="s">
        <v>529</v>
      </c>
      <c r="J233" s="614" t="s">
        <v>1083</v>
      </c>
      <c r="K233" s="614" t="s">
        <v>1083</v>
      </c>
      <c r="L233" s="614" t="s">
        <v>1083</v>
      </c>
      <c r="M233" s="614" t="s">
        <v>1083</v>
      </c>
      <c r="N233" s="614" t="s">
        <v>1083</v>
      </c>
      <c r="O233" s="614" t="s">
        <v>1083</v>
      </c>
      <c r="P233" s="614" t="s">
        <v>1083</v>
      </c>
      <c r="Q233" s="614" t="s">
        <v>1083</v>
      </c>
      <c r="R233" s="614" t="s">
        <v>1083</v>
      </c>
      <c r="S233" s="614" t="s">
        <v>1083</v>
      </c>
      <c r="T233" s="614" t="s">
        <v>1083</v>
      </c>
      <c r="U233" s="614" t="s">
        <v>1083</v>
      </c>
      <c r="V233" s="614" t="s">
        <v>1083</v>
      </c>
      <c r="W233" s="614" t="s">
        <v>529</v>
      </c>
      <c r="X233" s="614" t="s">
        <v>529</v>
      </c>
      <c r="Y233" s="614" t="s">
        <v>1083</v>
      </c>
      <c r="Z233" s="614" t="s">
        <v>1083</v>
      </c>
      <c r="AA233" s="614" t="s">
        <v>1083</v>
      </c>
      <c r="AB233" s="614" t="s">
        <v>1083</v>
      </c>
      <c r="AC233" s="614" t="s">
        <v>1083</v>
      </c>
      <c r="AD233" s="614" t="s">
        <v>1083</v>
      </c>
      <c r="AE233" s="614" t="s">
        <v>1083</v>
      </c>
      <c r="AF233" s="614" t="s">
        <v>1083</v>
      </c>
      <c r="AG233" s="614" t="s">
        <v>1083</v>
      </c>
      <c r="AH233" s="614" t="s">
        <v>1083</v>
      </c>
      <c r="AI233" s="614" t="s">
        <v>1083</v>
      </c>
      <c r="AJ233" s="614" t="s">
        <v>1083</v>
      </c>
      <c r="AK233" s="614" t="s">
        <v>1083</v>
      </c>
      <c r="AL233" s="614" t="s">
        <v>1083</v>
      </c>
      <c r="AM233" s="614" t="s">
        <v>1083</v>
      </c>
      <c r="AN233" s="614" t="s">
        <v>1083</v>
      </c>
      <c r="AO233" s="614" t="s">
        <v>1083</v>
      </c>
      <c r="AP233" s="614" t="s">
        <v>1083</v>
      </c>
      <c r="AQ233" s="614" t="s">
        <v>1083</v>
      </c>
      <c r="AR233" s="614" t="s">
        <v>1083</v>
      </c>
      <c r="AS233" s="614" t="s">
        <v>1083</v>
      </c>
      <c r="AT233" s="614" t="s">
        <v>1083</v>
      </c>
      <c r="AU233" s="614" t="s">
        <v>1083</v>
      </c>
      <c r="AV233" s="614" t="s">
        <v>1083</v>
      </c>
      <c r="AW233" s="614" t="s">
        <v>1083</v>
      </c>
      <c r="AX233" s="614" t="s">
        <v>529</v>
      </c>
      <c r="AY233" s="614" t="s">
        <v>1083</v>
      </c>
      <c r="AZ233" s="614" t="s">
        <v>1083</v>
      </c>
      <c r="BA233" s="614" t="s">
        <v>1083</v>
      </c>
      <c r="BB233" s="614" t="s">
        <v>1083</v>
      </c>
      <c r="BC233" s="614" t="s">
        <v>529</v>
      </c>
      <c r="BD233" s="614" t="s">
        <v>529</v>
      </c>
      <c r="BE233" s="614" t="s">
        <v>1083</v>
      </c>
      <c r="BF233" s="614" t="s">
        <v>529</v>
      </c>
      <c r="BG233" s="614" t="s">
        <v>1083</v>
      </c>
      <c r="BH233" s="614" t="s">
        <v>529</v>
      </c>
      <c r="BI233" s="614" t="s">
        <v>1083</v>
      </c>
      <c r="BJ233" s="614" t="s">
        <v>1083</v>
      </c>
      <c r="BK233" s="614" t="s">
        <v>529</v>
      </c>
      <c r="BL233" s="614" t="s">
        <v>529</v>
      </c>
      <c r="BM233" s="614" t="s">
        <v>1083</v>
      </c>
      <c r="BN233" s="614" t="s">
        <v>529</v>
      </c>
      <c r="BO233" s="614" t="s">
        <v>529</v>
      </c>
      <c r="BP233" s="614" t="s">
        <v>529</v>
      </c>
      <c r="BQ233" s="614" t="s">
        <v>529</v>
      </c>
      <c r="BR233" s="614" t="s">
        <v>529</v>
      </c>
      <c r="BS233" s="614" t="s">
        <v>529</v>
      </c>
      <c r="BT233" s="614" t="s">
        <v>529</v>
      </c>
      <c r="BU233" s="614" t="s">
        <v>529</v>
      </c>
      <c r="BV233" s="614" t="s">
        <v>529</v>
      </c>
      <c r="BW233" s="614" t="s">
        <v>529</v>
      </c>
      <c r="BX233" s="614" t="s">
        <v>529</v>
      </c>
      <c r="BY233" s="614" t="s">
        <v>1083</v>
      </c>
      <c r="BZ233" s="614" t="s">
        <v>1083</v>
      </c>
      <c r="CA233" s="614" t="s">
        <v>1083</v>
      </c>
      <c r="CB233" s="614" t="s">
        <v>1083</v>
      </c>
      <c r="CC233" s="614" t="s">
        <v>1083</v>
      </c>
      <c r="CD233" s="614" t="s">
        <v>1083</v>
      </c>
      <c r="CE233" s="614" t="s">
        <v>529</v>
      </c>
      <c r="CF233" s="614" t="s">
        <v>529</v>
      </c>
      <c r="CG233" s="614" t="s">
        <v>1083</v>
      </c>
      <c r="CH233" s="614" t="s">
        <v>1083</v>
      </c>
      <c r="CI233" s="614" t="s">
        <v>1083</v>
      </c>
      <c r="CJ233" s="614" t="s">
        <v>1083</v>
      </c>
      <c r="CK233" s="614" t="s">
        <v>529</v>
      </c>
      <c r="CL233" s="614" t="s">
        <v>1083</v>
      </c>
      <c r="CM233" s="614" t="s">
        <v>1083</v>
      </c>
      <c r="CN233" s="614" t="s">
        <v>1083</v>
      </c>
      <c r="CO233" s="614" t="s">
        <v>1083</v>
      </c>
      <c r="CP233" s="614" t="s">
        <v>1083</v>
      </c>
      <c r="CQ233" s="614" t="s">
        <v>1083</v>
      </c>
      <c r="CR233" s="614" t="s">
        <v>529</v>
      </c>
      <c r="CS233" s="614" t="s">
        <v>1083</v>
      </c>
      <c r="CT233" s="614" t="s">
        <v>1083</v>
      </c>
      <c r="CU233" s="614" t="s">
        <v>1083</v>
      </c>
      <c r="CV233" s="614" t="s">
        <v>1083</v>
      </c>
      <c r="CW233" s="614" t="s">
        <v>1083</v>
      </c>
      <c r="CX233" s="614" t="s">
        <v>1083</v>
      </c>
      <c r="CY233" s="614" t="s">
        <v>1083</v>
      </c>
      <c r="CZ233" s="614" t="s">
        <v>1083</v>
      </c>
      <c r="DA233" s="614" t="s">
        <v>1083</v>
      </c>
      <c r="DB233" s="614" t="s">
        <v>1083</v>
      </c>
      <c r="DC233" s="614" t="s">
        <v>529</v>
      </c>
      <c r="DD233" s="614" t="s">
        <v>1083</v>
      </c>
      <c r="DE233" s="614" t="s">
        <v>1083</v>
      </c>
      <c r="DF233" s="614" t="s">
        <v>1083</v>
      </c>
      <c r="DG233" s="614" t="s">
        <v>1083</v>
      </c>
      <c r="DH233" s="614" t="s">
        <v>1083</v>
      </c>
      <c r="DI233" s="614" t="s">
        <v>1083</v>
      </c>
      <c r="DJ233" s="614" t="s">
        <v>1083</v>
      </c>
      <c r="DK233" s="614" t="s">
        <v>1083</v>
      </c>
      <c r="DL233" s="614" t="s">
        <v>1083</v>
      </c>
      <c r="DM233" s="614" t="s">
        <v>529</v>
      </c>
      <c r="DN233" s="614" t="s">
        <v>1083</v>
      </c>
      <c r="DO233" s="614" t="s">
        <v>1083</v>
      </c>
      <c r="DP233" s="614" t="s">
        <v>1083</v>
      </c>
      <c r="DQ233" s="614" t="s">
        <v>1083</v>
      </c>
      <c r="DR233" s="614" t="s">
        <v>1083</v>
      </c>
      <c r="DS233" s="614" t="s">
        <v>1083</v>
      </c>
      <c r="DT233" s="614" t="s">
        <v>1083</v>
      </c>
      <c r="DU233" s="614" t="s">
        <v>1083</v>
      </c>
      <c r="DV233" s="614" t="s">
        <v>1083</v>
      </c>
      <c r="DW233" s="614" t="s">
        <v>1083</v>
      </c>
      <c r="DX233" s="614" t="s">
        <v>1083</v>
      </c>
      <c r="DY233" s="614" t="s">
        <v>1083</v>
      </c>
      <c r="DZ233" s="614" t="s">
        <v>529</v>
      </c>
      <c r="EA233" s="614" t="s">
        <v>529</v>
      </c>
      <c r="EB233" s="614" t="s">
        <v>529</v>
      </c>
      <c r="EC233" s="614" t="s">
        <v>1083</v>
      </c>
      <c r="ED233" s="614" t="s">
        <v>529</v>
      </c>
      <c r="EE233" s="614" t="s">
        <v>529</v>
      </c>
      <c r="EF233" s="614" t="s">
        <v>529</v>
      </c>
      <c r="EG233" s="614" t="s">
        <v>529</v>
      </c>
      <c r="EH233" s="614" t="s">
        <v>1083</v>
      </c>
      <c r="EI233" s="614" t="s">
        <v>1083</v>
      </c>
      <c r="EJ233" s="614" t="s">
        <v>1083</v>
      </c>
      <c r="EK233" s="614" t="s">
        <v>1083</v>
      </c>
      <c r="EL233" s="614" t="s">
        <v>1083</v>
      </c>
      <c r="EM233" s="614" t="s">
        <v>1083</v>
      </c>
      <c r="EN233" s="614" t="s">
        <v>1083</v>
      </c>
      <c r="EO233" s="614" t="s">
        <v>1083</v>
      </c>
      <c r="EP233" s="614" t="s">
        <v>1083</v>
      </c>
      <c r="EQ233" s="614" t="s">
        <v>1083</v>
      </c>
      <c r="ER233" s="614" t="s">
        <v>1083</v>
      </c>
      <c r="ES233" s="614" t="s">
        <v>1083</v>
      </c>
      <c r="ET233" s="614" t="s">
        <v>529</v>
      </c>
      <c r="EU233" s="614" t="s">
        <v>529</v>
      </c>
      <c r="EV233" s="614" t="s">
        <v>529</v>
      </c>
      <c r="EW233" s="614" t="s">
        <v>529</v>
      </c>
      <c r="EX233" s="614" t="s">
        <v>1083</v>
      </c>
      <c r="EY233" s="614" t="s">
        <v>1083</v>
      </c>
      <c r="EZ233" s="614" t="s">
        <v>529</v>
      </c>
      <c r="FA233" s="614" t="s">
        <v>1083</v>
      </c>
      <c r="FB233" s="614" t="s">
        <v>1083</v>
      </c>
      <c r="FC233" s="614" t="s">
        <v>1083</v>
      </c>
      <c r="FD233" s="614" t="s">
        <v>1083</v>
      </c>
      <c r="FE233" s="614" t="s">
        <v>1083</v>
      </c>
      <c r="FF233" s="614" t="s">
        <v>1083</v>
      </c>
      <c r="FG233" s="614" t="s">
        <v>1083</v>
      </c>
      <c r="FH233" s="614" t="s">
        <v>1083</v>
      </c>
      <c r="FI233" s="614" t="s">
        <v>1083</v>
      </c>
      <c r="FJ233" s="614" t="s">
        <v>529</v>
      </c>
      <c r="FK233" s="614" t="s">
        <v>529</v>
      </c>
      <c r="FL233" s="614" t="s">
        <v>1083</v>
      </c>
      <c r="FM233" s="614" t="s">
        <v>1083</v>
      </c>
      <c r="FN233" s="614" t="s">
        <v>1083</v>
      </c>
      <c r="FO233" s="614" t="s">
        <v>1083</v>
      </c>
      <c r="FP233" s="614" t="s">
        <v>1083</v>
      </c>
      <c r="FQ233" s="614" t="s">
        <v>1083</v>
      </c>
      <c r="FR233" s="614" t="s">
        <v>529</v>
      </c>
      <c r="FS233" s="614" t="s">
        <v>529</v>
      </c>
      <c r="FT233" s="614" t="s">
        <v>529</v>
      </c>
      <c r="FU233" s="614" t="s">
        <v>529</v>
      </c>
      <c r="FV233" s="614" t="s">
        <v>529</v>
      </c>
      <c r="FW233" s="614" t="s">
        <v>529</v>
      </c>
      <c r="FX233" s="614" t="s">
        <v>529</v>
      </c>
      <c r="FY233" s="614" t="s">
        <v>1083</v>
      </c>
      <c r="FZ233" s="614" t="s">
        <v>529</v>
      </c>
      <c r="GA233" s="614" t="s">
        <v>529</v>
      </c>
      <c r="GB233" s="614" t="s">
        <v>529</v>
      </c>
      <c r="GC233" s="614" t="s">
        <v>529</v>
      </c>
      <c r="GD233" s="614" t="s">
        <v>529</v>
      </c>
      <c r="GE233" s="614" t="s">
        <v>1083</v>
      </c>
      <c r="GF233" s="614" t="s">
        <v>529</v>
      </c>
      <c r="GG233" s="614" t="s">
        <v>529</v>
      </c>
      <c r="GH233" s="614" t="s">
        <v>1083</v>
      </c>
      <c r="GI233" s="614" t="s">
        <v>1083</v>
      </c>
      <c r="GJ233" s="614" t="s">
        <v>529</v>
      </c>
      <c r="GK233" s="614" t="s">
        <v>1083</v>
      </c>
      <c r="GL233" s="614" t="s">
        <v>529</v>
      </c>
      <c r="GM233" s="614" t="s">
        <v>529</v>
      </c>
    </row>
    <row r="234" spans="1:195" x14ac:dyDescent="0.2">
      <c r="A234" s="613">
        <v>45059</v>
      </c>
      <c r="B234" s="614" t="s">
        <v>1083</v>
      </c>
      <c r="C234" s="614" t="s">
        <v>1083</v>
      </c>
      <c r="D234" s="614" t="s">
        <v>1083</v>
      </c>
      <c r="E234" s="614" t="s">
        <v>529</v>
      </c>
      <c r="F234" s="614" t="s">
        <v>1083</v>
      </c>
      <c r="G234" s="614" t="s">
        <v>1083</v>
      </c>
      <c r="H234" s="614" t="s">
        <v>1083</v>
      </c>
      <c r="I234" s="614" t="s">
        <v>1083</v>
      </c>
      <c r="J234" s="614" t="s">
        <v>1083</v>
      </c>
      <c r="K234" s="614" t="s">
        <v>1083</v>
      </c>
      <c r="L234" s="614" t="s">
        <v>1083</v>
      </c>
      <c r="M234" s="614" t="s">
        <v>1083</v>
      </c>
      <c r="N234" s="614" t="s">
        <v>1083</v>
      </c>
      <c r="O234" s="614" t="s">
        <v>1083</v>
      </c>
      <c r="P234" s="614" t="s">
        <v>1083</v>
      </c>
      <c r="Q234" s="614" t="s">
        <v>1083</v>
      </c>
      <c r="R234" s="614" t="s">
        <v>1083</v>
      </c>
      <c r="S234" s="614" t="s">
        <v>1083</v>
      </c>
      <c r="T234" s="614" t="s">
        <v>1083</v>
      </c>
      <c r="U234" s="614" t="s">
        <v>1083</v>
      </c>
      <c r="V234" s="614" t="s">
        <v>1083</v>
      </c>
      <c r="W234" s="614" t="s">
        <v>529</v>
      </c>
      <c r="X234" s="614" t="s">
        <v>529</v>
      </c>
      <c r="Y234" s="614" t="s">
        <v>1083</v>
      </c>
      <c r="Z234" s="614" t="s">
        <v>1083</v>
      </c>
      <c r="AA234" s="614" t="s">
        <v>1083</v>
      </c>
      <c r="AB234" s="614" t="s">
        <v>1083</v>
      </c>
      <c r="AC234" s="614" t="s">
        <v>1083</v>
      </c>
      <c r="AD234" s="614" t="s">
        <v>1083</v>
      </c>
      <c r="AE234" s="614" t="s">
        <v>1083</v>
      </c>
      <c r="AF234" s="614" t="s">
        <v>1083</v>
      </c>
      <c r="AG234" s="614" t="s">
        <v>1083</v>
      </c>
      <c r="AH234" s="614" t="s">
        <v>1083</v>
      </c>
      <c r="AI234" s="614" t="s">
        <v>1083</v>
      </c>
      <c r="AJ234" s="614" t="s">
        <v>1083</v>
      </c>
      <c r="AK234" s="614" t="s">
        <v>1083</v>
      </c>
      <c r="AL234" s="614" t="s">
        <v>1083</v>
      </c>
      <c r="AM234" s="614" t="s">
        <v>1083</v>
      </c>
      <c r="AN234" s="614" t="s">
        <v>1083</v>
      </c>
      <c r="AO234" s="614" t="s">
        <v>1083</v>
      </c>
      <c r="AP234" s="614" t="s">
        <v>1083</v>
      </c>
      <c r="AQ234" s="614" t="s">
        <v>1083</v>
      </c>
      <c r="AR234" s="614" t="s">
        <v>1083</v>
      </c>
      <c r="AS234" s="614" t="s">
        <v>1083</v>
      </c>
      <c r="AT234" s="614" t="s">
        <v>1083</v>
      </c>
      <c r="AU234" s="614" t="s">
        <v>1083</v>
      </c>
      <c r="AV234" s="614" t="s">
        <v>1083</v>
      </c>
      <c r="AW234" s="614" t="s">
        <v>1083</v>
      </c>
      <c r="AX234" s="614" t="s">
        <v>1083</v>
      </c>
      <c r="AY234" s="614" t="s">
        <v>1083</v>
      </c>
      <c r="AZ234" s="614" t="s">
        <v>1083</v>
      </c>
      <c r="BA234" s="614" t="s">
        <v>1083</v>
      </c>
      <c r="BB234" s="614" t="s">
        <v>1083</v>
      </c>
      <c r="BC234" s="614" t="s">
        <v>529</v>
      </c>
      <c r="BD234" s="614" t="s">
        <v>529</v>
      </c>
      <c r="BE234" s="614" t="s">
        <v>1083</v>
      </c>
      <c r="BF234" s="614" t="s">
        <v>529</v>
      </c>
      <c r="BG234" s="614" t="s">
        <v>1083</v>
      </c>
      <c r="BH234" s="614" t="s">
        <v>529</v>
      </c>
      <c r="BI234" s="614" t="s">
        <v>1083</v>
      </c>
      <c r="BJ234" s="614" t="s">
        <v>1083</v>
      </c>
      <c r="BK234" s="614" t="s">
        <v>529</v>
      </c>
      <c r="BL234" s="614" t="s">
        <v>529</v>
      </c>
      <c r="BM234" s="614" t="s">
        <v>1083</v>
      </c>
      <c r="BN234" s="614" t="s">
        <v>529</v>
      </c>
      <c r="BO234" s="614" t="s">
        <v>529</v>
      </c>
      <c r="BP234" s="614" t="s">
        <v>529</v>
      </c>
      <c r="BQ234" s="614" t="s">
        <v>529</v>
      </c>
      <c r="BR234" s="614" t="s">
        <v>529</v>
      </c>
      <c r="BS234" s="614" t="s">
        <v>529</v>
      </c>
      <c r="BT234" s="614" t="s">
        <v>529</v>
      </c>
      <c r="BU234" s="614" t="s">
        <v>529</v>
      </c>
      <c r="BV234" s="614" t="s">
        <v>529</v>
      </c>
      <c r="BW234" s="614" t="s">
        <v>529</v>
      </c>
      <c r="BX234" s="614" t="s">
        <v>529</v>
      </c>
      <c r="BY234" s="614" t="s">
        <v>1083</v>
      </c>
      <c r="BZ234" s="614" t="s">
        <v>1083</v>
      </c>
      <c r="CA234" s="614" t="s">
        <v>1083</v>
      </c>
      <c r="CB234" s="614" t="s">
        <v>1083</v>
      </c>
      <c r="CC234" s="614" t="s">
        <v>1083</v>
      </c>
      <c r="CD234" s="614" t="s">
        <v>1083</v>
      </c>
      <c r="CE234" s="614" t="s">
        <v>529</v>
      </c>
      <c r="CF234" s="614" t="s">
        <v>529</v>
      </c>
      <c r="CG234" s="614" t="s">
        <v>1083</v>
      </c>
      <c r="CH234" s="614" t="s">
        <v>1083</v>
      </c>
      <c r="CI234" s="614" t="s">
        <v>1083</v>
      </c>
      <c r="CJ234" s="614" t="s">
        <v>1083</v>
      </c>
      <c r="CK234" s="614" t="s">
        <v>529</v>
      </c>
      <c r="CL234" s="614" t="s">
        <v>1083</v>
      </c>
      <c r="CM234" s="614" t="s">
        <v>1083</v>
      </c>
      <c r="CN234" s="614" t="s">
        <v>1083</v>
      </c>
      <c r="CO234" s="614" t="s">
        <v>1083</v>
      </c>
      <c r="CP234" s="614" t="s">
        <v>1083</v>
      </c>
      <c r="CQ234" s="614" t="s">
        <v>1083</v>
      </c>
      <c r="CR234" s="614" t="s">
        <v>529</v>
      </c>
      <c r="CS234" s="614" t="s">
        <v>1083</v>
      </c>
      <c r="CT234" s="614" t="s">
        <v>1083</v>
      </c>
      <c r="CU234" s="614" t="s">
        <v>1083</v>
      </c>
      <c r="CV234" s="614" t="s">
        <v>1083</v>
      </c>
      <c r="CW234" s="614" t="s">
        <v>1083</v>
      </c>
      <c r="CX234" s="614" t="s">
        <v>1083</v>
      </c>
      <c r="CY234" s="614" t="s">
        <v>1083</v>
      </c>
      <c r="CZ234" s="614" t="s">
        <v>1083</v>
      </c>
      <c r="DA234" s="614" t="s">
        <v>1083</v>
      </c>
      <c r="DB234" s="614" t="s">
        <v>1083</v>
      </c>
      <c r="DC234" s="614" t="s">
        <v>529</v>
      </c>
      <c r="DD234" s="614" t="s">
        <v>1083</v>
      </c>
      <c r="DE234" s="614" t="s">
        <v>1083</v>
      </c>
      <c r="DF234" s="614" t="s">
        <v>1083</v>
      </c>
      <c r="DG234" s="614" t="s">
        <v>1083</v>
      </c>
      <c r="DH234" s="614" t="s">
        <v>1083</v>
      </c>
      <c r="DI234" s="614" t="s">
        <v>1083</v>
      </c>
      <c r="DJ234" s="614" t="s">
        <v>1083</v>
      </c>
      <c r="DK234" s="614" t="s">
        <v>1083</v>
      </c>
      <c r="DL234" s="614" t="s">
        <v>1083</v>
      </c>
      <c r="DM234" s="614" t="s">
        <v>529</v>
      </c>
      <c r="DN234" s="614" t="s">
        <v>1083</v>
      </c>
      <c r="DO234" s="614" t="s">
        <v>1083</v>
      </c>
      <c r="DP234" s="614" t="s">
        <v>1083</v>
      </c>
      <c r="DQ234" s="614" t="s">
        <v>529</v>
      </c>
      <c r="DR234" s="614" t="s">
        <v>1083</v>
      </c>
      <c r="DS234" s="614" t="s">
        <v>1083</v>
      </c>
      <c r="DT234" s="614" t="s">
        <v>1083</v>
      </c>
      <c r="DU234" s="614" t="s">
        <v>1083</v>
      </c>
      <c r="DV234" s="614" t="s">
        <v>1083</v>
      </c>
      <c r="DW234" s="614" t="s">
        <v>1083</v>
      </c>
      <c r="DX234" s="614" t="s">
        <v>1083</v>
      </c>
      <c r="DY234" s="614" t="s">
        <v>1083</v>
      </c>
      <c r="DZ234" s="614" t="s">
        <v>529</v>
      </c>
      <c r="EA234" s="614" t="s">
        <v>529</v>
      </c>
      <c r="EB234" s="614" t="s">
        <v>529</v>
      </c>
      <c r="EC234" s="614" t="s">
        <v>1083</v>
      </c>
      <c r="ED234" s="614" t="s">
        <v>529</v>
      </c>
      <c r="EE234" s="614" t="s">
        <v>529</v>
      </c>
      <c r="EF234" s="614" t="s">
        <v>529</v>
      </c>
      <c r="EG234" s="614" t="s">
        <v>529</v>
      </c>
      <c r="EH234" s="614" t="s">
        <v>1083</v>
      </c>
      <c r="EI234" s="614" t="s">
        <v>1083</v>
      </c>
      <c r="EJ234" s="614" t="s">
        <v>1083</v>
      </c>
      <c r="EK234" s="614" t="s">
        <v>1083</v>
      </c>
      <c r="EL234" s="614" t="s">
        <v>1083</v>
      </c>
      <c r="EM234" s="614" t="s">
        <v>1083</v>
      </c>
      <c r="EN234" s="614" t="s">
        <v>1083</v>
      </c>
      <c r="EO234" s="614" t="s">
        <v>1083</v>
      </c>
      <c r="EP234" s="614" t="s">
        <v>1083</v>
      </c>
      <c r="EQ234" s="614" t="s">
        <v>1083</v>
      </c>
      <c r="ER234" s="614" t="s">
        <v>1083</v>
      </c>
      <c r="ES234" s="614" t="s">
        <v>1083</v>
      </c>
      <c r="ET234" s="614" t="s">
        <v>529</v>
      </c>
      <c r="EU234" s="614" t="s">
        <v>529</v>
      </c>
      <c r="EV234" s="614" t="s">
        <v>529</v>
      </c>
      <c r="EW234" s="614" t="s">
        <v>529</v>
      </c>
      <c r="EX234" s="614" t="s">
        <v>1083</v>
      </c>
      <c r="EY234" s="614" t="s">
        <v>1083</v>
      </c>
      <c r="EZ234" s="614" t="s">
        <v>529</v>
      </c>
      <c r="FA234" s="614" t="s">
        <v>1083</v>
      </c>
      <c r="FB234" s="614" t="s">
        <v>1083</v>
      </c>
      <c r="FC234" s="614" t="s">
        <v>1083</v>
      </c>
      <c r="FD234" s="614" t="s">
        <v>1083</v>
      </c>
      <c r="FE234" s="614" t="s">
        <v>1083</v>
      </c>
      <c r="FF234" s="614" t="s">
        <v>1083</v>
      </c>
      <c r="FG234" s="614" t="s">
        <v>1083</v>
      </c>
      <c r="FH234" s="614" t="s">
        <v>1083</v>
      </c>
      <c r="FI234" s="614" t="s">
        <v>1083</v>
      </c>
      <c r="FJ234" s="614" t="s">
        <v>529</v>
      </c>
      <c r="FK234" s="614" t="s">
        <v>529</v>
      </c>
      <c r="FL234" s="614" t="s">
        <v>1083</v>
      </c>
      <c r="FM234" s="614" t="s">
        <v>1083</v>
      </c>
      <c r="FN234" s="614" t="s">
        <v>1083</v>
      </c>
      <c r="FO234" s="614" t="s">
        <v>1083</v>
      </c>
      <c r="FP234" s="614" t="s">
        <v>1083</v>
      </c>
      <c r="FQ234" s="614" t="s">
        <v>1083</v>
      </c>
      <c r="FR234" s="614" t="s">
        <v>529</v>
      </c>
      <c r="FS234" s="614" t="s">
        <v>529</v>
      </c>
      <c r="FT234" s="614" t="s">
        <v>529</v>
      </c>
      <c r="FU234" s="614" t="s">
        <v>529</v>
      </c>
      <c r="FV234" s="614" t="s">
        <v>529</v>
      </c>
      <c r="FW234" s="614" t="s">
        <v>529</v>
      </c>
      <c r="FX234" s="614" t="s">
        <v>529</v>
      </c>
      <c r="FY234" s="614" t="s">
        <v>1083</v>
      </c>
      <c r="FZ234" s="614" t="s">
        <v>529</v>
      </c>
      <c r="GA234" s="614" t="s">
        <v>529</v>
      </c>
      <c r="GB234" s="614" t="s">
        <v>529</v>
      </c>
      <c r="GC234" s="614" t="s">
        <v>529</v>
      </c>
      <c r="GD234" s="614" t="s">
        <v>529</v>
      </c>
      <c r="GE234" s="614" t="s">
        <v>1083</v>
      </c>
      <c r="GF234" s="614" t="s">
        <v>529</v>
      </c>
      <c r="GG234" s="614" t="s">
        <v>529</v>
      </c>
      <c r="GH234" s="614" t="s">
        <v>1083</v>
      </c>
      <c r="GI234" s="614" t="s">
        <v>1083</v>
      </c>
      <c r="GJ234" s="614" t="s">
        <v>529</v>
      </c>
      <c r="GK234" s="614" t="s">
        <v>1083</v>
      </c>
      <c r="GL234" s="614" t="s">
        <v>529</v>
      </c>
      <c r="GM234" s="614" t="s">
        <v>1083</v>
      </c>
    </row>
    <row r="235" spans="1:195" x14ac:dyDescent="0.2">
      <c r="A235" s="613">
        <v>45060</v>
      </c>
      <c r="B235" s="614" t="s">
        <v>1083</v>
      </c>
      <c r="C235" s="614" t="s">
        <v>1083</v>
      </c>
      <c r="D235" s="614" t="s">
        <v>1083</v>
      </c>
      <c r="E235" s="614" t="s">
        <v>529</v>
      </c>
      <c r="F235" s="614" t="s">
        <v>1083</v>
      </c>
      <c r="G235" s="614" t="s">
        <v>1083</v>
      </c>
      <c r="H235" s="614" t="s">
        <v>1083</v>
      </c>
      <c r="I235" s="614" t="s">
        <v>1083</v>
      </c>
      <c r="J235" s="614" t="s">
        <v>1083</v>
      </c>
      <c r="K235" s="614" t="s">
        <v>1083</v>
      </c>
      <c r="L235" s="614" t="s">
        <v>1083</v>
      </c>
      <c r="M235" s="614" t="s">
        <v>1083</v>
      </c>
      <c r="N235" s="614" t="s">
        <v>1083</v>
      </c>
      <c r="O235" s="614" t="s">
        <v>1083</v>
      </c>
      <c r="P235" s="614" t="s">
        <v>1083</v>
      </c>
      <c r="Q235" s="614" t="s">
        <v>1083</v>
      </c>
      <c r="R235" s="614" t="s">
        <v>1083</v>
      </c>
      <c r="S235" s="614" t="s">
        <v>1083</v>
      </c>
      <c r="T235" s="614" t="s">
        <v>1083</v>
      </c>
      <c r="U235" s="614" t="s">
        <v>1083</v>
      </c>
      <c r="V235" s="614" t="s">
        <v>1083</v>
      </c>
      <c r="W235" s="614" t="s">
        <v>529</v>
      </c>
      <c r="X235" s="614" t="s">
        <v>529</v>
      </c>
      <c r="Y235" s="614" t="s">
        <v>1083</v>
      </c>
      <c r="Z235" s="614" t="s">
        <v>1083</v>
      </c>
      <c r="AA235" s="614" t="s">
        <v>1083</v>
      </c>
      <c r="AB235" s="614" t="s">
        <v>1083</v>
      </c>
      <c r="AC235" s="614" t="s">
        <v>1083</v>
      </c>
      <c r="AD235" s="614" t="s">
        <v>1083</v>
      </c>
      <c r="AE235" s="614" t="s">
        <v>1083</v>
      </c>
      <c r="AF235" s="614" t="s">
        <v>1083</v>
      </c>
      <c r="AG235" s="614" t="s">
        <v>1083</v>
      </c>
      <c r="AH235" s="614" t="s">
        <v>1083</v>
      </c>
      <c r="AI235" s="614" t="s">
        <v>1083</v>
      </c>
      <c r="AJ235" s="614" t="s">
        <v>1083</v>
      </c>
      <c r="AK235" s="614" t="s">
        <v>1083</v>
      </c>
      <c r="AL235" s="614" t="s">
        <v>1083</v>
      </c>
      <c r="AM235" s="614" t="s">
        <v>1083</v>
      </c>
      <c r="AN235" s="614" t="s">
        <v>1083</v>
      </c>
      <c r="AO235" s="614" t="s">
        <v>1083</v>
      </c>
      <c r="AP235" s="614" t="s">
        <v>1083</v>
      </c>
      <c r="AQ235" s="614" t="s">
        <v>1083</v>
      </c>
      <c r="AR235" s="614" t="s">
        <v>1083</v>
      </c>
      <c r="AS235" s="614" t="s">
        <v>1083</v>
      </c>
      <c r="AT235" s="614" t="s">
        <v>1083</v>
      </c>
      <c r="AU235" s="614" t="s">
        <v>1083</v>
      </c>
      <c r="AV235" s="614" t="s">
        <v>1083</v>
      </c>
      <c r="AW235" s="614" t="s">
        <v>1083</v>
      </c>
      <c r="AX235" s="614" t="s">
        <v>529</v>
      </c>
      <c r="AY235" s="614" t="s">
        <v>1083</v>
      </c>
      <c r="AZ235" s="614" t="s">
        <v>1083</v>
      </c>
      <c r="BA235" s="614" t="s">
        <v>1083</v>
      </c>
      <c r="BB235" s="614" t="s">
        <v>1083</v>
      </c>
      <c r="BC235" s="614" t="s">
        <v>529</v>
      </c>
      <c r="BD235" s="614" t="s">
        <v>529</v>
      </c>
      <c r="BE235" s="614" t="s">
        <v>1083</v>
      </c>
      <c r="BF235" s="614" t="s">
        <v>529</v>
      </c>
      <c r="BG235" s="614" t="s">
        <v>1083</v>
      </c>
      <c r="BH235" s="614" t="s">
        <v>529</v>
      </c>
      <c r="BI235" s="614" t="s">
        <v>1083</v>
      </c>
      <c r="BJ235" s="614" t="s">
        <v>1083</v>
      </c>
      <c r="BK235" s="614" t="s">
        <v>529</v>
      </c>
      <c r="BL235" s="614" t="s">
        <v>529</v>
      </c>
      <c r="BM235" s="614" t="s">
        <v>1083</v>
      </c>
      <c r="BN235" s="614" t="s">
        <v>529</v>
      </c>
      <c r="BO235" s="614" t="s">
        <v>529</v>
      </c>
      <c r="BP235" s="614" t="s">
        <v>529</v>
      </c>
      <c r="BQ235" s="614" t="s">
        <v>529</v>
      </c>
      <c r="BR235" s="614" t="s">
        <v>529</v>
      </c>
      <c r="BS235" s="614" t="s">
        <v>529</v>
      </c>
      <c r="BT235" s="614" t="s">
        <v>529</v>
      </c>
      <c r="BU235" s="614" t="s">
        <v>529</v>
      </c>
      <c r="BV235" s="614" t="s">
        <v>529</v>
      </c>
      <c r="BW235" s="614" t="s">
        <v>529</v>
      </c>
      <c r="BX235" s="614" t="s">
        <v>529</v>
      </c>
      <c r="BY235" s="614" t="s">
        <v>1083</v>
      </c>
      <c r="BZ235" s="614" t="s">
        <v>1083</v>
      </c>
      <c r="CA235" s="614" t="s">
        <v>1083</v>
      </c>
      <c r="CB235" s="614" t="s">
        <v>1083</v>
      </c>
      <c r="CC235" s="614" t="s">
        <v>1083</v>
      </c>
      <c r="CD235" s="614" t="s">
        <v>1083</v>
      </c>
      <c r="CE235" s="614" t="s">
        <v>529</v>
      </c>
      <c r="CF235" s="614" t="s">
        <v>529</v>
      </c>
      <c r="CG235" s="614" t="s">
        <v>1083</v>
      </c>
      <c r="CH235" s="614" t="s">
        <v>1083</v>
      </c>
      <c r="CI235" s="614" t="s">
        <v>1083</v>
      </c>
      <c r="CJ235" s="614" t="s">
        <v>1083</v>
      </c>
      <c r="CK235" s="614" t="s">
        <v>529</v>
      </c>
      <c r="CL235" s="614" t="s">
        <v>1083</v>
      </c>
      <c r="CM235" s="614" t="s">
        <v>1083</v>
      </c>
      <c r="CN235" s="614" t="s">
        <v>1083</v>
      </c>
      <c r="CO235" s="614" t="s">
        <v>1083</v>
      </c>
      <c r="CP235" s="614" t="s">
        <v>1083</v>
      </c>
      <c r="CQ235" s="614" t="s">
        <v>1083</v>
      </c>
      <c r="CR235" s="614" t="s">
        <v>529</v>
      </c>
      <c r="CS235" s="614" t="s">
        <v>1083</v>
      </c>
      <c r="CT235" s="614" t="s">
        <v>1083</v>
      </c>
      <c r="CU235" s="614" t="s">
        <v>1083</v>
      </c>
      <c r="CV235" s="614" t="s">
        <v>1083</v>
      </c>
      <c r="CW235" s="614" t="s">
        <v>1083</v>
      </c>
      <c r="CX235" s="614" t="s">
        <v>1083</v>
      </c>
      <c r="CY235" s="614" t="s">
        <v>1083</v>
      </c>
      <c r="CZ235" s="614" t="s">
        <v>1083</v>
      </c>
      <c r="DA235" s="614" t="s">
        <v>1083</v>
      </c>
      <c r="DB235" s="614" t="s">
        <v>1083</v>
      </c>
      <c r="DC235" s="614" t="s">
        <v>529</v>
      </c>
      <c r="DD235" s="614" t="s">
        <v>1083</v>
      </c>
      <c r="DE235" s="614" t="s">
        <v>1083</v>
      </c>
      <c r="DF235" s="614" t="s">
        <v>1083</v>
      </c>
      <c r="DG235" s="614" t="s">
        <v>1083</v>
      </c>
      <c r="DH235" s="614" t="s">
        <v>1083</v>
      </c>
      <c r="DI235" s="614" t="s">
        <v>1083</v>
      </c>
      <c r="DJ235" s="614" t="s">
        <v>1083</v>
      </c>
      <c r="DK235" s="614" t="s">
        <v>1083</v>
      </c>
      <c r="DL235" s="614" t="s">
        <v>1083</v>
      </c>
      <c r="DM235" s="614" t="s">
        <v>529</v>
      </c>
      <c r="DN235" s="614" t="s">
        <v>1083</v>
      </c>
      <c r="DO235" s="614" t="s">
        <v>1083</v>
      </c>
      <c r="DP235" s="614" t="s">
        <v>1083</v>
      </c>
      <c r="DQ235" s="614" t="s">
        <v>1083</v>
      </c>
      <c r="DR235" s="614" t="s">
        <v>1083</v>
      </c>
      <c r="DS235" s="614" t="s">
        <v>1083</v>
      </c>
      <c r="DT235" s="614" t="s">
        <v>1083</v>
      </c>
      <c r="DU235" s="614" t="s">
        <v>1083</v>
      </c>
      <c r="DV235" s="614" t="s">
        <v>1083</v>
      </c>
      <c r="DW235" s="614" t="s">
        <v>1083</v>
      </c>
      <c r="DX235" s="614" t="s">
        <v>1083</v>
      </c>
      <c r="DY235" s="614" t="s">
        <v>1083</v>
      </c>
      <c r="DZ235" s="614" t="s">
        <v>529</v>
      </c>
      <c r="EA235" s="614" t="s">
        <v>529</v>
      </c>
      <c r="EB235" s="614" t="s">
        <v>529</v>
      </c>
      <c r="EC235" s="614" t="s">
        <v>1083</v>
      </c>
      <c r="ED235" s="614" t="s">
        <v>529</v>
      </c>
      <c r="EE235" s="614" t="s">
        <v>529</v>
      </c>
      <c r="EF235" s="614" t="s">
        <v>529</v>
      </c>
      <c r="EG235" s="614" t="s">
        <v>529</v>
      </c>
      <c r="EH235" s="614" t="s">
        <v>1083</v>
      </c>
      <c r="EI235" s="614" t="s">
        <v>1083</v>
      </c>
      <c r="EJ235" s="614" t="s">
        <v>1083</v>
      </c>
      <c r="EK235" s="614" t="s">
        <v>1083</v>
      </c>
      <c r="EL235" s="614" t="s">
        <v>1083</v>
      </c>
      <c r="EM235" s="614" t="s">
        <v>1083</v>
      </c>
      <c r="EN235" s="614" t="s">
        <v>1083</v>
      </c>
      <c r="EO235" s="614" t="s">
        <v>1083</v>
      </c>
      <c r="EP235" s="614" t="s">
        <v>1083</v>
      </c>
      <c r="EQ235" s="614" t="s">
        <v>1083</v>
      </c>
      <c r="ER235" s="614" t="s">
        <v>1083</v>
      </c>
      <c r="ES235" s="614" t="s">
        <v>1083</v>
      </c>
      <c r="ET235" s="614" t="s">
        <v>1083</v>
      </c>
      <c r="EU235" s="614" t="s">
        <v>529</v>
      </c>
      <c r="EV235" s="614" t="s">
        <v>529</v>
      </c>
      <c r="EW235" s="614" t="s">
        <v>529</v>
      </c>
      <c r="EX235" s="614" t="s">
        <v>1083</v>
      </c>
      <c r="EY235" s="614" t="s">
        <v>1083</v>
      </c>
      <c r="EZ235" s="614" t="s">
        <v>529</v>
      </c>
      <c r="FA235" s="614" t="s">
        <v>1083</v>
      </c>
      <c r="FB235" s="614" t="s">
        <v>1083</v>
      </c>
      <c r="FC235" s="614" t="s">
        <v>1083</v>
      </c>
      <c r="FD235" s="614" t="s">
        <v>1083</v>
      </c>
      <c r="FE235" s="614" t="s">
        <v>1083</v>
      </c>
      <c r="FF235" s="614" t="s">
        <v>1083</v>
      </c>
      <c r="FG235" s="614" t="s">
        <v>1083</v>
      </c>
      <c r="FH235" s="614" t="s">
        <v>1083</v>
      </c>
      <c r="FI235" s="614" t="s">
        <v>1083</v>
      </c>
      <c r="FJ235" s="614" t="s">
        <v>529</v>
      </c>
      <c r="FK235" s="614" t="s">
        <v>529</v>
      </c>
      <c r="FL235" s="614" t="s">
        <v>1083</v>
      </c>
      <c r="FM235" s="614" t="s">
        <v>1083</v>
      </c>
      <c r="FN235" s="614" t="s">
        <v>1083</v>
      </c>
      <c r="FO235" s="614" t="s">
        <v>1083</v>
      </c>
      <c r="FP235" s="614" t="s">
        <v>1083</v>
      </c>
      <c r="FQ235" s="614" t="s">
        <v>1083</v>
      </c>
      <c r="FR235" s="614" t="s">
        <v>529</v>
      </c>
      <c r="FS235" s="614" t="s">
        <v>529</v>
      </c>
      <c r="FT235" s="614" t="s">
        <v>529</v>
      </c>
      <c r="FU235" s="614" t="s">
        <v>529</v>
      </c>
      <c r="FV235" s="614" t="s">
        <v>529</v>
      </c>
      <c r="FW235" s="614" t="s">
        <v>529</v>
      </c>
      <c r="FX235" s="614" t="s">
        <v>529</v>
      </c>
      <c r="FY235" s="614" t="s">
        <v>1083</v>
      </c>
      <c r="FZ235" s="614" t="s">
        <v>529</v>
      </c>
      <c r="GA235" s="614" t="s">
        <v>529</v>
      </c>
      <c r="GB235" s="614" t="s">
        <v>529</v>
      </c>
      <c r="GC235" s="614" t="s">
        <v>529</v>
      </c>
      <c r="GD235" s="614" t="s">
        <v>529</v>
      </c>
      <c r="GE235" s="614" t="s">
        <v>1083</v>
      </c>
      <c r="GF235" s="614" t="s">
        <v>529</v>
      </c>
      <c r="GG235" s="614" t="s">
        <v>529</v>
      </c>
      <c r="GH235" s="614" t="s">
        <v>1083</v>
      </c>
      <c r="GI235" s="614" t="s">
        <v>1083</v>
      </c>
      <c r="GJ235" s="614" t="s">
        <v>529</v>
      </c>
      <c r="GK235" s="614" t="s">
        <v>1083</v>
      </c>
      <c r="GL235" s="614" t="s">
        <v>529</v>
      </c>
      <c r="GM235" s="614" t="s">
        <v>529</v>
      </c>
    </row>
    <row r="236" spans="1:195" x14ac:dyDescent="0.2">
      <c r="A236" s="613">
        <v>45061</v>
      </c>
      <c r="B236" s="614" t="s">
        <v>1083</v>
      </c>
      <c r="C236" s="614" t="s">
        <v>1083</v>
      </c>
      <c r="D236" s="614" t="s">
        <v>1083</v>
      </c>
      <c r="E236" s="614" t="s">
        <v>529</v>
      </c>
      <c r="F236" s="614" t="s">
        <v>1083</v>
      </c>
      <c r="G236" s="614" t="s">
        <v>1083</v>
      </c>
      <c r="H236" s="614" t="s">
        <v>1083</v>
      </c>
      <c r="I236" s="614" t="s">
        <v>1083</v>
      </c>
      <c r="J236" s="614" t="s">
        <v>1083</v>
      </c>
      <c r="K236" s="614" t="s">
        <v>1083</v>
      </c>
      <c r="L236" s="614" t="s">
        <v>1083</v>
      </c>
      <c r="M236" s="614" t="s">
        <v>1083</v>
      </c>
      <c r="N236" s="614" t="s">
        <v>1083</v>
      </c>
      <c r="O236" s="614" t="s">
        <v>1083</v>
      </c>
      <c r="P236" s="614" t="s">
        <v>1083</v>
      </c>
      <c r="Q236" s="614" t="s">
        <v>1083</v>
      </c>
      <c r="R236" s="614" t="s">
        <v>1083</v>
      </c>
      <c r="S236" s="614" t="s">
        <v>1083</v>
      </c>
      <c r="T236" s="614" t="s">
        <v>1083</v>
      </c>
      <c r="U236" s="614" t="s">
        <v>1083</v>
      </c>
      <c r="V236" s="614" t="s">
        <v>1083</v>
      </c>
      <c r="W236" s="614" t="s">
        <v>1083</v>
      </c>
      <c r="X236" s="614" t="s">
        <v>1083</v>
      </c>
      <c r="Y236" s="614" t="s">
        <v>1083</v>
      </c>
      <c r="Z236" s="614" t="s">
        <v>1083</v>
      </c>
      <c r="AA236" s="614" t="s">
        <v>1083</v>
      </c>
      <c r="AB236" s="614" t="s">
        <v>1083</v>
      </c>
      <c r="AC236" s="614" t="s">
        <v>1083</v>
      </c>
      <c r="AD236" s="614" t="s">
        <v>1083</v>
      </c>
      <c r="AE236" s="614" t="s">
        <v>1083</v>
      </c>
      <c r="AF236" s="614" t="s">
        <v>1083</v>
      </c>
      <c r="AG236" s="614" t="s">
        <v>1083</v>
      </c>
      <c r="AH236" s="614" t="s">
        <v>1083</v>
      </c>
      <c r="AI236" s="614" t="s">
        <v>1083</v>
      </c>
      <c r="AJ236" s="614" t="s">
        <v>1083</v>
      </c>
      <c r="AK236" s="614" t="s">
        <v>1083</v>
      </c>
      <c r="AL236" s="614" t="s">
        <v>1083</v>
      </c>
      <c r="AM236" s="614" t="s">
        <v>1083</v>
      </c>
      <c r="AN236" s="614" t="s">
        <v>1083</v>
      </c>
      <c r="AO236" s="614" t="s">
        <v>1083</v>
      </c>
      <c r="AP236" s="614" t="s">
        <v>1083</v>
      </c>
      <c r="AQ236" s="614" t="s">
        <v>1083</v>
      </c>
      <c r="AR236" s="614" t="s">
        <v>1083</v>
      </c>
      <c r="AS236" s="614" t="s">
        <v>1083</v>
      </c>
      <c r="AT236" s="614" t="s">
        <v>1083</v>
      </c>
      <c r="AU236" s="614" t="s">
        <v>1083</v>
      </c>
      <c r="AV236" s="614" t="s">
        <v>1083</v>
      </c>
      <c r="AW236" s="614" t="s">
        <v>1083</v>
      </c>
      <c r="AX236" s="614" t="s">
        <v>1083</v>
      </c>
      <c r="AY236" s="614" t="s">
        <v>1083</v>
      </c>
      <c r="AZ236" s="614" t="s">
        <v>1083</v>
      </c>
      <c r="BA236" s="614" t="s">
        <v>1083</v>
      </c>
      <c r="BB236" s="614" t="s">
        <v>1083</v>
      </c>
      <c r="BC236" s="614" t="s">
        <v>529</v>
      </c>
      <c r="BD236" s="614" t="s">
        <v>529</v>
      </c>
      <c r="BE236" s="614" t="s">
        <v>1083</v>
      </c>
      <c r="BF236" s="614" t="s">
        <v>529</v>
      </c>
      <c r="BG236" s="614" t="s">
        <v>1083</v>
      </c>
      <c r="BH236" s="614" t="s">
        <v>529</v>
      </c>
      <c r="BI236" s="614" t="s">
        <v>1083</v>
      </c>
      <c r="BJ236" s="614" t="s">
        <v>1083</v>
      </c>
      <c r="BK236" s="614" t="s">
        <v>529</v>
      </c>
      <c r="BL236" s="614" t="s">
        <v>529</v>
      </c>
      <c r="BM236" s="614" t="s">
        <v>1083</v>
      </c>
      <c r="BN236" s="614" t="s">
        <v>529</v>
      </c>
      <c r="BO236" s="614" t="s">
        <v>529</v>
      </c>
      <c r="BP236" s="614" t="s">
        <v>529</v>
      </c>
      <c r="BQ236" s="614" t="s">
        <v>529</v>
      </c>
      <c r="BR236" s="614" t="s">
        <v>529</v>
      </c>
      <c r="BS236" s="614" t="s">
        <v>529</v>
      </c>
      <c r="BT236" s="614" t="s">
        <v>529</v>
      </c>
      <c r="BU236" s="614" t="s">
        <v>529</v>
      </c>
      <c r="BV236" s="614" t="s">
        <v>529</v>
      </c>
      <c r="BW236" s="614" t="s">
        <v>529</v>
      </c>
      <c r="BX236" s="614" t="s">
        <v>529</v>
      </c>
      <c r="BY236" s="614" t="s">
        <v>1083</v>
      </c>
      <c r="BZ236" s="614" t="s">
        <v>1083</v>
      </c>
      <c r="CA236" s="614" t="s">
        <v>1083</v>
      </c>
      <c r="CB236" s="614" t="s">
        <v>1083</v>
      </c>
      <c r="CC236" s="614" t="s">
        <v>1083</v>
      </c>
      <c r="CD236" s="614" t="s">
        <v>1083</v>
      </c>
      <c r="CE236" s="614" t="s">
        <v>529</v>
      </c>
      <c r="CF236" s="614" t="s">
        <v>529</v>
      </c>
      <c r="CG236" s="614" t="s">
        <v>1083</v>
      </c>
      <c r="CH236" s="614" t="s">
        <v>1083</v>
      </c>
      <c r="CI236" s="614" t="s">
        <v>1083</v>
      </c>
      <c r="CJ236" s="614" t="s">
        <v>1083</v>
      </c>
      <c r="CK236" s="614" t="s">
        <v>529</v>
      </c>
      <c r="CL236" s="614" t="s">
        <v>1083</v>
      </c>
      <c r="CM236" s="614" t="s">
        <v>1083</v>
      </c>
      <c r="CN236" s="614" t="s">
        <v>1083</v>
      </c>
      <c r="CO236" s="614" t="s">
        <v>1083</v>
      </c>
      <c r="CP236" s="614" t="s">
        <v>1083</v>
      </c>
      <c r="CQ236" s="614" t="s">
        <v>1083</v>
      </c>
      <c r="CR236" s="614" t="s">
        <v>529</v>
      </c>
      <c r="CS236" s="614" t="s">
        <v>1083</v>
      </c>
      <c r="CT236" s="614" t="s">
        <v>1083</v>
      </c>
      <c r="CU236" s="614" t="s">
        <v>1083</v>
      </c>
      <c r="CV236" s="614" t="s">
        <v>1083</v>
      </c>
      <c r="CW236" s="614" t="s">
        <v>1083</v>
      </c>
      <c r="CX236" s="614" t="s">
        <v>1083</v>
      </c>
      <c r="CY236" s="614" t="s">
        <v>1083</v>
      </c>
      <c r="CZ236" s="614" t="s">
        <v>1083</v>
      </c>
      <c r="DA236" s="614" t="s">
        <v>1083</v>
      </c>
      <c r="DB236" s="614" t="s">
        <v>1083</v>
      </c>
      <c r="DC236" s="614" t="s">
        <v>529</v>
      </c>
      <c r="DD236" s="614" t="s">
        <v>1083</v>
      </c>
      <c r="DE236" s="614" t="s">
        <v>1083</v>
      </c>
      <c r="DF236" s="614" t="s">
        <v>1083</v>
      </c>
      <c r="DG236" s="614" t="s">
        <v>1083</v>
      </c>
      <c r="DH236" s="614" t="s">
        <v>1083</v>
      </c>
      <c r="DI236" s="614" t="s">
        <v>1083</v>
      </c>
      <c r="DJ236" s="614" t="s">
        <v>1083</v>
      </c>
      <c r="DK236" s="614" t="s">
        <v>1083</v>
      </c>
      <c r="DL236" s="614" t="s">
        <v>1083</v>
      </c>
      <c r="DM236" s="614" t="s">
        <v>529</v>
      </c>
      <c r="DN236" s="614" t="s">
        <v>1083</v>
      </c>
      <c r="DO236" s="614" t="s">
        <v>1083</v>
      </c>
      <c r="DP236" s="614" t="s">
        <v>1083</v>
      </c>
      <c r="DQ236" s="614" t="s">
        <v>1083</v>
      </c>
      <c r="DR236" s="614" t="s">
        <v>1083</v>
      </c>
      <c r="DS236" s="614" t="s">
        <v>1083</v>
      </c>
      <c r="DT236" s="614" t="s">
        <v>1083</v>
      </c>
      <c r="DU236" s="614" t="s">
        <v>1083</v>
      </c>
      <c r="DV236" s="614" t="s">
        <v>1083</v>
      </c>
      <c r="DW236" s="614" t="s">
        <v>1083</v>
      </c>
      <c r="DX236" s="614" t="s">
        <v>1083</v>
      </c>
      <c r="DY236" s="614" t="s">
        <v>1083</v>
      </c>
      <c r="DZ236" s="614" t="s">
        <v>529</v>
      </c>
      <c r="EA236" s="614" t="s">
        <v>529</v>
      </c>
      <c r="EB236" s="614" t="s">
        <v>529</v>
      </c>
      <c r="EC236" s="614" t="s">
        <v>1083</v>
      </c>
      <c r="ED236" s="614" t="s">
        <v>529</v>
      </c>
      <c r="EE236" s="614" t="s">
        <v>529</v>
      </c>
      <c r="EF236" s="614" t="s">
        <v>529</v>
      </c>
      <c r="EG236" s="614" t="s">
        <v>529</v>
      </c>
      <c r="EH236" s="614" t="s">
        <v>1083</v>
      </c>
      <c r="EI236" s="614" t="s">
        <v>1083</v>
      </c>
      <c r="EJ236" s="614" t="s">
        <v>1083</v>
      </c>
      <c r="EK236" s="614" t="s">
        <v>1083</v>
      </c>
      <c r="EL236" s="614" t="s">
        <v>1083</v>
      </c>
      <c r="EM236" s="614" t="s">
        <v>1083</v>
      </c>
      <c r="EN236" s="614" t="s">
        <v>1083</v>
      </c>
      <c r="EO236" s="614" t="s">
        <v>1083</v>
      </c>
      <c r="EP236" s="614" t="s">
        <v>1083</v>
      </c>
      <c r="EQ236" s="614" t="s">
        <v>1083</v>
      </c>
      <c r="ER236" s="614" t="s">
        <v>1083</v>
      </c>
      <c r="ES236" s="614" t="s">
        <v>1083</v>
      </c>
      <c r="ET236" s="614" t="s">
        <v>529</v>
      </c>
      <c r="EU236" s="614" t="s">
        <v>529</v>
      </c>
      <c r="EV236" s="614" t="s">
        <v>529</v>
      </c>
      <c r="EW236" s="614" t="s">
        <v>529</v>
      </c>
      <c r="EX236" s="614" t="s">
        <v>1083</v>
      </c>
      <c r="EY236" s="614" t="s">
        <v>1083</v>
      </c>
      <c r="EZ236" s="614" t="s">
        <v>529</v>
      </c>
      <c r="FA236" s="614" t="s">
        <v>1083</v>
      </c>
      <c r="FB236" s="614" t="s">
        <v>1083</v>
      </c>
      <c r="FC236" s="614" t="s">
        <v>1083</v>
      </c>
      <c r="FD236" s="614" t="s">
        <v>1083</v>
      </c>
      <c r="FE236" s="614" t="s">
        <v>1083</v>
      </c>
      <c r="FF236" s="614" t="s">
        <v>1083</v>
      </c>
      <c r="FG236" s="614" t="s">
        <v>1083</v>
      </c>
      <c r="FH236" s="614" t="s">
        <v>1083</v>
      </c>
      <c r="FI236" s="614" t="s">
        <v>1083</v>
      </c>
      <c r="FJ236" s="614" t="s">
        <v>529</v>
      </c>
      <c r="FK236" s="614" t="s">
        <v>529</v>
      </c>
      <c r="FL236" s="614" t="s">
        <v>1083</v>
      </c>
      <c r="FM236" s="614" t="s">
        <v>1083</v>
      </c>
      <c r="FN236" s="614" t="s">
        <v>1083</v>
      </c>
      <c r="FO236" s="614" t="s">
        <v>1083</v>
      </c>
      <c r="FP236" s="614" t="s">
        <v>1083</v>
      </c>
      <c r="FQ236" s="614" t="s">
        <v>1083</v>
      </c>
      <c r="FR236" s="614" t="s">
        <v>529</v>
      </c>
      <c r="FS236" s="614" t="s">
        <v>529</v>
      </c>
      <c r="FT236" s="614" t="s">
        <v>529</v>
      </c>
      <c r="FU236" s="614" t="s">
        <v>529</v>
      </c>
      <c r="FV236" s="614" t="s">
        <v>529</v>
      </c>
      <c r="FW236" s="614" t="s">
        <v>529</v>
      </c>
      <c r="FX236" s="614" t="s">
        <v>529</v>
      </c>
      <c r="FY236" s="614" t="s">
        <v>1083</v>
      </c>
      <c r="FZ236" s="614" t="s">
        <v>529</v>
      </c>
      <c r="GA236" s="614" t="s">
        <v>529</v>
      </c>
      <c r="GB236" s="614" t="s">
        <v>529</v>
      </c>
      <c r="GC236" s="614" t="s">
        <v>529</v>
      </c>
      <c r="GD236" s="614" t="s">
        <v>529</v>
      </c>
      <c r="GE236" s="614" t="s">
        <v>1083</v>
      </c>
      <c r="GF236" s="614" t="s">
        <v>529</v>
      </c>
      <c r="GG236" s="614" t="s">
        <v>529</v>
      </c>
      <c r="GH236" s="614" t="s">
        <v>1083</v>
      </c>
      <c r="GI236" s="614" t="s">
        <v>1083</v>
      </c>
      <c r="GJ236" s="614" t="s">
        <v>529</v>
      </c>
      <c r="GK236" s="614" t="s">
        <v>1083</v>
      </c>
      <c r="GL236" s="614" t="s">
        <v>529</v>
      </c>
      <c r="GM236" s="614" t="s">
        <v>529</v>
      </c>
    </row>
    <row r="237" spans="1:195" x14ac:dyDescent="0.2">
      <c r="A237" s="613">
        <v>45062</v>
      </c>
      <c r="B237" s="614" t="s">
        <v>1083</v>
      </c>
      <c r="C237" s="614" t="s">
        <v>1083</v>
      </c>
      <c r="D237" s="614" t="s">
        <v>1083</v>
      </c>
      <c r="E237" s="614" t="s">
        <v>529</v>
      </c>
      <c r="F237" s="614" t="s">
        <v>1083</v>
      </c>
      <c r="G237" s="614" t="s">
        <v>1083</v>
      </c>
      <c r="H237" s="614" t="s">
        <v>1083</v>
      </c>
      <c r="I237" s="614" t="s">
        <v>1083</v>
      </c>
      <c r="J237" s="614" t="s">
        <v>1083</v>
      </c>
      <c r="K237" s="614" t="s">
        <v>1083</v>
      </c>
      <c r="L237" s="614" t="s">
        <v>1083</v>
      </c>
      <c r="M237" s="614" t="s">
        <v>1083</v>
      </c>
      <c r="N237" s="614" t="s">
        <v>1083</v>
      </c>
      <c r="O237" s="614" t="s">
        <v>1083</v>
      </c>
      <c r="P237" s="614" t="s">
        <v>1083</v>
      </c>
      <c r="Q237" s="614" t="s">
        <v>1083</v>
      </c>
      <c r="R237" s="614" t="s">
        <v>1083</v>
      </c>
      <c r="S237" s="614" t="s">
        <v>1083</v>
      </c>
      <c r="T237" s="614" t="s">
        <v>1083</v>
      </c>
      <c r="U237" s="614" t="s">
        <v>1083</v>
      </c>
      <c r="V237" s="614" t="s">
        <v>1083</v>
      </c>
      <c r="W237" s="614" t="s">
        <v>1083</v>
      </c>
      <c r="X237" s="614" t="s">
        <v>1083</v>
      </c>
      <c r="Y237" s="614" t="s">
        <v>1083</v>
      </c>
      <c r="Z237" s="614" t="s">
        <v>1083</v>
      </c>
      <c r="AA237" s="614" t="s">
        <v>1083</v>
      </c>
      <c r="AB237" s="614" t="s">
        <v>1083</v>
      </c>
      <c r="AC237" s="614" t="s">
        <v>1083</v>
      </c>
      <c r="AD237" s="614" t="s">
        <v>1083</v>
      </c>
      <c r="AE237" s="614" t="s">
        <v>1083</v>
      </c>
      <c r="AF237" s="614" t="s">
        <v>1083</v>
      </c>
      <c r="AG237" s="614" t="s">
        <v>1083</v>
      </c>
      <c r="AH237" s="614" t="s">
        <v>1083</v>
      </c>
      <c r="AI237" s="614" t="s">
        <v>1083</v>
      </c>
      <c r="AJ237" s="614" t="s">
        <v>1083</v>
      </c>
      <c r="AK237" s="614" t="s">
        <v>1083</v>
      </c>
      <c r="AL237" s="614" t="s">
        <v>1083</v>
      </c>
      <c r="AM237" s="614" t="s">
        <v>1083</v>
      </c>
      <c r="AN237" s="614" t="s">
        <v>1083</v>
      </c>
      <c r="AO237" s="614" t="s">
        <v>1083</v>
      </c>
      <c r="AP237" s="614" t="s">
        <v>1083</v>
      </c>
      <c r="AQ237" s="614" t="s">
        <v>1083</v>
      </c>
      <c r="AR237" s="614" t="s">
        <v>1083</v>
      </c>
      <c r="AS237" s="614" t="s">
        <v>1083</v>
      </c>
      <c r="AT237" s="614" t="s">
        <v>1083</v>
      </c>
      <c r="AU237" s="614" t="s">
        <v>1083</v>
      </c>
      <c r="AV237" s="614" t="s">
        <v>1083</v>
      </c>
      <c r="AW237" s="614" t="s">
        <v>1083</v>
      </c>
      <c r="AX237" s="614" t="s">
        <v>529</v>
      </c>
      <c r="AY237" s="614" t="s">
        <v>1083</v>
      </c>
      <c r="AZ237" s="614" t="s">
        <v>1083</v>
      </c>
      <c r="BA237" s="614" t="s">
        <v>1083</v>
      </c>
      <c r="BB237" s="614" t="s">
        <v>1083</v>
      </c>
      <c r="BC237" s="614" t="s">
        <v>529</v>
      </c>
      <c r="BD237" s="614" t="s">
        <v>529</v>
      </c>
      <c r="BE237" s="614" t="s">
        <v>1083</v>
      </c>
      <c r="BF237" s="614" t="s">
        <v>529</v>
      </c>
      <c r="BG237" s="614" t="s">
        <v>1083</v>
      </c>
      <c r="BH237" s="614" t="s">
        <v>529</v>
      </c>
      <c r="BI237" s="614" t="s">
        <v>1083</v>
      </c>
      <c r="BJ237" s="614" t="s">
        <v>1083</v>
      </c>
      <c r="BK237" s="614" t="s">
        <v>529</v>
      </c>
      <c r="BL237" s="614" t="s">
        <v>529</v>
      </c>
      <c r="BM237" s="614" t="s">
        <v>1083</v>
      </c>
      <c r="BN237" s="614" t="s">
        <v>529</v>
      </c>
      <c r="BO237" s="614" t="s">
        <v>529</v>
      </c>
      <c r="BP237" s="614" t="s">
        <v>529</v>
      </c>
      <c r="BQ237" s="614" t="s">
        <v>529</v>
      </c>
      <c r="BR237" s="614" t="s">
        <v>529</v>
      </c>
      <c r="BS237" s="614" t="s">
        <v>529</v>
      </c>
      <c r="BT237" s="614" t="s">
        <v>529</v>
      </c>
      <c r="BU237" s="614" t="s">
        <v>529</v>
      </c>
      <c r="BV237" s="614" t="s">
        <v>529</v>
      </c>
      <c r="BW237" s="614" t="s">
        <v>529</v>
      </c>
      <c r="BX237" s="614" t="s">
        <v>529</v>
      </c>
      <c r="BY237" s="614" t="s">
        <v>1083</v>
      </c>
      <c r="BZ237" s="614" t="s">
        <v>1083</v>
      </c>
      <c r="CA237" s="614" t="s">
        <v>1083</v>
      </c>
      <c r="CB237" s="614" t="s">
        <v>1083</v>
      </c>
      <c r="CC237" s="614" t="s">
        <v>1083</v>
      </c>
      <c r="CD237" s="614" t="s">
        <v>1083</v>
      </c>
      <c r="CE237" s="614" t="s">
        <v>529</v>
      </c>
      <c r="CF237" s="614" t="s">
        <v>529</v>
      </c>
      <c r="CG237" s="614" t="s">
        <v>1083</v>
      </c>
      <c r="CH237" s="614" t="s">
        <v>1083</v>
      </c>
      <c r="CI237" s="614" t="s">
        <v>1083</v>
      </c>
      <c r="CJ237" s="614" t="s">
        <v>1083</v>
      </c>
      <c r="CK237" s="614" t="s">
        <v>529</v>
      </c>
      <c r="CL237" s="614" t="s">
        <v>1083</v>
      </c>
      <c r="CM237" s="614" t="s">
        <v>1083</v>
      </c>
      <c r="CN237" s="614" t="s">
        <v>1083</v>
      </c>
      <c r="CO237" s="614" t="s">
        <v>1083</v>
      </c>
      <c r="CP237" s="614" t="s">
        <v>1083</v>
      </c>
      <c r="CQ237" s="614" t="s">
        <v>1083</v>
      </c>
      <c r="CR237" s="614" t="s">
        <v>529</v>
      </c>
      <c r="CS237" s="614" t="s">
        <v>1083</v>
      </c>
      <c r="CT237" s="614" t="s">
        <v>1083</v>
      </c>
      <c r="CU237" s="614" t="s">
        <v>1083</v>
      </c>
      <c r="CV237" s="614" t="s">
        <v>1083</v>
      </c>
      <c r="CW237" s="614" t="s">
        <v>1083</v>
      </c>
      <c r="CX237" s="614" t="s">
        <v>1083</v>
      </c>
      <c r="CY237" s="614" t="s">
        <v>1083</v>
      </c>
      <c r="CZ237" s="614" t="s">
        <v>1083</v>
      </c>
      <c r="DA237" s="614" t="s">
        <v>1083</v>
      </c>
      <c r="DB237" s="614" t="s">
        <v>1083</v>
      </c>
      <c r="DC237" s="614" t="s">
        <v>529</v>
      </c>
      <c r="DD237" s="614" t="s">
        <v>1083</v>
      </c>
      <c r="DE237" s="614" t="s">
        <v>1083</v>
      </c>
      <c r="DF237" s="614" t="s">
        <v>1083</v>
      </c>
      <c r="DG237" s="614" t="s">
        <v>1083</v>
      </c>
      <c r="DH237" s="614" t="s">
        <v>1083</v>
      </c>
      <c r="DI237" s="614" t="s">
        <v>1083</v>
      </c>
      <c r="DJ237" s="614" t="s">
        <v>1083</v>
      </c>
      <c r="DK237" s="614" t="s">
        <v>1083</v>
      </c>
      <c r="DL237" s="614" t="s">
        <v>1083</v>
      </c>
      <c r="DM237" s="614" t="s">
        <v>529</v>
      </c>
      <c r="DN237" s="614" t="s">
        <v>1083</v>
      </c>
      <c r="DO237" s="614" t="s">
        <v>1083</v>
      </c>
      <c r="DP237" s="614" t="s">
        <v>1083</v>
      </c>
      <c r="DQ237" s="614" t="s">
        <v>1083</v>
      </c>
      <c r="DR237" s="614" t="s">
        <v>1083</v>
      </c>
      <c r="DS237" s="614" t="s">
        <v>1083</v>
      </c>
      <c r="DT237" s="614" t="s">
        <v>1083</v>
      </c>
      <c r="DU237" s="614" t="s">
        <v>1083</v>
      </c>
      <c r="DV237" s="614" t="s">
        <v>1083</v>
      </c>
      <c r="DW237" s="614" t="s">
        <v>1083</v>
      </c>
      <c r="DX237" s="614" t="s">
        <v>1083</v>
      </c>
      <c r="DY237" s="614" t="s">
        <v>1083</v>
      </c>
      <c r="DZ237" s="614" t="s">
        <v>529</v>
      </c>
      <c r="EA237" s="614" t="s">
        <v>529</v>
      </c>
      <c r="EB237" s="614" t="s">
        <v>529</v>
      </c>
      <c r="EC237" s="614" t="s">
        <v>1083</v>
      </c>
      <c r="ED237" s="614" t="s">
        <v>529</v>
      </c>
      <c r="EE237" s="614" t="s">
        <v>529</v>
      </c>
      <c r="EF237" s="614" t="s">
        <v>529</v>
      </c>
      <c r="EG237" s="614" t="s">
        <v>1083</v>
      </c>
      <c r="EH237" s="614" t="s">
        <v>1083</v>
      </c>
      <c r="EI237" s="614" t="s">
        <v>1083</v>
      </c>
      <c r="EJ237" s="614" t="s">
        <v>1083</v>
      </c>
      <c r="EK237" s="614" t="s">
        <v>1083</v>
      </c>
      <c r="EL237" s="614" t="s">
        <v>1083</v>
      </c>
      <c r="EM237" s="614" t="s">
        <v>1083</v>
      </c>
      <c r="EN237" s="614" t="s">
        <v>1083</v>
      </c>
      <c r="EO237" s="614" t="s">
        <v>1083</v>
      </c>
      <c r="EP237" s="614" t="s">
        <v>1083</v>
      </c>
      <c r="EQ237" s="614" t="s">
        <v>1083</v>
      </c>
      <c r="ER237" s="614" t="s">
        <v>1083</v>
      </c>
      <c r="ES237" s="614" t="s">
        <v>1083</v>
      </c>
      <c r="ET237" s="614" t="s">
        <v>529</v>
      </c>
      <c r="EU237" s="614" t="s">
        <v>529</v>
      </c>
      <c r="EV237" s="614" t="s">
        <v>529</v>
      </c>
      <c r="EW237" s="614" t="s">
        <v>529</v>
      </c>
      <c r="EX237" s="614" t="s">
        <v>1083</v>
      </c>
      <c r="EY237" s="614" t="s">
        <v>1083</v>
      </c>
      <c r="EZ237" s="614" t="s">
        <v>529</v>
      </c>
      <c r="FA237" s="614" t="s">
        <v>1083</v>
      </c>
      <c r="FB237" s="614" t="s">
        <v>1083</v>
      </c>
      <c r="FC237" s="614" t="s">
        <v>1083</v>
      </c>
      <c r="FD237" s="614" t="s">
        <v>1083</v>
      </c>
      <c r="FE237" s="614" t="s">
        <v>1083</v>
      </c>
      <c r="FF237" s="614" t="s">
        <v>1083</v>
      </c>
      <c r="FG237" s="614" t="s">
        <v>1083</v>
      </c>
      <c r="FH237" s="614" t="s">
        <v>1083</v>
      </c>
      <c r="FI237" s="614" t="s">
        <v>1083</v>
      </c>
      <c r="FJ237" s="614" t="s">
        <v>529</v>
      </c>
      <c r="FK237" s="614" t="s">
        <v>529</v>
      </c>
      <c r="FL237" s="614" t="s">
        <v>1083</v>
      </c>
      <c r="FM237" s="614" t="s">
        <v>1083</v>
      </c>
      <c r="FN237" s="614" t="s">
        <v>1083</v>
      </c>
      <c r="FO237" s="614" t="s">
        <v>1083</v>
      </c>
      <c r="FP237" s="614" t="s">
        <v>1083</v>
      </c>
      <c r="FQ237" s="614" t="s">
        <v>1083</v>
      </c>
      <c r="FR237" s="614" t="s">
        <v>529</v>
      </c>
      <c r="FS237" s="614" t="s">
        <v>529</v>
      </c>
      <c r="FT237" s="614" t="s">
        <v>529</v>
      </c>
      <c r="FU237" s="614" t="s">
        <v>529</v>
      </c>
      <c r="FV237" s="614" t="s">
        <v>529</v>
      </c>
      <c r="FW237" s="614" t="s">
        <v>529</v>
      </c>
      <c r="FX237" s="614" t="s">
        <v>529</v>
      </c>
      <c r="FY237" s="614" t="s">
        <v>1083</v>
      </c>
      <c r="FZ237" s="614" t="s">
        <v>529</v>
      </c>
      <c r="GA237" s="614" t="s">
        <v>529</v>
      </c>
      <c r="GB237" s="614" t="s">
        <v>529</v>
      </c>
      <c r="GC237" s="614" t="s">
        <v>529</v>
      </c>
      <c r="GD237" s="614" t="s">
        <v>529</v>
      </c>
      <c r="GE237" s="614" t="s">
        <v>1083</v>
      </c>
      <c r="GF237" s="614" t="s">
        <v>529</v>
      </c>
      <c r="GG237" s="614" t="s">
        <v>529</v>
      </c>
      <c r="GH237" s="614" t="s">
        <v>1083</v>
      </c>
      <c r="GI237" s="614" t="s">
        <v>1083</v>
      </c>
      <c r="GJ237" s="614" t="s">
        <v>529</v>
      </c>
      <c r="GK237" s="614" t="s">
        <v>1083</v>
      </c>
      <c r="GL237" s="614" t="s">
        <v>529</v>
      </c>
      <c r="GM237" s="614" t="s">
        <v>529</v>
      </c>
    </row>
    <row r="238" spans="1:195" x14ac:dyDescent="0.2">
      <c r="A238" s="613">
        <v>45063</v>
      </c>
      <c r="B238" s="614" t="s">
        <v>1083</v>
      </c>
      <c r="C238" s="614" t="s">
        <v>1083</v>
      </c>
      <c r="D238" s="614" t="s">
        <v>1083</v>
      </c>
      <c r="E238" s="614" t="s">
        <v>529</v>
      </c>
      <c r="F238" s="614" t="s">
        <v>1083</v>
      </c>
      <c r="G238" s="614" t="s">
        <v>1083</v>
      </c>
      <c r="H238" s="614" t="s">
        <v>1083</v>
      </c>
      <c r="I238" s="614" t="s">
        <v>1083</v>
      </c>
      <c r="J238" s="614" t="s">
        <v>1083</v>
      </c>
      <c r="K238" s="614" t="s">
        <v>1083</v>
      </c>
      <c r="L238" s="614" t="s">
        <v>1083</v>
      </c>
      <c r="M238" s="614" t="s">
        <v>1083</v>
      </c>
      <c r="N238" s="614" t="s">
        <v>1083</v>
      </c>
      <c r="O238" s="614" t="s">
        <v>1083</v>
      </c>
      <c r="P238" s="614" t="s">
        <v>1083</v>
      </c>
      <c r="Q238" s="614" t="s">
        <v>1083</v>
      </c>
      <c r="R238" s="614" t="s">
        <v>1083</v>
      </c>
      <c r="S238" s="614" t="s">
        <v>1083</v>
      </c>
      <c r="T238" s="614" t="s">
        <v>1083</v>
      </c>
      <c r="U238" s="614" t="s">
        <v>1083</v>
      </c>
      <c r="V238" s="614" t="s">
        <v>1083</v>
      </c>
      <c r="W238" s="614" t="s">
        <v>1083</v>
      </c>
      <c r="X238" s="614" t="s">
        <v>1083</v>
      </c>
      <c r="Y238" s="614" t="s">
        <v>1083</v>
      </c>
      <c r="Z238" s="614" t="s">
        <v>1083</v>
      </c>
      <c r="AA238" s="614" t="s">
        <v>1083</v>
      </c>
      <c r="AB238" s="614" t="s">
        <v>1083</v>
      </c>
      <c r="AC238" s="614" t="s">
        <v>1083</v>
      </c>
      <c r="AD238" s="614" t="s">
        <v>1083</v>
      </c>
      <c r="AE238" s="614" t="s">
        <v>1083</v>
      </c>
      <c r="AF238" s="614" t="s">
        <v>1083</v>
      </c>
      <c r="AG238" s="614" t="s">
        <v>1083</v>
      </c>
      <c r="AH238" s="614" t="s">
        <v>1083</v>
      </c>
      <c r="AI238" s="614" t="s">
        <v>1083</v>
      </c>
      <c r="AJ238" s="614" t="s">
        <v>1083</v>
      </c>
      <c r="AK238" s="614" t="s">
        <v>1083</v>
      </c>
      <c r="AL238" s="614" t="s">
        <v>1083</v>
      </c>
      <c r="AM238" s="614" t="s">
        <v>1083</v>
      </c>
      <c r="AN238" s="614" t="s">
        <v>1083</v>
      </c>
      <c r="AO238" s="614" t="s">
        <v>1083</v>
      </c>
      <c r="AP238" s="614" t="s">
        <v>1083</v>
      </c>
      <c r="AQ238" s="614" t="s">
        <v>1083</v>
      </c>
      <c r="AR238" s="614" t="s">
        <v>1083</v>
      </c>
      <c r="AS238" s="614" t="s">
        <v>1083</v>
      </c>
      <c r="AT238" s="614" t="s">
        <v>1083</v>
      </c>
      <c r="AU238" s="614" t="s">
        <v>1083</v>
      </c>
      <c r="AV238" s="614" t="s">
        <v>1083</v>
      </c>
      <c r="AW238" s="614" t="s">
        <v>1083</v>
      </c>
      <c r="AX238" s="614" t="s">
        <v>1083</v>
      </c>
      <c r="AY238" s="614" t="s">
        <v>1083</v>
      </c>
      <c r="AZ238" s="614" t="s">
        <v>1083</v>
      </c>
      <c r="BA238" s="614" t="s">
        <v>1083</v>
      </c>
      <c r="BB238" s="614" t="s">
        <v>1083</v>
      </c>
      <c r="BC238" s="614" t="s">
        <v>529</v>
      </c>
      <c r="BD238" s="614" t="s">
        <v>529</v>
      </c>
      <c r="BE238" s="614" t="s">
        <v>1083</v>
      </c>
      <c r="BF238" s="614" t="s">
        <v>529</v>
      </c>
      <c r="BG238" s="614" t="s">
        <v>1083</v>
      </c>
      <c r="BH238" s="614" t="s">
        <v>529</v>
      </c>
      <c r="BI238" s="614" t="s">
        <v>1083</v>
      </c>
      <c r="BJ238" s="614" t="s">
        <v>1083</v>
      </c>
      <c r="BK238" s="614" t="s">
        <v>529</v>
      </c>
      <c r="BL238" s="614" t="s">
        <v>529</v>
      </c>
      <c r="BM238" s="614" t="s">
        <v>1083</v>
      </c>
      <c r="BN238" s="614" t="s">
        <v>529</v>
      </c>
      <c r="BO238" s="614" t="s">
        <v>529</v>
      </c>
      <c r="BP238" s="614" t="s">
        <v>529</v>
      </c>
      <c r="BQ238" s="614" t="s">
        <v>529</v>
      </c>
      <c r="BR238" s="614" t="s">
        <v>529</v>
      </c>
      <c r="BS238" s="614" t="s">
        <v>529</v>
      </c>
      <c r="BT238" s="614" t="s">
        <v>529</v>
      </c>
      <c r="BU238" s="614" t="s">
        <v>529</v>
      </c>
      <c r="BV238" s="614" t="s">
        <v>529</v>
      </c>
      <c r="BW238" s="614" t="s">
        <v>529</v>
      </c>
      <c r="BX238" s="614" t="s">
        <v>529</v>
      </c>
      <c r="BY238" s="614" t="s">
        <v>1083</v>
      </c>
      <c r="BZ238" s="614" t="s">
        <v>1083</v>
      </c>
      <c r="CA238" s="614" t="s">
        <v>1083</v>
      </c>
      <c r="CB238" s="614" t="s">
        <v>1083</v>
      </c>
      <c r="CC238" s="614" t="s">
        <v>1083</v>
      </c>
      <c r="CD238" s="614" t="s">
        <v>1083</v>
      </c>
      <c r="CE238" s="614" t="s">
        <v>529</v>
      </c>
      <c r="CF238" s="614" t="s">
        <v>529</v>
      </c>
      <c r="CG238" s="614" t="s">
        <v>1083</v>
      </c>
      <c r="CH238" s="614" t="s">
        <v>1083</v>
      </c>
      <c r="CI238" s="614" t="s">
        <v>1083</v>
      </c>
      <c r="CJ238" s="614" t="s">
        <v>1083</v>
      </c>
      <c r="CK238" s="614" t="s">
        <v>529</v>
      </c>
      <c r="CL238" s="614" t="s">
        <v>1083</v>
      </c>
      <c r="CM238" s="614" t="s">
        <v>1083</v>
      </c>
      <c r="CN238" s="614" t="s">
        <v>1083</v>
      </c>
      <c r="CO238" s="614" t="s">
        <v>1083</v>
      </c>
      <c r="CP238" s="614" t="s">
        <v>1083</v>
      </c>
      <c r="CQ238" s="614" t="s">
        <v>1083</v>
      </c>
      <c r="CR238" s="614" t="s">
        <v>529</v>
      </c>
      <c r="CS238" s="614" t="s">
        <v>1083</v>
      </c>
      <c r="CT238" s="614" t="s">
        <v>1083</v>
      </c>
      <c r="CU238" s="614" t="s">
        <v>1083</v>
      </c>
      <c r="CV238" s="614" t="s">
        <v>1083</v>
      </c>
      <c r="CW238" s="614" t="s">
        <v>1083</v>
      </c>
      <c r="CX238" s="614" t="s">
        <v>1083</v>
      </c>
      <c r="CY238" s="614" t="s">
        <v>1083</v>
      </c>
      <c r="CZ238" s="614" t="s">
        <v>1083</v>
      </c>
      <c r="DA238" s="614" t="s">
        <v>1083</v>
      </c>
      <c r="DB238" s="614" t="s">
        <v>1083</v>
      </c>
      <c r="DC238" s="614" t="s">
        <v>529</v>
      </c>
      <c r="DD238" s="614" t="s">
        <v>1083</v>
      </c>
      <c r="DE238" s="614" t="s">
        <v>1083</v>
      </c>
      <c r="DF238" s="614" t="s">
        <v>1083</v>
      </c>
      <c r="DG238" s="614" t="s">
        <v>1083</v>
      </c>
      <c r="DH238" s="614" t="s">
        <v>1083</v>
      </c>
      <c r="DI238" s="614" t="s">
        <v>1083</v>
      </c>
      <c r="DJ238" s="614" t="s">
        <v>1083</v>
      </c>
      <c r="DK238" s="614" t="s">
        <v>1083</v>
      </c>
      <c r="DL238" s="614" t="s">
        <v>1083</v>
      </c>
      <c r="DM238" s="614" t="s">
        <v>1083</v>
      </c>
      <c r="DN238" s="614" t="s">
        <v>1083</v>
      </c>
      <c r="DO238" s="614" t="s">
        <v>1083</v>
      </c>
      <c r="DP238" s="614" t="s">
        <v>1083</v>
      </c>
      <c r="DQ238" s="614" t="s">
        <v>1083</v>
      </c>
      <c r="DR238" s="614" t="s">
        <v>1083</v>
      </c>
      <c r="DS238" s="614" t="s">
        <v>1083</v>
      </c>
      <c r="DT238" s="614" t="s">
        <v>1083</v>
      </c>
      <c r="DU238" s="614" t="s">
        <v>1083</v>
      </c>
      <c r="DV238" s="614" t="s">
        <v>1083</v>
      </c>
      <c r="DW238" s="614" t="s">
        <v>1083</v>
      </c>
      <c r="DX238" s="614" t="s">
        <v>1083</v>
      </c>
      <c r="DY238" s="614" t="s">
        <v>1083</v>
      </c>
      <c r="DZ238" s="614" t="s">
        <v>529</v>
      </c>
      <c r="EA238" s="614" t="s">
        <v>529</v>
      </c>
      <c r="EB238" s="614" t="s">
        <v>529</v>
      </c>
      <c r="EC238" s="614" t="s">
        <v>1083</v>
      </c>
      <c r="ED238" s="614" t="s">
        <v>529</v>
      </c>
      <c r="EE238" s="614" t="s">
        <v>1083</v>
      </c>
      <c r="EF238" s="614" t="s">
        <v>529</v>
      </c>
      <c r="EG238" s="614" t="s">
        <v>529</v>
      </c>
      <c r="EH238" s="614" t="s">
        <v>1083</v>
      </c>
      <c r="EI238" s="614" t="s">
        <v>1083</v>
      </c>
      <c r="EJ238" s="614" t="s">
        <v>1083</v>
      </c>
      <c r="EK238" s="614" t="s">
        <v>1083</v>
      </c>
      <c r="EL238" s="614" t="s">
        <v>1083</v>
      </c>
      <c r="EM238" s="614" t="s">
        <v>1083</v>
      </c>
      <c r="EN238" s="614" t="s">
        <v>1083</v>
      </c>
      <c r="EO238" s="614" t="s">
        <v>1083</v>
      </c>
      <c r="EP238" s="614" t="s">
        <v>1083</v>
      </c>
      <c r="EQ238" s="614" t="s">
        <v>1083</v>
      </c>
      <c r="ER238" s="614" t="s">
        <v>1083</v>
      </c>
      <c r="ES238" s="614" t="s">
        <v>1083</v>
      </c>
      <c r="ET238" s="614" t="s">
        <v>1083</v>
      </c>
      <c r="EU238" s="614" t="s">
        <v>1083</v>
      </c>
      <c r="EV238" s="614" t="s">
        <v>529</v>
      </c>
      <c r="EW238" s="614" t="s">
        <v>529</v>
      </c>
      <c r="EX238" s="614" t="s">
        <v>1083</v>
      </c>
      <c r="EY238" s="614" t="s">
        <v>1083</v>
      </c>
      <c r="EZ238" s="614" t="s">
        <v>529</v>
      </c>
      <c r="FA238" s="614" t="s">
        <v>1083</v>
      </c>
      <c r="FB238" s="614" t="s">
        <v>1083</v>
      </c>
      <c r="FC238" s="614" t="s">
        <v>1083</v>
      </c>
      <c r="FD238" s="614" t="s">
        <v>1083</v>
      </c>
      <c r="FE238" s="614" t="s">
        <v>1083</v>
      </c>
      <c r="FF238" s="614" t="s">
        <v>1083</v>
      </c>
      <c r="FG238" s="614" t="s">
        <v>1083</v>
      </c>
      <c r="FH238" s="614" t="s">
        <v>1083</v>
      </c>
      <c r="FI238" s="614" t="s">
        <v>1083</v>
      </c>
      <c r="FJ238" s="614" t="s">
        <v>529</v>
      </c>
      <c r="FK238" s="614" t="s">
        <v>529</v>
      </c>
      <c r="FL238" s="614" t="s">
        <v>1083</v>
      </c>
      <c r="FM238" s="614" t="s">
        <v>1083</v>
      </c>
      <c r="FN238" s="614" t="s">
        <v>1083</v>
      </c>
      <c r="FO238" s="614" t="s">
        <v>1083</v>
      </c>
      <c r="FP238" s="614" t="s">
        <v>1083</v>
      </c>
      <c r="FQ238" s="614" t="s">
        <v>1083</v>
      </c>
      <c r="FR238" s="614" t="s">
        <v>529</v>
      </c>
      <c r="FS238" s="614" t="s">
        <v>529</v>
      </c>
      <c r="FT238" s="614" t="s">
        <v>529</v>
      </c>
      <c r="FU238" s="614" t="s">
        <v>529</v>
      </c>
      <c r="FV238" s="614" t="s">
        <v>529</v>
      </c>
      <c r="FW238" s="614" t="s">
        <v>529</v>
      </c>
      <c r="FX238" s="614" t="s">
        <v>529</v>
      </c>
      <c r="FY238" s="614" t="s">
        <v>1083</v>
      </c>
      <c r="FZ238" s="614" t="s">
        <v>529</v>
      </c>
      <c r="GA238" s="614" t="s">
        <v>529</v>
      </c>
      <c r="GB238" s="614" t="s">
        <v>529</v>
      </c>
      <c r="GC238" s="614" t="s">
        <v>529</v>
      </c>
      <c r="GD238" s="614" t="s">
        <v>529</v>
      </c>
      <c r="GE238" s="614" t="s">
        <v>1083</v>
      </c>
      <c r="GF238" s="614" t="s">
        <v>529</v>
      </c>
      <c r="GG238" s="614" t="s">
        <v>529</v>
      </c>
      <c r="GH238" s="614" t="s">
        <v>1083</v>
      </c>
      <c r="GI238" s="614" t="s">
        <v>1083</v>
      </c>
      <c r="GJ238" s="614" t="s">
        <v>529</v>
      </c>
      <c r="GK238" s="614" t="s">
        <v>1083</v>
      </c>
      <c r="GL238" s="614" t="s">
        <v>529</v>
      </c>
      <c r="GM238" s="614" t="s">
        <v>529</v>
      </c>
    </row>
    <row r="239" spans="1:195" x14ac:dyDescent="0.2">
      <c r="A239" s="613">
        <v>45064</v>
      </c>
      <c r="B239" s="614" t="s">
        <v>1083</v>
      </c>
      <c r="C239" s="614" t="s">
        <v>1083</v>
      </c>
      <c r="D239" s="614" t="s">
        <v>1083</v>
      </c>
      <c r="E239" s="614" t="s">
        <v>529</v>
      </c>
      <c r="F239" s="614" t="s">
        <v>1083</v>
      </c>
      <c r="G239" s="614" t="s">
        <v>1083</v>
      </c>
      <c r="H239" s="614" t="s">
        <v>1083</v>
      </c>
      <c r="I239" s="614" t="s">
        <v>1083</v>
      </c>
      <c r="J239" s="614" t="s">
        <v>1083</v>
      </c>
      <c r="K239" s="614" t="s">
        <v>1083</v>
      </c>
      <c r="L239" s="614" t="s">
        <v>1083</v>
      </c>
      <c r="M239" s="614" t="s">
        <v>1083</v>
      </c>
      <c r="N239" s="614" t="s">
        <v>1083</v>
      </c>
      <c r="O239" s="614" t="s">
        <v>1083</v>
      </c>
      <c r="P239" s="614" t="s">
        <v>1083</v>
      </c>
      <c r="Q239" s="614" t="s">
        <v>1083</v>
      </c>
      <c r="R239" s="614" t="s">
        <v>1083</v>
      </c>
      <c r="S239" s="614" t="s">
        <v>1083</v>
      </c>
      <c r="T239" s="614" t="s">
        <v>1083</v>
      </c>
      <c r="U239" s="614" t="s">
        <v>1083</v>
      </c>
      <c r="V239" s="614" t="s">
        <v>1083</v>
      </c>
      <c r="W239" s="614" t="s">
        <v>529</v>
      </c>
      <c r="X239" s="614" t="s">
        <v>529</v>
      </c>
      <c r="Y239" s="614" t="s">
        <v>1083</v>
      </c>
      <c r="Z239" s="614" t="s">
        <v>1083</v>
      </c>
      <c r="AA239" s="614" t="s">
        <v>1083</v>
      </c>
      <c r="AB239" s="614" t="s">
        <v>1083</v>
      </c>
      <c r="AC239" s="614" t="s">
        <v>1083</v>
      </c>
      <c r="AD239" s="614" t="s">
        <v>1083</v>
      </c>
      <c r="AE239" s="614" t="s">
        <v>1083</v>
      </c>
      <c r="AF239" s="614" t="s">
        <v>1083</v>
      </c>
      <c r="AG239" s="614" t="s">
        <v>1083</v>
      </c>
      <c r="AH239" s="614" t="s">
        <v>1083</v>
      </c>
      <c r="AI239" s="614" t="s">
        <v>1083</v>
      </c>
      <c r="AJ239" s="614" t="s">
        <v>1083</v>
      </c>
      <c r="AK239" s="614" t="s">
        <v>1083</v>
      </c>
      <c r="AL239" s="614" t="s">
        <v>1083</v>
      </c>
      <c r="AM239" s="614" t="s">
        <v>1083</v>
      </c>
      <c r="AN239" s="614" t="s">
        <v>1083</v>
      </c>
      <c r="AO239" s="614" t="s">
        <v>1083</v>
      </c>
      <c r="AP239" s="614" t="s">
        <v>1083</v>
      </c>
      <c r="AQ239" s="614" t="s">
        <v>1083</v>
      </c>
      <c r="AR239" s="614" t="s">
        <v>1083</v>
      </c>
      <c r="AS239" s="614" t="s">
        <v>1083</v>
      </c>
      <c r="AT239" s="614" t="s">
        <v>1083</v>
      </c>
      <c r="AU239" s="614" t="s">
        <v>1083</v>
      </c>
      <c r="AV239" s="614" t="s">
        <v>1083</v>
      </c>
      <c r="AW239" s="614" t="s">
        <v>1083</v>
      </c>
      <c r="AX239" s="614" t="s">
        <v>1083</v>
      </c>
      <c r="AY239" s="614" t="s">
        <v>1083</v>
      </c>
      <c r="AZ239" s="614" t="s">
        <v>1083</v>
      </c>
      <c r="BA239" s="614" t="s">
        <v>1083</v>
      </c>
      <c r="BB239" s="614" t="s">
        <v>1083</v>
      </c>
      <c r="BC239" s="614" t="s">
        <v>529</v>
      </c>
      <c r="BD239" s="614" t="s">
        <v>529</v>
      </c>
      <c r="BE239" s="614" t="s">
        <v>1083</v>
      </c>
      <c r="BF239" s="614" t="s">
        <v>529</v>
      </c>
      <c r="BG239" s="614" t="s">
        <v>1083</v>
      </c>
      <c r="BH239" s="614" t="s">
        <v>529</v>
      </c>
      <c r="BI239" s="614" t="s">
        <v>1083</v>
      </c>
      <c r="BJ239" s="614" t="s">
        <v>1083</v>
      </c>
      <c r="BK239" s="614" t="s">
        <v>529</v>
      </c>
      <c r="BL239" s="614" t="s">
        <v>529</v>
      </c>
      <c r="BM239" s="614" t="s">
        <v>1083</v>
      </c>
      <c r="BN239" s="614" t="s">
        <v>529</v>
      </c>
      <c r="BO239" s="614" t="s">
        <v>529</v>
      </c>
      <c r="BP239" s="614" t="s">
        <v>529</v>
      </c>
      <c r="BQ239" s="614" t="s">
        <v>529</v>
      </c>
      <c r="BR239" s="614" t="s">
        <v>529</v>
      </c>
      <c r="BS239" s="614" t="s">
        <v>529</v>
      </c>
      <c r="BT239" s="614" t="s">
        <v>529</v>
      </c>
      <c r="BU239" s="614" t="s">
        <v>529</v>
      </c>
      <c r="BV239" s="614" t="s">
        <v>529</v>
      </c>
      <c r="BW239" s="614" t="s">
        <v>529</v>
      </c>
      <c r="BX239" s="614" t="s">
        <v>529</v>
      </c>
      <c r="BY239" s="614" t="s">
        <v>1083</v>
      </c>
      <c r="BZ239" s="614" t="s">
        <v>1083</v>
      </c>
      <c r="CA239" s="614" t="s">
        <v>1083</v>
      </c>
      <c r="CB239" s="614" t="s">
        <v>1083</v>
      </c>
      <c r="CC239" s="614" t="s">
        <v>1083</v>
      </c>
      <c r="CD239" s="614" t="s">
        <v>1083</v>
      </c>
      <c r="CE239" s="614" t="s">
        <v>529</v>
      </c>
      <c r="CF239" s="614" t="s">
        <v>529</v>
      </c>
      <c r="CG239" s="614" t="s">
        <v>1083</v>
      </c>
      <c r="CH239" s="614" t="s">
        <v>1083</v>
      </c>
      <c r="CI239" s="614" t="s">
        <v>1083</v>
      </c>
      <c r="CJ239" s="614" t="s">
        <v>1083</v>
      </c>
      <c r="CK239" s="614" t="s">
        <v>529</v>
      </c>
      <c r="CL239" s="614" t="s">
        <v>1083</v>
      </c>
      <c r="CM239" s="614" t="s">
        <v>1083</v>
      </c>
      <c r="CN239" s="614" t="s">
        <v>1083</v>
      </c>
      <c r="CO239" s="614" t="s">
        <v>1083</v>
      </c>
      <c r="CP239" s="614" t="s">
        <v>1083</v>
      </c>
      <c r="CQ239" s="614" t="s">
        <v>1083</v>
      </c>
      <c r="CR239" s="614" t="s">
        <v>529</v>
      </c>
      <c r="CS239" s="614" t="s">
        <v>1083</v>
      </c>
      <c r="CT239" s="614" t="s">
        <v>1083</v>
      </c>
      <c r="CU239" s="614" t="s">
        <v>1083</v>
      </c>
      <c r="CV239" s="614" t="s">
        <v>1083</v>
      </c>
      <c r="CW239" s="614" t="s">
        <v>1083</v>
      </c>
      <c r="CX239" s="614" t="s">
        <v>1083</v>
      </c>
      <c r="CY239" s="614" t="s">
        <v>1083</v>
      </c>
      <c r="CZ239" s="614" t="s">
        <v>1083</v>
      </c>
      <c r="DA239" s="614" t="s">
        <v>1083</v>
      </c>
      <c r="DB239" s="614" t="s">
        <v>1083</v>
      </c>
      <c r="DC239" s="614" t="s">
        <v>529</v>
      </c>
      <c r="DD239" s="614" t="s">
        <v>1083</v>
      </c>
      <c r="DE239" s="614" t="s">
        <v>1083</v>
      </c>
      <c r="DF239" s="614" t="s">
        <v>1083</v>
      </c>
      <c r="DG239" s="614" t="s">
        <v>1083</v>
      </c>
      <c r="DH239" s="614" t="s">
        <v>1083</v>
      </c>
      <c r="DI239" s="614" t="s">
        <v>1083</v>
      </c>
      <c r="DJ239" s="614" t="s">
        <v>1083</v>
      </c>
      <c r="DK239" s="614" t="s">
        <v>1083</v>
      </c>
      <c r="DL239" s="614" t="s">
        <v>1083</v>
      </c>
      <c r="DM239" s="614" t="s">
        <v>529</v>
      </c>
      <c r="DN239" s="614" t="s">
        <v>1083</v>
      </c>
      <c r="DO239" s="614" t="s">
        <v>1083</v>
      </c>
      <c r="DP239" s="614" t="s">
        <v>1083</v>
      </c>
      <c r="DQ239" s="614" t="s">
        <v>1083</v>
      </c>
      <c r="DR239" s="614" t="s">
        <v>1083</v>
      </c>
      <c r="DS239" s="614" t="s">
        <v>1083</v>
      </c>
      <c r="DT239" s="614" t="s">
        <v>1083</v>
      </c>
      <c r="DU239" s="614" t="s">
        <v>1083</v>
      </c>
      <c r="DV239" s="614" t="s">
        <v>1083</v>
      </c>
      <c r="DW239" s="614" t="s">
        <v>1083</v>
      </c>
      <c r="DX239" s="614" t="s">
        <v>1083</v>
      </c>
      <c r="DY239" s="614" t="s">
        <v>1083</v>
      </c>
      <c r="DZ239" s="614" t="s">
        <v>529</v>
      </c>
      <c r="EA239" s="614" t="s">
        <v>529</v>
      </c>
      <c r="EB239" s="614" t="s">
        <v>529</v>
      </c>
      <c r="EC239" s="614" t="s">
        <v>1083</v>
      </c>
      <c r="ED239" s="614" t="s">
        <v>529</v>
      </c>
      <c r="EE239" s="614" t="s">
        <v>529</v>
      </c>
      <c r="EF239" s="614" t="s">
        <v>529</v>
      </c>
      <c r="EG239" s="614" t="s">
        <v>529</v>
      </c>
      <c r="EH239" s="614" t="s">
        <v>1083</v>
      </c>
      <c r="EI239" s="614" t="s">
        <v>1083</v>
      </c>
      <c r="EJ239" s="614" t="s">
        <v>1083</v>
      </c>
      <c r="EK239" s="614" t="s">
        <v>1083</v>
      </c>
      <c r="EL239" s="614" t="s">
        <v>1083</v>
      </c>
      <c r="EM239" s="614" t="s">
        <v>1083</v>
      </c>
      <c r="EN239" s="614" t="s">
        <v>1083</v>
      </c>
      <c r="EO239" s="614" t="s">
        <v>1083</v>
      </c>
      <c r="EP239" s="614" t="s">
        <v>1083</v>
      </c>
      <c r="EQ239" s="614" t="s">
        <v>1083</v>
      </c>
      <c r="ER239" s="614" t="s">
        <v>1083</v>
      </c>
      <c r="ES239" s="614" t="s">
        <v>1083</v>
      </c>
      <c r="ET239" s="614" t="s">
        <v>1083</v>
      </c>
      <c r="EU239" s="614" t="s">
        <v>1083</v>
      </c>
      <c r="EV239" s="614" t="s">
        <v>529</v>
      </c>
      <c r="EW239" s="614" t="s">
        <v>529</v>
      </c>
      <c r="EX239" s="614" t="s">
        <v>1083</v>
      </c>
      <c r="EY239" s="614" t="s">
        <v>1083</v>
      </c>
      <c r="EZ239" s="614" t="s">
        <v>529</v>
      </c>
      <c r="FA239" s="614" t="s">
        <v>1083</v>
      </c>
      <c r="FB239" s="614" t="s">
        <v>1083</v>
      </c>
      <c r="FC239" s="614" t="s">
        <v>1083</v>
      </c>
      <c r="FD239" s="614" t="s">
        <v>1083</v>
      </c>
      <c r="FE239" s="614" t="s">
        <v>1083</v>
      </c>
      <c r="FF239" s="614" t="s">
        <v>1083</v>
      </c>
      <c r="FG239" s="614" t="s">
        <v>1083</v>
      </c>
      <c r="FH239" s="614" t="s">
        <v>1083</v>
      </c>
      <c r="FI239" s="614" t="s">
        <v>1083</v>
      </c>
      <c r="FJ239" s="614" t="s">
        <v>529</v>
      </c>
      <c r="FK239" s="614" t="s">
        <v>529</v>
      </c>
      <c r="FL239" s="614" t="s">
        <v>1083</v>
      </c>
      <c r="FM239" s="614" t="s">
        <v>1083</v>
      </c>
      <c r="FN239" s="614" t="s">
        <v>1083</v>
      </c>
      <c r="FO239" s="614" t="s">
        <v>1083</v>
      </c>
      <c r="FP239" s="614" t="s">
        <v>1083</v>
      </c>
      <c r="FQ239" s="614" t="s">
        <v>1083</v>
      </c>
      <c r="FR239" s="614" t="s">
        <v>529</v>
      </c>
      <c r="FS239" s="614" t="s">
        <v>529</v>
      </c>
      <c r="FT239" s="614" t="s">
        <v>529</v>
      </c>
      <c r="FU239" s="614" t="s">
        <v>529</v>
      </c>
      <c r="FV239" s="614" t="s">
        <v>529</v>
      </c>
      <c r="FW239" s="614" t="s">
        <v>529</v>
      </c>
      <c r="FX239" s="614" t="s">
        <v>529</v>
      </c>
      <c r="FY239" s="614" t="s">
        <v>1083</v>
      </c>
      <c r="FZ239" s="614" t="s">
        <v>529</v>
      </c>
      <c r="GA239" s="614" t="s">
        <v>529</v>
      </c>
      <c r="GB239" s="614" t="s">
        <v>529</v>
      </c>
      <c r="GC239" s="614" t="s">
        <v>529</v>
      </c>
      <c r="GD239" s="614" t="s">
        <v>529</v>
      </c>
      <c r="GE239" s="614" t="s">
        <v>1083</v>
      </c>
      <c r="GF239" s="614" t="s">
        <v>529</v>
      </c>
      <c r="GG239" s="614" t="s">
        <v>529</v>
      </c>
      <c r="GH239" s="614" t="s">
        <v>1083</v>
      </c>
      <c r="GI239" s="614" t="s">
        <v>1083</v>
      </c>
      <c r="GJ239" s="614" t="s">
        <v>529</v>
      </c>
      <c r="GK239" s="614" t="s">
        <v>1083</v>
      </c>
      <c r="GL239" s="614" t="s">
        <v>529</v>
      </c>
      <c r="GM239" s="614" t="s">
        <v>529</v>
      </c>
    </row>
    <row r="240" spans="1:195" x14ac:dyDescent="0.2">
      <c r="A240" s="613">
        <v>45065</v>
      </c>
      <c r="B240" s="614" t="s">
        <v>1083</v>
      </c>
      <c r="C240" s="614" t="s">
        <v>1083</v>
      </c>
      <c r="D240" s="614" t="s">
        <v>1083</v>
      </c>
      <c r="E240" s="614" t="s">
        <v>529</v>
      </c>
      <c r="F240" s="614" t="s">
        <v>1083</v>
      </c>
      <c r="G240" s="614" t="s">
        <v>1083</v>
      </c>
      <c r="H240" s="614" t="s">
        <v>1083</v>
      </c>
      <c r="I240" s="614" t="s">
        <v>1083</v>
      </c>
      <c r="J240" s="614" t="s">
        <v>1083</v>
      </c>
      <c r="K240" s="614" t="s">
        <v>1083</v>
      </c>
      <c r="L240" s="614" t="s">
        <v>1083</v>
      </c>
      <c r="M240" s="614" t="s">
        <v>1083</v>
      </c>
      <c r="N240" s="614" t="s">
        <v>1083</v>
      </c>
      <c r="O240" s="614" t="s">
        <v>1083</v>
      </c>
      <c r="P240" s="614" t="s">
        <v>1083</v>
      </c>
      <c r="Q240" s="614" t="s">
        <v>1083</v>
      </c>
      <c r="R240" s="614" t="s">
        <v>1083</v>
      </c>
      <c r="S240" s="614" t="s">
        <v>1083</v>
      </c>
      <c r="T240" s="614" t="s">
        <v>1083</v>
      </c>
      <c r="U240" s="614" t="s">
        <v>1083</v>
      </c>
      <c r="V240" s="614" t="s">
        <v>1083</v>
      </c>
      <c r="W240" s="614" t="s">
        <v>529</v>
      </c>
      <c r="X240" s="614" t="s">
        <v>529</v>
      </c>
      <c r="Y240" s="614" t="s">
        <v>1083</v>
      </c>
      <c r="Z240" s="614" t="s">
        <v>1083</v>
      </c>
      <c r="AA240" s="614" t="s">
        <v>1083</v>
      </c>
      <c r="AB240" s="614" t="s">
        <v>1083</v>
      </c>
      <c r="AC240" s="614" t="s">
        <v>1083</v>
      </c>
      <c r="AD240" s="614" t="s">
        <v>1083</v>
      </c>
      <c r="AE240" s="614" t="s">
        <v>1083</v>
      </c>
      <c r="AF240" s="614" t="s">
        <v>1083</v>
      </c>
      <c r="AG240" s="614" t="s">
        <v>1083</v>
      </c>
      <c r="AH240" s="614" t="s">
        <v>1083</v>
      </c>
      <c r="AI240" s="614" t="s">
        <v>1083</v>
      </c>
      <c r="AJ240" s="614" t="s">
        <v>1083</v>
      </c>
      <c r="AK240" s="614" t="s">
        <v>1083</v>
      </c>
      <c r="AL240" s="614" t="s">
        <v>1083</v>
      </c>
      <c r="AM240" s="614" t="s">
        <v>1083</v>
      </c>
      <c r="AN240" s="614" t="s">
        <v>1083</v>
      </c>
      <c r="AO240" s="614" t="s">
        <v>1083</v>
      </c>
      <c r="AP240" s="614" t="s">
        <v>1083</v>
      </c>
      <c r="AQ240" s="614" t="s">
        <v>1083</v>
      </c>
      <c r="AR240" s="614" t="s">
        <v>1083</v>
      </c>
      <c r="AS240" s="614" t="s">
        <v>1083</v>
      </c>
      <c r="AT240" s="614" t="s">
        <v>1083</v>
      </c>
      <c r="AU240" s="614" t="s">
        <v>1083</v>
      </c>
      <c r="AV240" s="614" t="s">
        <v>1083</v>
      </c>
      <c r="AW240" s="614" t="s">
        <v>1083</v>
      </c>
      <c r="AX240" s="614" t="s">
        <v>1083</v>
      </c>
      <c r="AY240" s="614" t="s">
        <v>1083</v>
      </c>
      <c r="AZ240" s="614" t="s">
        <v>1083</v>
      </c>
      <c r="BA240" s="614" t="s">
        <v>1083</v>
      </c>
      <c r="BB240" s="614" t="s">
        <v>1083</v>
      </c>
      <c r="BC240" s="614" t="s">
        <v>529</v>
      </c>
      <c r="BD240" s="614" t="s">
        <v>529</v>
      </c>
      <c r="BE240" s="614" t="s">
        <v>1083</v>
      </c>
      <c r="BF240" s="614" t="s">
        <v>529</v>
      </c>
      <c r="BG240" s="614" t="s">
        <v>1083</v>
      </c>
      <c r="BH240" s="614" t="s">
        <v>529</v>
      </c>
      <c r="BI240" s="614" t="s">
        <v>1083</v>
      </c>
      <c r="BJ240" s="614" t="s">
        <v>1083</v>
      </c>
      <c r="BK240" s="614" t="s">
        <v>529</v>
      </c>
      <c r="BL240" s="614" t="s">
        <v>529</v>
      </c>
      <c r="BM240" s="614" t="s">
        <v>1083</v>
      </c>
      <c r="BN240" s="614" t="s">
        <v>529</v>
      </c>
      <c r="BO240" s="614" t="s">
        <v>529</v>
      </c>
      <c r="BP240" s="614" t="s">
        <v>529</v>
      </c>
      <c r="BQ240" s="614" t="s">
        <v>529</v>
      </c>
      <c r="BR240" s="614" t="s">
        <v>529</v>
      </c>
      <c r="BS240" s="614" t="s">
        <v>529</v>
      </c>
      <c r="BT240" s="614" t="s">
        <v>529</v>
      </c>
      <c r="BU240" s="614" t="s">
        <v>529</v>
      </c>
      <c r="BV240" s="614" t="s">
        <v>529</v>
      </c>
      <c r="BW240" s="614" t="s">
        <v>529</v>
      </c>
      <c r="BX240" s="614" t="s">
        <v>529</v>
      </c>
      <c r="BY240" s="614" t="s">
        <v>1083</v>
      </c>
      <c r="BZ240" s="614" t="s">
        <v>1083</v>
      </c>
      <c r="CA240" s="614" t="s">
        <v>1083</v>
      </c>
      <c r="CB240" s="614" t="s">
        <v>1083</v>
      </c>
      <c r="CC240" s="614" t="s">
        <v>1083</v>
      </c>
      <c r="CD240" s="614" t="s">
        <v>1083</v>
      </c>
      <c r="CE240" s="614" t="s">
        <v>529</v>
      </c>
      <c r="CF240" s="614" t="s">
        <v>529</v>
      </c>
      <c r="CG240" s="614" t="s">
        <v>1083</v>
      </c>
      <c r="CH240" s="614" t="s">
        <v>1083</v>
      </c>
      <c r="CI240" s="614" t="s">
        <v>1083</v>
      </c>
      <c r="CJ240" s="614" t="s">
        <v>1083</v>
      </c>
      <c r="CK240" s="614" t="s">
        <v>529</v>
      </c>
      <c r="CL240" s="614" t="s">
        <v>1083</v>
      </c>
      <c r="CM240" s="614" t="s">
        <v>1083</v>
      </c>
      <c r="CN240" s="614" t="s">
        <v>1083</v>
      </c>
      <c r="CO240" s="614" t="s">
        <v>1083</v>
      </c>
      <c r="CP240" s="614" t="s">
        <v>1083</v>
      </c>
      <c r="CQ240" s="614" t="s">
        <v>1083</v>
      </c>
      <c r="CR240" s="614" t="s">
        <v>529</v>
      </c>
      <c r="CS240" s="614" t="s">
        <v>1083</v>
      </c>
      <c r="CT240" s="614" t="s">
        <v>1083</v>
      </c>
      <c r="CU240" s="614" t="s">
        <v>1083</v>
      </c>
      <c r="CV240" s="614" t="s">
        <v>1083</v>
      </c>
      <c r="CW240" s="614" t="s">
        <v>1083</v>
      </c>
      <c r="CX240" s="614" t="s">
        <v>1083</v>
      </c>
      <c r="CY240" s="614" t="s">
        <v>1083</v>
      </c>
      <c r="CZ240" s="614" t="s">
        <v>1083</v>
      </c>
      <c r="DA240" s="614" t="s">
        <v>1083</v>
      </c>
      <c r="DB240" s="614" t="s">
        <v>1083</v>
      </c>
      <c r="DC240" s="614" t="s">
        <v>529</v>
      </c>
      <c r="DD240" s="614" t="s">
        <v>1083</v>
      </c>
      <c r="DE240" s="614" t="s">
        <v>1083</v>
      </c>
      <c r="DF240" s="614" t="s">
        <v>1083</v>
      </c>
      <c r="DG240" s="614" t="s">
        <v>1083</v>
      </c>
      <c r="DH240" s="614" t="s">
        <v>1083</v>
      </c>
      <c r="DI240" s="614" t="s">
        <v>1083</v>
      </c>
      <c r="DJ240" s="614" t="s">
        <v>1083</v>
      </c>
      <c r="DK240" s="614" t="s">
        <v>1083</v>
      </c>
      <c r="DL240" s="614" t="s">
        <v>1083</v>
      </c>
      <c r="DM240" s="614" t="s">
        <v>529</v>
      </c>
      <c r="DN240" s="614" t="s">
        <v>1083</v>
      </c>
      <c r="DO240" s="614" t="s">
        <v>1083</v>
      </c>
      <c r="DP240" s="614" t="s">
        <v>1083</v>
      </c>
      <c r="DQ240" s="614" t="s">
        <v>1083</v>
      </c>
      <c r="DR240" s="614" t="s">
        <v>1083</v>
      </c>
      <c r="DS240" s="614" t="s">
        <v>1083</v>
      </c>
      <c r="DT240" s="614" t="s">
        <v>1083</v>
      </c>
      <c r="DU240" s="614" t="s">
        <v>1083</v>
      </c>
      <c r="DV240" s="614" t="s">
        <v>1083</v>
      </c>
      <c r="DW240" s="614" t="s">
        <v>1083</v>
      </c>
      <c r="DX240" s="614" t="s">
        <v>1083</v>
      </c>
      <c r="DY240" s="614" t="s">
        <v>1083</v>
      </c>
      <c r="DZ240" s="614" t="s">
        <v>529</v>
      </c>
      <c r="EA240" s="614" t="s">
        <v>529</v>
      </c>
      <c r="EB240" s="614" t="s">
        <v>529</v>
      </c>
      <c r="EC240" s="614" t="s">
        <v>1083</v>
      </c>
      <c r="ED240" s="614" t="s">
        <v>529</v>
      </c>
      <c r="EE240" s="614" t="s">
        <v>1083</v>
      </c>
      <c r="EF240" s="614" t="s">
        <v>529</v>
      </c>
      <c r="EG240" s="614" t="s">
        <v>1083</v>
      </c>
      <c r="EH240" s="614" t="s">
        <v>1083</v>
      </c>
      <c r="EI240" s="614" t="s">
        <v>1083</v>
      </c>
      <c r="EJ240" s="614" t="s">
        <v>1083</v>
      </c>
      <c r="EK240" s="614" t="s">
        <v>1083</v>
      </c>
      <c r="EL240" s="614" t="s">
        <v>1083</v>
      </c>
      <c r="EM240" s="614" t="s">
        <v>1083</v>
      </c>
      <c r="EN240" s="614" t="s">
        <v>1083</v>
      </c>
      <c r="EO240" s="614" t="s">
        <v>1083</v>
      </c>
      <c r="EP240" s="614" t="s">
        <v>1083</v>
      </c>
      <c r="EQ240" s="614" t="s">
        <v>1083</v>
      </c>
      <c r="ER240" s="614" t="s">
        <v>1083</v>
      </c>
      <c r="ES240" s="614" t="s">
        <v>1083</v>
      </c>
      <c r="ET240" s="614" t="s">
        <v>529</v>
      </c>
      <c r="EU240" s="614" t="s">
        <v>529</v>
      </c>
      <c r="EV240" s="614" t="s">
        <v>529</v>
      </c>
      <c r="EW240" s="614" t="s">
        <v>529</v>
      </c>
      <c r="EX240" s="614" t="s">
        <v>1083</v>
      </c>
      <c r="EY240" s="614" t="s">
        <v>1083</v>
      </c>
      <c r="EZ240" s="614" t="s">
        <v>529</v>
      </c>
      <c r="FA240" s="614" t="s">
        <v>1083</v>
      </c>
      <c r="FB240" s="614" t="s">
        <v>1083</v>
      </c>
      <c r="FC240" s="614" t="s">
        <v>1083</v>
      </c>
      <c r="FD240" s="614" t="s">
        <v>1083</v>
      </c>
      <c r="FE240" s="614" t="s">
        <v>1083</v>
      </c>
      <c r="FF240" s="614" t="s">
        <v>1083</v>
      </c>
      <c r="FG240" s="614" t="s">
        <v>1083</v>
      </c>
      <c r="FH240" s="614" t="s">
        <v>1083</v>
      </c>
      <c r="FI240" s="614" t="s">
        <v>1083</v>
      </c>
      <c r="FJ240" s="614" t="s">
        <v>1083</v>
      </c>
      <c r="FK240" s="614" t="s">
        <v>1083</v>
      </c>
      <c r="FL240" s="614" t="s">
        <v>1083</v>
      </c>
      <c r="FM240" s="614" t="s">
        <v>1083</v>
      </c>
      <c r="FN240" s="614" t="s">
        <v>1083</v>
      </c>
      <c r="FO240" s="614" t="s">
        <v>1083</v>
      </c>
      <c r="FP240" s="614" t="s">
        <v>1083</v>
      </c>
      <c r="FQ240" s="614" t="s">
        <v>1083</v>
      </c>
      <c r="FR240" s="614" t="s">
        <v>529</v>
      </c>
      <c r="FS240" s="614" t="s">
        <v>529</v>
      </c>
      <c r="FT240" s="614" t="s">
        <v>529</v>
      </c>
      <c r="FU240" s="614" t="s">
        <v>529</v>
      </c>
      <c r="FV240" s="614" t="s">
        <v>529</v>
      </c>
      <c r="FW240" s="614" t="s">
        <v>529</v>
      </c>
      <c r="FX240" s="614" t="s">
        <v>529</v>
      </c>
      <c r="FY240" s="614" t="s">
        <v>1083</v>
      </c>
      <c r="FZ240" s="614" t="s">
        <v>529</v>
      </c>
      <c r="GA240" s="614" t="s">
        <v>529</v>
      </c>
      <c r="GB240" s="614" t="s">
        <v>529</v>
      </c>
      <c r="GC240" s="614" t="s">
        <v>529</v>
      </c>
      <c r="GD240" s="614" t="s">
        <v>529</v>
      </c>
      <c r="GE240" s="614" t="s">
        <v>1083</v>
      </c>
      <c r="GF240" s="614" t="s">
        <v>529</v>
      </c>
      <c r="GG240" s="614" t="s">
        <v>529</v>
      </c>
      <c r="GH240" s="614" t="s">
        <v>1083</v>
      </c>
      <c r="GI240" s="614" t="s">
        <v>1083</v>
      </c>
      <c r="GJ240" s="614" t="s">
        <v>529</v>
      </c>
      <c r="GK240" s="614" t="s">
        <v>1083</v>
      </c>
      <c r="GL240" s="614" t="s">
        <v>529</v>
      </c>
      <c r="GM240" s="614" t="s">
        <v>1083</v>
      </c>
    </row>
    <row r="241" spans="1:195" x14ac:dyDescent="0.2">
      <c r="A241" s="613">
        <v>45066</v>
      </c>
      <c r="B241" s="614" t="s">
        <v>1083</v>
      </c>
      <c r="C241" s="614" t="s">
        <v>1083</v>
      </c>
      <c r="D241" s="614" t="s">
        <v>1083</v>
      </c>
      <c r="E241" s="614" t="s">
        <v>529</v>
      </c>
      <c r="F241" s="614" t="s">
        <v>1083</v>
      </c>
      <c r="G241" s="614" t="s">
        <v>1083</v>
      </c>
      <c r="H241" s="614" t="s">
        <v>1083</v>
      </c>
      <c r="I241" s="614" t="s">
        <v>1083</v>
      </c>
      <c r="J241" s="614" t="s">
        <v>1083</v>
      </c>
      <c r="K241" s="614" t="s">
        <v>1083</v>
      </c>
      <c r="L241" s="614" t="s">
        <v>1083</v>
      </c>
      <c r="M241" s="614" t="s">
        <v>1083</v>
      </c>
      <c r="N241" s="614" t="s">
        <v>1083</v>
      </c>
      <c r="O241" s="614" t="s">
        <v>1083</v>
      </c>
      <c r="P241" s="614" t="s">
        <v>1083</v>
      </c>
      <c r="Q241" s="614" t="s">
        <v>1083</v>
      </c>
      <c r="R241" s="614" t="s">
        <v>1083</v>
      </c>
      <c r="S241" s="614" t="s">
        <v>1083</v>
      </c>
      <c r="T241" s="614" t="s">
        <v>1083</v>
      </c>
      <c r="U241" s="614" t="s">
        <v>1083</v>
      </c>
      <c r="V241" s="614" t="s">
        <v>1083</v>
      </c>
      <c r="W241" s="614" t="s">
        <v>529</v>
      </c>
      <c r="X241" s="614" t="s">
        <v>529</v>
      </c>
      <c r="Y241" s="614" t="s">
        <v>1083</v>
      </c>
      <c r="Z241" s="614" t="s">
        <v>1083</v>
      </c>
      <c r="AA241" s="614" t="s">
        <v>1083</v>
      </c>
      <c r="AB241" s="614" t="s">
        <v>1083</v>
      </c>
      <c r="AC241" s="614" t="s">
        <v>1083</v>
      </c>
      <c r="AD241" s="614" t="s">
        <v>1083</v>
      </c>
      <c r="AE241" s="614" t="s">
        <v>1083</v>
      </c>
      <c r="AF241" s="614" t="s">
        <v>1083</v>
      </c>
      <c r="AG241" s="614" t="s">
        <v>1083</v>
      </c>
      <c r="AH241" s="614" t="s">
        <v>1083</v>
      </c>
      <c r="AI241" s="614" t="s">
        <v>1083</v>
      </c>
      <c r="AJ241" s="614" t="s">
        <v>1083</v>
      </c>
      <c r="AK241" s="614" t="s">
        <v>1083</v>
      </c>
      <c r="AL241" s="614" t="s">
        <v>1083</v>
      </c>
      <c r="AM241" s="614" t="s">
        <v>1083</v>
      </c>
      <c r="AN241" s="614" t="s">
        <v>1083</v>
      </c>
      <c r="AO241" s="614" t="s">
        <v>1083</v>
      </c>
      <c r="AP241" s="614" t="s">
        <v>1083</v>
      </c>
      <c r="AQ241" s="614" t="s">
        <v>1083</v>
      </c>
      <c r="AR241" s="614" t="s">
        <v>1083</v>
      </c>
      <c r="AS241" s="614" t="s">
        <v>1083</v>
      </c>
      <c r="AT241" s="614" t="s">
        <v>1083</v>
      </c>
      <c r="AU241" s="614" t="s">
        <v>1083</v>
      </c>
      <c r="AV241" s="614" t="s">
        <v>1083</v>
      </c>
      <c r="AW241" s="614" t="s">
        <v>1083</v>
      </c>
      <c r="AX241" s="614" t="s">
        <v>1083</v>
      </c>
      <c r="AY241" s="614" t="s">
        <v>1083</v>
      </c>
      <c r="AZ241" s="614" t="s">
        <v>1083</v>
      </c>
      <c r="BA241" s="614" t="s">
        <v>1083</v>
      </c>
      <c r="BB241" s="614" t="s">
        <v>1083</v>
      </c>
      <c r="BC241" s="614" t="s">
        <v>529</v>
      </c>
      <c r="BD241" s="614" t="s">
        <v>529</v>
      </c>
      <c r="BE241" s="614" t="s">
        <v>1083</v>
      </c>
      <c r="BF241" s="614" t="s">
        <v>529</v>
      </c>
      <c r="BG241" s="614" t="s">
        <v>1083</v>
      </c>
      <c r="BH241" s="614" t="s">
        <v>529</v>
      </c>
      <c r="BI241" s="614" t="s">
        <v>1083</v>
      </c>
      <c r="BJ241" s="614" t="s">
        <v>1083</v>
      </c>
      <c r="BK241" s="614" t="s">
        <v>529</v>
      </c>
      <c r="BL241" s="614" t="s">
        <v>529</v>
      </c>
      <c r="BM241" s="614" t="s">
        <v>1083</v>
      </c>
      <c r="BN241" s="614" t="s">
        <v>529</v>
      </c>
      <c r="BO241" s="614" t="s">
        <v>529</v>
      </c>
      <c r="BP241" s="614" t="s">
        <v>529</v>
      </c>
      <c r="BQ241" s="614" t="s">
        <v>529</v>
      </c>
      <c r="BR241" s="614" t="s">
        <v>529</v>
      </c>
      <c r="BS241" s="614" t="s">
        <v>529</v>
      </c>
      <c r="BT241" s="614" t="s">
        <v>529</v>
      </c>
      <c r="BU241" s="614" t="s">
        <v>529</v>
      </c>
      <c r="BV241" s="614" t="s">
        <v>529</v>
      </c>
      <c r="BW241" s="614" t="s">
        <v>529</v>
      </c>
      <c r="BX241" s="614" t="s">
        <v>529</v>
      </c>
      <c r="BY241" s="614" t="s">
        <v>1083</v>
      </c>
      <c r="BZ241" s="614" t="s">
        <v>1083</v>
      </c>
      <c r="CA241" s="614" t="s">
        <v>1083</v>
      </c>
      <c r="CB241" s="614" t="s">
        <v>1083</v>
      </c>
      <c r="CC241" s="614" t="s">
        <v>1083</v>
      </c>
      <c r="CD241" s="614" t="s">
        <v>1083</v>
      </c>
      <c r="CE241" s="614" t="s">
        <v>529</v>
      </c>
      <c r="CF241" s="614" t="s">
        <v>529</v>
      </c>
      <c r="CG241" s="614" t="s">
        <v>1083</v>
      </c>
      <c r="CH241" s="614" t="s">
        <v>1083</v>
      </c>
      <c r="CI241" s="614" t="s">
        <v>1083</v>
      </c>
      <c r="CJ241" s="614" t="s">
        <v>529</v>
      </c>
      <c r="CK241" s="614" t="s">
        <v>529</v>
      </c>
      <c r="CL241" s="614" t="s">
        <v>1083</v>
      </c>
      <c r="CM241" s="614" t="s">
        <v>1083</v>
      </c>
      <c r="CN241" s="614" t="s">
        <v>1083</v>
      </c>
      <c r="CO241" s="614" t="s">
        <v>1083</v>
      </c>
      <c r="CP241" s="614" t="s">
        <v>1083</v>
      </c>
      <c r="CQ241" s="614" t="s">
        <v>1083</v>
      </c>
      <c r="CR241" s="614" t="s">
        <v>529</v>
      </c>
      <c r="CS241" s="614" t="s">
        <v>1083</v>
      </c>
      <c r="CT241" s="614" t="s">
        <v>1083</v>
      </c>
      <c r="CU241" s="614" t="s">
        <v>1083</v>
      </c>
      <c r="CV241" s="614" t="s">
        <v>1083</v>
      </c>
      <c r="CW241" s="614" t="s">
        <v>1083</v>
      </c>
      <c r="CX241" s="614" t="s">
        <v>1083</v>
      </c>
      <c r="CY241" s="614" t="s">
        <v>1083</v>
      </c>
      <c r="CZ241" s="614" t="s">
        <v>1083</v>
      </c>
      <c r="DA241" s="614" t="s">
        <v>1083</v>
      </c>
      <c r="DB241" s="614" t="s">
        <v>1083</v>
      </c>
      <c r="DC241" s="614" t="s">
        <v>529</v>
      </c>
      <c r="DD241" s="614" t="s">
        <v>1083</v>
      </c>
      <c r="DE241" s="614" t="s">
        <v>1083</v>
      </c>
      <c r="DF241" s="614" t="s">
        <v>1083</v>
      </c>
      <c r="DG241" s="614" t="s">
        <v>1083</v>
      </c>
      <c r="DH241" s="614" t="s">
        <v>1083</v>
      </c>
      <c r="DI241" s="614" t="s">
        <v>1083</v>
      </c>
      <c r="DJ241" s="614" t="s">
        <v>1083</v>
      </c>
      <c r="DK241" s="614" t="s">
        <v>1083</v>
      </c>
      <c r="DL241" s="614" t="s">
        <v>1083</v>
      </c>
      <c r="DM241" s="614" t="s">
        <v>529</v>
      </c>
      <c r="DN241" s="614" t="s">
        <v>1083</v>
      </c>
      <c r="DO241" s="614" t="s">
        <v>1083</v>
      </c>
      <c r="DP241" s="614" t="s">
        <v>1083</v>
      </c>
      <c r="DQ241" s="614" t="s">
        <v>1083</v>
      </c>
      <c r="DR241" s="614" t="s">
        <v>1083</v>
      </c>
      <c r="DS241" s="614" t="s">
        <v>1083</v>
      </c>
      <c r="DT241" s="614" t="s">
        <v>1083</v>
      </c>
      <c r="DU241" s="614" t="s">
        <v>1083</v>
      </c>
      <c r="DV241" s="614" t="s">
        <v>1083</v>
      </c>
      <c r="DW241" s="614" t="s">
        <v>1083</v>
      </c>
      <c r="DX241" s="614" t="s">
        <v>1083</v>
      </c>
      <c r="DY241" s="614" t="s">
        <v>1083</v>
      </c>
      <c r="DZ241" s="614" t="s">
        <v>529</v>
      </c>
      <c r="EA241" s="614" t="s">
        <v>529</v>
      </c>
      <c r="EB241" s="614" t="s">
        <v>529</v>
      </c>
      <c r="EC241" s="614" t="s">
        <v>1083</v>
      </c>
      <c r="ED241" s="614" t="s">
        <v>529</v>
      </c>
      <c r="EE241" s="614" t="s">
        <v>529</v>
      </c>
      <c r="EF241" s="614" t="s">
        <v>529</v>
      </c>
      <c r="EG241" s="614" t="s">
        <v>529</v>
      </c>
      <c r="EH241" s="614" t="s">
        <v>1083</v>
      </c>
      <c r="EI241" s="614" t="s">
        <v>1083</v>
      </c>
      <c r="EJ241" s="614" t="s">
        <v>1083</v>
      </c>
      <c r="EK241" s="614" t="s">
        <v>1083</v>
      </c>
      <c r="EL241" s="614" t="s">
        <v>1083</v>
      </c>
      <c r="EM241" s="614" t="s">
        <v>1083</v>
      </c>
      <c r="EN241" s="614" t="s">
        <v>1083</v>
      </c>
      <c r="EO241" s="614" t="s">
        <v>1083</v>
      </c>
      <c r="EP241" s="614" t="s">
        <v>1083</v>
      </c>
      <c r="EQ241" s="614" t="s">
        <v>1083</v>
      </c>
      <c r="ER241" s="614" t="s">
        <v>1083</v>
      </c>
      <c r="ES241" s="614" t="s">
        <v>1083</v>
      </c>
      <c r="ET241" s="614" t="s">
        <v>529</v>
      </c>
      <c r="EU241" s="614" t="s">
        <v>529</v>
      </c>
      <c r="EV241" s="614" t="s">
        <v>529</v>
      </c>
      <c r="EW241" s="614" t="s">
        <v>529</v>
      </c>
      <c r="EX241" s="614" t="s">
        <v>1083</v>
      </c>
      <c r="EY241" s="614" t="s">
        <v>1083</v>
      </c>
      <c r="EZ241" s="614" t="s">
        <v>529</v>
      </c>
      <c r="FA241" s="614" t="s">
        <v>1083</v>
      </c>
      <c r="FB241" s="614" t="s">
        <v>1083</v>
      </c>
      <c r="FC241" s="614" t="s">
        <v>1083</v>
      </c>
      <c r="FD241" s="614" t="s">
        <v>1083</v>
      </c>
      <c r="FE241" s="614" t="s">
        <v>529</v>
      </c>
      <c r="FF241" s="614" t="s">
        <v>1083</v>
      </c>
      <c r="FG241" s="614" t="s">
        <v>1083</v>
      </c>
      <c r="FH241" s="614" t="s">
        <v>1083</v>
      </c>
      <c r="FI241" s="614" t="s">
        <v>1083</v>
      </c>
      <c r="FJ241" s="614" t="s">
        <v>529</v>
      </c>
      <c r="FK241" s="614" t="s">
        <v>529</v>
      </c>
      <c r="FL241" s="614" t="s">
        <v>1083</v>
      </c>
      <c r="FM241" s="614" t="s">
        <v>1083</v>
      </c>
      <c r="FN241" s="614" t="s">
        <v>1083</v>
      </c>
      <c r="FO241" s="614" t="s">
        <v>1083</v>
      </c>
      <c r="FP241" s="614" t="s">
        <v>1083</v>
      </c>
      <c r="FQ241" s="614" t="s">
        <v>1083</v>
      </c>
      <c r="FR241" s="614" t="s">
        <v>529</v>
      </c>
      <c r="FS241" s="614" t="s">
        <v>529</v>
      </c>
      <c r="FT241" s="614" t="s">
        <v>529</v>
      </c>
      <c r="FU241" s="614" t="s">
        <v>529</v>
      </c>
      <c r="FV241" s="614" t="s">
        <v>529</v>
      </c>
      <c r="FW241" s="614" t="s">
        <v>529</v>
      </c>
      <c r="FX241" s="614" t="s">
        <v>529</v>
      </c>
      <c r="FY241" s="614" t="s">
        <v>1083</v>
      </c>
      <c r="FZ241" s="614" t="s">
        <v>529</v>
      </c>
      <c r="GA241" s="614" t="s">
        <v>529</v>
      </c>
      <c r="GB241" s="614" t="s">
        <v>529</v>
      </c>
      <c r="GC241" s="614" t="s">
        <v>529</v>
      </c>
      <c r="GD241" s="614" t="s">
        <v>529</v>
      </c>
      <c r="GE241" s="614" t="s">
        <v>1083</v>
      </c>
      <c r="GF241" s="614" t="s">
        <v>529</v>
      </c>
      <c r="GG241" s="614" t="s">
        <v>529</v>
      </c>
      <c r="GH241" s="614" t="s">
        <v>1083</v>
      </c>
      <c r="GI241" s="614" t="s">
        <v>1083</v>
      </c>
      <c r="GJ241" s="614" t="s">
        <v>1083</v>
      </c>
      <c r="GK241" s="614" t="s">
        <v>1083</v>
      </c>
      <c r="GL241" s="614" t="s">
        <v>529</v>
      </c>
      <c r="GM241" s="614" t="s">
        <v>529</v>
      </c>
    </row>
    <row r="242" spans="1:195" x14ac:dyDescent="0.2">
      <c r="A242" s="613">
        <v>45067</v>
      </c>
      <c r="B242" s="614" t="s">
        <v>1083</v>
      </c>
      <c r="C242" s="614" t="s">
        <v>1083</v>
      </c>
      <c r="D242" s="614" t="s">
        <v>1083</v>
      </c>
      <c r="E242" s="614" t="s">
        <v>529</v>
      </c>
      <c r="F242" s="614" t="s">
        <v>1083</v>
      </c>
      <c r="G242" s="614" t="s">
        <v>1083</v>
      </c>
      <c r="H242" s="614" t="s">
        <v>1083</v>
      </c>
      <c r="I242" s="614" t="s">
        <v>1083</v>
      </c>
      <c r="J242" s="614" t="s">
        <v>1083</v>
      </c>
      <c r="K242" s="614" t="s">
        <v>1083</v>
      </c>
      <c r="L242" s="614" t="s">
        <v>1083</v>
      </c>
      <c r="M242" s="614" t="s">
        <v>1083</v>
      </c>
      <c r="N242" s="614" t="s">
        <v>1083</v>
      </c>
      <c r="O242" s="614" t="s">
        <v>1083</v>
      </c>
      <c r="P242" s="614" t="s">
        <v>1083</v>
      </c>
      <c r="Q242" s="614" t="s">
        <v>1083</v>
      </c>
      <c r="R242" s="614" t="s">
        <v>1083</v>
      </c>
      <c r="S242" s="614" t="s">
        <v>1083</v>
      </c>
      <c r="T242" s="614" t="s">
        <v>1083</v>
      </c>
      <c r="U242" s="614" t="s">
        <v>1083</v>
      </c>
      <c r="V242" s="614" t="s">
        <v>1083</v>
      </c>
      <c r="W242" s="614" t="s">
        <v>529</v>
      </c>
      <c r="X242" s="614" t="s">
        <v>529</v>
      </c>
      <c r="Y242" s="614" t="s">
        <v>1083</v>
      </c>
      <c r="Z242" s="614" t="s">
        <v>1083</v>
      </c>
      <c r="AA242" s="614" t="s">
        <v>1083</v>
      </c>
      <c r="AB242" s="614" t="s">
        <v>1083</v>
      </c>
      <c r="AC242" s="614" t="s">
        <v>1083</v>
      </c>
      <c r="AD242" s="614" t="s">
        <v>1083</v>
      </c>
      <c r="AE242" s="614" t="s">
        <v>1083</v>
      </c>
      <c r="AF242" s="614" t="s">
        <v>1083</v>
      </c>
      <c r="AG242" s="614" t="s">
        <v>1083</v>
      </c>
      <c r="AH242" s="614" t="s">
        <v>1083</v>
      </c>
      <c r="AI242" s="614" t="s">
        <v>1083</v>
      </c>
      <c r="AJ242" s="614" t="s">
        <v>1083</v>
      </c>
      <c r="AK242" s="614" t="s">
        <v>1083</v>
      </c>
      <c r="AL242" s="614" t="s">
        <v>1083</v>
      </c>
      <c r="AM242" s="614" t="s">
        <v>1083</v>
      </c>
      <c r="AN242" s="614" t="s">
        <v>1083</v>
      </c>
      <c r="AO242" s="614" t="s">
        <v>1083</v>
      </c>
      <c r="AP242" s="614" t="s">
        <v>1083</v>
      </c>
      <c r="AQ242" s="614" t="s">
        <v>1083</v>
      </c>
      <c r="AR242" s="614" t="s">
        <v>1083</v>
      </c>
      <c r="AS242" s="614" t="s">
        <v>1083</v>
      </c>
      <c r="AT242" s="614" t="s">
        <v>1083</v>
      </c>
      <c r="AU242" s="614" t="s">
        <v>1083</v>
      </c>
      <c r="AV242" s="614" t="s">
        <v>1083</v>
      </c>
      <c r="AW242" s="614" t="s">
        <v>1083</v>
      </c>
      <c r="AX242" s="614" t="s">
        <v>1083</v>
      </c>
      <c r="AY242" s="614" t="s">
        <v>1083</v>
      </c>
      <c r="AZ242" s="614" t="s">
        <v>1083</v>
      </c>
      <c r="BA242" s="614" t="s">
        <v>1083</v>
      </c>
      <c r="BB242" s="614" t="s">
        <v>1083</v>
      </c>
      <c r="BC242" s="614" t="s">
        <v>529</v>
      </c>
      <c r="BD242" s="614" t="s">
        <v>529</v>
      </c>
      <c r="BE242" s="614" t="s">
        <v>1083</v>
      </c>
      <c r="BF242" s="614" t="s">
        <v>529</v>
      </c>
      <c r="BG242" s="614" t="s">
        <v>1083</v>
      </c>
      <c r="BH242" s="614" t="s">
        <v>529</v>
      </c>
      <c r="BI242" s="614" t="s">
        <v>1083</v>
      </c>
      <c r="BJ242" s="614" t="s">
        <v>1083</v>
      </c>
      <c r="BK242" s="614" t="s">
        <v>529</v>
      </c>
      <c r="BL242" s="614" t="s">
        <v>529</v>
      </c>
      <c r="BM242" s="614" t="s">
        <v>1083</v>
      </c>
      <c r="BN242" s="614" t="s">
        <v>529</v>
      </c>
      <c r="BO242" s="614" t="s">
        <v>529</v>
      </c>
      <c r="BP242" s="614" t="s">
        <v>529</v>
      </c>
      <c r="BQ242" s="614" t="s">
        <v>529</v>
      </c>
      <c r="BR242" s="614" t="s">
        <v>529</v>
      </c>
      <c r="BS242" s="614" t="s">
        <v>529</v>
      </c>
      <c r="BT242" s="614" t="s">
        <v>529</v>
      </c>
      <c r="BU242" s="614" t="s">
        <v>529</v>
      </c>
      <c r="BV242" s="614" t="s">
        <v>529</v>
      </c>
      <c r="BW242" s="614" t="s">
        <v>529</v>
      </c>
      <c r="BX242" s="614" t="s">
        <v>529</v>
      </c>
      <c r="BY242" s="614" t="s">
        <v>1083</v>
      </c>
      <c r="BZ242" s="614" t="s">
        <v>1083</v>
      </c>
      <c r="CA242" s="614" t="s">
        <v>1083</v>
      </c>
      <c r="CB242" s="614" t="s">
        <v>1083</v>
      </c>
      <c r="CC242" s="614" t="s">
        <v>1083</v>
      </c>
      <c r="CD242" s="614" t="s">
        <v>529</v>
      </c>
      <c r="CE242" s="614" t="s">
        <v>529</v>
      </c>
      <c r="CF242" s="614" t="s">
        <v>529</v>
      </c>
      <c r="CG242" s="614" t="s">
        <v>1083</v>
      </c>
      <c r="CH242" s="614" t="s">
        <v>1083</v>
      </c>
      <c r="CI242" s="614" t="s">
        <v>1083</v>
      </c>
      <c r="CJ242" s="614" t="s">
        <v>1083</v>
      </c>
      <c r="CK242" s="614" t="s">
        <v>529</v>
      </c>
      <c r="CL242" s="614" t="s">
        <v>1083</v>
      </c>
      <c r="CM242" s="614" t="s">
        <v>1083</v>
      </c>
      <c r="CN242" s="614" t="s">
        <v>1083</v>
      </c>
      <c r="CO242" s="614" t="s">
        <v>1083</v>
      </c>
      <c r="CP242" s="614" t="s">
        <v>1083</v>
      </c>
      <c r="CQ242" s="614" t="s">
        <v>1083</v>
      </c>
      <c r="CR242" s="614" t="s">
        <v>529</v>
      </c>
      <c r="CS242" s="614" t="s">
        <v>1083</v>
      </c>
      <c r="CT242" s="614" t="s">
        <v>1083</v>
      </c>
      <c r="CU242" s="614" t="s">
        <v>1083</v>
      </c>
      <c r="CV242" s="614" t="s">
        <v>1083</v>
      </c>
      <c r="CW242" s="614" t="s">
        <v>1083</v>
      </c>
      <c r="CX242" s="614" t="s">
        <v>1083</v>
      </c>
      <c r="CY242" s="614" t="s">
        <v>1083</v>
      </c>
      <c r="CZ242" s="614" t="s">
        <v>1083</v>
      </c>
      <c r="DA242" s="614" t="s">
        <v>1083</v>
      </c>
      <c r="DB242" s="614" t="s">
        <v>1083</v>
      </c>
      <c r="DC242" s="614" t="s">
        <v>1083</v>
      </c>
      <c r="DD242" s="614" t="s">
        <v>1083</v>
      </c>
      <c r="DE242" s="614" t="s">
        <v>1083</v>
      </c>
      <c r="DF242" s="614" t="s">
        <v>1083</v>
      </c>
      <c r="DG242" s="614" t="s">
        <v>1083</v>
      </c>
      <c r="DH242" s="614" t="s">
        <v>1083</v>
      </c>
      <c r="DI242" s="614" t="s">
        <v>1083</v>
      </c>
      <c r="DJ242" s="614" t="s">
        <v>1083</v>
      </c>
      <c r="DK242" s="614" t="s">
        <v>1083</v>
      </c>
      <c r="DL242" s="614" t="s">
        <v>1083</v>
      </c>
      <c r="DM242" s="614" t="s">
        <v>529</v>
      </c>
      <c r="DN242" s="614" t="s">
        <v>1083</v>
      </c>
      <c r="DO242" s="614" t="s">
        <v>1083</v>
      </c>
      <c r="DP242" s="614" t="s">
        <v>1083</v>
      </c>
      <c r="DQ242" s="614" t="s">
        <v>1083</v>
      </c>
      <c r="DR242" s="614" t="s">
        <v>1083</v>
      </c>
      <c r="DS242" s="614" t="s">
        <v>1083</v>
      </c>
      <c r="DT242" s="614" t="s">
        <v>1083</v>
      </c>
      <c r="DU242" s="614" t="s">
        <v>1083</v>
      </c>
      <c r="DV242" s="614" t="s">
        <v>1083</v>
      </c>
      <c r="DW242" s="614" t="s">
        <v>1083</v>
      </c>
      <c r="DX242" s="614" t="s">
        <v>1083</v>
      </c>
      <c r="DY242" s="614" t="s">
        <v>1083</v>
      </c>
      <c r="DZ242" s="614" t="s">
        <v>529</v>
      </c>
      <c r="EA242" s="614" t="s">
        <v>529</v>
      </c>
      <c r="EB242" s="614" t="s">
        <v>529</v>
      </c>
      <c r="EC242" s="614" t="s">
        <v>1083</v>
      </c>
      <c r="ED242" s="614" t="s">
        <v>529</v>
      </c>
      <c r="EE242" s="614" t="s">
        <v>529</v>
      </c>
      <c r="EF242" s="614" t="s">
        <v>529</v>
      </c>
      <c r="EG242" s="614" t="s">
        <v>529</v>
      </c>
      <c r="EH242" s="614" t="s">
        <v>1083</v>
      </c>
      <c r="EI242" s="614" t="s">
        <v>1083</v>
      </c>
      <c r="EJ242" s="614" t="s">
        <v>1083</v>
      </c>
      <c r="EK242" s="614" t="s">
        <v>1083</v>
      </c>
      <c r="EL242" s="614" t="s">
        <v>1083</v>
      </c>
      <c r="EM242" s="614" t="s">
        <v>1083</v>
      </c>
      <c r="EN242" s="614" t="s">
        <v>1083</v>
      </c>
      <c r="EO242" s="614" t="s">
        <v>1083</v>
      </c>
      <c r="EP242" s="614" t="s">
        <v>1083</v>
      </c>
      <c r="EQ242" s="614" t="s">
        <v>1083</v>
      </c>
      <c r="ER242" s="614" t="s">
        <v>1083</v>
      </c>
      <c r="ES242" s="614" t="s">
        <v>1083</v>
      </c>
      <c r="ET242" s="614" t="s">
        <v>529</v>
      </c>
      <c r="EU242" s="614" t="s">
        <v>529</v>
      </c>
      <c r="EV242" s="614" t="s">
        <v>529</v>
      </c>
      <c r="EW242" s="614" t="s">
        <v>529</v>
      </c>
      <c r="EX242" s="614" t="s">
        <v>529</v>
      </c>
      <c r="EY242" s="614" t="s">
        <v>1083</v>
      </c>
      <c r="EZ242" s="614" t="s">
        <v>529</v>
      </c>
      <c r="FA242" s="614" t="s">
        <v>1083</v>
      </c>
      <c r="FB242" s="614" t="s">
        <v>1083</v>
      </c>
      <c r="FC242" s="614" t="s">
        <v>1083</v>
      </c>
      <c r="FD242" s="614" t="s">
        <v>1083</v>
      </c>
      <c r="FE242" s="614" t="s">
        <v>1083</v>
      </c>
      <c r="FF242" s="614" t="s">
        <v>1083</v>
      </c>
      <c r="FG242" s="614" t="s">
        <v>1083</v>
      </c>
      <c r="FH242" s="614" t="s">
        <v>1083</v>
      </c>
      <c r="FI242" s="614" t="s">
        <v>1083</v>
      </c>
      <c r="FJ242" s="614" t="s">
        <v>529</v>
      </c>
      <c r="FK242" s="614" t="s">
        <v>529</v>
      </c>
      <c r="FL242" s="614" t="s">
        <v>1083</v>
      </c>
      <c r="FM242" s="614" t="s">
        <v>1083</v>
      </c>
      <c r="FN242" s="614" t="s">
        <v>1083</v>
      </c>
      <c r="FO242" s="614" t="s">
        <v>1083</v>
      </c>
      <c r="FP242" s="614" t="s">
        <v>1083</v>
      </c>
      <c r="FQ242" s="614" t="s">
        <v>1083</v>
      </c>
      <c r="FR242" s="614" t="s">
        <v>529</v>
      </c>
      <c r="FS242" s="614" t="s">
        <v>529</v>
      </c>
      <c r="FT242" s="614" t="s">
        <v>529</v>
      </c>
      <c r="FU242" s="614" t="s">
        <v>529</v>
      </c>
      <c r="FV242" s="614" t="s">
        <v>529</v>
      </c>
      <c r="FW242" s="614" t="s">
        <v>529</v>
      </c>
      <c r="FX242" s="614" t="s">
        <v>529</v>
      </c>
      <c r="FY242" s="614" t="s">
        <v>1083</v>
      </c>
      <c r="FZ242" s="614" t="s">
        <v>529</v>
      </c>
      <c r="GA242" s="614" t="s">
        <v>529</v>
      </c>
      <c r="GB242" s="614" t="s">
        <v>529</v>
      </c>
      <c r="GC242" s="614" t="s">
        <v>529</v>
      </c>
      <c r="GD242" s="614" t="s">
        <v>529</v>
      </c>
      <c r="GE242" s="614" t="s">
        <v>1083</v>
      </c>
      <c r="GF242" s="614" t="s">
        <v>529</v>
      </c>
      <c r="GG242" s="614" t="s">
        <v>529</v>
      </c>
      <c r="GH242" s="614" t="s">
        <v>1083</v>
      </c>
      <c r="GI242" s="614" t="s">
        <v>1083</v>
      </c>
      <c r="GJ242" s="614" t="s">
        <v>529</v>
      </c>
      <c r="GK242" s="614" t="s">
        <v>1083</v>
      </c>
      <c r="GL242" s="614" t="s">
        <v>529</v>
      </c>
      <c r="GM242" s="614" t="s">
        <v>529</v>
      </c>
    </row>
    <row r="243" spans="1:195" x14ac:dyDescent="0.2">
      <c r="A243" s="613">
        <v>45068</v>
      </c>
      <c r="B243" s="614" t="s">
        <v>1083</v>
      </c>
      <c r="C243" s="614" t="s">
        <v>1083</v>
      </c>
      <c r="D243" s="614" t="s">
        <v>1083</v>
      </c>
      <c r="E243" s="614" t="s">
        <v>529</v>
      </c>
      <c r="F243" s="614" t="s">
        <v>1083</v>
      </c>
      <c r="G243" s="614" t="s">
        <v>1083</v>
      </c>
      <c r="H243" s="614" t="s">
        <v>1083</v>
      </c>
      <c r="I243" s="614" t="s">
        <v>1083</v>
      </c>
      <c r="J243" s="614" t="s">
        <v>1083</v>
      </c>
      <c r="K243" s="614" t="s">
        <v>1083</v>
      </c>
      <c r="L243" s="614" t="s">
        <v>1083</v>
      </c>
      <c r="M243" s="614" t="s">
        <v>1083</v>
      </c>
      <c r="N243" s="614" t="s">
        <v>1083</v>
      </c>
      <c r="O243" s="614" t="s">
        <v>1083</v>
      </c>
      <c r="P243" s="614" t="s">
        <v>1083</v>
      </c>
      <c r="Q243" s="614" t="s">
        <v>1083</v>
      </c>
      <c r="R243" s="614" t="s">
        <v>1083</v>
      </c>
      <c r="S243" s="614" t="s">
        <v>1083</v>
      </c>
      <c r="T243" s="614" t="s">
        <v>1083</v>
      </c>
      <c r="U243" s="614" t="s">
        <v>1083</v>
      </c>
      <c r="V243" s="614" t="s">
        <v>1083</v>
      </c>
      <c r="W243" s="614" t="s">
        <v>1083</v>
      </c>
      <c r="X243" s="614" t="s">
        <v>1083</v>
      </c>
      <c r="Y243" s="614" t="s">
        <v>1083</v>
      </c>
      <c r="Z243" s="614" t="s">
        <v>1083</v>
      </c>
      <c r="AA243" s="614" t="s">
        <v>1083</v>
      </c>
      <c r="AB243" s="614" t="s">
        <v>1083</v>
      </c>
      <c r="AC243" s="614" t="s">
        <v>1083</v>
      </c>
      <c r="AD243" s="614" t="s">
        <v>1083</v>
      </c>
      <c r="AE243" s="614" t="s">
        <v>1083</v>
      </c>
      <c r="AF243" s="614" t="s">
        <v>1083</v>
      </c>
      <c r="AG243" s="614" t="s">
        <v>1083</v>
      </c>
      <c r="AH243" s="614" t="s">
        <v>1083</v>
      </c>
      <c r="AI243" s="614" t="s">
        <v>1083</v>
      </c>
      <c r="AJ243" s="614" t="s">
        <v>1083</v>
      </c>
      <c r="AK243" s="614" t="s">
        <v>1083</v>
      </c>
      <c r="AL243" s="614" t="s">
        <v>1083</v>
      </c>
      <c r="AM243" s="614" t="s">
        <v>1083</v>
      </c>
      <c r="AN243" s="614" t="s">
        <v>1083</v>
      </c>
      <c r="AO243" s="614" t="s">
        <v>1083</v>
      </c>
      <c r="AP243" s="614" t="s">
        <v>1083</v>
      </c>
      <c r="AQ243" s="614" t="s">
        <v>1083</v>
      </c>
      <c r="AR243" s="614" t="s">
        <v>1083</v>
      </c>
      <c r="AS243" s="614" t="s">
        <v>1083</v>
      </c>
      <c r="AT243" s="614" t="s">
        <v>1083</v>
      </c>
      <c r="AU243" s="614" t="s">
        <v>1083</v>
      </c>
      <c r="AV243" s="614" t="s">
        <v>1083</v>
      </c>
      <c r="AW243" s="614" t="s">
        <v>1083</v>
      </c>
      <c r="AX243" s="614" t="s">
        <v>1083</v>
      </c>
      <c r="AY243" s="614" t="s">
        <v>1083</v>
      </c>
      <c r="AZ243" s="614" t="s">
        <v>1083</v>
      </c>
      <c r="BA243" s="614" t="s">
        <v>1083</v>
      </c>
      <c r="BB243" s="614" t="s">
        <v>1083</v>
      </c>
      <c r="BC243" s="614" t="s">
        <v>529</v>
      </c>
      <c r="BD243" s="614" t="s">
        <v>529</v>
      </c>
      <c r="BE243" s="614" t="s">
        <v>1083</v>
      </c>
      <c r="BF243" s="614" t="s">
        <v>529</v>
      </c>
      <c r="BG243" s="614" t="s">
        <v>1083</v>
      </c>
      <c r="BH243" s="614" t="s">
        <v>529</v>
      </c>
      <c r="BI243" s="614" t="s">
        <v>1083</v>
      </c>
      <c r="BJ243" s="614" t="s">
        <v>1083</v>
      </c>
      <c r="BK243" s="614" t="s">
        <v>529</v>
      </c>
      <c r="BL243" s="614" t="s">
        <v>529</v>
      </c>
      <c r="BM243" s="614" t="s">
        <v>1083</v>
      </c>
      <c r="BN243" s="614" t="s">
        <v>529</v>
      </c>
      <c r="BO243" s="614" t="s">
        <v>529</v>
      </c>
      <c r="BP243" s="614" t="s">
        <v>529</v>
      </c>
      <c r="BQ243" s="614" t="s">
        <v>529</v>
      </c>
      <c r="BR243" s="614" t="s">
        <v>529</v>
      </c>
      <c r="BS243" s="614" t="s">
        <v>529</v>
      </c>
      <c r="BT243" s="614" t="s">
        <v>529</v>
      </c>
      <c r="BU243" s="614" t="s">
        <v>529</v>
      </c>
      <c r="BV243" s="614" t="s">
        <v>529</v>
      </c>
      <c r="BW243" s="614" t="s">
        <v>529</v>
      </c>
      <c r="BX243" s="614" t="s">
        <v>529</v>
      </c>
      <c r="BY243" s="614" t="s">
        <v>1083</v>
      </c>
      <c r="BZ243" s="614" t="s">
        <v>1083</v>
      </c>
      <c r="CA243" s="614" t="s">
        <v>1083</v>
      </c>
      <c r="CB243" s="614" t="s">
        <v>1083</v>
      </c>
      <c r="CC243" s="614" t="s">
        <v>1083</v>
      </c>
      <c r="CD243" s="614" t="s">
        <v>1083</v>
      </c>
      <c r="CE243" s="614" t="s">
        <v>529</v>
      </c>
      <c r="CF243" s="614" t="s">
        <v>529</v>
      </c>
      <c r="CG243" s="614" t="s">
        <v>1083</v>
      </c>
      <c r="CH243" s="614" t="s">
        <v>1083</v>
      </c>
      <c r="CI243" s="614" t="s">
        <v>1083</v>
      </c>
      <c r="CJ243" s="614" t="s">
        <v>1083</v>
      </c>
      <c r="CK243" s="614" t="s">
        <v>529</v>
      </c>
      <c r="CL243" s="614" t="s">
        <v>1083</v>
      </c>
      <c r="CM243" s="614" t="s">
        <v>1083</v>
      </c>
      <c r="CN243" s="614" t="s">
        <v>1083</v>
      </c>
      <c r="CO243" s="614" t="s">
        <v>1083</v>
      </c>
      <c r="CP243" s="614" t="s">
        <v>1083</v>
      </c>
      <c r="CQ243" s="614" t="s">
        <v>1083</v>
      </c>
      <c r="CR243" s="614" t="s">
        <v>529</v>
      </c>
      <c r="CS243" s="614" t="s">
        <v>1083</v>
      </c>
      <c r="CT243" s="614" t="s">
        <v>1083</v>
      </c>
      <c r="CU243" s="614" t="s">
        <v>1083</v>
      </c>
      <c r="CV243" s="614" t="s">
        <v>1083</v>
      </c>
      <c r="CW243" s="614" t="s">
        <v>1083</v>
      </c>
      <c r="CX243" s="614" t="s">
        <v>1083</v>
      </c>
      <c r="CY243" s="614" t="s">
        <v>1083</v>
      </c>
      <c r="CZ243" s="614" t="s">
        <v>1083</v>
      </c>
      <c r="DA243" s="614" t="s">
        <v>1083</v>
      </c>
      <c r="DB243" s="614" t="s">
        <v>1083</v>
      </c>
      <c r="DC243" s="614" t="s">
        <v>529</v>
      </c>
      <c r="DD243" s="614" t="s">
        <v>1083</v>
      </c>
      <c r="DE243" s="614" t="s">
        <v>1083</v>
      </c>
      <c r="DF243" s="614" t="s">
        <v>1083</v>
      </c>
      <c r="DG243" s="614" t="s">
        <v>1083</v>
      </c>
      <c r="DH243" s="614" t="s">
        <v>1083</v>
      </c>
      <c r="DI243" s="614" t="s">
        <v>1083</v>
      </c>
      <c r="DJ243" s="614" t="s">
        <v>1083</v>
      </c>
      <c r="DK243" s="614" t="s">
        <v>1083</v>
      </c>
      <c r="DL243" s="614" t="s">
        <v>1083</v>
      </c>
      <c r="DM243" s="614" t="s">
        <v>529</v>
      </c>
      <c r="DN243" s="614" t="s">
        <v>1083</v>
      </c>
      <c r="DO243" s="614" t="s">
        <v>1083</v>
      </c>
      <c r="DP243" s="614" t="s">
        <v>1083</v>
      </c>
      <c r="DQ243" s="614" t="s">
        <v>1083</v>
      </c>
      <c r="DR243" s="614" t="s">
        <v>1083</v>
      </c>
      <c r="DS243" s="614" t="s">
        <v>1083</v>
      </c>
      <c r="DT243" s="614" t="s">
        <v>1083</v>
      </c>
      <c r="DU243" s="614" t="s">
        <v>1083</v>
      </c>
      <c r="DV243" s="614" t="s">
        <v>1083</v>
      </c>
      <c r="DW243" s="614" t="s">
        <v>1083</v>
      </c>
      <c r="DX243" s="614" t="s">
        <v>1083</v>
      </c>
      <c r="DY243" s="614" t="s">
        <v>1083</v>
      </c>
      <c r="DZ243" s="614" t="s">
        <v>529</v>
      </c>
      <c r="EA243" s="614" t="s">
        <v>529</v>
      </c>
      <c r="EB243" s="614" t="s">
        <v>529</v>
      </c>
      <c r="EC243" s="614" t="s">
        <v>1083</v>
      </c>
      <c r="ED243" s="614" t="s">
        <v>529</v>
      </c>
      <c r="EE243" s="614" t="s">
        <v>529</v>
      </c>
      <c r="EF243" s="614" t="s">
        <v>529</v>
      </c>
      <c r="EG243" s="614" t="s">
        <v>529</v>
      </c>
      <c r="EH243" s="614" t="s">
        <v>1083</v>
      </c>
      <c r="EI243" s="614" t="s">
        <v>1083</v>
      </c>
      <c r="EJ243" s="614" t="s">
        <v>1083</v>
      </c>
      <c r="EK243" s="614" t="s">
        <v>1083</v>
      </c>
      <c r="EL243" s="614" t="s">
        <v>1083</v>
      </c>
      <c r="EM243" s="614" t="s">
        <v>1083</v>
      </c>
      <c r="EN243" s="614" t="s">
        <v>1083</v>
      </c>
      <c r="EO243" s="614" t="s">
        <v>1083</v>
      </c>
      <c r="EP243" s="614" t="s">
        <v>1083</v>
      </c>
      <c r="EQ243" s="614" t="s">
        <v>1083</v>
      </c>
      <c r="ER243" s="614" t="s">
        <v>1083</v>
      </c>
      <c r="ES243" s="614" t="s">
        <v>1083</v>
      </c>
      <c r="ET243" s="614" t="s">
        <v>529</v>
      </c>
      <c r="EU243" s="614" t="s">
        <v>529</v>
      </c>
      <c r="EV243" s="614" t="s">
        <v>529</v>
      </c>
      <c r="EW243" s="614" t="s">
        <v>529</v>
      </c>
      <c r="EX243" s="614" t="s">
        <v>1083</v>
      </c>
      <c r="EY243" s="614" t="s">
        <v>1083</v>
      </c>
      <c r="EZ243" s="614" t="s">
        <v>529</v>
      </c>
      <c r="FA243" s="614" t="s">
        <v>1083</v>
      </c>
      <c r="FB243" s="614" t="s">
        <v>1083</v>
      </c>
      <c r="FC243" s="614" t="s">
        <v>1083</v>
      </c>
      <c r="FD243" s="614" t="s">
        <v>1083</v>
      </c>
      <c r="FE243" s="614" t="s">
        <v>1083</v>
      </c>
      <c r="FF243" s="614" t="s">
        <v>1083</v>
      </c>
      <c r="FG243" s="614" t="s">
        <v>1083</v>
      </c>
      <c r="FH243" s="614" t="s">
        <v>1083</v>
      </c>
      <c r="FI243" s="614" t="s">
        <v>1083</v>
      </c>
      <c r="FJ243" s="614" t="s">
        <v>529</v>
      </c>
      <c r="FK243" s="614" t="s">
        <v>529</v>
      </c>
      <c r="FL243" s="614" t="s">
        <v>1083</v>
      </c>
      <c r="FM243" s="614" t="s">
        <v>1083</v>
      </c>
      <c r="FN243" s="614" t="s">
        <v>1083</v>
      </c>
      <c r="FO243" s="614" t="s">
        <v>1083</v>
      </c>
      <c r="FP243" s="614" t="s">
        <v>1083</v>
      </c>
      <c r="FQ243" s="614" t="s">
        <v>1083</v>
      </c>
      <c r="FR243" s="614" t="s">
        <v>529</v>
      </c>
      <c r="FS243" s="614" t="s">
        <v>529</v>
      </c>
      <c r="FT243" s="614" t="s">
        <v>529</v>
      </c>
      <c r="FU243" s="614" t="s">
        <v>529</v>
      </c>
      <c r="FV243" s="614" t="s">
        <v>529</v>
      </c>
      <c r="FW243" s="614" t="s">
        <v>529</v>
      </c>
      <c r="FX243" s="614" t="s">
        <v>529</v>
      </c>
      <c r="FY243" s="614" t="s">
        <v>1083</v>
      </c>
      <c r="FZ243" s="614" t="s">
        <v>529</v>
      </c>
      <c r="GA243" s="614" t="s">
        <v>529</v>
      </c>
      <c r="GB243" s="614" t="s">
        <v>529</v>
      </c>
      <c r="GC243" s="614" t="s">
        <v>529</v>
      </c>
      <c r="GD243" s="614" t="s">
        <v>529</v>
      </c>
      <c r="GE243" s="614" t="s">
        <v>1083</v>
      </c>
      <c r="GF243" s="614" t="s">
        <v>529</v>
      </c>
      <c r="GG243" s="614" t="s">
        <v>529</v>
      </c>
      <c r="GH243" s="614" t="s">
        <v>1083</v>
      </c>
      <c r="GI243" s="614" t="s">
        <v>1083</v>
      </c>
      <c r="GJ243" s="614" t="s">
        <v>529</v>
      </c>
      <c r="GK243" s="614" t="s">
        <v>1083</v>
      </c>
      <c r="GL243" s="614" t="s">
        <v>529</v>
      </c>
      <c r="GM243" s="614" t="s">
        <v>529</v>
      </c>
    </row>
    <row r="244" spans="1:195" x14ac:dyDescent="0.2">
      <c r="A244" s="613">
        <v>45069</v>
      </c>
      <c r="B244" s="614" t="s">
        <v>1083</v>
      </c>
      <c r="C244" s="614" t="s">
        <v>1083</v>
      </c>
      <c r="D244" s="614" t="s">
        <v>1083</v>
      </c>
      <c r="E244" s="614" t="s">
        <v>529</v>
      </c>
      <c r="F244" s="614" t="s">
        <v>1083</v>
      </c>
      <c r="G244" s="614" t="s">
        <v>1083</v>
      </c>
      <c r="H244" s="614" t="s">
        <v>1083</v>
      </c>
      <c r="I244" s="614" t="s">
        <v>1083</v>
      </c>
      <c r="J244" s="614" t="s">
        <v>1083</v>
      </c>
      <c r="K244" s="614" t="s">
        <v>1083</v>
      </c>
      <c r="L244" s="614" t="s">
        <v>1083</v>
      </c>
      <c r="M244" s="614" t="s">
        <v>1083</v>
      </c>
      <c r="N244" s="614" t="s">
        <v>1083</v>
      </c>
      <c r="O244" s="614" t="s">
        <v>1083</v>
      </c>
      <c r="P244" s="614" t="s">
        <v>1083</v>
      </c>
      <c r="Q244" s="614" t="s">
        <v>1083</v>
      </c>
      <c r="R244" s="614" t="s">
        <v>1083</v>
      </c>
      <c r="S244" s="614" t="s">
        <v>1083</v>
      </c>
      <c r="T244" s="614" t="s">
        <v>1083</v>
      </c>
      <c r="U244" s="614" t="s">
        <v>1083</v>
      </c>
      <c r="V244" s="614" t="s">
        <v>1083</v>
      </c>
      <c r="W244" s="614" t="s">
        <v>1083</v>
      </c>
      <c r="X244" s="614" t="s">
        <v>1083</v>
      </c>
      <c r="Y244" s="614" t="s">
        <v>1083</v>
      </c>
      <c r="Z244" s="614" t="s">
        <v>1083</v>
      </c>
      <c r="AA244" s="614" t="s">
        <v>1083</v>
      </c>
      <c r="AB244" s="614" t="s">
        <v>1083</v>
      </c>
      <c r="AC244" s="614" t="s">
        <v>1083</v>
      </c>
      <c r="AD244" s="614" t="s">
        <v>1083</v>
      </c>
      <c r="AE244" s="614" t="s">
        <v>1083</v>
      </c>
      <c r="AF244" s="614" t="s">
        <v>1083</v>
      </c>
      <c r="AG244" s="614" t="s">
        <v>1083</v>
      </c>
      <c r="AH244" s="614" t="s">
        <v>1083</v>
      </c>
      <c r="AI244" s="614" t="s">
        <v>1083</v>
      </c>
      <c r="AJ244" s="614" t="s">
        <v>1083</v>
      </c>
      <c r="AK244" s="614" t="s">
        <v>1083</v>
      </c>
      <c r="AL244" s="614" t="s">
        <v>1083</v>
      </c>
      <c r="AM244" s="614" t="s">
        <v>1083</v>
      </c>
      <c r="AN244" s="614" t="s">
        <v>1083</v>
      </c>
      <c r="AO244" s="614" t="s">
        <v>1083</v>
      </c>
      <c r="AP244" s="614" t="s">
        <v>1083</v>
      </c>
      <c r="AQ244" s="614" t="s">
        <v>1083</v>
      </c>
      <c r="AR244" s="614" t="s">
        <v>1083</v>
      </c>
      <c r="AS244" s="614" t="s">
        <v>1083</v>
      </c>
      <c r="AT244" s="614" t="s">
        <v>1083</v>
      </c>
      <c r="AU244" s="614" t="s">
        <v>1083</v>
      </c>
      <c r="AV244" s="614" t="s">
        <v>1083</v>
      </c>
      <c r="AW244" s="614" t="s">
        <v>1083</v>
      </c>
      <c r="AX244" s="614" t="s">
        <v>1083</v>
      </c>
      <c r="AY244" s="614" t="s">
        <v>1083</v>
      </c>
      <c r="AZ244" s="614" t="s">
        <v>1083</v>
      </c>
      <c r="BA244" s="614" t="s">
        <v>1083</v>
      </c>
      <c r="BB244" s="614" t="s">
        <v>1083</v>
      </c>
      <c r="BC244" s="614" t="s">
        <v>529</v>
      </c>
      <c r="BD244" s="614" t="s">
        <v>529</v>
      </c>
      <c r="BE244" s="614" t="s">
        <v>1083</v>
      </c>
      <c r="BF244" s="614" t="s">
        <v>529</v>
      </c>
      <c r="BG244" s="614" t="s">
        <v>1083</v>
      </c>
      <c r="BH244" s="614" t="s">
        <v>529</v>
      </c>
      <c r="BI244" s="614" t="s">
        <v>1083</v>
      </c>
      <c r="BJ244" s="614" t="s">
        <v>1083</v>
      </c>
      <c r="BK244" s="614" t="s">
        <v>529</v>
      </c>
      <c r="BL244" s="614" t="s">
        <v>529</v>
      </c>
      <c r="BM244" s="614" t="s">
        <v>1083</v>
      </c>
      <c r="BN244" s="614" t="s">
        <v>529</v>
      </c>
      <c r="BO244" s="614" t="s">
        <v>529</v>
      </c>
      <c r="BP244" s="614" t="s">
        <v>529</v>
      </c>
      <c r="BQ244" s="614" t="s">
        <v>529</v>
      </c>
      <c r="BR244" s="614" t="s">
        <v>529</v>
      </c>
      <c r="BS244" s="614" t="s">
        <v>529</v>
      </c>
      <c r="BT244" s="614" t="s">
        <v>529</v>
      </c>
      <c r="BU244" s="614" t="s">
        <v>529</v>
      </c>
      <c r="BV244" s="614" t="s">
        <v>529</v>
      </c>
      <c r="BW244" s="614" t="s">
        <v>529</v>
      </c>
      <c r="BX244" s="614" t="s">
        <v>529</v>
      </c>
      <c r="BY244" s="614" t="s">
        <v>1083</v>
      </c>
      <c r="BZ244" s="614" t="s">
        <v>1083</v>
      </c>
      <c r="CA244" s="614" t="s">
        <v>1083</v>
      </c>
      <c r="CB244" s="614" t="s">
        <v>1083</v>
      </c>
      <c r="CC244" s="614" t="s">
        <v>1083</v>
      </c>
      <c r="CD244" s="614" t="s">
        <v>1083</v>
      </c>
      <c r="CE244" s="614" t="s">
        <v>529</v>
      </c>
      <c r="CF244" s="614" t="s">
        <v>529</v>
      </c>
      <c r="CG244" s="614" t="s">
        <v>1083</v>
      </c>
      <c r="CH244" s="614" t="s">
        <v>1083</v>
      </c>
      <c r="CI244" s="614" t="s">
        <v>1083</v>
      </c>
      <c r="CJ244" s="614" t="s">
        <v>1083</v>
      </c>
      <c r="CK244" s="614" t="s">
        <v>529</v>
      </c>
      <c r="CL244" s="614" t="s">
        <v>1083</v>
      </c>
      <c r="CM244" s="614" t="s">
        <v>1083</v>
      </c>
      <c r="CN244" s="614" t="s">
        <v>1083</v>
      </c>
      <c r="CO244" s="614" t="s">
        <v>1083</v>
      </c>
      <c r="CP244" s="614" t="s">
        <v>1083</v>
      </c>
      <c r="CQ244" s="614" t="s">
        <v>1083</v>
      </c>
      <c r="CR244" s="614" t="s">
        <v>529</v>
      </c>
      <c r="CS244" s="614" t="s">
        <v>1083</v>
      </c>
      <c r="CT244" s="614" t="s">
        <v>1083</v>
      </c>
      <c r="CU244" s="614" t="s">
        <v>1083</v>
      </c>
      <c r="CV244" s="614" t="s">
        <v>1083</v>
      </c>
      <c r="CW244" s="614" t="s">
        <v>1083</v>
      </c>
      <c r="CX244" s="614" t="s">
        <v>1083</v>
      </c>
      <c r="CY244" s="614" t="s">
        <v>1083</v>
      </c>
      <c r="CZ244" s="614" t="s">
        <v>1083</v>
      </c>
      <c r="DA244" s="614" t="s">
        <v>1083</v>
      </c>
      <c r="DB244" s="614" t="s">
        <v>1083</v>
      </c>
      <c r="DC244" s="614" t="s">
        <v>529</v>
      </c>
      <c r="DD244" s="614" t="s">
        <v>1083</v>
      </c>
      <c r="DE244" s="614" t="s">
        <v>1083</v>
      </c>
      <c r="DF244" s="614" t="s">
        <v>1083</v>
      </c>
      <c r="DG244" s="614" t="s">
        <v>1083</v>
      </c>
      <c r="DH244" s="614" t="s">
        <v>1083</v>
      </c>
      <c r="DI244" s="614" t="s">
        <v>1083</v>
      </c>
      <c r="DJ244" s="614" t="s">
        <v>1083</v>
      </c>
      <c r="DK244" s="614" t="s">
        <v>1083</v>
      </c>
      <c r="DL244" s="614" t="s">
        <v>1083</v>
      </c>
      <c r="DM244" s="614" t="s">
        <v>529</v>
      </c>
      <c r="DN244" s="614" t="s">
        <v>1083</v>
      </c>
      <c r="DO244" s="614" t="s">
        <v>1083</v>
      </c>
      <c r="DP244" s="614" t="s">
        <v>1083</v>
      </c>
      <c r="DQ244" s="614" t="s">
        <v>1083</v>
      </c>
      <c r="DR244" s="614" t="s">
        <v>1083</v>
      </c>
      <c r="DS244" s="614" t="s">
        <v>529</v>
      </c>
      <c r="DT244" s="614" t="s">
        <v>1083</v>
      </c>
      <c r="DU244" s="614" t="s">
        <v>1083</v>
      </c>
      <c r="DV244" s="614" t="s">
        <v>1083</v>
      </c>
      <c r="DW244" s="614" t="s">
        <v>1083</v>
      </c>
      <c r="DX244" s="614" t="s">
        <v>1083</v>
      </c>
      <c r="DY244" s="614" t="s">
        <v>1083</v>
      </c>
      <c r="DZ244" s="614" t="s">
        <v>529</v>
      </c>
      <c r="EA244" s="614" t="s">
        <v>529</v>
      </c>
      <c r="EB244" s="614" t="s">
        <v>529</v>
      </c>
      <c r="EC244" s="614" t="s">
        <v>1083</v>
      </c>
      <c r="ED244" s="614" t="s">
        <v>1083</v>
      </c>
      <c r="EE244" s="614" t="s">
        <v>529</v>
      </c>
      <c r="EF244" s="614" t="s">
        <v>529</v>
      </c>
      <c r="EG244" s="614" t="s">
        <v>529</v>
      </c>
      <c r="EH244" s="614" t="s">
        <v>1083</v>
      </c>
      <c r="EI244" s="614" t="s">
        <v>1083</v>
      </c>
      <c r="EJ244" s="614" t="s">
        <v>1083</v>
      </c>
      <c r="EK244" s="614" t="s">
        <v>1083</v>
      </c>
      <c r="EL244" s="614" t="s">
        <v>1083</v>
      </c>
      <c r="EM244" s="614" t="s">
        <v>1083</v>
      </c>
      <c r="EN244" s="614" t="s">
        <v>1083</v>
      </c>
      <c r="EO244" s="614" t="s">
        <v>1083</v>
      </c>
      <c r="EP244" s="614" t="s">
        <v>1083</v>
      </c>
      <c r="EQ244" s="614" t="s">
        <v>1083</v>
      </c>
      <c r="ER244" s="614" t="s">
        <v>1083</v>
      </c>
      <c r="ES244" s="614" t="s">
        <v>1083</v>
      </c>
      <c r="ET244" s="614" t="s">
        <v>529</v>
      </c>
      <c r="EU244" s="614" t="s">
        <v>1083</v>
      </c>
      <c r="EV244" s="614" t="s">
        <v>529</v>
      </c>
      <c r="EW244" s="614" t="s">
        <v>529</v>
      </c>
      <c r="EX244" s="614" t="s">
        <v>1083</v>
      </c>
      <c r="EY244" s="614" t="s">
        <v>1083</v>
      </c>
      <c r="EZ244" s="614" t="s">
        <v>529</v>
      </c>
      <c r="FA244" s="614" t="s">
        <v>1083</v>
      </c>
      <c r="FB244" s="614" t="s">
        <v>1083</v>
      </c>
      <c r="FC244" s="614" t="s">
        <v>529</v>
      </c>
      <c r="FD244" s="614" t="s">
        <v>1083</v>
      </c>
      <c r="FE244" s="614" t="s">
        <v>1083</v>
      </c>
      <c r="FF244" s="614" t="s">
        <v>1083</v>
      </c>
      <c r="FG244" s="614" t="s">
        <v>1083</v>
      </c>
      <c r="FH244" s="614" t="s">
        <v>1083</v>
      </c>
      <c r="FI244" s="614" t="s">
        <v>1083</v>
      </c>
      <c r="FJ244" s="614" t="s">
        <v>529</v>
      </c>
      <c r="FK244" s="614" t="s">
        <v>529</v>
      </c>
      <c r="FL244" s="614" t="s">
        <v>1083</v>
      </c>
      <c r="FM244" s="614" t="s">
        <v>1083</v>
      </c>
      <c r="FN244" s="614" t="s">
        <v>1083</v>
      </c>
      <c r="FO244" s="614" t="s">
        <v>1083</v>
      </c>
      <c r="FP244" s="614" t="s">
        <v>1083</v>
      </c>
      <c r="FQ244" s="614" t="s">
        <v>1083</v>
      </c>
      <c r="FR244" s="614" t="s">
        <v>529</v>
      </c>
      <c r="FS244" s="614" t="s">
        <v>529</v>
      </c>
      <c r="FT244" s="614" t="s">
        <v>529</v>
      </c>
      <c r="FU244" s="614" t="s">
        <v>529</v>
      </c>
      <c r="FV244" s="614" t="s">
        <v>529</v>
      </c>
      <c r="FW244" s="614" t="s">
        <v>529</v>
      </c>
      <c r="FX244" s="614" t="s">
        <v>529</v>
      </c>
      <c r="FY244" s="614" t="s">
        <v>1083</v>
      </c>
      <c r="FZ244" s="614" t="s">
        <v>529</v>
      </c>
      <c r="GA244" s="614" t="s">
        <v>529</v>
      </c>
      <c r="GB244" s="614" t="s">
        <v>529</v>
      </c>
      <c r="GC244" s="614" t="s">
        <v>529</v>
      </c>
      <c r="GD244" s="614" t="s">
        <v>529</v>
      </c>
      <c r="GE244" s="614" t="s">
        <v>1083</v>
      </c>
      <c r="GF244" s="614" t="s">
        <v>529</v>
      </c>
      <c r="GG244" s="614" t="s">
        <v>529</v>
      </c>
      <c r="GH244" s="614" t="s">
        <v>1083</v>
      </c>
      <c r="GI244" s="614" t="s">
        <v>1083</v>
      </c>
      <c r="GJ244" s="614" t="s">
        <v>529</v>
      </c>
      <c r="GK244" s="614" t="s">
        <v>1083</v>
      </c>
      <c r="GL244" s="614" t="s">
        <v>529</v>
      </c>
      <c r="GM244" s="614" t="s">
        <v>1083</v>
      </c>
    </row>
    <row r="245" spans="1:195" x14ac:dyDescent="0.2">
      <c r="A245" s="613">
        <v>45070</v>
      </c>
      <c r="B245" s="614" t="s">
        <v>1083</v>
      </c>
      <c r="C245" s="614" t="s">
        <v>1083</v>
      </c>
      <c r="D245" s="614" t="s">
        <v>1083</v>
      </c>
      <c r="E245" s="614" t="s">
        <v>529</v>
      </c>
      <c r="F245" s="614" t="s">
        <v>1083</v>
      </c>
      <c r="G245" s="614" t="s">
        <v>1083</v>
      </c>
      <c r="H245" s="614" t="s">
        <v>1083</v>
      </c>
      <c r="I245" s="614" t="s">
        <v>1083</v>
      </c>
      <c r="J245" s="614" t="s">
        <v>1083</v>
      </c>
      <c r="K245" s="614" t="s">
        <v>1083</v>
      </c>
      <c r="L245" s="614" t="s">
        <v>1083</v>
      </c>
      <c r="M245" s="614" t="s">
        <v>1083</v>
      </c>
      <c r="N245" s="614" t="s">
        <v>1083</v>
      </c>
      <c r="O245" s="614" t="s">
        <v>1083</v>
      </c>
      <c r="P245" s="614" t="s">
        <v>1083</v>
      </c>
      <c r="Q245" s="614" t="s">
        <v>1083</v>
      </c>
      <c r="R245" s="614" t="s">
        <v>1083</v>
      </c>
      <c r="S245" s="614" t="s">
        <v>1083</v>
      </c>
      <c r="T245" s="614" t="s">
        <v>1083</v>
      </c>
      <c r="U245" s="614" t="s">
        <v>1083</v>
      </c>
      <c r="V245" s="614" t="s">
        <v>1083</v>
      </c>
      <c r="W245" s="614" t="s">
        <v>1083</v>
      </c>
      <c r="X245" s="614" t="s">
        <v>1083</v>
      </c>
      <c r="Y245" s="614" t="s">
        <v>1083</v>
      </c>
      <c r="Z245" s="614" t="s">
        <v>1083</v>
      </c>
      <c r="AA245" s="614" t="s">
        <v>1083</v>
      </c>
      <c r="AB245" s="614" t="s">
        <v>1083</v>
      </c>
      <c r="AC245" s="614" t="s">
        <v>1083</v>
      </c>
      <c r="AD245" s="614" t="s">
        <v>1083</v>
      </c>
      <c r="AE245" s="614" t="s">
        <v>1083</v>
      </c>
      <c r="AF245" s="614" t="s">
        <v>1083</v>
      </c>
      <c r="AG245" s="614" t="s">
        <v>1083</v>
      </c>
      <c r="AH245" s="614" t="s">
        <v>1083</v>
      </c>
      <c r="AI245" s="614" t="s">
        <v>1083</v>
      </c>
      <c r="AJ245" s="614" t="s">
        <v>1083</v>
      </c>
      <c r="AK245" s="614" t="s">
        <v>1083</v>
      </c>
      <c r="AL245" s="614" t="s">
        <v>1083</v>
      </c>
      <c r="AM245" s="614" t="s">
        <v>1083</v>
      </c>
      <c r="AN245" s="614" t="s">
        <v>1083</v>
      </c>
      <c r="AO245" s="614" t="s">
        <v>1083</v>
      </c>
      <c r="AP245" s="614" t="s">
        <v>1083</v>
      </c>
      <c r="AQ245" s="614" t="s">
        <v>1083</v>
      </c>
      <c r="AR245" s="614" t="s">
        <v>1083</v>
      </c>
      <c r="AS245" s="614" t="s">
        <v>1083</v>
      </c>
      <c r="AT245" s="614" t="s">
        <v>1083</v>
      </c>
      <c r="AU245" s="614" t="s">
        <v>1083</v>
      </c>
      <c r="AV245" s="614" t="s">
        <v>1083</v>
      </c>
      <c r="AW245" s="614" t="s">
        <v>1083</v>
      </c>
      <c r="AX245" s="614" t="s">
        <v>1083</v>
      </c>
      <c r="AY245" s="614" t="s">
        <v>1083</v>
      </c>
      <c r="AZ245" s="614" t="s">
        <v>1083</v>
      </c>
      <c r="BA245" s="614" t="s">
        <v>1083</v>
      </c>
      <c r="BB245" s="614" t="s">
        <v>1083</v>
      </c>
      <c r="BC245" s="614" t="s">
        <v>529</v>
      </c>
      <c r="BD245" s="614" t="s">
        <v>529</v>
      </c>
      <c r="BE245" s="614" t="s">
        <v>1083</v>
      </c>
      <c r="BF245" s="614" t="s">
        <v>529</v>
      </c>
      <c r="BG245" s="614" t="s">
        <v>1083</v>
      </c>
      <c r="BH245" s="614" t="s">
        <v>529</v>
      </c>
      <c r="BI245" s="614" t="s">
        <v>1083</v>
      </c>
      <c r="BJ245" s="614" t="s">
        <v>1083</v>
      </c>
      <c r="BK245" s="614" t="s">
        <v>529</v>
      </c>
      <c r="BL245" s="614" t="s">
        <v>529</v>
      </c>
      <c r="BM245" s="614" t="s">
        <v>1083</v>
      </c>
      <c r="BN245" s="614" t="s">
        <v>529</v>
      </c>
      <c r="BO245" s="614" t="s">
        <v>529</v>
      </c>
      <c r="BP245" s="614" t="s">
        <v>529</v>
      </c>
      <c r="BQ245" s="614" t="s">
        <v>529</v>
      </c>
      <c r="BR245" s="614" t="s">
        <v>529</v>
      </c>
      <c r="BS245" s="614" t="s">
        <v>529</v>
      </c>
      <c r="BT245" s="614" t="s">
        <v>529</v>
      </c>
      <c r="BU245" s="614" t="s">
        <v>529</v>
      </c>
      <c r="BV245" s="614" t="s">
        <v>529</v>
      </c>
      <c r="BW245" s="614" t="s">
        <v>529</v>
      </c>
      <c r="BX245" s="614" t="s">
        <v>529</v>
      </c>
      <c r="BY245" s="614" t="s">
        <v>1083</v>
      </c>
      <c r="BZ245" s="614" t="s">
        <v>1083</v>
      </c>
      <c r="CA245" s="614" t="s">
        <v>1083</v>
      </c>
      <c r="CB245" s="614" t="s">
        <v>1083</v>
      </c>
      <c r="CC245" s="614" t="s">
        <v>1083</v>
      </c>
      <c r="CD245" s="614" t="s">
        <v>1083</v>
      </c>
      <c r="CE245" s="614" t="s">
        <v>529</v>
      </c>
      <c r="CF245" s="614" t="s">
        <v>529</v>
      </c>
      <c r="CG245" s="614" t="s">
        <v>1083</v>
      </c>
      <c r="CH245" s="614" t="s">
        <v>1083</v>
      </c>
      <c r="CI245" s="614" t="s">
        <v>1083</v>
      </c>
      <c r="CJ245" s="614" t="s">
        <v>1083</v>
      </c>
      <c r="CK245" s="614" t="s">
        <v>529</v>
      </c>
      <c r="CL245" s="614" t="s">
        <v>1083</v>
      </c>
      <c r="CM245" s="614" t="s">
        <v>1083</v>
      </c>
      <c r="CN245" s="614" t="s">
        <v>1083</v>
      </c>
      <c r="CO245" s="614" t="s">
        <v>1083</v>
      </c>
      <c r="CP245" s="614" t="s">
        <v>1083</v>
      </c>
      <c r="CQ245" s="614" t="s">
        <v>1083</v>
      </c>
      <c r="CR245" s="614" t="s">
        <v>529</v>
      </c>
      <c r="CS245" s="614" t="s">
        <v>1083</v>
      </c>
      <c r="CT245" s="614" t="s">
        <v>1083</v>
      </c>
      <c r="CU245" s="614" t="s">
        <v>1083</v>
      </c>
      <c r="CV245" s="614" t="s">
        <v>1083</v>
      </c>
      <c r="CW245" s="614" t="s">
        <v>1083</v>
      </c>
      <c r="CX245" s="614" t="s">
        <v>1083</v>
      </c>
      <c r="CY245" s="614" t="s">
        <v>1083</v>
      </c>
      <c r="CZ245" s="614" t="s">
        <v>1083</v>
      </c>
      <c r="DA245" s="614" t="s">
        <v>1083</v>
      </c>
      <c r="DB245" s="614" t="s">
        <v>1083</v>
      </c>
      <c r="DC245" s="614" t="s">
        <v>529</v>
      </c>
      <c r="DD245" s="614" t="s">
        <v>1083</v>
      </c>
      <c r="DE245" s="614" t="s">
        <v>1083</v>
      </c>
      <c r="DF245" s="614" t="s">
        <v>1083</v>
      </c>
      <c r="DG245" s="614" t="s">
        <v>1083</v>
      </c>
      <c r="DH245" s="614" t="s">
        <v>1083</v>
      </c>
      <c r="DI245" s="614" t="s">
        <v>1083</v>
      </c>
      <c r="DJ245" s="614" t="s">
        <v>1083</v>
      </c>
      <c r="DK245" s="614" t="s">
        <v>1083</v>
      </c>
      <c r="DL245" s="614" t="s">
        <v>1083</v>
      </c>
      <c r="DM245" s="614" t="s">
        <v>529</v>
      </c>
      <c r="DN245" s="614" t="s">
        <v>1083</v>
      </c>
      <c r="DO245" s="614" t="s">
        <v>1083</v>
      </c>
      <c r="DP245" s="614" t="s">
        <v>1083</v>
      </c>
      <c r="DQ245" s="614" t="s">
        <v>1083</v>
      </c>
      <c r="DR245" s="614" t="s">
        <v>1083</v>
      </c>
      <c r="DS245" s="614" t="s">
        <v>1083</v>
      </c>
      <c r="DT245" s="614" t="s">
        <v>1083</v>
      </c>
      <c r="DU245" s="614" t="s">
        <v>1083</v>
      </c>
      <c r="DV245" s="614" t="s">
        <v>1083</v>
      </c>
      <c r="DW245" s="614" t="s">
        <v>1083</v>
      </c>
      <c r="DX245" s="614" t="s">
        <v>1083</v>
      </c>
      <c r="DY245" s="614" t="s">
        <v>1083</v>
      </c>
      <c r="DZ245" s="614" t="s">
        <v>529</v>
      </c>
      <c r="EA245" s="614" t="s">
        <v>529</v>
      </c>
      <c r="EB245" s="614" t="s">
        <v>529</v>
      </c>
      <c r="EC245" s="614" t="s">
        <v>1083</v>
      </c>
      <c r="ED245" s="614" t="s">
        <v>529</v>
      </c>
      <c r="EE245" s="614" t="s">
        <v>1083</v>
      </c>
      <c r="EF245" s="614" t="s">
        <v>529</v>
      </c>
      <c r="EG245" s="614" t="s">
        <v>529</v>
      </c>
      <c r="EH245" s="614" t="s">
        <v>1083</v>
      </c>
      <c r="EI245" s="614" t="s">
        <v>1083</v>
      </c>
      <c r="EJ245" s="614" t="s">
        <v>1083</v>
      </c>
      <c r="EK245" s="614" t="s">
        <v>1083</v>
      </c>
      <c r="EL245" s="614" t="s">
        <v>1083</v>
      </c>
      <c r="EM245" s="614" t="s">
        <v>1083</v>
      </c>
      <c r="EN245" s="614" t="s">
        <v>1083</v>
      </c>
      <c r="EO245" s="614" t="s">
        <v>1083</v>
      </c>
      <c r="EP245" s="614" t="s">
        <v>1083</v>
      </c>
      <c r="EQ245" s="614" t="s">
        <v>1083</v>
      </c>
      <c r="ER245" s="614" t="s">
        <v>1083</v>
      </c>
      <c r="ES245" s="614" t="s">
        <v>1083</v>
      </c>
      <c r="ET245" s="614" t="s">
        <v>529</v>
      </c>
      <c r="EU245" s="614" t="s">
        <v>529</v>
      </c>
      <c r="EV245" s="614" t="s">
        <v>529</v>
      </c>
      <c r="EW245" s="614" t="s">
        <v>529</v>
      </c>
      <c r="EX245" s="614" t="s">
        <v>1083</v>
      </c>
      <c r="EY245" s="614" t="s">
        <v>1083</v>
      </c>
      <c r="EZ245" s="614" t="s">
        <v>529</v>
      </c>
      <c r="FA245" s="614" t="s">
        <v>1083</v>
      </c>
      <c r="FB245" s="614" t="s">
        <v>1083</v>
      </c>
      <c r="FC245" s="614" t="s">
        <v>1083</v>
      </c>
      <c r="FD245" s="614" t="s">
        <v>1083</v>
      </c>
      <c r="FE245" s="614" t="s">
        <v>1083</v>
      </c>
      <c r="FF245" s="614" t="s">
        <v>1083</v>
      </c>
      <c r="FG245" s="614" t="s">
        <v>1083</v>
      </c>
      <c r="FH245" s="614" t="s">
        <v>1083</v>
      </c>
      <c r="FI245" s="614" t="s">
        <v>1083</v>
      </c>
      <c r="FJ245" s="614" t="s">
        <v>529</v>
      </c>
      <c r="FK245" s="614" t="s">
        <v>529</v>
      </c>
      <c r="FL245" s="614" t="s">
        <v>1083</v>
      </c>
      <c r="FM245" s="614" t="s">
        <v>1083</v>
      </c>
      <c r="FN245" s="614" t="s">
        <v>1083</v>
      </c>
      <c r="FO245" s="614" t="s">
        <v>1083</v>
      </c>
      <c r="FP245" s="614" t="s">
        <v>1083</v>
      </c>
      <c r="FQ245" s="614" t="s">
        <v>1083</v>
      </c>
      <c r="FR245" s="614" t="s">
        <v>529</v>
      </c>
      <c r="FS245" s="614" t="s">
        <v>529</v>
      </c>
      <c r="FT245" s="614" t="s">
        <v>529</v>
      </c>
      <c r="FU245" s="614" t="s">
        <v>529</v>
      </c>
      <c r="FV245" s="614" t="s">
        <v>529</v>
      </c>
      <c r="FW245" s="614" t="s">
        <v>529</v>
      </c>
      <c r="FX245" s="614" t="s">
        <v>529</v>
      </c>
      <c r="FY245" s="614" t="s">
        <v>1083</v>
      </c>
      <c r="FZ245" s="614" t="s">
        <v>529</v>
      </c>
      <c r="GA245" s="614" t="s">
        <v>529</v>
      </c>
      <c r="GB245" s="614" t="s">
        <v>529</v>
      </c>
      <c r="GC245" s="614" t="s">
        <v>529</v>
      </c>
      <c r="GD245" s="614" t="s">
        <v>529</v>
      </c>
      <c r="GE245" s="614" t="s">
        <v>1083</v>
      </c>
      <c r="GF245" s="614" t="s">
        <v>529</v>
      </c>
      <c r="GG245" s="614" t="s">
        <v>529</v>
      </c>
      <c r="GH245" s="614" t="s">
        <v>1083</v>
      </c>
      <c r="GI245" s="614" t="s">
        <v>1083</v>
      </c>
      <c r="GJ245" s="614" t="s">
        <v>529</v>
      </c>
      <c r="GK245" s="614" t="s">
        <v>1083</v>
      </c>
      <c r="GL245" s="614" t="s">
        <v>529</v>
      </c>
      <c r="GM245" s="614" t="s">
        <v>1083</v>
      </c>
    </row>
    <row r="246" spans="1:195" x14ac:dyDescent="0.2">
      <c r="A246" s="613">
        <v>45071</v>
      </c>
      <c r="B246" s="614" t="s">
        <v>1083</v>
      </c>
      <c r="C246" s="614" t="s">
        <v>1083</v>
      </c>
      <c r="D246" s="614" t="s">
        <v>1083</v>
      </c>
      <c r="E246" s="614" t="s">
        <v>529</v>
      </c>
      <c r="F246" s="614" t="s">
        <v>1083</v>
      </c>
      <c r="G246" s="614" t="s">
        <v>1083</v>
      </c>
      <c r="H246" s="614" t="s">
        <v>1083</v>
      </c>
      <c r="I246" s="614" t="s">
        <v>1083</v>
      </c>
      <c r="J246" s="614" t="s">
        <v>1083</v>
      </c>
      <c r="K246" s="614" t="s">
        <v>1083</v>
      </c>
      <c r="L246" s="614" t="s">
        <v>1083</v>
      </c>
      <c r="M246" s="614" t="s">
        <v>1083</v>
      </c>
      <c r="N246" s="614" t="s">
        <v>1083</v>
      </c>
      <c r="O246" s="614" t="s">
        <v>1083</v>
      </c>
      <c r="P246" s="614" t="s">
        <v>1083</v>
      </c>
      <c r="Q246" s="614" t="s">
        <v>1083</v>
      </c>
      <c r="R246" s="614" t="s">
        <v>1083</v>
      </c>
      <c r="S246" s="614" t="s">
        <v>1083</v>
      </c>
      <c r="T246" s="614" t="s">
        <v>1083</v>
      </c>
      <c r="U246" s="614" t="s">
        <v>1083</v>
      </c>
      <c r="V246" s="614" t="s">
        <v>1083</v>
      </c>
      <c r="W246" s="614" t="s">
        <v>1083</v>
      </c>
      <c r="X246" s="614" t="s">
        <v>1083</v>
      </c>
      <c r="Y246" s="614" t="s">
        <v>1083</v>
      </c>
      <c r="Z246" s="614" t="s">
        <v>1083</v>
      </c>
      <c r="AA246" s="614" t="s">
        <v>1083</v>
      </c>
      <c r="AB246" s="614" t="s">
        <v>1083</v>
      </c>
      <c r="AC246" s="614" t="s">
        <v>1083</v>
      </c>
      <c r="AD246" s="614" t="s">
        <v>1083</v>
      </c>
      <c r="AE246" s="614" t="s">
        <v>1083</v>
      </c>
      <c r="AF246" s="614" t="s">
        <v>1083</v>
      </c>
      <c r="AG246" s="614" t="s">
        <v>1083</v>
      </c>
      <c r="AH246" s="614" t="s">
        <v>1083</v>
      </c>
      <c r="AI246" s="614" t="s">
        <v>1083</v>
      </c>
      <c r="AJ246" s="614" t="s">
        <v>1083</v>
      </c>
      <c r="AK246" s="614" t="s">
        <v>1083</v>
      </c>
      <c r="AL246" s="614" t="s">
        <v>1083</v>
      </c>
      <c r="AM246" s="614" t="s">
        <v>1083</v>
      </c>
      <c r="AN246" s="614" t="s">
        <v>1083</v>
      </c>
      <c r="AO246" s="614" t="s">
        <v>1083</v>
      </c>
      <c r="AP246" s="614" t="s">
        <v>1083</v>
      </c>
      <c r="AQ246" s="614" t="s">
        <v>1083</v>
      </c>
      <c r="AR246" s="614" t="s">
        <v>1083</v>
      </c>
      <c r="AS246" s="614" t="s">
        <v>1083</v>
      </c>
      <c r="AT246" s="614" t="s">
        <v>1083</v>
      </c>
      <c r="AU246" s="614" t="s">
        <v>1083</v>
      </c>
      <c r="AV246" s="614" t="s">
        <v>1083</v>
      </c>
      <c r="AW246" s="614" t="s">
        <v>1083</v>
      </c>
      <c r="AX246" s="614" t="s">
        <v>1083</v>
      </c>
      <c r="AY246" s="614" t="s">
        <v>1083</v>
      </c>
      <c r="AZ246" s="614" t="s">
        <v>1083</v>
      </c>
      <c r="BA246" s="614" t="s">
        <v>1083</v>
      </c>
      <c r="BB246" s="614" t="s">
        <v>1083</v>
      </c>
      <c r="BC246" s="614" t="s">
        <v>529</v>
      </c>
      <c r="BD246" s="614" t="s">
        <v>529</v>
      </c>
      <c r="BE246" s="614" t="s">
        <v>1083</v>
      </c>
      <c r="BF246" s="614" t="s">
        <v>529</v>
      </c>
      <c r="BG246" s="614" t="s">
        <v>1083</v>
      </c>
      <c r="BH246" s="614" t="s">
        <v>529</v>
      </c>
      <c r="BI246" s="614" t="s">
        <v>1083</v>
      </c>
      <c r="BJ246" s="614" t="s">
        <v>1083</v>
      </c>
      <c r="BK246" s="614" t="s">
        <v>529</v>
      </c>
      <c r="BL246" s="614" t="s">
        <v>529</v>
      </c>
      <c r="BM246" s="614" t="s">
        <v>1083</v>
      </c>
      <c r="BN246" s="614" t="s">
        <v>529</v>
      </c>
      <c r="BO246" s="614" t="s">
        <v>529</v>
      </c>
      <c r="BP246" s="614" t="s">
        <v>529</v>
      </c>
      <c r="BQ246" s="614" t="s">
        <v>529</v>
      </c>
      <c r="BR246" s="614" t="s">
        <v>529</v>
      </c>
      <c r="BS246" s="614" t="s">
        <v>529</v>
      </c>
      <c r="BT246" s="614" t="s">
        <v>529</v>
      </c>
      <c r="BU246" s="614" t="s">
        <v>529</v>
      </c>
      <c r="BV246" s="614" t="s">
        <v>529</v>
      </c>
      <c r="BW246" s="614" t="s">
        <v>529</v>
      </c>
      <c r="BX246" s="614" t="s">
        <v>529</v>
      </c>
      <c r="BY246" s="614" t="s">
        <v>1083</v>
      </c>
      <c r="BZ246" s="614" t="s">
        <v>1083</v>
      </c>
      <c r="CA246" s="614" t="s">
        <v>1083</v>
      </c>
      <c r="CB246" s="614" t="s">
        <v>1083</v>
      </c>
      <c r="CC246" s="614" t="s">
        <v>1083</v>
      </c>
      <c r="CD246" s="614" t="s">
        <v>1083</v>
      </c>
      <c r="CE246" s="614" t="s">
        <v>529</v>
      </c>
      <c r="CF246" s="614" t="s">
        <v>529</v>
      </c>
      <c r="CG246" s="614" t="s">
        <v>1083</v>
      </c>
      <c r="CH246" s="614" t="s">
        <v>1083</v>
      </c>
      <c r="CI246" s="614" t="s">
        <v>1083</v>
      </c>
      <c r="CJ246" s="614" t="s">
        <v>1083</v>
      </c>
      <c r="CK246" s="614" t="s">
        <v>529</v>
      </c>
      <c r="CL246" s="614" t="s">
        <v>1083</v>
      </c>
      <c r="CM246" s="614" t="s">
        <v>1083</v>
      </c>
      <c r="CN246" s="614" t="s">
        <v>1083</v>
      </c>
      <c r="CO246" s="614" t="s">
        <v>1083</v>
      </c>
      <c r="CP246" s="614" t="s">
        <v>1083</v>
      </c>
      <c r="CQ246" s="614" t="s">
        <v>1083</v>
      </c>
      <c r="CR246" s="614" t="s">
        <v>529</v>
      </c>
      <c r="CS246" s="614" t="s">
        <v>1083</v>
      </c>
      <c r="CT246" s="614" t="s">
        <v>1083</v>
      </c>
      <c r="CU246" s="614" t="s">
        <v>1083</v>
      </c>
      <c r="CV246" s="614" t="s">
        <v>1083</v>
      </c>
      <c r="CW246" s="614" t="s">
        <v>1083</v>
      </c>
      <c r="CX246" s="614" t="s">
        <v>1083</v>
      </c>
      <c r="CY246" s="614" t="s">
        <v>1083</v>
      </c>
      <c r="CZ246" s="614" t="s">
        <v>1083</v>
      </c>
      <c r="DA246" s="614" t="s">
        <v>1083</v>
      </c>
      <c r="DB246" s="614" t="s">
        <v>1083</v>
      </c>
      <c r="DC246" s="614" t="s">
        <v>529</v>
      </c>
      <c r="DD246" s="614" t="s">
        <v>1083</v>
      </c>
      <c r="DE246" s="614" t="s">
        <v>1083</v>
      </c>
      <c r="DF246" s="614" t="s">
        <v>1083</v>
      </c>
      <c r="DG246" s="614" t="s">
        <v>1083</v>
      </c>
      <c r="DH246" s="614" t="s">
        <v>1083</v>
      </c>
      <c r="DI246" s="614" t="s">
        <v>1083</v>
      </c>
      <c r="DJ246" s="614" t="s">
        <v>1083</v>
      </c>
      <c r="DK246" s="614" t="s">
        <v>1083</v>
      </c>
      <c r="DL246" s="614" t="s">
        <v>1083</v>
      </c>
      <c r="DM246" s="614" t="s">
        <v>529</v>
      </c>
      <c r="DN246" s="614" t="s">
        <v>1083</v>
      </c>
      <c r="DO246" s="614" t="s">
        <v>1083</v>
      </c>
      <c r="DP246" s="614" t="s">
        <v>1083</v>
      </c>
      <c r="DQ246" s="614" t="s">
        <v>1083</v>
      </c>
      <c r="DR246" s="614" t="s">
        <v>1083</v>
      </c>
      <c r="DS246" s="614" t="s">
        <v>1083</v>
      </c>
      <c r="DT246" s="614" t="s">
        <v>1083</v>
      </c>
      <c r="DU246" s="614" t="s">
        <v>1083</v>
      </c>
      <c r="DV246" s="614" t="s">
        <v>1083</v>
      </c>
      <c r="DW246" s="614" t="s">
        <v>1083</v>
      </c>
      <c r="DX246" s="614" t="s">
        <v>1083</v>
      </c>
      <c r="DY246" s="614" t="s">
        <v>1083</v>
      </c>
      <c r="DZ246" s="614" t="s">
        <v>529</v>
      </c>
      <c r="EA246" s="614" t="s">
        <v>529</v>
      </c>
      <c r="EB246" s="614" t="s">
        <v>529</v>
      </c>
      <c r="EC246" s="614" t="s">
        <v>1083</v>
      </c>
      <c r="ED246" s="614" t="s">
        <v>529</v>
      </c>
      <c r="EE246" s="614" t="s">
        <v>529</v>
      </c>
      <c r="EF246" s="614" t="s">
        <v>529</v>
      </c>
      <c r="EG246" s="614" t="s">
        <v>529</v>
      </c>
      <c r="EH246" s="614" t="s">
        <v>1083</v>
      </c>
      <c r="EI246" s="614" t="s">
        <v>1083</v>
      </c>
      <c r="EJ246" s="614" t="s">
        <v>1083</v>
      </c>
      <c r="EK246" s="614" t="s">
        <v>1083</v>
      </c>
      <c r="EL246" s="614" t="s">
        <v>1083</v>
      </c>
      <c r="EM246" s="614" t="s">
        <v>1083</v>
      </c>
      <c r="EN246" s="614" t="s">
        <v>1083</v>
      </c>
      <c r="EO246" s="614" t="s">
        <v>1083</v>
      </c>
      <c r="EP246" s="614" t="s">
        <v>1083</v>
      </c>
      <c r="EQ246" s="614" t="s">
        <v>1083</v>
      </c>
      <c r="ER246" s="614" t="s">
        <v>529</v>
      </c>
      <c r="ES246" s="614" t="s">
        <v>529</v>
      </c>
      <c r="ET246" s="614" t="s">
        <v>529</v>
      </c>
      <c r="EU246" s="614" t="s">
        <v>1083</v>
      </c>
      <c r="EV246" s="614" t="s">
        <v>529</v>
      </c>
      <c r="EW246" s="614" t="s">
        <v>529</v>
      </c>
      <c r="EX246" s="614" t="s">
        <v>1083</v>
      </c>
      <c r="EY246" s="614" t="s">
        <v>1083</v>
      </c>
      <c r="EZ246" s="614" t="s">
        <v>529</v>
      </c>
      <c r="FA246" s="614" t="s">
        <v>1083</v>
      </c>
      <c r="FB246" s="614" t="s">
        <v>1083</v>
      </c>
      <c r="FC246" s="614" t="s">
        <v>1083</v>
      </c>
      <c r="FD246" s="614" t="s">
        <v>1083</v>
      </c>
      <c r="FE246" s="614" t="s">
        <v>1083</v>
      </c>
      <c r="FF246" s="614" t="s">
        <v>1083</v>
      </c>
      <c r="FG246" s="614" t="s">
        <v>1083</v>
      </c>
      <c r="FH246" s="614" t="s">
        <v>1083</v>
      </c>
      <c r="FI246" s="614" t="s">
        <v>1083</v>
      </c>
      <c r="FJ246" s="614" t="s">
        <v>529</v>
      </c>
      <c r="FK246" s="614" t="s">
        <v>529</v>
      </c>
      <c r="FL246" s="614" t="s">
        <v>1083</v>
      </c>
      <c r="FM246" s="614" t="s">
        <v>1083</v>
      </c>
      <c r="FN246" s="614" t="s">
        <v>1083</v>
      </c>
      <c r="FO246" s="614" t="s">
        <v>1083</v>
      </c>
      <c r="FP246" s="614" t="s">
        <v>1083</v>
      </c>
      <c r="FQ246" s="614" t="s">
        <v>1083</v>
      </c>
      <c r="FR246" s="614" t="s">
        <v>529</v>
      </c>
      <c r="FS246" s="614" t="s">
        <v>529</v>
      </c>
      <c r="FT246" s="614" t="s">
        <v>529</v>
      </c>
      <c r="FU246" s="614" t="s">
        <v>529</v>
      </c>
      <c r="FV246" s="614" t="s">
        <v>529</v>
      </c>
      <c r="FW246" s="614" t="s">
        <v>529</v>
      </c>
      <c r="FX246" s="614" t="s">
        <v>529</v>
      </c>
      <c r="FY246" s="614" t="s">
        <v>1083</v>
      </c>
      <c r="FZ246" s="614" t="s">
        <v>529</v>
      </c>
      <c r="GA246" s="614" t="s">
        <v>529</v>
      </c>
      <c r="GB246" s="614" t="s">
        <v>529</v>
      </c>
      <c r="GC246" s="614" t="s">
        <v>529</v>
      </c>
      <c r="GD246" s="614" t="s">
        <v>529</v>
      </c>
      <c r="GE246" s="614" t="s">
        <v>1083</v>
      </c>
      <c r="GF246" s="614" t="s">
        <v>529</v>
      </c>
      <c r="GG246" s="614" t="s">
        <v>529</v>
      </c>
      <c r="GH246" s="614" t="s">
        <v>1083</v>
      </c>
      <c r="GI246" s="614" t="s">
        <v>1083</v>
      </c>
      <c r="GJ246" s="614" t="s">
        <v>529</v>
      </c>
      <c r="GK246" s="614" t="s">
        <v>1083</v>
      </c>
      <c r="GL246" s="614" t="s">
        <v>529</v>
      </c>
      <c r="GM246" s="614" t="s">
        <v>529</v>
      </c>
    </row>
    <row r="247" spans="1:195" x14ac:dyDescent="0.2">
      <c r="A247" s="613">
        <v>45072</v>
      </c>
      <c r="B247" s="614" t="s">
        <v>1083</v>
      </c>
      <c r="C247" s="614" t="s">
        <v>1083</v>
      </c>
      <c r="D247" s="614" t="s">
        <v>1083</v>
      </c>
      <c r="E247" s="614" t="s">
        <v>529</v>
      </c>
      <c r="F247" s="614" t="s">
        <v>1083</v>
      </c>
      <c r="G247" s="614" t="s">
        <v>1083</v>
      </c>
      <c r="H247" s="614" t="s">
        <v>1083</v>
      </c>
      <c r="I247" s="614" t="s">
        <v>1083</v>
      </c>
      <c r="J247" s="614" t="s">
        <v>1083</v>
      </c>
      <c r="K247" s="614" t="s">
        <v>1083</v>
      </c>
      <c r="L247" s="614" t="s">
        <v>1083</v>
      </c>
      <c r="M247" s="614" t="s">
        <v>1083</v>
      </c>
      <c r="N247" s="614" t="s">
        <v>1083</v>
      </c>
      <c r="O247" s="614" t="s">
        <v>1083</v>
      </c>
      <c r="P247" s="614" t="s">
        <v>1083</v>
      </c>
      <c r="Q247" s="614" t="s">
        <v>1083</v>
      </c>
      <c r="R247" s="614" t="s">
        <v>1083</v>
      </c>
      <c r="S247" s="614" t="s">
        <v>1083</v>
      </c>
      <c r="T247" s="614" t="s">
        <v>1083</v>
      </c>
      <c r="U247" s="614" t="s">
        <v>1083</v>
      </c>
      <c r="V247" s="614" t="s">
        <v>1083</v>
      </c>
      <c r="W247" s="614" t="s">
        <v>1083</v>
      </c>
      <c r="X247" s="614" t="s">
        <v>1083</v>
      </c>
      <c r="Y247" s="614" t="s">
        <v>1083</v>
      </c>
      <c r="Z247" s="614" t="s">
        <v>1083</v>
      </c>
      <c r="AA247" s="614" t="s">
        <v>1083</v>
      </c>
      <c r="AB247" s="614" t="s">
        <v>1083</v>
      </c>
      <c r="AC247" s="614" t="s">
        <v>1083</v>
      </c>
      <c r="AD247" s="614" t="s">
        <v>1083</v>
      </c>
      <c r="AE247" s="614" t="s">
        <v>1083</v>
      </c>
      <c r="AF247" s="614" t="s">
        <v>1083</v>
      </c>
      <c r="AG247" s="614" t="s">
        <v>1083</v>
      </c>
      <c r="AH247" s="614" t="s">
        <v>1083</v>
      </c>
      <c r="AI247" s="614" t="s">
        <v>1083</v>
      </c>
      <c r="AJ247" s="614" t="s">
        <v>1083</v>
      </c>
      <c r="AK247" s="614" t="s">
        <v>1083</v>
      </c>
      <c r="AL247" s="614" t="s">
        <v>1083</v>
      </c>
      <c r="AM247" s="614" t="s">
        <v>1083</v>
      </c>
      <c r="AN247" s="614" t="s">
        <v>1083</v>
      </c>
      <c r="AO247" s="614" t="s">
        <v>1083</v>
      </c>
      <c r="AP247" s="614" t="s">
        <v>1083</v>
      </c>
      <c r="AQ247" s="614" t="s">
        <v>1083</v>
      </c>
      <c r="AR247" s="614" t="s">
        <v>1083</v>
      </c>
      <c r="AS247" s="614" t="s">
        <v>1083</v>
      </c>
      <c r="AT247" s="614" t="s">
        <v>1083</v>
      </c>
      <c r="AU247" s="614" t="s">
        <v>1083</v>
      </c>
      <c r="AV247" s="614" t="s">
        <v>1083</v>
      </c>
      <c r="AW247" s="614" t="s">
        <v>1083</v>
      </c>
      <c r="AX247" s="614" t="s">
        <v>529</v>
      </c>
      <c r="AY247" s="614" t="s">
        <v>1083</v>
      </c>
      <c r="AZ247" s="614" t="s">
        <v>1083</v>
      </c>
      <c r="BA247" s="614" t="s">
        <v>1083</v>
      </c>
      <c r="BB247" s="614" t="s">
        <v>1083</v>
      </c>
      <c r="BC247" s="614" t="s">
        <v>529</v>
      </c>
      <c r="BD247" s="614" t="s">
        <v>529</v>
      </c>
      <c r="BE247" s="614" t="s">
        <v>1083</v>
      </c>
      <c r="BF247" s="614" t="s">
        <v>529</v>
      </c>
      <c r="BG247" s="614" t="s">
        <v>1083</v>
      </c>
      <c r="BH247" s="614" t="s">
        <v>529</v>
      </c>
      <c r="BI247" s="614" t="s">
        <v>1083</v>
      </c>
      <c r="BJ247" s="614" t="s">
        <v>1083</v>
      </c>
      <c r="BK247" s="614" t="s">
        <v>529</v>
      </c>
      <c r="BL247" s="614" t="s">
        <v>529</v>
      </c>
      <c r="BM247" s="614" t="s">
        <v>1083</v>
      </c>
      <c r="BN247" s="614" t="s">
        <v>529</v>
      </c>
      <c r="BO247" s="614" t="s">
        <v>529</v>
      </c>
      <c r="BP247" s="614" t="s">
        <v>529</v>
      </c>
      <c r="BQ247" s="614" t="s">
        <v>529</v>
      </c>
      <c r="BR247" s="614" t="s">
        <v>529</v>
      </c>
      <c r="BS247" s="614" t="s">
        <v>529</v>
      </c>
      <c r="BT247" s="614" t="s">
        <v>529</v>
      </c>
      <c r="BU247" s="614" t="s">
        <v>529</v>
      </c>
      <c r="BV247" s="614" t="s">
        <v>529</v>
      </c>
      <c r="BW247" s="614" t="s">
        <v>529</v>
      </c>
      <c r="BX247" s="614" t="s">
        <v>529</v>
      </c>
      <c r="BY247" s="614" t="s">
        <v>1083</v>
      </c>
      <c r="BZ247" s="614" t="s">
        <v>1083</v>
      </c>
      <c r="CA247" s="614" t="s">
        <v>1083</v>
      </c>
      <c r="CB247" s="614" t="s">
        <v>1083</v>
      </c>
      <c r="CC247" s="614" t="s">
        <v>1083</v>
      </c>
      <c r="CD247" s="614" t="s">
        <v>1083</v>
      </c>
      <c r="CE247" s="614" t="s">
        <v>529</v>
      </c>
      <c r="CF247" s="614" t="s">
        <v>529</v>
      </c>
      <c r="CG247" s="614" t="s">
        <v>1083</v>
      </c>
      <c r="CH247" s="614" t="s">
        <v>1083</v>
      </c>
      <c r="CI247" s="614" t="s">
        <v>1083</v>
      </c>
      <c r="CJ247" s="614" t="s">
        <v>1083</v>
      </c>
      <c r="CK247" s="614" t="s">
        <v>529</v>
      </c>
      <c r="CL247" s="614" t="s">
        <v>1083</v>
      </c>
      <c r="CM247" s="614" t="s">
        <v>1083</v>
      </c>
      <c r="CN247" s="614" t="s">
        <v>1083</v>
      </c>
      <c r="CO247" s="614" t="s">
        <v>1083</v>
      </c>
      <c r="CP247" s="614" t="s">
        <v>1083</v>
      </c>
      <c r="CQ247" s="614" t="s">
        <v>1083</v>
      </c>
      <c r="CR247" s="614" t="s">
        <v>529</v>
      </c>
      <c r="CS247" s="614" t="s">
        <v>1083</v>
      </c>
      <c r="CT247" s="614" t="s">
        <v>1083</v>
      </c>
      <c r="CU247" s="614" t="s">
        <v>1083</v>
      </c>
      <c r="CV247" s="614" t="s">
        <v>1083</v>
      </c>
      <c r="CW247" s="614" t="s">
        <v>1083</v>
      </c>
      <c r="CX247" s="614" t="s">
        <v>1083</v>
      </c>
      <c r="CY247" s="614" t="s">
        <v>1083</v>
      </c>
      <c r="CZ247" s="614" t="s">
        <v>1083</v>
      </c>
      <c r="DA247" s="614" t="s">
        <v>1083</v>
      </c>
      <c r="DB247" s="614" t="s">
        <v>1083</v>
      </c>
      <c r="DC247" s="614" t="s">
        <v>529</v>
      </c>
      <c r="DD247" s="614" t="s">
        <v>1083</v>
      </c>
      <c r="DE247" s="614" t="s">
        <v>1083</v>
      </c>
      <c r="DF247" s="614" t="s">
        <v>1083</v>
      </c>
      <c r="DG247" s="614" t="s">
        <v>1083</v>
      </c>
      <c r="DH247" s="614" t="s">
        <v>1083</v>
      </c>
      <c r="DI247" s="614" t="s">
        <v>1083</v>
      </c>
      <c r="DJ247" s="614" t="s">
        <v>1083</v>
      </c>
      <c r="DK247" s="614" t="s">
        <v>1083</v>
      </c>
      <c r="DL247" s="614" t="s">
        <v>1083</v>
      </c>
      <c r="DM247" s="614" t="s">
        <v>529</v>
      </c>
      <c r="DN247" s="614" t="s">
        <v>1083</v>
      </c>
      <c r="DO247" s="614" t="s">
        <v>1083</v>
      </c>
      <c r="DP247" s="614" t="s">
        <v>1083</v>
      </c>
      <c r="DQ247" s="614" t="s">
        <v>1083</v>
      </c>
      <c r="DR247" s="614" t="s">
        <v>1083</v>
      </c>
      <c r="DS247" s="614" t="s">
        <v>1083</v>
      </c>
      <c r="DT247" s="614" t="s">
        <v>1083</v>
      </c>
      <c r="DU247" s="614" t="s">
        <v>1083</v>
      </c>
      <c r="DV247" s="614" t="s">
        <v>1083</v>
      </c>
      <c r="DW247" s="614" t="s">
        <v>1083</v>
      </c>
      <c r="DX247" s="614" t="s">
        <v>1083</v>
      </c>
      <c r="DY247" s="614" t="s">
        <v>1083</v>
      </c>
      <c r="DZ247" s="614" t="s">
        <v>529</v>
      </c>
      <c r="EA247" s="614" t="s">
        <v>529</v>
      </c>
      <c r="EB247" s="614" t="s">
        <v>529</v>
      </c>
      <c r="EC247" s="614" t="s">
        <v>1083</v>
      </c>
      <c r="ED247" s="614" t="s">
        <v>529</v>
      </c>
      <c r="EE247" s="614" t="s">
        <v>1083</v>
      </c>
      <c r="EF247" s="614" t="s">
        <v>529</v>
      </c>
      <c r="EG247" s="614" t="s">
        <v>529</v>
      </c>
      <c r="EH247" s="614" t="s">
        <v>1083</v>
      </c>
      <c r="EI247" s="614" t="s">
        <v>1083</v>
      </c>
      <c r="EJ247" s="614" t="s">
        <v>1083</v>
      </c>
      <c r="EK247" s="614" t="s">
        <v>1083</v>
      </c>
      <c r="EL247" s="614" t="s">
        <v>1083</v>
      </c>
      <c r="EM247" s="614" t="s">
        <v>1083</v>
      </c>
      <c r="EN247" s="614" t="s">
        <v>1083</v>
      </c>
      <c r="EO247" s="614" t="s">
        <v>1083</v>
      </c>
      <c r="EP247" s="614" t="s">
        <v>1083</v>
      </c>
      <c r="EQ247" s="614" t="s">
        <v>1083</v>
      </c>
      <c r="ER247" s="614" t="s">
        <v>1083</v>
      </c>
      <c r="ES247" s="614" t="s">
        <v>1083</v>
      </c>
      <c r="ET247" s="614" t="s">
        <v>529</v>
      </c>
      <c r="EU247" s="614" t="s">
        <v>529</v>
      </c>
      <c r="EV247" s="614" t="s">
        <v>529</v>
      </c>
      <c r="EW247" s="614" t="s">
        <v>529</v>
      </c>
      <c r="EX247" s="614" t="s">
        <v>1083</v>
      </c>
      <c r="EY247" s="614" t="s">
        <v>1083</v>
      </c>
      <c r="EZ247" s="614" t="s">
        <v>529</v>
      </c>
      <c r="FA247" s="614" t="s">
        <v>1083</v>
      </c>
      <c r="FB247" s="614" t="s">
        <v>1083</v>
      </c>
      <c r="FC247" s="614" t="s">
        <v>1083</v>
      </c>
      <c r="FD247" s="614" t="s">
        <v>1083</v>
      </c>
      <c r="FE247" s="614" t="s">
        <v>1083</v>
      </c>
      <c r="FF247" s="614" t="s">
        <v>1083</v>
      </c>
      <c r="FG247" s="614" t="s">
        <v>1083</v>
      </c>
      <c r="FH247" s="614" t="s">
        <v>1083</v>
      </c>
      <c r="FI247" s="614" t="s">
        <v>1083</v>
      </c>
      <c r="FJ247" s="614" t="s">
        <v>1083</v>
      </c>
      <c r="FK247" s="614" t="s">
        <v>1083</v>
      </c>
      <c r="FL247" s="614" t="s">
        <v>1083</v>
      </c>
      <c r="FM247" s="614" t="s">
        <v>1083</v>
      </c>
      <c r="FN247" s="614" t="s">
        <v>1083</v>
      </c>
      <c r="FO247" s="614" t="s">
        <v>1083</v>
      </c>
      <c r="FP247" s="614" t="s">
        <v>1083</v>
      </c>
      <c r="FQ247" s="614" t="s">
        <v>1083</v>
      </c>
      <c r="FR247" s="614" t="s">
        <v>529</v>
      </c>
      <c r="FS247" s="614" t="s">
        <v>529</v>
      </c>
      <c r="FT247" s="614" t="s">
        <v>529</v>
      </c>
      <c r="FU247" s="614" t="s">
        <v>529</v>
      </c>
      <c r="FV247" s="614" t="s">
        <v>529</v>
      </c>
      <c r="FW247" s="614" t="s">
        <v>529</v>
      </c>
      <c r="FX247" s="614" t="s">
        <v>529</v>
      </c>
      <c r="FY247" s="614" t="s">
        <v>1083</v>
      </c>
      <c r="FZ247" s="614" t="s">
        <v>529</v>
      </c>
      <c r="GA247" s="614" t="s">
        <v>529</v>
      </c>
      <c r="GB247" s="614" t="s">
        <v>529</v>
      </c>
      <c r="GC247" s="614" t="s">
        <v>529</v>
      </c>
      <c r="GD247" s="614" t="s">
        <v>529</v>
      </c>
      <c r="GE247" s="614" t="s">
        <v>1083</v>
      </c>
      <c r="GF247" s="614" t="s">
        <v>529</v>
      </c>
      <c r="GG247" s="614" t="s">
        <v>529</v>
      </c>
      <c r="GH247" s="614" t="s">
        <v>1083</v>
      </c>
      <c r="GI247" s="614" t="s">
        <v>1083</v>
      </c>
      <c r="GJ247" s="614" t="s">
        <v>1083</v>
      </c>
      <c r="GK247" s="614" t="s">
        <v>1083</v>
      </c>
      <c r="GL247" s="614" t="s">
        <v>529</v>
      </c>
      <c r="GM247" s="614" t="s">
        <v>529</v>
      </c>
    </row>
    <row r="248" spans="1:195" x14ac:dyDescent="0.2">
      <c r="A248" s="613">
        <v>45073</v>
      </c>
      <c r="B248" s="614" t="s">
        <v>1083</v>
      </c>
      <c r="C248" s="614" t="s">
        <v>1083</v>
      </c>
      <c r="D248" s="614" t="s">
        <v>1083</v>
      </c>
      <c r="E248" s="614" t="s">
        <v>529</v>
      </c>
      <c r="F248" s="614" t="s">
        <v>1083</v>
      </c>
      <c r="G248" s="614" t="s">
        <v>1083</v>
      </c>
      <c r="H248" s="614" t="s">
        <v>1083</v>
      </c>
      <c r="I248" s="614" t="s">
        <v>1083</v>
      </c>
      <c r="J248" s="614" t="s">
        <v>1083</v>
      </c>
      <c r="K248" s="614" t="s">
        <v>1083</v>
      </c>
      <c r="L248" s="614" t="s">
        <v>1083</v>
      </c>
      <c r="M248" s="614" t="s">
        <v>1083</v>
      </c>
      <c r="N248" s="614" t="s">
        <v>1083</v>
      </c>
      <c r="O248" s="614" t="s">
        <v>1083</v>
      </c>
      <c r="P248" s="614" t="s">
        <v>1083</v>
      </c>
      <c r="Q248" s="614" t="s">
        <v>1083</v>
      </c>
      <c r="R248" s="614" t="s">
        <v>1083</v>
      </c>
      <c r="S248" s="614" t="s">
        <v>1083</v>
      </c>
      <c r="T248" s="614" t="s">
        <v>1083</v>
      </c>
      <c r="U248" s="614" t="s">
        <v>1083</v>
      </c>
      <c r="V248" s="614" t="s">
        <v>1083</v>
      </c>
      <c r="W248" s="614" t="s">
        <v>1083</v>
      </c>
      <c r="X248" s="614" t="s">
        <v>1083</v>
      </c>
      <c r="Y248" s="614" t="s">
        <v>1083</v>
      </c>
      <c r="Z248" s="614" t="s">
        <v>1083</v>
      </c>
      <c r="AA248" s="614" t="s">
        <v>1083</v>
      </c>
      <c r="AB248" s="614" t="s">
        <v>1083</v>
      </c>
      <c r="AC248" s="614" t="s">
        <v>1083</v>
      </c>
      <c r="AD248" s="614" t="s">
        <v>1083</v>
      </c>
      <c r="AE248" s="614" t="s">
        <v>1083</v>
      </c>
      <c r="AF248" s="614" t="s">
        <v>1083</v>
      </c>
      <c r="AG248" s="614" t="s">
        <v>1083</v>
      </c>
      <c r="AH248" s="614" t="s">
        <v>1083</v>
      </c>
      <c r="AI248" s="614" t="s">
        <v>1083</v>
      </c>
      <c r="AJ248" s="614" t="s">
        <v>1083</v>
      </c>
      <c r="AK248" s="614" t="s">
        <v>1083</v>
      </c>
      <c r="AL248" s="614" t="s">
        <v>1083</v>
      </c>
      <c r="AM248" s="614" t="s">
        <v>1083</v>
      </c>
      <c r="AN248" s="614" t="s">
        <v>1083</v>
      </c>
      <c r="AO248" s="614" t="s">
        <v>1083</v>
      </c>
      <c r="AP248" s="614" t="s">
        <v>1083</v>
      </c>
      <c r="AQ248" s="614" t="s">
        <v>1083</v>
      </c>
      <c r="AR248" s="614" t="s">
        <v>1083</v>
      </c>
      <c r="AS248" s="614" t="s">
        <v>1083</v>
      </c>
      <c r="AT248" s="614" t="s">
        <v>1083</v>
      </c>
      <c r="AU248" s="614" t="s">
        <v>1083</v>
      </c>
      <c r="AV248" s="614" t="s">
        <v>1083</v>
      </c>
      <c r="AW248" s="614" t="s">
        <v>1083</v>
      </c>
      <c r="AX248" s="614" t="s">
        <v>1083</v>
      </c>
      <c r="AY248" s="614" t="s">
        <v>1083</v>
      </c>
      <c r="AZ248" s="614" t="s">
        <v>1083</v>
      </c>
      <c r="BA248" s="614" t="s">
        <v>1083</v>
      </c>
      <c r="BB248" s="614" t="s">
        <v>1083</v>
      </c>
      <c r="BC248" s="614" t="s">
        <v>529</v>
      </c>
      <c r="BD248" s="614" t="s">
        <v>529</v>
      </c>
      <c r="BE248" s="614" t="s">
        <v>1083</v>
      </c>
      <c r="BF248" s="614" t="s">
        <v>529</v>
      </c>
      <c r="BG248" s="614" t="s">
        <v>1083</v>
      </c>
      <c r="BH248" s="614" t="s">
        <v>529</v>
      </c>
      <c r="BI248" s="614" t="s">
        <v>1083</v>
      </c>
      <c r="BJ248" s="614" t="s">
        <v>1083</v>
      </c>
      <c r="BK248" s="614" t="s">
        <v>529</v>
      </c>
      <c r="BL248" s="614" t="s">
        <v>529</v>
      </c>
      <c r="BM248" s="614" t="s">
        <v>1083</v>
      </c>
      <c r="BN248" s="614" t="s">
        <v>529</v>
      </c>
      <c r="BO248" s="614" t="s">
        <v>529</v>
      </c>
      <c r="BP248" s="614" t="s">
        <v>529</v>
      </c>
      <c r="BQ248" s="614" t="s">
        <v>529</v>
      </c>
      <c r="BR248" s="614" t="s">
        <v>529</v>
      </c>
      <c r="BS248" s="614" t="s">
        <v>529</v>
      </c>
      <c r="BT248" s="614" t="s">
        <v>529</v>
      </c>
      <c r="BU248" s="614" t="s">
        <v>529</v>
      </c>
      <c r="BV248" s="614" t="s">
        <v>529</v>
      </c>
      <c r="BW248" s="614" t="s">
        <v>529</v>
      </c>
      <c r="BX248" s="614" t="s">
        <v>529</v>
      </c>
      <c r="BY248" s="614" t="s">
        <v>1083</v>
      </c>
      <c r="BZ248" s="614" t="s">
        <v>1083</v>
      </c>
      <c r="CA248" s="614" t="s">
        <v>1083</v>
      </c>
      <c r="CB248" s="614" t="s">
        <v>1083</v>
      </c>
      <c r="CC248" s="614" t="s">
        <v>1083</v>
      </c>
      <c r="CD248" s="614" t="s">
        <v>1083</v>
      </c>
      <c r="CE248" s="614" t="s">
        <v>529</v>
      </c>
      <c r="CF248" s="614" t="s">
        <v>529</v>
      </c>
      <c r="CG248" s="614" t="s">
        <v>1083</v>
      </c>
      <c r="CH248" s="614" t="s">
        <v>1083</v>
      </c>
      <c r="CI248" s="614" t="s">
        <v>1083</v>
      </c>
      <c r="CJ248" s="614" t="s">
        <v>1083</v>
      </c>
      <c r="CK248" s="614" t="s">
        <v>529</v>
      </c>
      <c r="CL248" s="614" t="s">
        <v>1083</v>
      </c>
      <c r="CM248" s="614" t="s">
        <v>1083</v>
      </c>
      <c r="CN248" s="614" t="s">
        <v>1083</v>
      </c>
      <c r="CO248" s="614" t="s">
        <v>1083</v>
      </c>
      <c r="CP248" s="614" t="s">
        <v>1083</v>
      </c>
      <c r="CQ248" s="614" t="s">
        <v>1083</v>
      </c>
      <c r="CR248" s="614" t="s">
        <v>529</v>
      </c>
      <c r="CS248" s="614" t="s">
        <v>1083</v>
      </c>
      <c r="CT248" s="614" t="s">
        <v>1083</v>
      </c>
      <c r="CU248" s="614" t="s">
        <v>1083</v>
      </c>
      <c r="CV248" s="614" t="s">
        <v>1083</v>
      </c>
      <c r="CW248" s="614" t="s">
        <v>1083</v>
      </c>
      <c r="CX248" s="614" t="s">
        <v>1083</v>
      </c>
      <c r="CY248" s="614" t="s">
        <v>1083</v>
      </c>
      <c r="CZ248" s="614" t="s">
        <v>1083</v>
      </c>
      <c r="DA248" s="614" t="s">
        <v>1083</v>
      </c>
      <c r="DB248" s="614" t="s">
        <v>1083</v>
      </c>
      <c r="DC248" s="614" t="s">
        <v>529</v>
      </c>
      <c r="DD248" s="614" t="s">
        <v>1083</v>
      </c>
      <c r="DE248" s="614" t="s">
        <v>1083</v>
      </c>
      <c r="DF248" s="614" t="s">
        <v>1083</v>
      </c>
      <c r="DG248" s="614" t="s">
        <v>1083</v>
      </c>
      <c r="DH248" s="614" t="s">
        <v>1083</v>
      </c>
      <c r="DI248" s="614" t="s">
        <v>1083</v>
      </c>
      <c r="DJ248" s="614" t="s">
        <v>1083</v>
      </c>
      <c r="DK248" s="614" t="s">
        <v>1083</v>
      </c>
      <c r="DL248" s="614" t="s">
        <v>1083</v>
      </c>
      <c r="DM248" s="614" t="s">
        <v>529</v>
      </c>
      <c r="DN248" s="614" t="s">
        <v>1083</v>
      </c>
      <c r="DO248" s="614" t="s">
        <v>1083</v>
      </c>
      <c r="DP248" s="614" t="s">
        <v>1083</v>
      </c>
      <c r="DQ248" s="614" t="s">
        <v>1083</v>
      </c>
      <c r="DR248" s="614" t="s">
        <v>1083</v>
      </c>
      <c r="DS248" s="614" t="s">
        <v>1083</v>
      </c>
      <c r="DT248" s="614" t="s">
        <v>1083</v>
      </c>
      <c r="DU248" s="614" t="s">
        <v>1083</v>
      </c>
      <c r="DV248" s="614" t="s">
        <v>1083</v>
      </c>
      <c r="DW248" s="614" t="s">
        <v>1083</v>
      </c>
      <c r="DX248" s="614" t="s">
        <v>1083</v>
      </c>
      <c r="DY248" s="614" t="s">
        <v>1083</v>
      </c>
      <c r="DZ248" s="614" t="s">
        <v>529</v>
      </c>
      <c r="EA248" s="614" t="s">
        <v>529</v>
      </c>
      <c r="EB248" s="614" t="s">
        <v>529</v>
      </c>
      <c r="EC248" s="614" t="s">
        <v>1083</v>
      </c>
      <c r="ED248" s="614" t="s">
        <v>529</v>
      </c>
      <c r="EE248" s="614" t="s">
        <v>529</v>
      </c>
      <c r="EF248" s="614" t="s">
        <v>529</v>
      </c>
      <c r="EG248" s="614" t="s">
        <v>529</v>
      </c>
      <c r="EH248" s="614" t="s">
        <v>1083</v>
      </c>
      <c r="EI248" s="614" t="s">
        <v>1083</v>
      </c>
      <c r="EJ248" s="614" t="s">
        <v>1083</v>
      </c>
      <c r="EK248" s="614" t="s">
        <v>1083</v>
      </c>
      <c r="EL248" s="614" t="s">
        <v>1083</v>
      </c>
      <c r="EM248" s="614" t="s">
        <v>1083</v>
      </c>
      <c r="EN248" s="614" t="s">
        <v>1083</v>
      </c>
      <c r="EO248" s="614" t="s">
        <v>1083</v>
      </c>
      <c r="EP248" s="614" t="s">
        <v>1083</v>
      </c>
      <c r="EQ248" s="614" t="s">
        <v>1083</v>
      </c>
      <c r="ER248" s="614" t="s">
        <v>1083</v>
      </c>
      <c r="ES248" s="614" t="s">
        <v>1083</v>
      </c>
      <c r="ET248" s="614" t="s">
        <v>529</v>
      </c>
      <c r="EU248" s="614" t="s">
        <v>529</v>
      </c>
      <c r="EV248" s="614" t="s">
        <v>529</v>
      </c>
      <c r="EW248" s="614" t="s">
        <v>529</v>
      </c>
      <c r="EX248" s="614" t="s">
        <v>1083</v>
      </c>
      <c r="EY248" s="614" t="s">
        <v>1083</v>
      </c>
      <c r="EZ248" s="614" t="s">
        <v>529</v>
      </c>
      <c r="FA248" s="614" t="s">
        <v>1083</v>
      </c>
      <c r="FB248" s="614" t="s">
        <v>1083</v>
      </c>
      <c r="FC248" s="614" t="s">
        <v>1083</v>
      </c>
      <c r="FD248" s="614" t="s">
        <v>1083</v>
      </c>
      <c r="FE248" s="614" t="s">
        <v>1083</v>
      </c>
      <c r="FF248" s="614" t="s">
        <v>1083</v>
      </c>
      <c r="FG248" s="614" t="s">
        <v>1083</v>
      </c>
      <c r="FH248" s="614" t="s">
        <v>1083</v>
      </c>
      <c r="FI248" s="614" t="s">
        <v>1083</v>
      </c>
      <c r="FJ248" s="614" t="s">
        <v>529</v>
      </c>
      <c r="FK248" s="614" t="s">
        <v>529</v>
      </c>
      <c r="FL248" s="614" t="s">
        <v>1083</v>
      </c>
      <c r="FM248" s="614" t="s">
        <v>1083</v>
      </c>
      <c r="FN248" s="614" t="s">
        <v>1083</v>
      </c>
      <c r="FO248" s="614" t="s">
        <v>1083</v>
      </c>
      <c r="FP248" s="614" t="s">
        <v>1083</v>
      </c>
      <c r="FQ248" s="614" t="s">
        <v>1083</v>
      </c>
      <c r="FR248" s="614" t="s">
        <v>529</v>
      </c>
      <c r="FS248" s="614" t="s">
        <v>529</v>
      </c>
      <c r="FT248" s="614" t="s">
        <v>529</v>
      </c>
      <c r="FU248" s="614" t="s">
        <v>529</v>
      </c>
      <c r="FV248" s="614" t="s">
        <v>529</v>
      </c>
      <c r="FW248" s="614" t="s">
        <v>529</v>
      </c>
      <c r="FX248" s="614" t="s">
        <v>529</v>
      </c>
      <c r="FY248" s="614" t="s">
        <v>1083</v>
      </c>
      <c r="FZ248" s="614" t="s">
        <v>529</v>
      </c>
      <c r="GA248" s="614" t="s">
        <v>529</v>
      </c>
      <c r="GB248" s="614" t="s">
        <v>529</v>
      </c>
      <c r="GC248" s="614" t="s">
        <v>529</v>
      </c>
      <c r="GD248" s="614" t="s">
        <v>529</v>
      </c>
      <c r="GE248" s="614" t="s">
        <v>1083</v>
      </c>
      <c r="GF248" s="614" t="s">
        <v>529</v>
      </c>
      <c r="GG248" s="614" t="s">
        <v>529</v>
      </c>
      <c r="GH248" s="614" t="s">
        <v>1083</v>
      </c>
      <c r="GI248" s="614" t="s">
        <v>1083</v>
      </c>
      <c r="GJ248" s="614" t="s">
        <v>529</v>
      </c>
      <c r="GK248" s="614" t="s">
        <v>1083</v>
      </c>
      <c r="GL248" s="614" t="s">
        <v>529</v>
      </c>
      <c r="GM248" s="614" t="s">
        <v>1083</v>
      </c>
    </row>
    <row r="249" spans="1:195" x14ac:dyDescent="0.2">
      <c r="A249" s="613">
        <v>45074</v>
      </c>
      <c r="B249" s="614" t="s">
        <v>1083</v>
      </c>
      <c r="C249" s="614" t="s">
        <v>1083</v>
      </c>
      <c r="D249" s="614" t="s">
        <v>1083</v>
      </c>
      <c r="E249" s="614" t="s">
        <v>529</v>
      </c>
      <c r="F249" s="614" t="s">
        <v>1083</v>
      </c>
      <c r="G249" s="614" t="s">
        <v>1083</v>
      </c>
      <c r="H249" s="614" t="s">
        <v>1083</v>
      </c>
      <c r="I249" s="614" t="s">
        <v>1083</v>
      </c>
      <c r="J249" s="614" t="s">
        <v>1083</v>
      </c>
      <c r="K249" s="614" t="s">
        <v>1083</v>
      </c>
      <c r="L249" s="614" t="s">
        <v>1083</v>
      </c>
      <c r="M249" s="614" t="s">
        <v>1083</v>
      </c>
      <c r="N249" s="614" t="s">
        <v>1083</v>
      </c>
      <c r="O249" s="614" t="s">
        <v>1083</v>
      </c>
      <c r="P249" s="614" t="s">
        <v>1083</v>
      </c>
      <c r="Q249" s="614" t="s">
        <v>1083</v>
      </c>
      <c r="R249" s="614" t="s">
        <v>1083</v>
      </c>
      <c r="S249" s="614" t="s">
        <v>1083</v>
      </c>
      <c r="T249" s="614" t="s">
        <v>1083</v>
      </c>
      <c r="U249" s="614" t="s">
        <v>1083</v>
      </c>
      <c r="V249" s="614" t="s">
        <v>1083</v>
      </c>
      <c r="W249" s="614" t="s">
        <v>529</v>
      </c>
      <c r="X249" s="614" t="s">
        <v>529</v>
      </c>
      <c r="Y249" s="614" t="s">
        <v>1083</v>
      </c>
      <c r="Z249" s="614" t="s">
        <v>1083</v>
      </c>
      <c r="AA249" s="614" t="s">
        <v>1083</v>
      </c>
      <c r="AB249" s="614" t="s">
        <v>1083</v>
      </c>
      <c r="AC249" s="614" t="s">
        <v>1083</v>
      </c>
      <c r="AD249" s="614" t="s">
        <v>1083</v>
      </c>
      <c r="AE249" s="614" t="s">
        <v>1083</v>
      </c>
      <c r="AF249" s="614" t="s">
        <v>1083</v>
      </c>
      <c r="AG249" s="614" t="s">
        <v>1083</v>
      </c>
      <c r="AH249" s="614" t="s">
        <v>1083</v>
      </c>
      <c r="AI249" s="614" t="s">
        <v>1083</v>
      </c>
      <c r="AJ249" s="614" t="s">
        <v>1083</v>
      </c>
      <c r="AK249" s="614" t="s">
        <v>1083</v>
      </c>
      <c r="AL249" s="614" t="s">
        <v>1083</v>
      </c>
      <c r="AM249" s="614" t="s">
        <v>1083</v>
      </c>
      <c r="AN249" s="614" t="s">
        <v>1083</v>
      </c>
      <c r="AO249" s="614" t="s">
        <v>1083</v>
      </c>
      <c r="AP249" s="614" t="s">
        <v>1083</v>
      </c>
      <c r="AQ249" s="614" t="s">
        <v>1083</v>
      </c>
      <c r="AR249" s="614" t="s">
        <v>1083</v>
      </c>
      <c r="AS249" s="614" t="s">
        <v>1083</v>
      </c>
      <c r="AT249" s="614" t="s">
        <v>1083</v>
      </c>
      <c r="AU249" s="614" t="s">
        <v>1083</v>
      </c>
      <c r="AV249" s="614" t="s">
        <v>1083</v>
      </c>
      <c r="AW249" s="614" t="s">
        <v>1083</v>
      </c>
      <c r="AX249" s="614" t="s">
        <v>1083</v>
      </c>
      <c r="AY249" s="614" t="s">
        <v>1083</v>
      </c>
      <c r="AZ249" s="614" t="s">
        <v>1083</v>
      </c>
      <c r="BA249" s="614" t="s">
        <v>1083</v>
      </c>
      <c r="BB249" s="614" t="s">
        <v>1083</v>
      </c>
      <c r="BC249" s="614" t="s">
        <v>529</v>
      </c>
      <c r="BD249" s="614" t="s">
        <v>529</v>
      </c>
      <c r="BE249" s="614" t="s">
        <v>1083</v>
      </c>
      <c r="BF249" s="614" t="s">
        <v>529</v>
      </c>
      <c r="BG249" s="614" t="s">
        <v>1083</v>
      </c>
      <c r="BH249" s="614" t="s">
        <v>529</v>
      </c>
      <c r="BI249" s="614" t="s">
        <v>1083</v>
      </c>
      <c r="BJ249" s="614" t="s">
        <v>1083</v>
      </c>
      <c r="BK249" s="614" t="s">
        <v>529</v>
      </c>
      <c r="BL249" s="614" t="s">
        <v>529</v>
      </c>
      <c r="BM249" s="614" t="s">
        <v>1083</v>
      </c>
      <c r="BN249" s="614" t="s">
        <v>529</v>
      </c>
      <c r="BO249" s="614" t="s">
        <v>529</v>
      </c>
      <c r="BP249" s="614" t="s">
        <v>529</v>
      </c>
      <c r="BQ249" s="614" t="s">
        <v>529</v>
      </c>
      <c r="BR249" s="614" t="s">
        <v>529</v>
      </c>
      <c r="BS249" s="614" t="s">
        <v>529</v>
      </c>
      <c r="BT249" s="614" t="s">
        <v>529</v>
      </c>
      <c r="BU249" s="614" t="s">
        <v>529</v>
      </c>
      <c r="BV249" s="614" t="s">
        <v>529</v>
      </c>
      <c r="BW249" s="614" t="s">
        <v>529</v>
      </c>
      <c r="BX249" s="614" t="s">
        <v>529</v>
      </c>
      <c r="BY249" s="614" t="s">
        <v>1083</v>
      </c>
      <c r="BZ249" s="614" t="s">
        <v>1083</v>
      </c>
      <c r="CA249" s="614" t="s">
        <v>1083</v>
      </c>
      <c r="CB249" s="614" t="s">
        <v>1083</v>
      </c>
      <c r="CC249" s="614" t="s">
        <v>1083</v>
      </c>
      <c r="CD249" s="614" t="s">
        <v>1083</v>
      </c>
      <c r="CE249" s="614" t="s">
        <v>529</v>
      </c>
      <c r="CF249" s="614" t="s">
        <v>529</v>
      </c>
      <c r="CG249" s="614" t="s">
        <v>1083</v>
      </c>
      <c r="CH249" s="614" t="s">
        <v>1083</v>
      </c>
      <c r="CI249" s="614" t="s">
        <v>1083</v>
      </c>
      <c r="CJ249" s="614" t="s">
        <v>529</v>
      </c>
      <c r="CK249" s="614" t="s">
        <v>529</v>
      </c>
      <c r="CL249" s="614" t="s">
        <v>1083</v>
      </c>
      <c r="CM249" s="614" t="s">
        <v>1083</v>
      </c>
      <c r="CN249" s="614" t="s">
        <v>1083</v>
      </c>
      <c r="CO249" s="614" t="s">
        <v>1083</v>
      </c>
      <c r="CP249" s="614" t="s">
        <v>1083</v>
      </c>
      <c r="CQ249" s="614" t="s">
        <v>1083</v>
      </c>
      <c r="CR249" s="614" t="s">
        <v>529</v>
      </c>
      <c r="CS249" s="614" t="s">
        <v>1083</v>
      </c>
      <c r="CT249" s="614" t="s">
        <v>1083</v>
      </c>
      <c r="CU249" s="614" t="s">
        <v>1083</v>
      </c>
      <c r="CV249" s="614" t="s">
        <v>1083</v>
      </c>
      <c r="CW249" s="614" t="s">
        <v>1083</v>
      </c>
      <c r="CX249" s="614" t="s">
        <v>1083</v>
      </c>
      <c r="CY249" s="614" t="s">
        <v>1083</v>
      </c>
      <c r="CZ249" s="614" t="s">
        <v>1083</v>
      </c>
      <c r="DA249" s="614" t="s">
        <v>1083</v>
      </c>
      <c r="DB249" s="614" t="s">
        <v>1083</v>
      </c>
      <c r="DC249" s="614" t="s">
        <v>529</v>
      </c>
      <c r="DD249" s="614" t="s">
        <v>1083</v>
      </c>
      <c r="DE249" s="614" t="s">
        <v>1083</v>
      </c>
      <c r="DF249" s="614" t="s">
        <v>1083</v>
      </c>
      <c r="DG249" s="614" t="s">
        <v>1083</v>
      </c>
      <c r="DH249" s="614" t="s">
        <v>1083</v>
      </c>
      <c r="DI249" s="614" t="s">
        <v>1083</v>
      </c>
      <c r="DJ249" s="614" t="s">
        <v>1083</v>
      </c>
      <c r="DK249" s="614" t="s">
        <v>1083</v>
      </c>
      <c r="DL249" s="614" t="s">
        <v>1083</v>
      </c>
      <c r="DM249" s="614" t="s">
        <v>529</v>
      </c>
      <c r="DN249" s="614" t="s">
        <v>1083</v>
      </c>
      <c r="DO249" s="614" t="s">
        <v>1083</v>
      </c>
      <c r="DP249" s="614" t="s">
        <v>1083</v>
      </c>
      <c r="DQ249" s="614" t="s">
        <v>1083</v>
      </c>
      <c r="DR249" s="614" t="s">
        <v>1083</v>
      </c>
      <c r="DS249" s="614" t="s">
        <v>1083</v>
      </c>
      <c r="DT249" s="614" t="s">
        <v>1083</v>
      </c>
      <c r="DU249" s="614" t="s">
        <v>1083</v>
      </c>
      <c r="DV249" s="614" t="s">
        <v>1083</v>
      </c>
      <c r="DW249" s="614" t="s">
        <v>1083</v>
      </c>
      <c r="DX249" s="614" t="s">
        <v>1083</v>
      </c>
      <c r="DY249" s="614" t="s">
        <v>1083</v>
      </c>
      <c r="DZ249" s="614" t="s">
        <v>529</v>
      </c>
      <c r="EA249" s="614" t="s">
        <v>529</v>
      </c>
      <c r="EB249" s="614" t="s">
        <v>529</v>
      </c>
      <c r="EC249" s="614" t="s">
        <v>1083</v>
      </c>
      <c r="ED249" s="614" t="s">
        <v>529</v>
      </c>
      <c r="EE249" s="614" t="s">
        <v>529</v>
      </c>
      <c r="EF249" s="614" t="s">
        <v>529</v>
      </c>
      <c r="EG249" s="614" t="s">
        <v>529</v>
      </c>
      <c r="EH249" s="614" t="s">
        <v>1083</v>
      </c>
      <c r="EI249" s="614" t="s">
        <v>1083</v>
      </c>
      <c r="EJ249" s="614" t="s">
        <v>1083</v>
      </c>
      <c r="EK249" s="614" t="s">
        <v>1083</v>
      </c>
      <c r="EL249" s="614" t="s">
        <v>1083</v>
      </c>
      <c r="EM249" s="614" t="s">
        <v>1083</v>
      </c>
      <c r="EN249" s="614" t="s">
        <v>1083</v>
      </c>
      <c r="EO249" s="614" t="s">
        <v>1083</v>
      </c>
      <c r="EP249" s="614" t="s">
        <v>1083</v>
      </c>
      <c r="EQ249" s="614" t="s">
        <v>1083</v>
      </c>
      <c r="ER249" s="614" t="s">
        <v>1083</v>
      </c>
      <c r="ES249" s="614" t="s">
        <v>1083</v>
      </c>
      <c r="ET249" s="614" t="s">
        <v>1083</v>
      </c>
      <c r="EU249" s="614" t="s">
        <v>529</v>
      </c>
      <c r="EV249" s="614" t="s">
        <v>529</v>
      </c>
      <c r="EW249" s="614" t="s">
        <v>529</v>
      </c>
      <c r="EX249" s="614" t="s">
        <v>529</v>
      </c>
      <c r="EY249" s="614" t="s">
        <v>1083</v>
      </c>
      <c r="EZ249" s="614" t="s">
        <v>529</v>
      </c>
      <c r="FA249" s="614" t="s">
        <v>1083</v>
      </c>
      <c r="FB249" s="614" t="s">
        <v>1083</v>
      </c>
      <c r="FC249" s="614" t="s">
        <v>1083</v>
      </c>
      <c r="FD249" s="614" t="s">
        <v>1083</v>
      </c>
      <c r="FE249" s="614" t="s">
        <v>1083</v>
      </c>
      <c r="FF249" s="614" t="s">
        <v>1083</v>
      </c>
      <c r="FG249" s="614" t="s">
        <v>1083</v>
      </c>
      <c r="FH249" s="614" t="s">
        <v>1083</v>
      </c>
      <c r="FI249" s="614" t="s">
        <v>1083</v>
      </c>
      <c r="FJ249" s="614" t="s">
        <v>529</v>
      </c>
      <c r="FK249" s="614" t="s">
        <v>529</v>
      </c>
      <c r="FL249" s="614" t="s">
        <v>1083</v>
      </c>
      <c r="FM249" s="614" t="s">
        <v>1083</v>
      </c>
      <c r="FN249" s="614" t="s">
        <v>1083</v>
      </c>
      <c r="FO249" s="614" t="s">
        <v>1083</v>
      </c>
      <c r="FP249" s="614" t="s">
        <v>1083</v>
      </c>
      <c r="FQ249" s="614" t="s">
        <v>1083</v>
      </c>
      <c r="FR249" s="614" t="s">
        <v>529</v>
      </c>
      <c r="FS249" s="614" t="s">
        <v>529</v>
      </c>
      <c r="FT249" s="614" t="s">
        <v>529</v>
      </c>
      <c r="FU249" s="614" t="s">
        <v>529</v>
      </c>
      <c r="FV249" s="614" t="s">
        <v>529</v>
      </c>
      <c r="FW249" s="614" t="s">
        <v>529</v>
      </c>
      <c r="FX249" s="614" t="s">
        <v>529</v>
      </c>
      <c r="FY249" s="614" t="s">
        <v>1083</v>
      </c>
      <c r="FZ249" s="614" t="s">
        <v>529</v>
      </c>
      <c r="GA249" s="614" t="s">
        <v>529</v>
      </c>
      <c r="GB249" s="614" t="s">
        <v>529</v>
      </c>
      <c r="GC249" s="614" t="s">
        <v>529</v>
      </c>
      <c r="GD249" s="614" t="s">
        <v>529</v>
      </c>
      <c r="GE249" s="614" t="s">
        <v>1083</v>
      </c>
      <c r="GF249" s="614" t="s">
        <v>529</v>
      </c>
      <c r="GG249" s="614" t="s">
        <v>529</v>
      </c>
      <c r="GH249" s="614" t="s">
        <v>1083</v>
      </c>
      <c r="GI249" s="614" t="s">
        <v>1083</v>
      </c>
      <c r="GJ249" s="614" t="s">
        <v>529</v>
      </c>
      <c r="GK249" s="614" t="s">
        <v>1083</v>
      </c>
      <c r="GL249" s="614" t="s">
        <v>529</v>
      </c>
      <c r="GM249" s="614" t="s">
        <v>529</v>
      </c>
    </row>
    <row r="250" spans="1:195" x14ac:dyDescent="0.2">
      <c r="A250" s="613">
        <v>45075</v>
      </c>
      <c r="B250" s="614" t="s">
        <v>1083</v>
      </c>
      <c r="C250" s="614" t="s">
        <v>1083</v>
      </c>
      <c r="D250" s="614" t="s">
        <v>1083</v>
      </c>
      <c r="E250" s="614" t="s">
        <v>529</v>
      </c>
      <c r="F250" s="614" t="s">
        <v>1083</v>
      </c>
      <c r="G250" s="614" t="s">
        <v>1083</v>
      </c>
      <c r="H250" s="614" t="s">
        <v>1083</v>
      </c>
      <c r="I250" s="614" t="s">
        <v>1083</v>
      </c>
      <c r="J250" s="614" t="s">
        <v>1083</v>
      </c>
      <c r="K250" s="614" t="s">
        <v>1083</v>
      </c>
      <c r="L250" s="614" t="s">
        <v>1083</v>
      </c>
      <c r="M250" s="614" t="s">
        <v>1083</v>
      </c>
      <c r="N250" s="614" t="s">
        <v>1083</v>
      </c>
      <c r="O250" s="614" t="s">
        <v>1083</v>
      </c>
      <c r="P250" s="614" t="s">
        <v>1083</v>
      </c>
      <c r="Q250" s="614" t="s">
        <v>1083</v>
      </c>
      <c r="R250" s="614" t="s">
        <v>1083</v>
      </c>
      <c r="S250" s="614" t="s">
        <v>1083</v>
      </c>
      <c r="T250" s="614" t="s">
        <v>1083</v>
      </c>
      <c r="U250" s="614" t="s">
        <v>1083</v>
      </c>
      <c r="V250" s="614" t="s">
        <v>1083</v>
      </c>
      <c r="W250" s="614" t="s">
        <v>529</v>
      </c>
      <c r="X250" s="614" t="s">
        <v>529</v>
      </c>
      <c r="Y250" s="614" t="s">
        <v>1083</v>
      </c>
      <c r="Z250" s="614" t="s">
        <v>1083</v>
      </c>
      <c r="AA250" s="614" t="s">
        <v>1083</v>
      </c>
      <c r="AB250" s="614" t="s">
        <v>1083</v>
      </c>
      <c r="AC250" s="614" t="s">
        <v>1083</v>
      </c>
      <c r="AD250" s="614" t="s">
        <v>1083</v>
      </c>
      <c r="AE250" s="614" t="s">
        <v>1083</v>
      </c>
      <c r="AF250" s="614" t="s">
        <v>1083</v>
      </c>
      <c r="AG250" s="614" t="s">
        <v>1083</v>
      </c>
      <c r="AH250" s="614" t="s">
        <v>1083</v>
      </c>
      <c r="AI250" s="614" t="s">
        <v>1083</v>
      </c>
      <c r="AJ250" s="614" t="s">
        <v>1083</v>
      </c>
      <c r="AK250" s="614" t="s">
        <v>1083</v>
      </c>
      <c r="AL250" s="614" t="s">
        <v>1083</v>
      </c>
      <c r="AM250" s="614" t="s">
        <v>1083</v>
      </c>
      <c r="AN250" s="614" t="s">
        <v>1083</v>
      </c>
      <c r="AO250" s="614" t="s">
        <v>1083</v>
      </c>
      <c r="AP250" s="614" t="s">
        <v>1083</v>
      </c>
      <c r="AQ250" s="614" t="s">
        <v>1083</v>
      </c>
      <c r="AR250" s="614" t="s">
        <v>1083</v>
      </c>
      <c r="AS250" s="614" t="s">
        <v>1083</v>
      </c>
      <c r="AT250" s="614" t="s">
        <v>1083</v>
      </c>
      <c r="AU250" s="614" t="s">
        <v>1083</v>
      </c>
      <c r="AV250" s="614" t="s">
        <v>1083</v>
      </c>
      <c r="AW250" s="614" t="s">
        <v>1083</v>
      </c>
      <c r="AX250" s="614" t="s">
        <v>1083</v>
      </c>
      <c r="AY250" s="614" t="s">
        <v>1083</v>
      </c>
      <c r="AZ250" s="614" t="s">
        <v>1083</v>
      </c>
      <c r="BA250" s="614" t="s">
        <v>1083</v>
      </c>
      <c r="BB250" s="614" t="s">
        <v>1083</v>
      </c>
      <c r="BC250" s="614" t="s">
        <v>529</v>
      </c>
      <c r="BD250" s="614" t="s">
        <v>529</v>
      </c>
      <c r="BE250" s="614" t="s">
        <v>1083</v>
      </c>
      <c r="BF250" s="614" t="s">
        <v>529</v>
      </c>
      <c r="BG250" s="614" t="s">
        <v>1083</v>
      </c>
      <c r="BH250" s="614" t="s">
        <v>529</v>
      </c>
      <c r="BI250" s="614" t="s">
        <v>1083</v>
      </c>
      <c r="BJ250" s="614" t="s">
        <v>1083</v>
      </c>
      <c r="BK250" s="614" t="s">
        <v>529</v>
      </c>
      <c r="BL250" s="614" t="s">
        <v>529</v>
      </c>
      <c r="BM250" s="614" t="s">
        <v>1083</v>
      </c>
      <c r="BN250" s="614" t="s">
        <v>529</v>
      </c>
      <c r="BO250" s="614" t="s">
        <v>529</v>
      </c>
      <c r="BP250" s="614" t="s">
        <v>529</v>
      </c>
      <c r="BQ250" s="614" t="s">
        <v>529</v>
      </c>
      <c r="BR250" s="614" t="s">
        <v>529</v>
      </c>
      <c r="BS250" s="614" t="s">
        <v>529</v>
      </c>
      <c r="BT250" s="614" t="s">
        <v>529</v>
      </c>
      <c r="BU250" s="614" t="s">
        <v>529</v>
      </c>
      <c r="BV250" s="614" t="s">
        <v>529</v>
      </c>
      <c r="BW250" s="614" t="s">
        <v>529</v>
      </c>
      <c r="BX250" s="614" t="s">
        <v>529</v>
      </c>
      <c r="BY250" s="614" t="s">
        <v>1083</v>
      </c>
      <c r="BZ250" s="614" t="s">
        <v>1083</v>
      </c>
      <c r="CA250" s="614" t="s">
        <v>1083</v>
      </c>
      <c r="CB250" s="614" t="s">
        <v>1083</v>
      </c>
      <c r="CC250" s="614" t="s">
        <v>1083</v>
      </c>
      <c r="CD250" s="614" t="s">
        <v>1083</v>
      </c>
      <c r="CE250" s="614" t="s">
        <v>529</v>
      </c>
      <c r="CF250" s="614" t="s">
        <v>529</v>
      </c>
      <c r="CG250" s="614" t="s">
        <v>1083</v>
      </c>
      <c r="CH250" s="614" t="s">
        <v>1083</v>
      </c>
      <c r="CI250" s="614" t="s">
        <v>1083</v>
      </c>
      <c r="CJ250" s="614" t="s">
        <v>1083</v>
      </c>
      <c r="CK250" s="614" t="s">
        <v>529</v>
      </c>
      <c r="CL250" s="614" t="s">
        <v>1083</v>
      </c>
      <c r="CM250" s="614" t="s">
        <v>1083</v>
      </c>
      <c r="CN250" s="614" t="s">
        <v>1083</v>
      </c>
      <c r="CO250" s="614" t="s">
        <v>1083</v>
      </c>
      <c r="CP250" s="614" t="s">
        <v>1083</v>
      </c>
      <c r="CQ250" s="614" t="s">
        <v>1083</v>
      </c>
      <c r="CR250" s="614" t="s">
        <v>529</v>
      </c>
      <c r="CS250" s="614" t="s">
        <v>1083</v>
      </c>
      <c r="CT250" s="614" t="s">
        <v>529</v>
      </c>
      <c r="CU250" s="614" t="s">
        <v>1083</v>
      </c>
      <c r="CV250" s="614" t="s">
        <v>1083</v>
      </c>
      <c r="CW250" s="614" t="s">
        <v>1083</v>
      </c>
      <c r="CX250" s="614" t="s">
        <v>529</v>
      </c>
      <c r="CY250" s="614" t="s">
        <v>1083</v>
      </c>
      <c r="CZ250" s="614" t="s">
        <v>1083</v>
      </c>
      <c r="DA250" s="614" t="s">
        <v>1083</v>
      </c>
      <c r="DB250" s="614" t="s">
        <v>1083</v>
      </c>
      <c r="DC250" s="614" t="s">
        <v>529</v>
      </c>
      <c r="DD250" s="614" t="s">
        <v>1083</v>
      </c>
      <c r="DE250" s="614" t="s">
        <v>1083</v>
      </c>
      <c r="DF250" s="614" t="s">
        <v>1083</v>
      </c>
      <c r="DG250" s="614" t="s">
        <v>1083</v>
      </c>
      <c r="DH250" s="614" t="s">
        <v>1083</v>
      </c>
      <c r="DI250" s="614" t="s">
        <v>1083</v>
      </c>
      <c r="DJ250" s="614" t="s">
        <v>1083</v>
      </c>
      <c r="DK250" s="614" t="s">
        <v>1083</v>
      </c>
      <c r="DL250" s="614" t="s">
        <v>1083</v>
      </c>
      <c r="DM250" s="614" t="s">
        <v>529</v>
      </c>
      <c r="DN250" s="614" t="s">
        <v>1083</v>
      </c>
      <c r="DO250" s="614" t="s">
        <v>1083</v>
      </c>
      <c r="DP250" s="614" t="s">
        <v>1083</v>
      </c>
      <c r="DQ250" s="614" t="s">
        <v>1083</v>
      </c>
      <c r="DR250" s="614" t="s">
        <v>1083</v>
      </c>
      <c r="DS250" s="614" t="s">
        <v>1083</v>
      </c>
      <c r="DT250" s="614" t="s">
        <v>1083</v>
      </c>
      <c r="DU250" s="614" t="s">
        <v>1083</v>
      </c>
      <c r="DV250" s="614" t="s">
        <v>1083</v>
      </c>
      <c r="DW250" s="614" t="s">
        <v>1083</v>
      </c>
      <c r="DX250" s="614" t="s">
        <v>1083</v>
      </c>
      <c r="DY250" s="614" t="s">
        <v>1083</v>
      </c>
      <c r="DZ250" s="614" t="s">
        <v>529</v>
      </c>
      <c r="EA250" s="614" t="s">
        <v>529</v>
      </c>
      <c r="EB250" s="614" t="s">
        <v>529</v>
      </c>
      <c r="EC250" s="614" t="s">
        <v>1083</v>
      </c>
      <c r="ED250" s="614" t="s">
        <v>529</v>
      </c>
      <c r="EE250" s="614" t="s">
        <v>529</v>
      </c>
      <c r="EF250" s="614" t="s">
        <v>529</v>
      </c>
      <c r="EG250" s="614" t="s">
        <v>529</v>
      </c>
      <c r="EH250" s="614" t="s">
        <v>1083</v>
      </c>
      <c r="EI250" s="614" t="s">
        <v>1083</v>
      </c>
      <c r="EJ250" s="614" t="s">
        <v>1083</v>
      </c>
      <c r="EK250" s="614" t="s">
        <v>1083</v>
      </c>
      <c r="EL250" s="614" t="s">
        <v>1083</v>
      </c>
      <c r="EM250" s="614" t="s">
        <v>1083</v>
      </c>
      <c r="EN250" s="614" t="s">
        <v>1083</v>
      </c>
      <c r="EO250" s="614" t="s">
        <v>1083</v>
      </c>
      <c r="EP250" s="614" t="s">
        <v>1083</v>
      </c>
      <c r="EQ250" s="614" t="s">
        <v>1083</v>
      </c>
      <c r="ER250" s="614" t="s">
        <v>1083</v>
      </c>
      <c r="ES250" s="614" t="s">
        <v>1083</v>
      </c>
      <c r="ET250" s="614" t="s">
        <v>529</v>
      </c>
      <c r="EU250" s="614" t="s">
        <v>529</v>
      </c>
      <c r="EV250" s="614" t="s">
        <v>529</v>
      </c>
      <c r="EW250" s="614" t="s">
        <v>529</v>
      </c>
      <c r="EX250" s="614" t="s">
        <v>1083</v>
      </c>
      <c r="EY250" s="614" t="s">
        <v>1083</v>
      </c>
      <c r="EZ250" s="614" t="s">
        <v>529</v>
      </c>
      <c r="FA250" s="614" t="s">
        <v>1083</v>
      </c>
      <c r="FB250" s="614" t="s">
        <v>1083</v>
      </c>
      <c r="FC250" s="614" t="s">
        <v>1083</v>
      </c>
      <c r="FD250" s="614" t="s">
        <v>1083</v>
      </c>
      <c r="FE250" s="614" t="s">
        <v>1083</v>
      </c>
      <c r="FF250" s="614" t="s">
        <v>1083</v>
      </c>
      <c r="FG250" s="614" t="s">
        <v>1083</v>
      </c>
      <c r="FH250" s="614" t="s">
        <v>1083</v>
      </c>
      <c r="FI250" s="614" t="s">
        <v>1083</v>
      </c>
      <c r="FJ250" s="614" t="s">
        <v>529</v>
      </c>
      <c r="FK250" s="614" t="s">
        <v>529</v>
      </c>
      <c r="FL250" s="614" t="s">
        <v>1083</v>
      </c>
      <c r="FM250" s="614" t="s">
        <v>1083</v>
      </c>
      <c r="FN250" s="614" t="s">
        <v>1083</v>
      </c>
      <c r="FO250" s="614" t="s">
        <v>1083</v>
      </c>
      <c r="FP250" s="614" t="s">
        <v>1083</v>
      </c>
      <c r="FQ250" s="614" t="s">
        <v>1083</v>
      </c>
      <c r="FR250" s="614" t="s">
        <v>529</v>
      </c>
      <c r="FS250" s="614" t="s">
        <v>529</v>
      </c>
      <c r="FT250" s="614" t="s">
        <v>529</v>
      </c>
      <c r="FU250" s="614" t="s">
        <v>529</v>
      </c>
      <c r="FV250" s="614" t="s">
        <v>529</v>
      </c>
      <c r="FW250" s="614" t="s">
        <v>529</v>
      </c>
      <c r="FX250" s="614" t="s">
        <v>529</v>
      </c>
      <c r="FY250" s="614" t="s">
        <v>1083</v>
      </c>
      <c r="FZ250" s="614" t="s">
        <v>529</v>
      </c>
      <c r="GA250" s="614" t="s">
        <v>529</v>
      </c>
      <c r="GB250" s="614" t="s">
        <v>529</v>
      </c>
      <c r="GC250" s="614" t="s">
        <v>529</v>
      </c>
      <c r="GD250" s="614" t="s">
        <v>529</v>
      </c>
      <c r="GE250" s="614" t="s">
        <v>1083</v>
      </c>
      <c r="GF250" s="614" t="s">
        <v>529</v>
      </c>
      <c r="GG250" s="614" t="s">
        <v>529</v>
      </c>
      <c r="GH250" s="614" t="s">
        <v>1083</v>
      </c>
      <c r="GI250" s="614" t="s">
        <v>1083</v>
      </c>
      <c r="GJ250" s="614" t="s">
        <v>529</v>
      </c>
      <c r="GK250" s="614" t="s">
        <v>1083</v>
      </c>
      <c r="GL250" s="614" t="s">
        <v>529</v>
      </c>
      <c r="GM250" s="614" t="s">
        <v>529</v>
      </c>
    </row>
    <row r="251" spans="1:195" x14ac:dyDescent="0.2">
      <c r="A251" s="613">
        <v>45076</v>
      </c>
      <c r="B251" s="614" t="s">
        <v>1083</v>
      </c>
      <c r="C251" s="614" t="s">
        <v>1083</v>
      </c>
      <c r="D251" s="614" t="s">
        <v>1083</v>
      </c>
      <c r="E251" s="614" t="s">
        <v>529</v>
      </c>
      <c r="F251" s="614" t="s">
        <v>1083</v>
      </c>
      <c r="G251" s="614" t="s">
        <v>1083</v>
      </c>
      <c r="H251" s="614" t="s">
        <v>1083</v>
      </c>
      <c r="I251" s="614" t="s">
        <v>1083</v>
      </c>
      <c r="J251" s="614" t="s">
        <v>1083</v>
      </c>
      <c r="K251" s="614" t="s">
        <v>1083</v>
      </c>
      <c r="L251" s="614" t="s">
        <v>1083</v>
      </c>
      <c r="M251" s="614" t="s">
        <v>1083</v>
      </c>
      <c r="N251" s="614" t="s">
        <v>1083</v>
      </c>
      <c r="O251" s="614" t="s">
        <v>1083</v>
      </c>
      <c r="P251" s="614" t="s">
        <v>1083</v>
      </c>
      <c r="Q251" s="614" t="s">
        <v>1083</v>
      </c>
      <c r="R251" s="614" t="s">
        <v>1083</v>
      </c>
      <c r="S251" s="614" t="s">
        <v>1083</v>
      </c>
      <c r="T251" s="614" t="s">
        <v>1083</v>
      </c>
      <c r="U251" s="614" t="s">
        <v>1083</v>
      </c>
      <c r="V251" s="614" t="s">
        <v>1083</v>
      </c>
      <c r="W251" s="614" t="s">
        <v>1083</v>
      </c>
      <c r="X251" s="614" t="s">
        <v>1083</v>
      </c>
      <c r="Y251" s="614" t="s">
        <v>1083</v>
      </c>
      <c r="Z251" s="614" t="s">
        <v>1083</v>
      </c>
      <c r="AA251" s="614" t="s">
        <v>1083</v>
      </c>
      <c r="AB251" s="614" t="s">
        <v>1083</v>
      </c>
      <c r="AC251" s="614" t="s">
        <v>1083</v>
      </c>
      <c r="AD251" s="614" t="s">
        <v>1083</v>
      </c>
      <c r="AE251" s="614" t="s">
        <v>1083</v>
      </c>
      <c r="AF251" s="614" t="s">
        <v>1083</v>
      </c>
      <c r="AG251" s="614" t="s">
        <v>1083</v>
      </c>
      <c r="AH251" s="614" t="s">
        <v>1083</v>
      </c>
      <c r="AI251" s="614" t="s">
        <v>1083</v>
      </c>
      <c r="AJ251" s="614" t="s">
        <v>1083</v>
      </c>
      <c r="AK251" s="614" t="s">
        <v>1083</v>
      </c>
      <c r="AL251" s="614" t="s">
        <v>1083</v>
      </c>
      <c r="AM251" s="614" t="s">
        <v>1083</v>
      </c>
      <c r="AN251" s="614" t="s">
        <v>1083</v>
      </c>
      <c r="AO251" s="614" t="s">
        <v>1083</v>
      </c>
      <c r="AP251" s="614" t="s">
        <v>1083</v>
      </c>
      <c r="AQ251" s="614" t="s">
        <v>1083</v>
      </c>
      <c r="AR251" s="614" t="s">
        <v>1083</v>
      </c>
      <c r="AS251" s="614" t="s">
        <v>1083</v>
      </c>
      <c r="AT251" s="614" t="s">
        <v>1083</v>
      </c>
      <c r="AU251" s="614" t="s">
        <v>1083</v>
      </c>
      <c r="AV251" s="614" t="s">
        <v>1083</v>
      </c>
      <c r="AW251" s="614" t="s">
        <v>1083</v>
      </c>
      <c r="AX251" s="614" t="s">
        <v>1083</v>
      </c>
      <c r="AY251" s="614" t="s">
        <v>1083</v>
      </c>
      <c r="AZ251" s="614" t="s">
        <v>1083</v>
      </c>
      <c r="BA251" s="614" t="s">
        <v>1083</v>
      </c>
      <c r="BB251" s="614" t="s">
        <v>1083</v>
      </c>
      <c r="BC251" s="614" t="s">
        <v>529</v>
      </c>
      <c r="BD251" s="614" t="s">
        <v>529</v>
      </c>
      <c r="BE251" s="614" t="s">
        <v>1083</v>
      </c>
      <c r="BF251" s="614" t="s">
        <v>529</v>
      </c>
      <c r="BG251" s="614" t="s">
        <v>1083</v>
      </c>
      <c r="BH251" s="614" t="s">
        <v>529</v>
      </c>
      <c r="BI251" s="614" t="s">
        <v>1083</v>
      </c>
      <c r="BJ251" s="614" t="s">
        <v>1083</v>
      </c>
      <c r="BK251" s="614" t="s">
        <v>529</v>
      </c>
      <c r="BL251" s="614" t="s">
        <v>529</v>
      </c>
      <c r="BM251" s="614" t="s">
        <v>1083</v>
      </c>
      <c r="BN251" s="614" t="s">
        <v>529</v>
      </c>
      <c r="BO251" s="614" t="s">
        <v>529</v>
      </c>
      <c r="BP251" s="614" t="s">
        <v>529</v>
      </c>
      <c r="BQ251" s="614" t="s">
        <v>529</v>
      </c>
      <c r="BR251" s="614" t="s">
        <v>529</v>
      </c>
      <c r="BS251" s="614" t="s">
        <v>529</v>
      </c>
      <c r="BT251" s="614" t="s">
        <v>529</v>
      </c>
      <c r="BU251" s="614" t="s">
        <v>529</v>
      </c>
      <c r="BV251" s="614" t="s">
        <v>529</v>
      </c>
      <c r="BW251" s="614" t="s">
        <v>529</v>
      </c>
      <c r="BX251" s="614" t="s">
        <v>529</v>
      </c>
      <c r="BY251" s="614" t="s">
        <v>1083</v>
      </c>
      <c r="BZ251" s="614" t="s">
        <v>1083</v>
      </c>
      <c r="CA251" s="614" t="s">
        <v>1083</v>
      </c>
      <c r="CB251" s="614" t="s">
        <v>1083</v>
      </c>
      <c r="CC251" s="614" t="s">
        <v>1083</v>
      </c>
      <c r="CD251" s="614" t="s">
        <v>1083</v>
      </c>
      <c r="CE251" s="614" t="s">
        <v>529</v>
      </c>
      <c r="CF251" s="614" t="s">
        <v>529</v>
      </c>
      <c r="CG251" s="614" t="s">
        <v>1083</v>
      </c>
      <c r="CH251" s="614" t="s">
        <v>1083</v>
      </c>
      <c r="CI251" s="614" t="s">
        <v>1083</v>
      </c>
      <c r="CJ251" s="614" t="s">
        <v>1083</v>
      </c>
      <c r="CK251" s="614" t="s">
        <v>529</v>
      </c>
      <c r="CL251" s="614" t="s">
        <v>1083</v>
      </c>
      <c r="CM251" s="614" t="s">
        <v>1083</v>
      </c>
      <c r="CN251" s="614" t="s">
        <v>1083</v>
      </c>
      <c r="CO251" s="614" t="s">
        <v>1083</v>
      </c>
      <c r="CP251" s="614" t="s">
        <v>1083</v>
      </c>
      <c r="CQ251" s="614" t="s">
        <v>1083</v>
      </c>
      <c r="CR251" s="614" t="s">
        <v>529</v>
      </c>
      <c r="CS251" s="614" t="s">
        <v>1083</v>
      </c>
      <c r="CT251" s="614" t="s">
        <v>1083</v>
      </c>
      <c r="CU251" s="614" t="s">
        <v>1083</v>
      </c>
      <c r="CV251" s="614" t="s">
        <v>1083</v>
      </c>
      <c r="CW251" s="614" t="s">
        <v>1083</v>
      </c>
      <c r="CX251" s="614" t="s">
        <v>1083</v>
      </c>
      <c r="CY251" s="614" t="s">
        <v>1083</v>
      </c>
      <c r="CZ251" s="614" t="s">
        <v>1083</v>
      </c>
      <c r="DA251" s="614" t="s">
        <v>1083</v>
      </c>
      <c r="DB251" s="614" t="s">
        <v>1083</v>
      </c>
      <c r="DC251" s="614" t="s">
        <v>529</v>
      </c>
      <c r="DD251" s="614" t="s">
        <v>1083</v>
      </c>
      <c r="DE251" s="614" t="s">
        <v>1083</v>
      </c>
      <c r="DF251" s="614" t="s">
        <v>1083</v>
      </c>
      <c r="DG251" s="614" t="s">
        <v>1083</v>
      </c>
      <c r="DH251" s="614" t="s">
        <v>1083</v>
      </c>
      <c r="DI251" s="614" t="s">
        <v>1083</v>
      </c>
      <c r="DJ251" s="614" t="s">
        <v>1083</v>
      </c>
      <c r="DK251" s="614" t="s">
        <v>1083</v>
      </c>
      <c r="DL251" s="614" t="s">
        <v>1083</v>
      </c>
      <c r="DM251" s="614" t="s">
        <v>529</v>
      </c>
      <c r="DN251" s="614" t="s">
        <v>1083</v>
      </c>
      <c r="DO251" s="614" t="s">
        <v>1083</v>
      </c>
      <c r="DP251" s="614" t="s">
        <v>1083</v>
      </c>
      <c r="DQ251" s="614" t="s">
        <v>1083</v>
      </c>
      <c r="DR251" s="614" t="s">
        <v>1083</v>
      </c>
      <c r="DS251" s="614" t="s">
        <v>1083</v>
      </c>
      <c r="DT251" s="614" t="s">
        <v>1083</v>
      </c>
      <c r="DU251" s="614" t="s">
        <v>1083</v>
      </c>
      <c r="DV251" s="614" t="s">
        <v>1083</v>
      </c>
      <c r="DW251" s="614" t="s">
        <v>1083</v>
      </c>
      <c r="DX251" s="614" t="s">
        <v>1083</v>
      </c>
      <c r="DY251" s="614" t="s">
        <v>1083</v>
      </c>
      <c r="DZ251" s="614" t="s">
        <v>529</v>
      </c>
      <c r="EA251" s="614" t="s">
        <v>529</v>
      </c>
      <c r="EB251" s="614" t="s">
        <v>529</v>
      </c>
      <c r="EC251" s="614" t="s">
        <v>1083</v>
      </c>
      <c r="ED251" s="614" t="s">
        <v>529</v>
      </c>
      <c r="EE251" s="614" t="s">
        <v>529</v>
      </c>
      <c r="EF251" s="614" t="s">
        <v>529</v>
      </c>
      <c r="EG251" s="614" t="s">
        <v>529</v>
      </c>
      <c r="EH251" s="614" t="s">
        <v>1083</v>
      </c>
      <c r="EI251" s="614" t="s">
        <v>1083</v>
      </c>
      <c r="EJ251" s="614" t="s">
        <v>1083</v>
      </c>
      <c r="EK251" s="614" t="s">
        <v>1083</v>
      </c>
      <c r="EL251" s="614" t="s">
        <v>1083</v>
      </c>
      <c r="EM251" s="614" t="s">
        <v>1083</v>
      </c>
      <c r="EN251" s="614" t="s">
        <v>1083</v>
      </c>
      <c r="EO251" s="614" t="s">
        <v>1083</v>
      </c>
      <c r="EP251" s="614" t="s">
        <v>1083</v>
      </c>
      <c r="EQ251" s="614" t="s">
        <v>1083</v>
      </c>
      <c r="ER251" s="614" t="s">
        <v>1083</v>
      </c>
      <c r="ES251" s="614" t="s">
        <v>1083</v>
      </c>
      <c r="ET251" s="614" t="s">
        <v>529</v>
      </c>
      <c r="EU251" s="614" t="s">
        <v>529</v>
      </c>
      <c r="EV251" s="614" t="s">
        <v>529</v>
      </c>
      <c r="EW251" s="614" t="s">
        <v>529</v>
      </c>
      <c r="EX251" s="614" t="s">
        <v>1083</v>
      </c>
      <c r="EY251" s="614" t="s">
        <v>1083</v>
      </c>
      <c r="EZ251" s="614" t="s">
        <v>529</v>
      </c>
      <c r="FA251" s="614" t="s">
        <v>1083</v>
      </c>
      <c r="FB251" s="614" t="s">
        <v>1083</v>
      </c>
      <c r="FC251" s="614" t="s">
        <v>1083</v>
      </c>
      <c r="FD251" s="614" t="s">
        <v>1083</v>
      </c>
      <c r="FE251" s="614" t="s">
        <v>1083</v>
      </c>
      <c r="FF251" s="614" t="s">
        <v>1083</v>
      </c>
      <c r="FG251" s="614" t="s">
        <v>1083</v>
      </c>
      <c r="FH251" s="614" t="s">
        <v>1083</v>
      </c>
      <c r="FI251" s="614" t="s">
        <v>1083</v>
      </c>
      <c r="FJ251" s="614" t="s">
        <v>529</v>
      </c>
      <c r="FK251" s="614" t="s">
        <v>529</v>
      </c>
      <c r="FL251" s="614" t="s">
        <v>1083</v>
      </c>
      <c r="FM251" s="614" t="s">
        <v>1083</v>
      </c>
      <c r="FN251" s="614" t="s">
        <v>1083</v>
      </c>
      <c r="FO251" s="614" t="s">
        <v>1083</v>
      </c>
      <c r="FP251" s="614" t="s">
        <v>1083</v>
      </c>
      <c r="FQ251" s="614" t="s">
        <v>1083</v>
      </c>
      <c r="FR251" s="614" t="s">
        <v>529</v>
      </c>
      <c r="FS251" s="614" t="s">
        <v>529</v>
      </c>
      <c r="FT251" s="614" t="s">
        <v>529</v>
      </c>
      <c r="FU251" s="614" t="s">
        <v>529</v>
      </c>
      <c r="FV251" s="614" t="s">
        <v>529</v>
      </c>
      <c r="FW251" s="614" t="s">
        <v>529</v>
      </c>
      <c r="FX251" s="614" t="s">
        <v>529</v>
      </c>
      <c r="FY251" s="614" t="s">
        <v>1083</v>
      </c>
      <c r="FZ251" s="614" t="s">
        <v>1083</v>
      </c>
      <c r="GA251" s="614" t="s">
        <v>1083</v>
      </c>
      <c r="GB251" s="614" t="s">
        <v>529</v>
      </c>
      <c r="GC251" s="614" t="s">
        <v>529</v>
      </c>
      <c r="GD251" s="614" t="s">
        <v>529</v>
      </c>
      <c r="GE251" s="614" t="s">
        <v>1083</v>
      </c>
      <c r="GF251" s="614" t="s">
        <v>529</v>
      </c>
      <c r="GG251" s="614" t="s">
        <v>529</v>
      </c>
      <c r="GH251" s="614" t="s">
        <v>1083</v>
      </c>
      <c r="GI251" s="614" t="s">
        <v>1083</v>
      </c>
      <c r="GJ251" s="614" t="s">
        <v>1083</v>
      </c>
      <c r="GK251" s="614" t="s">
        <v>1083</v>
      </c>
      <c r="GL251" s="614" t="s">
        <v>529</v>
      </c>
      <c r="GM251" s="614" t="s">
        <v>529</v>
      </c>
    </row>
    <row r="252" spans="1:195" x14ac:dyDescent="0.2">
      <c r="A252" s="613">
        <v>45077</v>
      </c>
      <c r="B252" s="614" t="s">
        <v>1083</v>
      </c>
      <c r="C252" s="614" t="s">
        <v>1083</v>
      </c>
      <c r="D252" s="614" t="s">
        <v>1083</v>
      </c>
      <c r="E252" s="614" t="s">
        <v>529</v>
      </c>
      <c r="F252" s="614" t="s">
        <v>1083</v>
      </c>
      <c r="G252" s="614" t="s">
        <v>1083</v>
      </c>
      <c r="H252" s="614" t="s">
        <v>1083</v>
      </c>
      <c r="I252" s="614" t="s">
        <v>1083</v>
      </c>
      <c r="J252" s="614" t="s">
        <v>1083</v>
      </c>
      <c r="K252" s="614" t="s">
        <v>1083</v>
      </c>
      <c r="L252" s="614" t="s">
        <v>1083</v>
      </c>
      <c r="M252" s="614" t="s">
        <v>1083</v>
      </c>
      <c r="N252" s="614" t="s">
        <v>1083</v>
      </c>
      <c r="O252" s="614" t="s">
        <v>1083</v>
      </c>
      <c r="P252" s="614" t="s">
        <v>1083</v>
      </c>
      <c r="Q252" s="614" t="s">
        <v>1083</v>
      </c>
      <c r="R252" s="614" t="s">
        <v>1083</v>
      </c>
      <c r="S252" s="614" t="s">
        <v>1083</v>
      </c>
      <c r="T252" s="614" t="s">
        <v>1083</v>
      </c>
      <c r="U252" s="614" t="s">
        <v>1083</v>
      </c>
      <c r="V252" s="614" t="s">
        <v>1083</v>
      </c>
      <c r="W252" s="614" t="s">
        <v>1083</v>
      </c>
      <c r="X252" s="614" t="s">
        <v>1083</v>
      </c>
      <c r="Y252" s="614" t="s">
        <v>1083</v>
      </c>
      <c r="Z252" s="614" t="s">
        <v>1083</v>
      </c>
      <c r="AA252" s="614" t="s">
        <v>1083</v>
      </c>
      <c r="AB252" s="614" t="s">
        <v>1083</v>
      </c>
      <c r="AC252" s="614" t="s">
        <v>1083</v>
      </c>
      <c r="AD252" s="614" t="s">
        <v>1083</v>
      </c>
      <c r="AE252" s="614" t="s">
        <v>1083</v>
      </c>
      <c r="AF252" s="614" t="s">
        <v>1083</v>
      </c>
      <c r="AG252" s="614" t="s">
        <v>1083</v>
      </c>
      <c r="AH252" s="614" t="s">
        <v>1083</v>
      </c>
      <c r="AI252" s="614" t="s">
        <v>1083</v>
      </c>
      <c r="AJ252" s="614" t="s">
        <v>1083</v>
      </c>
      <c r="AK252" s="614" t="s">
        <v>1083</v>
      </c>
      <c r="AL252" s="614" t="s">
        <v>1083</v>
      </c>
      <c r="AM252" s="614" t="s">
        <v>1083</v>
      </c>
      <c r="AN252" s="614" t="s">
        <v>1083</v>
      </c>
      <c r="AO252" s="614" t="s">
        <v>1083</v>
      </c>
      <c r="AP252" s="614" t="s">
        <v>1083</v>
      </c>
      <c r="AQ252" s="614" t="s">
        <v>1083</v>
      </c>
      <c r="AR252" s="614" t="s">
        <v>1083</v>
      </c>
      <c r="AS252" s="614" t="s">
        <v>1083</v>
      </c>
      <c r="AT252" s="614" t="s">
        <v>1083</v>
      </c>
      <c r="AU252" s="614" t="s">
        <v>1083</v>
      </c>
      <c r="AV252" s="614" t="s">
        <v>1083</v>
      </c>
      <c r="AW252" s="614" t="s">
        <v>1083</v>
      </c>
      <c r="AX252" s="614" t="s">
        <v>1083</v>
      </c>
      <c r="AY252" s="614" t="s">
        <v>1083</v>
      </c>
      <c r="AZ252" s="614" t="s">
        <v>1083</v>
      </c>
      <c r="BA252" s="614" t="s">
        <v>1083</v>
      </c>
      <c r="BB252" s="614" t="s">
        <v>1083</v>
      </c>
      <c r="BC252" s="614" t="s">
        <v>529</v>
      </c>
      <c r="BD252" s="614" t="s">
        <v>529</v>
      </c>
      <c r="BE252" s="614" t="s">
        <v>1083</v>
      </c>
      <c r="BF252" s="614" t="s">
        <v>529</v>
      </c>
      <c r="BG252" s="614" t="s">
        <v>1083</v>
      </c>
      <c r="BH252" s="614" t="s">
        <v>529</v>
      </c>
      <c r="BI252" s="614" t="s">
        <v>1083</v>
      </c>
      <c r="BJ252" s="614" t="s">
        <v>1083</v>
      </c>
      <c r="BK252" s="614" t="s">
        <v>529</v>
      </c>
      <c r="BL252" s="614" t="s">
        <v>529</v>
      </c>
      <c r="BM252" s="614" t="s">
        <v>1083</v>
      </c>
      <c r="BN252" s="614" t="s">
        <v>529</v>
      </c>
      <c r="BO252" s="614" t="s">
        <v>529</v>
      </c>
      <c r="BP252" s="614" t="s">
        <v>529</v>
      </c>
      <c r="BQ252" s="614" t="s">
        <v>529</v>
      </c>
      <c r="BR252" s="614" t="s">
        <v>529</v>
      </c>
      <c r="BS252" s="614" t="s">
        <v>529</v>
      </c>
      <c r="BT252" s="614" t="s">
        <v>529</v>
      </c>
      <c r="BU252" s="614" t="s">
        <v>529</v>
      </c>
      <c r="BV252" s="614" t="s">
        <v>529</v>
      </c>
      <c r="BW252" s="614" t="s">
        <v>529</v>
      </c>
      <c r="BX252" s="614" t="s">
        <v>529</v>
      </c>
      <c r="BY252" s="614" t="s">
        <v>1083</v>
      </c>
      <c r="BZ252" s="614" t="s">
        <v>1083</v>
      </c>
      <c r="CA252" s="614" t="s">
        <v>1083</v>
      </c>
      <c r="CB252" s="614" t="s">
        <v>1083</v>
      </c>
      <c r="CC252" s="614" t="s">
        <v>1083</v>
      </c>
      <c r="CD252" s="614" t="s">
        <v>1083</v>
      </c>
      <c r="CE252" s="614" t="s">
        <v>529</v>
      </c>
      <c r="CF252" s="614" t="s">
        <v>529</v>
      </c>
      <c r="CG252" s="614" t="s">
        <v>1083</v>
      </c>
      <c r="CH252" s="614" t="s">
        <v>1083</v>
      </c>
      <c r="CI252" s="614" t="s">
        <v>1083</v>
      </c>
      <c r="CJ252" s="614" t="s">
        <v>1083</v>
      </c>
      <c r="CK252" s="614" t="s">
        <v>529</v>
      </c>
      <c r="CL252" s="614" t="s">
        <v>1083</v>
      </c>
      <c r="CM252" s="614" t="s">
        <v>1083</v>
      </c>
      <c r="CN252" s="614" t="s">
        <v>1083</v>
      </c>
      <c r="CO252" s="614" t="s">
        <v>1083</v>
      </c>
      <c r="CP252" s="614" t="s">
        <v>1083</v>
      </c>
      <c r="CQ252" s="614" t="s">
        <v>1083</v>
      </c>
      <c r="CR252" s="614" t="s">
        <v>529</v>
      </c>
      <c r="CS252" s="614" t="s">
        <v>1083</v>
      </c>
      <c r="CT252" s="614" t="s">
        <v>1083</v>
      </c>
      <c r="CU252" s="614" t="s">
        <v>1083</v>
      </c>
      <c r="CV252" s="614" t="s">
        <v>1083</v>
      </c>
      <c r="CW252" s="614" t="s">
        <v>1083</v>
      </c>
      <c r="CX252" s="614" t="s">
        <v>1083</v>
      </c>
      <c r="CY252" s="614" t="s">
        <v>1083</v>
      </c>
      <c r="CZ252" s="614" t="s">
        <v>1083</v>
      </c>
      <c r="DA252" s="614" t="s">
        <v>1083</v>
      </c>
      <c r="DB252" s="614" t="s">
        <v>1083</v>
      </c>
      <c r="DC252" s="614" t="s">
        <v>529</v>
      </c>
      <c r="DD252" s="614" t="s">
        <v>1083</v>
      </c>
      <c r="DE252" s="614" t="s">
        <v>1083</v>
      </c>
      <c r="DF252" s="614" t="s">
        <v>1083</v>
      </c>
      <c r="DG252" s="614" t="s">
        <v>1083</v>
      </c>
      <c r="DH252" s="614" t="s">
        <v>1083</v>
      </c>
      <c r="DI252" s="614" t="s">
        <v>1083</v>
      </c>
      <c r="DJ252" s="614" t="s">
        <v>1083</v>
      </c>
      <c r="DK252" s="614" t="s">
        <v>1083</v>
      </c>
      <c r="DL252" s="614" t="s">
        <v>1083</v>
      </c>
      <c r="DM252" s="614" t="s">
        <v>529</v>
      </c>
      <c r="DN252" s="614" t="s">
        <v>1083</v>
      </c>
      <c r="DO252" s="614" t="s">
        <v>1083</v>
      </c>
      <c r="DP252" s="614" t="s">
        <v>1083</v>
      </c>
      <c r="DQ252" s="614" t="s">
        <v>1083</v>
      </c>
      <c r="DR252" s="614" t="s">
        <v>1083</v>
      </c>
      <c r="DS252" s="614" t="s">
        <v>1083</v>
      </c>
      <c r="DT252" s="614" t="s">
        <v>1083</v>
      </c>
      <c r="DU252" s="614" t="s">
        <v>1083</v>
      </c>
      <c r="DV252" s="614" t="s">
        <v>1083</v>
      </c>
      <c r="DW252" s="614" t="s">
        <v>1083</v>
      </c>
      <c r="DX252" s="614" t="s">
        <v>1083</v>
      </c>
      <c r="DY252" s="614" t="s">
        <v>1083</v>
      </c>
      <c r="DZ252" s="614" t="s">
        <v>529</v>
      </c>
      <c r="EA252" s="614" t="s">
        <v>529</v>
      </c>
      <c r="EB252" s="614" t="s">
        <v>529</v>
      </c>
      <c r="EC252" s="614" t="s">
        <v>1083</v>
      </c>
      <c r="ED252" s="614" t="s">
        <v>529</v>
      </c>
      <c r="EE252" s="614" t="s">
        <v>1083</v>
      </c>
      <c r="EF252" s="614" t="s">
        <v>529</v>
      </c>
      <c r="EG252" s="614" t="s">
        <v>529</v>
      </c>
      <c r="EH252" s="614" t="s">
        <v>1083</v>
      </c>
      <c r="EI252" s="614" t="s">
        <v>1083</v>
      </c>
      <c r="EJ252" s="614" t="s">
        <v>1083</v>
      </c>
      <c r="EK252" s="614" t="s">
        <v>1083</v>
      </c>
      <c r="EL252" s="614" t="s">
        <v>1083</v>
      </c>
      <c r="EM252" s="614" t="s">
        <v>1083</v>
      </c>
      <c r="EN252" s="614" t="s">
        <v>1083</v>
      </c>
      <c r="EO252" s="614" t="s">
        <v>1083</v>
      </c>
      <c r="EP252" s="614" t="s">
        <v>1083</v>
      </c>
      <c r="EQ252" s="614" t="s">
        <v>1083</v>
      </c>
      <c r="ER252" s="614" t="s">
        <v>1083</v>
      </c>
      <c r="ES252" s="614" t="s">
        <v>1083</v>
      </c>
      <c r="ET252" s="614" t="s">
        <v>529</v>
      </c>
      <c r="EU252" s="614" t="s">
        <v>529</v>
      </c>
      <c r="EV252" s="614" t="s">
        <v>529</v>
      </c>
      <c r="EW252" s="614" t="s">
        <v>529</v>
      </c>
      <c r="EX252" s="614" t="s">
        <v>1083</v>
      </c>
      <c r="EY252" s="614" t="s">
        <v>1083</v>
      </c>
      <c r="EZ252" s="614" t="s">
        <v>529</v>
      </c>
      <c r="FA252" s="614" t="s">
        <v>1083</v>
      </c>
      <c r="FB252" s="614" t="s">
        <v>1083</v>
      </c>
      <c r="FC252" s="614" t="s">
        <v>1083</v>
      </c>
      <c r="FD252" s="614" t="s">
        <v>1083</v>
      </c>
      <c r="FE252" s="614" t="s">
        <v>1083</v>
      </c>
      <c r="FF252" s="614" t="s">
        <v>1083</v>
      </c>
      <c r="FG252" s="614" t="s">
        <v>1083</v>
      </c>
      <c r="FH252" s="614" t="s">
        <v>1083</v>
      </c>
      <c r="FI252" s="614" t="s">
        <v>1083</v>
      </c>
      <c r="FJ252" s="614" t="s">
        <v>529</v>
      </c>
      <c r="FK252" s="614" t="s">
        <v>529</v>
      </c>
      <c r="FL252" s="614" t="s">
        <v>1083</v>
      </c>
      <c r="FM252" s="614" t="s">
        <v>1083</v>
      </c>
      <c r="FN252" s="614" t="s">
        <v>1083</v>
      </c>
      <c r="FO252" s="614" t="s">
        <v>1083</v>
      </c>
      <c r="FP252" s="614" t="s">
        <v>1083</v>
      </c>
      <c r="FQ252" s="614" t="s">
        <v>1083</v>
      </c>
      <c r="FR252" s="614" t="s">
        <v>529</v>
      </c>
      <c r="FS252" s="614" t="s">
        <v>529</v>
      </c>
      <c r="FT252" s="614" t="s">
        <v>529</v>
      </c>
      <c r="FU252" s="614" t="s">
        <v>529</v>
      </c>
      <c r="FV252" s="614" t="s">
        <v>529</v>
      </c>
      <c r="FW252" s="614" t="s">
        <v>529</v>
      </c>
      <c r="FX252" s="614" t="s">
        <v>529</v>
      </c>
      <c r="FY252" s="614" t="s">
        <v>1083</v>
      </c>
      <c r="FZ252" s="614" t="s">
        <v>529</v>
      </c>
      <c r="GA252" s="614" t="s">
        <v>529</v>
      </c>
      <c r="GB252" s="614" t="s">
        <v>529</v>
      </c>
      <c r="GC252" s="614" t="s">
        <v>529</v>
      </c>
      <c r="GD252" s="614" t="s">
        <v>529</v>
      </c>
      <c r="GE252" s="614" t="s">
        <v>1083</v>
      </c>
      <c r="GF252" s="614" t="s">
        <v>529</v>
      </c>
      <c r="GG252" s="614" t="s">
        <v>529</v>
      </c>
      <c r="GH252" s="614" t="s">
        <v>1083</v>
      </c>
      <c r="GI252" s="614" t="s">
        <v>1083</v>
      </c>
      <c r="GJ252" s="614" t="s">
        <v>529</v>
      </c>
      <c r="GK252" s="614" t="s">
        <v>1083</v>
      </c>
      <c r="GL252" s="614" t="s">
        <v>529</v>
      </c>
      <c r="GM252" s="614" t="s">
        <v>1083</v>
      </c>
    </row>
    <row r="253" spans="1:195" x14ac:dyDescent="0.2">
      <c r="A253" s="613">
        <v>45078</v>
      </c>
      <c r="B253" s="614" t="s">
        <v>1083</v>
      </c>
      <c r="C253" s="614" t="s">
        <v>1083</v>
      </c>
      <c r="D253" s="614" t="s">
        <v>1083</v>
      </c>
      <c r="E253" s="614" t="s">
        <v>529</v>
      </c>
      <c r="F253" s="614" t="s">
        <v>1083</v>
      </c>
      <c r="G253" s="614" t="s">
        <v>1083</v>
      </c>
      <c r="H253" s="614" t="s">
        <v>1083</v>
      </c>
      <c r="I253" s="614" t="s">
        <v>1083</v>
      </c>
      <c r="J253" s="614" t="s">
        <v>1083</v>
      </c>
      <c r="K253" s="614" t="s">
        <v>1083</v>
      </c>
      <c r="L253" s="614" t="s">
        <v>1083</v>
      </c>
      <c r="M253" s="614" t="s">
        <v>1083</v>
      </c>
      <c r="N253" s="614" t="s">
        <v>1083</v>
      </c>
      <c r="O253" s="614" t="s">
        <v>1083</v>
      </c>
      <c r="P253" s="614" t="s">
        <v>1083</v>
      </c>
      <c r="Q253" s="614" t="s">
        <v>1083</v>
      </c>
      <c r="R253" s="614" t="s">
        <v>1083</v>
      </c>
      <c r="S253" s="614" t="s">
        <v>1083</v>
      </c>
      <c r="T253" s="614" t="s">
        <v>1083</v>
      </c>
      <c r="U253" s="614" t="s">
        <v>1083</v>
      </c>
      <c r="V253" s="614" t="s">
        <v>1083</v>
      </c>
      <c r="W253" s="614" t="s">
        <v>1083</v>
      </c>
      <c r="X253" s="614" t="s">
        <v>1083</v>
      </c>
      <c r="Y253" s="614" t="s">
        <v>1083</v>
      </c>
      <c r="Z253" s="614" t="s">
        <v>1083</v>
      </c>
      <c r="AA253" s="614" t="s">
        <v>1083</v>
      </c>
      <c r="AB253" s="614" t="s">
        <v>1083</v>
      </c>
      <c r="AC253" s="614" t="s">
        <v>1083</v>
      </c>
      <c r="AD253" s="614" t="s">
        <v>1083</v>
      </c>
      <c r="AE253" s="614" t="s">
        <v>1083</v>
      </c>
      <c r="AF253" s="614" t="s">
        <v>1083</v>
      </c>
      <c r="AG253" s="614" t="s">
        <v>1083</v>
      </c>
      <c r="AH253" s="614" t="s">
        <v>1083</v>
      </c>
      <c r="AI253" s="614" t="s">
        <v>1083</v>
      </c>
      <c r="AJ253" s="614" t="s">
        <v>1083</v>
      </c>
      <c r="AK253" s="614" t="s">
        <v>1083</v>
      </c>
      <c r="AL253" s="614" t="s">
        <v>1083</v>
      </c>
      <c r="AM253" s="614" t="s">
        <v>1083</v>
      </c>
      <c r="AN253" s="614" t="s">
        <v>1083</v>
      </c>
      <c r="AO253" s="614" t="s">
        <v>1083</v>
      </c>
      <c r="AP253" s="614" t="s">
        <v>1083</v>
      </c>
      <c r="AQ253" s="614" t="s">
        <v>1083</v>
      </c>
      <c r="AR253" s="614" t="s">
        <v>1083</v>
      </c>
      <c r="AS253" s="614" t="s">
        <v>1083</v>
      </c>
      <c r="AT253" s="614" t="s">
        <v>1083</v>
      </c>
      <c r="AU253" s="614" t="s">
        <v>1083</v>
      </c>
      <c r="AV253" s="614" t="s">
        <v>1083</v>
      </c>
      <c r="AW253" s="614" t="s">
        <v>1083</v>
      </c>
      <c r="AX253" s="614" t="s">
        <v>1083</v>
      </c>
      <c r="AY253" s="614" t="s">
        <v>1083</v>
      </c>
      <c r="AZ253" s="614" t="s">
        <v>1083</v>
      </c>
      <c r="BA253" s="614" t="s">
        <v>1083</v>
      </c>
      <c r="BB253" s="614" t="s">
        <v>1083</v>
      </c>
      <c r="BC253" s="614" t="s">
        <v>529</v>
      </c>
      <c r="BD253" s="614" t="s">
        <v>529</v>
      </c>
      <c r="BE253" s="614" t="s">
        <v>1083</v>
      </c>
      <c r="BF253" s="614" t="s">
        <v>529</v>
      </c>
      <c r="BG253" s="614" t="s">
        <v>1083</v>
      </c>
      <c r="BH253" s="614" t="s">
        <v>529</v>
      </c>
      <c r="BI253" s="614" t="s">
        <v>1083</v>
      </c>
      <c r="BJ253" s="614" t="s">
        <v>1083</v>
      </c>
      <c r="BK253" s="614" t="s">
        <v>529</v>
      </c>
      <c r="BL253" s="614" t="s">
        <v>529</v>
      </c>
      <c r="BM253" s="614" t="s">
        <v>1083</v>
      </c>
      <c r="BN253" s="614" t="s">
        <v>529</v>
      </c>
      <c r="BO253" s="614" t="s">
        <v>529</v>
      </c>
      <c r="BP253" s="614" t="s">
        <v>529</v>
      </c>
      <c r="BQ253" s="614" t="s">
        <v>529</v>
      </c>
      <c r="BR253" s="614" t="s">
        <v>529</v>
      </c>
      <c r="BS253" s="614" t="s">
        <v>529</v>
      </c>
      <c r="BT253" s="614" t="s">
        <v>529</v>
      </c>
      <c r="BU253" s="614" t="s">
        <v>529</v>
      </c>
      <c r="BV253" s="614" t="s">
        <v>529</v>
      </c>
      <c r="BW253" s="614" t="s">
        <v>529</v>
      </c>
      <c r="BX253" s="614" t="s">
        <v>529</v>
      </c>
      <c r="BY253" s="614" t="s">
        <v>1083</v>
      </c>
      <c r="BZ253" s="614" t="s">
        <v>1083</v>
      </c>
      <c r="CA253" s="614" t="s">
        <v>1083</v>
      </c>
      <c r="CB253" s="614" t="s">
        <v>1083</v>
      </c>
      <c r="CC253" s="614" t="s">
        <v>1083</v>
      </c>
      <c r="CD253" s="614" t="s">
        <v>1083</v>
      </c>
      <c r="CE253" s="614" t="s">
        <v>529</v>
      </c>
      <c r="CF253" s="614" t="s">
        <v>529</v>
      </c>
      <c r="CG253" s="614" t="s">
        <v>1083</v>
      </c>
      <c r="CH253" s="614" t="s">
        <v>1083</v>
      </c>
      <c r="CI253" s="614" t="s">
        <v>1083</v>
      </c>
      <c r="CJ253" s="614" t="s">
        <v>1083</v>
      </c>
      <c r="CK253" s="614" t="s">
        <v>529</v>
      </c>
      <c r="CL253" s="614" t="s">
        <v>1083</v>
      </c>
      <c r="CM253" s="614" t="s">
        <v>1083</v>
      </c>
      <c r="CN253" s="614" t="s">
        <v>529</v>
      </c>
      <c r="CO253" s="614" t="s">
        <v>1083</v>
      </c>
      <c r="CP253" s="614" t="s">
        <v>1083</v>
      </c>
      <c r="CQ253" s="614" t="s">
        <v>1083</v>
      </c>
      <c r="CR253" s="614" t="s">
        <v>529</v>
      </c>
      <c r="CS253" s="614" t="s">
        <v>1083</v>
      </c>
      <c r="CT253" s="614" t="s">
        <v>1083</v>
      </c>
      <c r="CU253" s="614" t="s">
        <v>1083</v>
      </c>
      <c r="CV253" s="614" t="s">
        <v>1083</v>
      </c>
      <c r="CW253" s="614" t="s">
        <v>1083</v>
      </c>
      <c r="CX253" s="614" t="s">
        <v>1083</v>
      </c>
      <c r="CY253" s="614" t="s">
        <v>1083</v>
      </c>
      <c r="CZ253" s="614" t="s">
        <v>1083</v>
      </c>
      <c r="DA253" s="614" t="s">
        <v>1083</v>
      </c>
      <c r="DB253" s="614" t="s">
        <v>1083</v>
      </c>
      <c r="DC253" s="614" t="s">
        <v>529</v>
      </c>
      <c r="DD253" s="614" t="s">
        <v>1083</v>
      </c>
      <c r="DE253" s="614" t="s">
        <v>1083</v>
      </c>
      <c r="DF253" s="614" t="s">
        <v>1083</v>
      </c>
      <c r="DG253" s="614" t="s">
        <v>1083</v>
      </c>
      <c r="DH253" s="614" t="s">
        <v>1083</v>
      </c>
      <c r="DI253" s="614" t="s">
        <v>1083</v>
      </c>
      <c r="DJ253" s="614" t="s">
        <v>529</v>
      </c>
      <c r="DK253" s="614" t="s">
        <v>1083</v>
      </c>
      <c r="DL253" s="614" t="s">
        <v>1083</v>
      </c>
      <c r="DM253" s="614" t="s">
        <v>529</v>
      </c>
      <c r="DN253" s="614" t="s">
        <v>1083</v>
      </c>
      <c r="DO253" s="614" t="s">
        <v>1083</v>
      </c>
      <c r="DP253" s="614" t="s">
        <v>1083</v>
      </c>
      <c r="DQ253" s="614" t="s">
        <v>1083</v>
      </c>
      <c r="DR253" s="614" t="s">
        <v>1083</v>
      </c>
      <c r="DS253" s="614" t="s">
        <v>1083</v>
      </c>
      <c r="DT253" s="614" t="s">
        <v>1083</v>
      </c>
      <c r="DU253" s="614" t="s">
        <v>1083</v>
      </c>
      <c r="DV253" s="614" t="s">
        <v>1083</v>
      </c>
      <c r="DW253" s="614" t="s">
        <v>1083</v>
      </c>
      <c r="DX253" s="614" t="s">
        <v>1083</v>
      </c>
      <c r="DY253" s="614" t="s">
        <v>1083</v>
      </c>
      <c r="DZ253" s="614" t="s">
        <v>529</v>
      </c>
      <c r="EA253" s="614" t="s">
        <v>529</v>
      </c>
      <c r="EB253" s="614" t="s">
        <v>529</v>
      </c>
      <c r="EC253" s="614" t="s">
        <v>1083</v>
      </c>
      <c r="ED253" s="614" t="s">
        <v>529</v>
      </c>
      <c r="EE253" s="614" t="s">
        <v>529</v>
      </c>
      <c r="EF253" s="614" t="s">
        <v>529</v>
      </c>
      <c r="EG253" s="614" t="s">
        <v>529</v>
      </c>
      <c r="EH253" s="614" t="s">
        <v>1083</v>
      </c>
      <c r="EI253" s="614" t="s">
        <v>1083</v>
      </c>
      <c r="EJ253" s="614" t="s">
        <v>1083</v>
      </c>
      <c r="EK253" s="614" t="s">
        <v>1083</v>
      </c>
      <c r="EL253" s="614" t="s">
        <v>1083</v>
      </c>
      <c r="EM253" s="614" t="s">
        <v>1083</v>
      </c>
      <c r="EN253" s="614" t="s">
        <v>1083</v>
      </c>
      <c r="EO253" s="614" t="s">
        <v>1083</v>
      </c>
      <c r="EP253" s="614" t="s">
        <v>1083</v>
      </c>
      <c r="EQ253" s="614" t="s">
        <v>1083</v>
      </c>
      <c r="ER253" s="614" t="s">
        <v>1083</v>
      </c>
      <c r="ES253" s="614" t="s">
        <v>1083</v>
      </c>
      <c r="ET253" s="614" t="s">
        <v>1083</v>
      </c>
      <c r="EU253" s="614" t="s">
        <v>529</v>
      </c>
      <c r="EV253" s="614" t="s">
        <v>529</v>
      </c>
      <c r="EW253" s="614" t="s">
        <v>529</v>
      </c>
      <c r="EX253" s="614" t="s">
        <v>1083</v>
      </c>
      <c r="EY253" s="614" t="s">
        <v>1083</v>
      </c>
      <c r="EZ253" s="614" t="s">
        <v>529</v>
      </c>
      <c r="FA253" s="614" t="s">
        <v>1083</v>
      </c>
      <c r="FB253" s="614" t="s">
        <v>1083</v>
      </c>
      <c r="FC253" s="614" t="s">
        <v>1083</v>
      </c>
      <c r="FD253" s="614" t="s">
        <v>1083</v>
      </c>
      <c r="FE253" s="614" t="s">
        <v>1083</v>
      </c>
      <c r="FF253" s="614" t="s">
        <v>1083</v>
      </c>
      <c r="FG253" s="614" t="s">
        <v>1083</v>
      </c>
      <c r="FH253" s="614" t="s">
        <v>1083</v>
      </c>
      <c r="FI253" s="614" t="s">
        <v>1083</v>
      </c>
      <c r="FJ253" s="614" t="s">
        <v>529</v>
      </c>
      <c r="FK253" s="614" t="s">
        <v>529</v>
      </c>
      <c r="FL253" s="614" t="s">
        <v>1083</v>
      </c>
      <c r="FM253" s="614" t="s">
        <v>1083</v>
      </c>
      <c r="FN253" s="614" t="s">
        <v>1083</v>
      </c>
      <c r="FO253" s="614" t="s">
        <v>1083</v>
      </c>
      <c r="FP253" s="614" t="s">
        <v>529</v>
      </c>
      <c r="FQ253" s="614" t="s">
        <v>1083</v>
      </c>
      <c r="FR253" s="614" t="s">
        <v>529</v>
      </c>
      <c r="FS253" s="614" t="s">
        <v>529</v>
      </c>
      <c r="FT253" s="614" t="s">
        <v>529</v>
      </c>
      <c r="FU253" s="614" t="s">
        <v>529</v>
      </c>
      <c r="FV253" s="614" t="s">
        <v>529</v>
      </c>
      <c r="FW253" s="614" t="s">
        <v>529</v>
      </c>
      <c r="FX253" s="614" t="s">
        <v>529</v>
      </c>
      <c r="FY253" s="614" t="s">
        <v>1083</v>
      </c>
      <c r="FZ253" s="614" t="s">
        <v>529</v>
      </c>
      <c r="GA253" s="614" t="s">
        <v>529</v>
      </c>
      <c r="GB253" s="614" t="s">
        <v>529</v>
      </c>
      <c r="GC253" s="614" t="s">
        <v>529</v>
      </c>
      <c r="GD253" s="614" t="s">
        <v>529</v>
      </c>
      <c r="GE253" s="614" t="s">
        <v>1083</v>
      </c>
      <c r="GF253" s="614" t="s">
        <v>529</v>
      </c>
      <c r="GG253" s="614" t="s">
        <v>529</v>
      </c>
      <c r="GH253" s="614" t="s">
        <v>1083</v>
      </c>
      <c r="GI253" s="614" t="s">
        <v>1083</v>
      </c>
      <c r="GJ253" s="614" t="s">
        <v>529</v>
      </c>
      <c r="GK253" s="614" t="s">
        <v>1083</v>
      </c>
      <c r="GL253" s="614" t="s">
        <v>529</v>
      </c>
      <c r="GM253" s="614" t="s">
        <v>1083</v>
      </c>
    </row>
    <row r="254" spans="1:195" x14ac:dyDescent="0.2">
      <c r="A254" s="613">
        <v>45079</v>
      </c>
      <c r="B254" s="614" t="s">
        <v>1083</v>
      </c>
      <c r="C254" s="614" t="s">
        <v>1083</v>
      </c>
      <c r="D254" s="614" t="s">
        <v>1083</v>
      </c>
      <c r="E254" s="614" t="s">
        <v>529</v>
      </c>
      <c r="F254" s="614" t="s">
        <v>1083</v>
      </c>
      <c r="G254" s="614" t="s">
        <v>1083</v>
      </c>
      <c r="H254" s="614" t="s">
        <v>1083</v>
      </c>
      <c r="I254" s="614" t="s">
        <v>1083</v>
      </c>
      <c r="J254" s="614" t="s">
        <v>1083</v>
      </c>
      <c r="K254" s="614" t="s">
        <v>1083</v>
      </c>
      <c r="L254" s="614" t="s">
        <v>1083</v>
      </c>
      <c r="M254" s="614" t="s">
        <v>1083</v>
      </c>
      <c r="N254" s="614" t="s">
        <v>1083</v>
      </c>
      <c r="O254" s="614" t="s">
        <v>1083</v>
      </c>
      <c r="P254" s="614" t="s">
        <v>1083</v>
      </c>
      <c r="Q254" s="614" t="s">
        <v>1083</v>
      </c>
      <c r="R254" s="614" t="s">
        <v>1083</v>
      </c>
      <c r="S254" s="614" t="s">
        <v>1083</v>
      </c>
      <c r="T254" s="614" t="s">
        <v>1083</v>
      </c>
      <c r="U254" s="614" t="s">
        <v>1083</v>
      </c>
      <c r="V254" s="614" t="s">
        <v>1083</v>
      </c>
      <c r="W254" s="614" t="s">
        <v>1083</v>
      </c>
      <c r="X254" s="614" t="s">
        <v>1083</v>
      </c>
      <c r="Y254" s="614" t="s">
        <v>1083</v>
      </c>
      <c r="Z254" s="614" t="s">
        <v>1083</v>
      </c>
      <c r="AA254" s="614" t="s">
        <v>1083</v>
      </c>
      <c r="AB254" s="614" t="s">
        <v>1083</v>
      </c>
      <c r="AC254" s="614" t="s">
        <v>1083</v>
      </c>
      <c r="AD254" s="614" t="s">
        <v>1083</v>
      </c>
      <c r="AE254" s="614" t="s">
        <v>1083</v>
      </c>
      <c r="AF254" s="614" t="s">
        <v>1083</v>
      </c>
      <c r="AG254" s="614" t="s">
        <v>1083</v>
      </c>
      <c r="AH254" s="614" t="s">
        <v>1083</v>
      </c>
      <c r="AI254" s="614" t="s">
        <v>1083</v>
      </c>
      <c r="AJ254" s="614" t="s">
        <v>1083</v>
      </c>
      <c r="AK254" s="614" t="s">
        <v>1083</v>
      </c>
      <c r="AL254" s="614" t="s">
        <v>1083</v>
      </c>
      <c r="AM254" s="614" t="s">
        <v>1083</v>
      </c>
      <c r="AN254" s="614" t="s">
        <v>1083</v>
      </c>
      <c r="AO254" s="614" t="s">
        <v>1083</v>
      </c>
      <c r="AP254" s="614" t="s">
        <v>1083</v>
      </c>
      <c r="AQ254" s="614" t="s">
        <v>1083</v>
      </c>
      <c r="AR254" s="614" t="s">
        <v>1083</v>
      </c>
      <c r="AS254" s="614" t="s">
        <v>1083</v>
      </c>
      <c r="AT254" s="614" t="s">
        <v>1083</v>
      </c>
      <c r="AU254" s="614" t="s">
        <v>1083</v>
      </c>
      <c r="AV254" s="614" t="s">
        <v>1083</v>
      </c>
      <c r="AW254" s="614" t="s">
        <v>1083</v>
      </c>
      <c r="AX254" s="614" t="s">
        <v>1083</v>
      </c>
      <c r="AY254" s="614" t="s">
        <v>1083</v>
      </c>
      <c r="AZ254" s="614" t="s">
        <v>1083</v>
      </c>
      <c r="BA254" s="614" t="s">
        <v>1083</v>
      </c>
      <c r="BB254" s="614" t="s">
        <v>1083</v>
      </c>
      <c r="BC254" s="614" t="s">
        <v>529</v>
      </c>
      <c r="BD254" s="614" t="s">
        <v>529</v>
      </c>
      <c r="BE254" s="614" t="s">
        <v>1083</v>
      </c>
      <c r="BF254" s="614" t="s">
        <v>529</v>
      </c>
      <c r="BG254" s="614" t="s">
        <v>1083</v>
      </c>
      <c r="BH254" s="614" t="s">
        <v>529</v>
      </c>
      <c r="BI254" s="614" t="s">
        <v>1083</v>
      </c>
      <c r="BJ254" s="614" t="s">
        <v>1083</v>
      </c>
      <c r="BK254" s="614" t="s">
        <v>529</v>
      </c>
      <c r="BL254" s="614" t="s">
        <v>529</v>
      </c>
      <c r="BM254" s="614" t="s">
        <v>1083</v>
      </c>
      <c r="BN254" s="614" t="s">
        <v>529</v>
      </c>
      <c r="BO254" s="614" t="s">
        <v>529</v>
      </c>
      <c r="BP254" s="614" t="s">
        <v>529</v>
      </c>
      <c r="BQ254" s="614" t="s">
        <v>529</v>
      </c>
      <c r="BR254" s="614" t="s">
        <v>529</v>
      </c>
      <c r="BS254" s="614" t="s">
        <v>529</v>
      </c>
      <c r="BT254" s="614" t="s">
        <v>529</v>
      </c>
      <c r="BU254" s="614" t="s">
        <v>529</v>
      </c>
      <c r="BV254" s="614" t="s">
        <v>529</v>
      </c>
      <c r="BW254" s="614" t="s">
        <v>529</v>
      </c>
      <c r="BX254" s="614" t="s">
        <v>529</v>
      </c>
      <c r="BY254" s="614" t="s">
        <v>1083</v>
      </c>
      <c r="BZ254" s="614" t="s">
        <v>1083</v>
      </c>
      <c r="CA254" s="614" t="s">
        <v>1083</v>
      </c>
      <c r="CB254" s="614" t="s">
        <v>1083</v>
      </c>
      <c r="CC254" s="614" t="s">
        <v>1083</v>
      </c>
      <c r="CD254" s="614" t="s">
        <v>1083</v>
      </c>
      <c r="CE254" s="614" t="s">
        <v>529</v>
      </c>
      <c r="CF254" s="614" t="s">
        <v>529</v>
      </c>
      <c r="CG254" s="614" t="s">
        <v>1083</v>
      </c>
      <c r="CH254" s="614" t="s">
        <v>1083</v>
      </c>
      <c r="CI254" s="614" t="s">
        <v>1083</v>
      </c>
      <c r="CJ254" s="614" t="s">
        <v>1083</v>
      </c>
      <c r="CK254" s="614" t="s">
        <v>529</v>
      </c>
      <c r="CL254" s="614" t="s">
        <v>1083</v>
      </c>
      <c r="CM254" s="614" t="s">
        <v>1083</v>
      </c>
      <c r="CN254" s="614" t="s">
        <v>1083</v>
      </c>
      <c r="CO254" s="614" t="s">
        <v>1083</v>
      </c>
      <c r="CP254" s="614" t="s">
        <v>1083</v>
      </c>
      <c r="CQ254" s="614" t="s">
        <v>1083</v>
      </c>
      <c r="CR254" s="614" t="s">
        <v>529</v>
      </c>
      <c r="CS254" s="614" t="s">
        <v>1083</v>
      </c>
      <c r="CT254" s="614" t="s">
        <v>1083</v>
      </c>
      <c r="CU254" s="614" t="s">
        <v>1083</v>
      </c>
      <c r="CV254" s="614" t="s">
        <v>1083</v>
      </c>
      <c r="CW254" s="614" t="s">
        <v>1083</v>
      </c>
      <c r="CX254" s="614" t="s">
        <v>1083</v>
      </c>
      <c r="CY254" s="614" t="s">
        <v>1083</v>
      </c>
      <c r="CZ254" s="614" t="s">
        <v>1083</v>
      </c>
      <c r="DA254" s="614" t="s">
        <v>1083</v>
      </c>
      <c r="DB254" s="614" t="s">
        <v>1083</v>
      </c>
      <c r="DC254" s="614" t="s">
        <v>529</v>
      </c>
      <c r="DD254" s="614" t="s">
        <v>1083</v>
      </c>
      <c r="DE254" s="614" t="s">
        <v>1083</v>
      </c>
      <c r="DF254" s="614" t="s">
        <v>1083</v>
      </c>
      <c r="DG254" s="614" t="s">
        <v>1083</v>
      </c>
      <c r="DH254" s="614" t="s">
        <v>1083</v>
      </c>
      <c r="DI254" s="614" t="s">
        <v>1083</v>
      </c>
      <c r="DJ254" s="614" t="s">
        <v>1083</v>
      </c>
      <c r="DK254" s="614" t="s">
        <v>1083</v>
      </c>
      <c r="DL254" s="614" t="s">
        <v>1083</v>
      </c>
      <c r="DM254" s="614" t="s">
        <v>529</v>
      </c>
      <c r="DN254" s="614" t="s">
        <v>1083</v>
      </c>
      <c r="DO254" s="614" t="s">
        <v>1083</v>
      </c>
      <c r="DP254" s="614" t="s">
        <v>1083</v>
      </c>
      <c r="DQ254" s="614" t="s">
        <v>1083</v>
      </c>
      <c r="DR254" s="614" t="s">
        <v>1083</v>
      </c>
      <c r="DS254" s="614" t="s">
        <v>1083</v>
      </c>
      <c r="DT254" s="614" t="s">
        <v>1083</v>
      </c>
      <c r="DU254" s="614" t="s">
        <v>1083</v>
      </c>
      <c r="DV254" s="614" t="s">
        <v>1083</v>
      </c>
      <c r="DW254" s="614" t="s">
        <v>1083</v>
      </c>
      <c r="DX254" s="614" t="s">
        <v>1083</v>
      </c>
      <c r="DY254" s="614" t="s">
        <v>1083</v>
      </c>
      <c r="DZ254" s="614" t="s">
        <v>529</v>
      </c>
      <c r="EA254" s="614" t="s">
        <v>529</v>
      </c>
      <c r="EB254" s="614" t="s">
        <v>529</v>
      </c>
      <c r="EC254" s="614" t="s">
        <v>1083</v>
      </c>
      <c r="ED254" s="614" t="s">
        <v>529</v>
      </c>
      <c r="EE254" s="614" t="s">
        <v>529</v>
      </c>
      <c r="EF254" s="614" t="s">
        <v>529</v>
      </c>
      <c r="EG254" s="614" t="s">
        <v>529</v>
      </c>
      <c r="EH254" s="614" t="s">
        <v>1083</v>
      </c>
      <c r="EI254" s="614" t="s">
        <v>1083</v>
      </c>
      <c r="EJ254" s="614" t="s">
        <v>1083</v>
      </c>
      <c r="EK254" s="614" t="s">
        <v>1083</v>
      </c>
      <c r="EL254" s="614" t="s">
        <v>1083</v>
      </c>
      <c r="EM254" s="614" t="s">
        <v>1083</v>
      </c>
      <c r="EN254" s="614" t="s">
        <v>1083</v>
      </c>
      <c r="EO254" s="614" t="s">
        <v>1083</v>
      </c>
      <c r="EP254" s="614" t="s">
        <v>1083</v>
      </c>
      <c r="EQ254" s="614" t="s">
        <v>1083</v>
      </c>
      <c r="ER254" s="614" t="s">
        <v>1083</v>
      </c>
      <c r="ES254" s="614" t="s">
        <v>1083</v>
      </c>
      <c r="ET254" s="614" t="s">
        <v>529</v>
      </c>
      <c r="EU254" s="614" t="s">
        <v>1083</v>
      </c>
      <c r="EV254" s="614" t="s">
        <v>529</v>
      </c>
      <c r="EW254" s="614" t="s">
        <v>529</v>
      </c>
      <c r="EX254" s="614" t="s">
        <v>1083</v>
      </c>
      <c r="EY254" s="614" t="s">
        <v>1083</v>
      </c>
      <c r="EZ254" s="614" t="s">
        <v>529</v>
      </c>
      <c r="FA254" s="614" t="s">
        <v>1083</v>
      </c>
      <c r="FB254" s="614" t="s">
        <v>1083</v>
      </c>
      <c r="FC254" s="614" t="s">
        <v>1083</v>
      </c>
      <c r="FD254" s="614" t="s">
        <v>1083</v>
      </c>
      <c r="FE254" s="614" t="s">
        <v>1083</v>
      </c>
      <c r="FF254" s="614" t="s">
        <v>1083</v>
      </c>
      <c r="FG254" s="614" t="s">
        <v>1083</v>
      </c>
      <c r="FH254" s="614" t="s">
        <v>1083</v>
      </c>
      <c r="FI254" s="614" t="s">
        <v>1083</v>
      </c>
      <c r="FJ254" s="614" t="s">
        <v>529</v>
      </c>
      <c r="FK254" s="614" t="s">
        <v>529</v>
      </c>
      <c r="FL254" s="614" t="s">
        <v>1083</v>
      </c>
      <c r="FM254" s="614" t="s">
        <v>1083</v>
      </c>
      <c r="FN254" s="614" t="s">
        <v>1083</v>
      </c>
      <c r="FO254" s="614" t="s">
        <v>1083</v>
      </c>
      <c r="FP254" s="614" t="s">
        <v>1083</v>
      </c>
      <c r="FQ254" s="614" t="s">
        <v>1083</v>
      </c>
      <c r="FR254" s="614" t="s">
        <v>529</v>
      </c>
      <c r="FS254" s="614" t="s">
        <v>529</v>
      </c>
      <c r="FT254" s="614" t="s">
        <v>529</v>
      </c>
      <c r="FU254" s="614" t="s">
        <v>529</v>
      </c>
      <c r="FV254" s="614" t="s">
        <v>529</v>
      </c>
      <c r="FW254" s="614" t="s">
        <v>529</v>
      </c>
      <c r="FX254" s="614" t="s">
        <v>529</v>
      </c>
      <c r="FY254" s="614" t="s">
        <v>1083</v>
      </c>
      <c r="FZ254" s="614" t="s">
        <v>529</v>
      </c>
      <c r="GA254" s="614" t="s">
        <v>529</v>
      </c>
      <c r="GB254" s="614" t="s">
        <v>529</v>
      </c>
      <c r="GC254" s="614" t="s">
        <v>529</v>
      </c>
      <c r="GD254" s="614" t="s">
        <v>529</v>
      </c>
      <c r="GE254" s="614" t="s">
        <v>1083</v>
      </c>
      <c r="GF254" s="614" t="s">
        <v>529</v>
      </c>
      <c r="GG254" s="614" t="s">
        <v>529</v>
      </c>
      <c r="GH254" s="614" t="s">
        <v>1083</v>
      </c>
      <c r="GI254" s="614" t="s">
        <v>1083</v>
      </c>
      <c r="GJ254" s="614" t="s">
        <v>529</v>
      </c>
      <c r="GK254" s="614" t="s">
        <v>1083</v>
      </c>
      <c r="GL254" s="614" t="s">
        <v>529</v>
      </c>
      <c r="GM254" s="614" t="s">
        <v>529</v>
      </c>
    </row>
    <row r="255" spans="1:195" x14ac:dyDescent="0.2">
      <c r="A255" s="613">
        <v>45080</v>
      </c>
      <c r="B255" s="614" t="s">
        <v>1083</v>
      </c>
      <c r="C255" s="614" t="s">
        <v>1083</v>
      </c>
      <c r="D255" s="614" t="s">
        <v>1083</v>
      </c>
      <c r="E255" s="614" t="s">
        <v>529</v>
      </c>
      <c r="F255" s="614" t="s">
        <v>1083</v>
      </c>
      <c r="G255" s="614" t="s">
        <v>1083</v>
      </c>
      <c r="H255" s="614" t="s">
        <v>1083</v>
      </c>
      <c r="I255" s="614" t="s">
        <v>1083</v>
      </c>
      <c r="J255" s="614" t="s">
        <v>1083</v>
      </c>
      <c r="K255" s="614" t="s">
        <v>1083</v>
      </c>
      <c r="L255" s="614" t="s">
        <v>1083</v>
      </c>
      <c r="M255" s="614" t="s">
        <v>1083</v>
      </c>
      <c r="N255" s="614" t="s">
        <v>1083</v>
      </c>
      <c r="O255" s="614" t="s">
        <v>1083</v>
      </c>
      <c r="P255" s="614" t="s">
        <v>1083</v>
      </c>
      <c r="Q255" s="614" t="s">
        <v>1083</v>
      </c>
      <c r="R255" s="614" t="s">
        <v>1083</v>
      </c>
      <c r="S255" s="614" t="s">
        <v>1083</v>
      </c>
      <c r="T255" s="614" t="s">
        <v>1083</v>
      </c>
      <c r="U255" s="614" t="s">
        <v>1083</v>
      </c>
      <c r="V255" s="614" t="s">
        <v>529</v>
      </c>
      <c r="W255" s="614" t="s">
        <v>1083</v>
      </c>
      <c r="X255" s="614" t="s">
        <v>1083</v>
      </c>
      <c r="Y255" s="614" t="s">
        <v>1083</v>
      </c>
      <c r="Z255" s="614" t="s">
        <v>1083</v>
      </c>
      <c r="AA255" s="614" t="s">
        <v>1083</v>
      </c>
      <c r="AB255" s="614" t="s">
        <v>1083</v>
      </c>
      <c r="AC255" s="614" t="s">
        <v>1083</v>
      </c>
      <c r="AD255" s="614" t="s">
        <v>1083</v>
      </c>
      <c r="AE255" s="614" t="s">
        <v>1083</v>
      </c>
      <c r="AF255" s="614" t="s">
        <v>1083</v>
      </c>
      <c r="AG255" s="614" t="s">
        <v>1083</v>
      </c>
      <c r="AH255" s="614" t="s">
        <v>1083</v>
      </c>
      <c r="AI255" s="614" t="s">
        <v>1083</v>
      </c>
      <c r="AJ255" s="614" t="s">
        <v>1083</v>
      </c>
      <c r="AK255" s="614" t="s">
        <v>1083</v>
      </c>
      <c r="AL255" s="614" t="s">
        <v>1083</v>
      </c>
      <c r="AM255" s="614" t="s">
        <v>1083</v>
      </c>
      <c r="AN255" s="614" t="s">
        <v>1083</v>
      </c>
      <c r="AO255" s="614" t="s">
        <v>1083</v>
      </c>
      <c r="AP255" s="614" t="s">
        <v>1083</v>
      </c>
      <c r="AQ255" s="614" t="s">
        <v>1083</v>
      </c>
      <c r="AR255" s="614" t="s">
        <v>1083</v>
      </c>
      <c r="AS255" s="614" t="s">
        <v>1083</v>
      </c>
      <c r="AT255" s="614" t="s">
        <v>1083</v>
      </c>
      <c r="AU255" s="614" t="s">
        <v>1083</v>
      </c>
      <c r="AV255" s="614" t="s">
        <v>1083</v>
      </c>
      <c r="AW255" s="614" t="s">
        <v>1083</v>
      </c>
      <c r="AX255" s="614" t="s">
        <v>1083</v>
      </c>
      <c r="AY255" s="614" t="s">
        <v>1083</v>
      </c>
      <c r="AZ255" s="614" t="s">
        <v>1083</v>
      </c>
      <c r="BA255" s="614" t="s">
        <v>1083</v>
      </c>
      <c r="BB255" s="614" t="s">
        <v>1083</v>
      </c>
      <c r="BC255" s="614" t="s">
        <v>529</v>
      </c>
      <c r="BD255" s="614" t="s">
        <v>529</v>
      </c>
      <c r="BE255" s="614" t="s">
        <v>1083</v>
      </c>
      <c r="BF255" s="614" t="s">
        <v>529</v>
      </c>
      <c r="BG255" s="614" t="s">
        <v>1083</v>
      </c>
      <c r="BH255" s="614" t="s">
        <v>529</v>
      </c>
      <c r="BI255" s="614" t="s">
        <v>1083</v>
      </c>
      <c r="BJ255" s="614" t="s">
        <v>1083</v>
      </c>
      <c r="BK255" s="614" t="s">
        <v>529</v>
      </c>
      <c r="BL255" s="614" t="s">
        <v>529</v>
      </c>
      <c r="BM255" s="614" t="s">
        <v>1083</v>
      </c>
      <c r="BN255" s="614" t="s">
        <v>529</v>
      </c>
      <c r="BO255" s="614" t="s">
        <v>529</v>
      </c>
      <c r="BP255" s="614" t="s">
        <v>529</v>
      </c>
      <c r="BQ255" s="614" t="s">
        <v>529</v>
      </c>
      <c r="BR255" s="614" t="s">
        <v>529</v>
      </c>
      <c r="BS255" s="614" t="s">
        <v>529</v>
      </c>
      <c r="BT255" s="614" t="s">
        <v>529</v>
      </c>
      <c r="BU255" s="614" t="s">
        <v>529</v>
      </c>
      <c r="BV255" s="614" t="s">
        <v>529</v>
      </c>
      <c r="BW255" s="614" t="s">
        <v>529</v>
      </c>
      <c r="BX255" s="614" t="s">
        <v>529</v>
      </c>
      <c r="BY255" s="614" t="s">
        <v>1083</v>
      </c>
      <c r="BZ255" s="614" t="s">
        <v>1083</v>
      </c>
      <c r="CA255" s="614" t="s">
        <v>1083</v>
      </c>
      <c r="CB255" s="614" t="s">
        <v>1083</v>
      </c>
      <c r="CC255" s="614" t="s">
        <v>1083</v>
      </c>
      <c r="CD255" s="614" t="s">
        <v>1083</v>
      </c>
      <c r="CE255" s="614" t="s">
        <v>529</v>
      </c>
      <c r="CF255" s="614" t="s">
        <v>529</v>
      </c>
      <c r="CG255" s="614" t="s">
        <v>1083</v>
      </c>
      <c r="CH255" s="614" t="s">
        <v>1083</v>
      </c>
      <c r="CI255" s="614" t="s">
        <v>1083</v>
      </c>
      <c r="CJ255" s="614" t="s">
        <v>1083</v>
      </c>
      <c r="CK255" s="614" t="s">
        <v>529</v>
      </c>
      <c r="CL255" s="614" t="s">
        <v>1083</v>
      </c>
      <c r="CM255" s="614" t="s">
        <v>1083</v>
      </c>
      <c r="CN255" s="614" t="s">
        <v>1083</v>
      </c>
      <c r="CO255" s="614" t="s">
        <v>1083</v>
      </c>
      <c r="CP255" s="614" t="s">
        <v>1083</v>
      </c>
      <c r="CQ255" s="614" t="s">
        <v>1083</v>
      </c>
      <c r="CR255" s="614" t="s">
        <v>529</v>
      </c>
      <c r="CS255" s="614" t="s">
        <v>1083</v>
      </c>
      <c r="CT255" s="614" t="s">
        <v>1083</v>
      </c>
      <c r="CU255" s="614" t="s">
        <v>1083</v>
      </c>
      <c r="CV255" s="614" t="s">
        <v>1083</v>
      </c>
      <c r="CW255" s="614" t="s">
        <v>1083</v>
      </c>
      <c r="CX255" s="614" t="s">
        <v>1083</v>
      </c>
      <c r="CY255" s="614" t="s">
        <v>1083</v>
      </c>
      <c r="CZ255" s="614" t="s">
        <v>1083</v>
      </c>
      <c r="DA255" s="614" t="s">
        <v>1083</v>
      </c>
      <c r="DB255" s="614" t="s">
        <v>1083</v>
      </c>
      <c r="DC255" s="614" t="s">
        <v>529</v>
      </c>
      <c r="DD255" s="614" t="s">
        <v>1083</v>
      </c>
      <c r="DE255" s="614" t="s">
        <v>1083</v>
      </c>
      <c r="DF255" s="614" t="s">
        <v>1083</v>
      </c>
      <c r="DG255" s="614" t="s">
        <v>1083</v>
      </c>
      <c r="DH255" s="614" t="s">
        <v>1083</v>
      </c>
      <c r="DI255" s="614" t="s">
        <v>1083</v>
      </c>
      <c r="DJ255" s="614" t="s">
        <v>1083</v>
      </c>
      <c r="DK255" s="614" t="s">
        <v>1083</v>
      </c>
      <c r="DL255" s="614" t="s">
        <v>1083</v>
      </c>
      <c r="DM255" s="614" t="s">
        <v>529</v>
      </c>
      <c r="DN255" s="614" t="s">
        <v>1083</v>
      </c>
      <c r="DO255" s="614" t="s">
        <v>1083</v>
      </c>
      <c r="DP255" s="614" t="s">
        <v>1083</v>
      </c>
      <c r="DQ255" s="614" t="s">
        <v>1083</v>
      </c>
      <c r="DR255" s="614" t="s">
        <v>1083</v>
      </c>
      <c r="DS255" s="614" t="s">
        <v>1083</v>
      </c>
      <c r="DT255" s="614" t="s">
        <v>1083</v>
      </c>
      <c r="DU255" s="614" t="s">
        <v>1083</v>
      </c>
      <c r="DV255" s="614" t="s">
        <v>1083</v>
      </c>
      <c r="DW255" s="614" t="s">
        <v>1083</v>
      </c>
      <c r="DX255" s="614" t="s">
        <v>1083</v>
      </c>
      <c r="DY255" s="614" t="s">
        <v>1083</v>
      </c>
      <c r="DZ255" s="614" t="s">
        <v>529</v>
      </c>
      <c r="EA255" s="614" t="s">
        <v>529</v>
      </c>
      <c r="EB255" s="614" t="s">
        <v>529</v>
      </c>
      <c r="EC255" s="614" t="s">
        <v>1083</v>
      </c>
      <c r="ED255" s="614" t="s">
        <v>529</v>
      </c>
      <c r="EE255" s="614" t="s">
        <v>529</v>
      </c>
      <c r="EF255" s="614" t="s">
        <v>529</v>
      </c>
      <c r="EG255" s="614" t="s">
        <v>529</v>
      </c>
      <c r="EH255" s="614" t="s">
        <v>1083</v>
      </c>
      <c r="EI255" s="614" t="s">
        <v>1083</v>
      </c>
      <c r="EJ255" s="614" t="s">
        <v>1083</v>
      </c>
      <c r="EK255" s="614" t="s">
        <v>1083</v>
      </c>
      <c r="EL255" s="614" t="s">
        <v>1083</v>
      </c>
      <c r="EM255" s="614" t="s">
        <v>1083</v>
      </c>
      <c r="EN255" s="614" t="s">
        <v>1083</v>
      </c>
      <c r="EO255" s="614" t="s">
        <v>1083</v>
      </c>
      <c r="EP255" s="614" t="s">
        <v>1083</v>
      </c>
      <c r="EQ255" s="614" t="s">
        <v>1083</v>
      </c>
      <c r="ER255" s="614" t="s">
        <v>1083</v>
      </c>
      <c r="ES255" s="614" t="s">
        <v>1083</v>
      </c>
      <c r="ET255" s="614" t="s">
        <v>529</v>
      </c>
      <c r="EU255" s="614" t="s">
        <v>529</v>
      </c>
      <c r="EV255" s="614" t="s">
        <v>529</v>
      </c>
      <c r="EW255" s="614" t="s">
        <v>529</v>
      </c>
      <c r="EX255" s="614" t="s">
        <v>529</v>
      </c>
      <c r="EY255" s="614" t="s">
        <v>1083</v>
      </c>
      <c r="EZ255" s="614" t="s">
        <v>529</v>
      </c>
      <c r="FA255" s="614" t="s">
        <v>1083</v>
      </c>
      <c r="FB255" s="614" t="s">
        <v>1083</v>
      </c>
      <c r="FC255" s="614" t="s">
        <v>1083</v>
      </c>
      <c r="FD255" s="614" t="s">
        <v>1083</v>
      </c>
      <c r="FE255" s="614" t="s">
        <v>1083</v>
      </c>
      <c r="FF255" s="614" t="s">
        <v>1083</v>
      </c>
      <c r="FG255" s="614" t="s">
        <v>1083</v>
      </c>
      <c r="FH255" s="614" t="s">
        <v>1083</v>
      </c>
      <c r="FI255" s="614" t="s">
        <v>1083</v>
      </c>
      <c r="FJ255" s="614" t="s">
        <v>529</v>
      </c>
      <c r="FK255" s="614" t="s">
        <v>529</v>
      </c>
      <c r="FL255" s="614" t="s">
        <v>1083</v>
      </c>
      <c r="FM255" s="614" t="s">
        <v>1083</v>
      </c>
      <c r="FN255" s="614" t="s">
        <v>1083</v>
      </c>
      <c r="FO255" s="614" t="s">
        <v>1083</v>
      </c>
      <c r="FP255" s="614" t="s">
        <v>1083</v>
      </c>
      <c r="FQ255" s="614" t="s">
        <v>1083</v>
      </c>
      <c r="FR255" s="614" t="s">
        <v>529</v>
      </c>
      <c r="FS255" s="614" t="s">
        <v>529</v>
      </c>
      <c r="FT255" s="614" t="s">
        <v>529</v>
      </c>
      <c r="FU255" s="614" t="s">
        <v>529</v>
      </c>
      <c r="FV255" s="614" t="s">
        <v>529</v>
      </c>
      <c r="FW255" s="614" t="s">
        <v>529</v>
      </c>
      <c r="FX255" s="614" t="s">
        <v>529</v>
      </c>
      <c r="FY255" s="614" t="s">
        <v>1083</v>
      </c>
      <c r="FZ255" s="614" t="s">
        <v>529</v>
      </c>
      <c r="GA255" s="614" t="s">
        <v>529</v>
      </c>
      <c r="GB255" s="614" t="s">
        <v>529</v>
      </c>
      <c r="GC255" s="614" t="s">
        <v>529</v>
      </c>
      <c r="GD255" s="614" t="s">
        <v>529</v>
      </c>
      <c r="GE255" s="614" t="s">
        <v>1083</v>
      </c>
      <c r="GF255" s="614" t="s">
        <v>529</v>
      </c>
      <c r="GG255" s="614" t="s">
        <v>529</v>
      </c>
      <c r="GH255" s="614" t="s">
        <v>1083</v>
      </c>
      <c r="GI255" s="614" t="s">
        <v>1083</v>
      </c>
      <c r="GJ255" s="614" t="s">
        <v>529</v>
      </c>
      <c r="GK255" s="614" t="s">
        <v>1083</v>
      </c>
      <c r="GL255" s="614" t="s">
        <v>529</v>
      </c>
      <c r="GM255" s="614" t="s">
        <v>529</v>
      </c>
    </row>
    <row r="256" spans="1:195" x14ac:dyDescent="0.2">
      <c r="A256" s="613">
        <v>45081</v>
      </c>
      <c r="B256" s="614" t="s">
        <v>1083</v>
      </c>
      <c r="C256" s="614" t="s">
        <v>1083</v>
      </c>
      <c r="D256" s="614" t="s">
        <v>1083</v>
      </c>
      <c r="E256" s="614" t="s">
        <v>529</v>
      </c>
      <c r="F256" s="614" t="s">
        <v>1083</v>
      </c>
      <c r="G256" s="614" t="s">
        <v>1083</v>
      </c>
      <c r="H256" s="614" t="s">
        <v>1083</v>
      </c>
      <c r="I256" s="614" t="s">
        <v>1083</v>
      </c>
      <c r="J256" s="614" t="s">
        <v>1083</v>
      </c>
      <c r="K256" s="614" t="s">
        <v>1083</v>
      </c>
      <c r="L256" s="614" t="s">
        <v>1083</v>
      </c>
      <c r="M256" s="614" t="s">
        <v>1083</v>
      </c>
      <c r="N256" s="614" t="s">
        <v>1083</v>
      </c>
      <c r="O256" s="614" t="s">
        <v>1083</v>
      </c>
      <c r="P256" s="614" t="s">
        <v>1083</v>
      </c>
      <c r="Q256" s="614" t="s">
        <v>1083</v>
      </c>
      <c r="R256" s="614" t="s">
        <v>1083</v>
      </c>
      <c r="S256" s="614" t="s">
        <v>1083</v>
      </c>
      <c r="T256" s="614" t="s">
        <v>1083</v>
      </c>
      <c r="U256" s="614" t="s">
        <v>1083</v>
      </c>
      <c r="V256" s="614" t="s">
        <v>1083</v>
      </c>
      <c r="W256" s="614" t="s">
        <v>529</v>
      </c>
      <c r="X256" s="614" t="s">
        <v>529</v>
      </c>
      <c r="Y256" s="614" t="s">
        <v>1083</v>
      </c>
      <c r="Z256" s="614" t="s">
        <v>1083</v>
      </c>
      <c r="AA256" s="614" t="s">
        <v>1083</v>
      </c>
      <c r="AB256" s="614" t="s">
        <v>1083</v>
      </c>
      <c r="AC256" s="614" t="s">
        <v>1083</v>
      </c>
      <c r="AD256" s="614" t="s">
        <v>1083</v>
      </c>
      <c r="AE256" s="614" t="s">
        <v>1083</v>
      </c>
      <c r="AF256" s="614" t="s">
        <v>1083</v>
      </c>
      <c r="AG256" s="614" t="s">
        <v>1083</v>
      </c>
      <c r="AH256" s="614" t="s">
        <v>1083</v>
      </c>
      <c r="AI256" s="614" t="s">
        <v>1083</v>
      </c>
      <c r="AJ256" s="614" t="s">
        <v>1083</v>
      </c>
      <c r="AK256" s="614" t="s">
        <v>1083</v>
      </c>
      <c r="AL256" s="614" t="s">
        <v>1083</v>
      </c>
      <c r="AM256" s="614" t="s">
        <v>1083</v>
      </c>
      <c r="AN256" s="614" t="s">
        <v>1083</v>
      </c>
      <c r="AO256" s="614" t="s">
        <v>1083</v>
      </c>
      <c r="AP256" s="614" t="s">
        <v>1083</v>
      </c>
      <c r="AQ256" s="614" t="s">
        <v>1083</v>
      </c>
      <c r="AR256" s="614" t="s">
        <v>1083</v>
      </c>
      <c r="AS256" s="614" t="s">
        <v>1083</v>
      </c>
      <c r="AT256" s="614" t="s">
        <v>1083</v>
      </c>
      <c r="AU256" s="614" t="s">
        <v>1083</v>
      </c>
      <c r="AV256" s="614" t="s">
        <v>1083</v>
      </c>
      <c r="AW256" s="614" t="s">
        <v>1083</v>
      </c>
      <c r="AX256" s="614" t="s">
        <v>1083</v>
      </c>
      <c r="AY256" s="614" t="s">
        <v>1083</v>
      </c>
      <c r="AZ256" s="614" t="s">
        <v>1083</v>
      </c>
      <c r="BA256" s="614" t="s">
        <v>1083</v>
      </c>
      <c r="BB256" s="614" t="s">
        <v>1083</v>
      </c>
      <c r="BC256" s="614" t="s">
        <v>529</v>
      </c>
      <c r="BD256" s="614" t="s">
        <v>529</v>
      </c>
      <c r="BE256" s="614" t="s">
        <v>1083</v>
      </c>
      <c r="BF256" s="614" t="s">
        <v>529</v>
      </c>
      <c r="BG256" s="614" t="s">
        <v>1083</v>
      </c>
      <c r="BH256" s="614" t="s">
        <v>529</v>
      </c>
      <c r="BI256" s="614" t="s">
        <v>1083</v>
      </c>
      <c r="BJ256" s="614" t="s">
        <v>1083</v>
      </c>
      <c r="BK256" s="614" t="s">
        <v>529</v>
      </c>
      <c r="BL256" s="614" t="s">
        <v>529</v>
      </c>
      <c r="BM256" s="614" t="s">
        <v>1083</v>
      </c>
      <c r="BN256" s="614" t="s">
        <v>529</v>
      </c>
      <c r="BO256" s="614" t="s">
        <v>529</v>
      </c>
      <c r="BP256" s="614" t="s">
        <v>529</v>
      </c>
      <c r="BQ256" s="614" t="s">
        <v>529</v>
      </c>
      <c r="BR256" s="614" t="s">
        <v>529</v>
      </c>
      <c r="BS256" s="614" t="s">
        <v>529</v>
      </c>
      <c r="BT256" s="614" t="s">
        <v>529</v>
      </c>
      <c r="BU256" s="614" t="s">
        <v>529</v>
      </c>
      <c r="BV256" s="614" t="s">
        <v>529</v>
      </c>
      <c r="BW256" s="614" t="s">
        <v>529</v>
      </c>
      <c r="BX256" s="614" t="s">
        <v>529</v>
      </c>
      <c r="BY256" s="614" t="s">
        <v>1083</v>
      </c>
      <c r="BZ256" s="614" t="s">
        <v>1083</v>
      </c>
      <c r="CA256" s="614" t="s">
        <v>1083</v>
      </c>
      <c r="CB256" s="614" t="s">
        <v>1083</v>
      </c>
      <c r="CC256" s="614" t="s">
        <v>1083</v>
      </c>
      <c r="CD256" s="614" t="s">
        <v>1083</v>
      </c>
      <c r="CE256" s="614" t="s">
        <v>529</v>
      </c>
      <c r="CF256" s="614" t="s">
        <v>529</v>
      </c>
      <c r="CG256" s="614" t="s">
        <v>1083</v>
      </c>
      <c r="CH256" s="614" t="s">
        <v>1083</v>
      </c>
      <c r="CI256" s="614" t="s">
        <v>1083</v>
      </c>
      <c r="CJ256" s="614" t="s">
        <v>1083</v>
      </c>
      <c r="CK256" s="614" t="s">
        <v>529</v>
      </c>
      <c r="CL256" s="614" t="s">
        <v>1083</v>
      </c>
      <c r="CM256" s="614" t="s">
        <v>1083</v>
      </c>
      <c r="CN256" s="614" t="s">
        <v>1083</v>
      </c>
      <c r="CO256" s="614" t="s">
        <v>1083</v>
      </c>
      <c r="CP256" s="614" t="s">
        <v>1083</v>
      </c>
      <c r="CQ256" s="614" t="s">
        <v>1083</v>
      </c>
      <c r="CR256" s="614" t="s">
        <v>529</v>
      </c>
      <c r="CS256" s="614" t="s">
        <v>1083</v>
      </c>
      <c r="CT256" s="614" t="s">
        <v>1083</v>
      </c>
      <c r="CU256" s="614" t="s">
        <v>1083</v>
      </c>
      <c r="CV256" s="614" t="s">
        <v>1083</v>
      </c>
      <c r="CW256" s="614" t="s">
        <v>1083</v>
      </c>
      <c r="CX256" s="614" t="s">
        <v>1083</v>
      </c>
      <c r="CY256" s="614" t="s">
        <v>1083</v>
      </c>
      <c r="CZ256" s="614" t="s">
        <v>1083</v>
      </c>
      <c r="DA256" s="614" t="s">
        <v>1083</v>
      </c>
      <c r="DB256" s="614" t="s">
        <v>1083</v>
      </c>
      <c r="DC256" s="614" t="s">
        <v>529</v>
      </c>
      <c r="DD256" s="614" t="s">
        <v>1083</v>
      </c>
      <c r="DE256" s="614" t="s">
        <v>1083</v>
      </c>
      <c r="DF256" s="614" t="s">
        <v>1083</v>
      </c>
      <c r="DG256" s="614" t="s">
        <v>1083</v>
      </c>
      <c r="DH256" s="614" t="s">
        <v>1083</v>
      </c>
      <c r="DI256" s="614" t="s">
        <v>1083</v>
      </c>
      <c r="DJ256" s="614" t="s">
        <v>1083</v>
      </c>
      <c r="DK256" s="614" t="s">
        <v>1083</v>
      </c>
      <c r="DL256" s="614" t="s">
        <v>1083</v>
      </c>
      <c r="DM256" s="614" t="s">
        <v>529</v>
      </c>
      <c r="DN256" s="614" t="s">
        <v>1083</v>
      </c>
      <c r="DO256" s="614" t="s">
        <v>1083</v>
      </c>
      <c r="DP256" s="614" t="s">
        <v>1083</v>
      </c>
      <c r="DQ256" s="614" t="s">
        <v>1083</v>
      </c>
      <c r="DR256" s="614" t="s">
        <v>1083</v>
      </c>
      <c r="DS256" s="614" t="s">
        <v>1083</v>
      </c>
      <c r="DT256" s="614" t="s">
        <v>1083</v>
      </c>
      <c r="DU256" s="614" t="s">
        <v>1083</v>
      </c>
      <c r="DV256" s="614" t="s">
        <v>1083</v>
      </c>
      <c r="DW256" s="614" t="s">
        <v>1083</v>
      </c>
      <c r="DX256" s="614" t="s">
        <v>1083</v>
      </c>
      <c r="DY256" s="614" t="s">
        <v>1083</v>
      </c>
      <c r="DZ256" s="614" t="s">
        <v>529</v>
      </c>
      <c r="EA256" s="614" t="s">
        <v>529</v>
      </c>
      <c r="EB256" s="614" t="s">
        <v>529</v>
      </c>
      <c r="EC256" s="614" t="s">
        <v>1083</v>
      </c>
      <c r="ED256" s="614" t="s">
        <v>529</v>
      </c>
      <c r="EE256" s="614" t="s">
        <v>529</v>
      </c>
      <c r="EF256" s="614" t="s">
        <v>529</v>
      </c>
      <c r="EG256" s="614" t="s">
        <v>529</v>
      </c>
      <c r="EH256" s="614" t="s">
        <v>1083</v>
      </c>
      <c r="EI256" s="614" t="s">
        <v>1083</v>
      </c>
      <c r="EJ256" s="614" t="s">
        <v>1083</v>
      </c>
      <c r="EK256" s="614" t="s">
        <v>1083</v>
      </c>
      <c r="EL256" s="614" t="s">
        <v>1083</v>
      </c>
      <c r="EM256" s="614" t="s">
        <v>1083</v>
      </c>
      <c r="EN256" s="614" t="s">
        <v>1083</v>
      </c>
      <c r="EO256" s="614" t="s">
        <v>1083</v>
      </c>
      <c r="EP256" s="614" t="s">
        <v>1083</v>
      </c>
      <c r="EQ256" s="614" t="s">
        <v>1083</v>
      </c>
      <c r="ER256" s="614" t="s">
        <v>1083</v>
      </c>
      <c r="ES256" s="614" t="s">
        <v>1083</v>
      </c>
      <c r="ET256" s="614" t="s">
        <v>1083</v>
      </c>
      <c r="EU256" s="614" t="s">
        <v>1083</v>
      </c>
      <c r="EV256" s="614" t="s">
        <v>529</v>
      </c>
      <c r="EW256" s="614" t="s">
        <v>529</v>
      </c>
      <c r="EX256" s="614" t="s">
        <v>1083</v>
      </c>
      <c r="EY256" s="614" t="s">
        <v>1083</v>
      </c>
      <c r="EZ256" s="614" t="s">
        <v>529</v>
      </c>
      <c r="FA256" s="614" t="s">
        <v>1083</v>
      </c>
      <c r="FB256" s="614" t="s">
        <v>1083</v>
      </c>
      <c r="FC256" s="614" t="s">
        <v>1083</v>
      </c>
      <c r="FD256" s="614" t="s">
        <v>1083</v>
      </c>
      <c r="FE256" s="614" t="s">
        <v>1083</v>
      </c>
      <c r="FF256" s="614" t="s">
        <v>1083</v>
      </c>
      <c r="FG256" s="614" t="s">
        <v>1083</v>
      </c>
      <c r="FH256" s="614" t="s">
        <v>1083</v>
      </c>
      <c r="FI256" s="614" t="s">
        <v>1083</v>
      </c>
      <c r="FJ256" s="614" t="s">
        <v>529</v>
      </c>
      <c r="FK256" s="614" t="s">
        <v>529</v>
      </c>
      <c r="FL256" s="614" t="s">
        <v>1083</v>
      </c>
      <c r="FM256" s="614" t="s">
        <v>1083</v>
      </c>
      <c r="FN256" s="614" t="s">
        <v>1083</v>
      </c>
      <c r="FO256" s="614" t="s">
        <v>1083</v>
      </c>
      <c r="FP256" s="614" t="s">
        <v>1083</v>
      </c>
      <c r="FQ256" s="614" t="s">
        <v>1083</v>
      </c>
      <c r="FR256" s="614" t="s">
        <v>529</v>
      </c>
      <c r="FS256" s="614" t="s">
        <v>529</v>
      </c>
      <c r="FT256" s="614" t="s">
        <v>529</v>
      </c>
      <c r="FU256" s="614" t="s">
        <v>529</v>
      </c>
      <c r="FV256" s="614" t="s">
        <v>529</v>
      </c>
      <c r="FW256" s="614" t="s">
        <v>529</v>
      </c>
      <c r="FX256" s="614" t="s">
        <v>529</v>
      </c>
      <c r="FY256" s="614" t="s">
        <v>1083</v>
      </c>
      <c r="FZ256" s="614" t="s">
        <v>529</v>
      </c>
      <c r="GA256" s="614" t="s">
        <v>529</v>
      </c>
      <c r="GB256" s="614" t="s">
        <v>529</v>
      </c>
      <c r="GC256" s="614" t="s">
        <v>529</v>
      </c>
      <c r="GD256" s="614" t="s">
        <v>529</v>
      </c>
      <c r="GE256" s="614" t="s">
        <v>1083</v>
      </c>
      <c r="GF256" s="614" t="s">
        <v>529</v>
      </c>
      <c r="GG256" s="614" t="s">
        <v>529</v>
      </c>
      <c r="GH256" s="614" t="s">
        <v>1083</v>
      </c>
      <c r="GI256" s="614" t="s">
        <v>1083</v>
      </c>
      <c r="GJ256" s="614" t="s">
        <v>529</v>
      </c>
      <c r="GK256" s="614" t="s">
        <v>1083</v>
      </c>
      <c r="GL256" s="614" t="s">
        <v>529</v>
      </c>
      <c r="GM256" s="614" t="s">
        <v>529</v>
      </c>
    </row>
    <row r="257" spans="1:195" x14ac:dyDescent="0.2">
      <c r="A257" s="613">
        <v>45082</v>
      </c>
      <c r="B257" s="614" t="s">
        <v>1083</v>
      </c>
      <c r="C257" s="614" t="s">
        <v>1083</v>
      </c>
      <c r="D257" s="614" t="s">
        <v>1083</v>
      </c>
      <c r="E257" s="614" t="s">
        <v>529</v>
      </c>
      <c r="F257" s="614" t="s">
        <v>1083</v>
      </c>
      <c r="G257" s="614" t="s">
        <v>1083</v>
      </c>
      <c r="H257" s="614" t="s">
        <v>1083</v>
      </c>
      <c r="I257" s="614" t="s">
        <v>1083</v>
      </c>
      <c r="J257" s="614" t="s">
        <v>1083</v>
      </c>
      <c r="K257" s="614" t="s">
        <v>1083</v>
      </c>
      <c r="L257" s="614" t="s">
        <v>1083</v>
      </c>
      <c r="M257" s="614" t="s">
        <v>1083</v>
      </c>
      <c r="N257" s="614" t="s">
        <v>1083</v>
      </c>
      <c r="O257" s="614" t="s">
        <v>1083</v>
      </c>
      <c r="P257" s="614" t="s">
        <v>1083</v>
      </c>
      <c r="Q257" s="614" t="s">
        <v>1083</v>
      </c>
      <c r="R257" s="614" t="s">
        <v>1083</v>
      </c>
      <c r="S257" s="614" t="s">
        <v>1083</v>
      </c>
      <c r="T257" s="614" t="s">
        <v>1083</v>
      </c>
      <c r="U257" s="614" t="s">
        <v>1083</v>
      </c>
      <c r="V257" s="614" t="s">
        <v>1083</v>
      </c>
      <c r="W257" s="614" t="s">
        <v>529</v>
      </c>
      <c r="X257" s="614" t="s">
        <v>529</v>
      </c>
      <c r="Y257" s="614" t="s">
        <v>1083</v>
      </c>
      <c r="Z257" s="614" t="s">
        <v>1083</v>
      </c>
      <c r="AA257" s="614" t="s">
        <v>1083</v>
      </c>
      <c r="AB257" s="614" t="s">
        <v>1083</v>
      </c>
      <c r="AC257" s="614" t="s">
        <v>1083</v>
      </c>
      <c r="AD257" s="614" t="s">
        <v>1083</v>
      </c>
      <c r="AE257" s="614" t="s">
        <v>1083</v>
      </c>
      <c r="AF257" s="614" t="s">
        <v>1083</v>
      </c>
      <c r="AG257" s="614" t="s">
        <v>1083</v>
      </c>
      <c r="AH257" s="614" t="s">
        <v>1083</v>
      </c>
      <c r="AI257" s="614" t="s">
        <v>1083</v>
      </c>
      <c r="AJ257" s="614" t="s">
        <v>1083</v>
      </c>
      <c r="AK257" s="614" t="s">
        <v>1083</v>
      </c>
      <c r="AL257" s="614" t="s">
        <v>1083</v>
      </c>
      <c r="AM257" s="614" t="s">
        <v>1083</v>
      </c>
      <c r="AN257" s="614" t="s">
        <v>1083</v>
      </c>
      <c r="AO257" s="614" t="s">
        <v>1083</v>
      </c>
      <c r="AP257" s="614" t="s">
        <v>1083</v>
      </c>
      <c r="AQ257" s="614" t="s">
        <v>1083</v>
      </c>
      <c r="AR257" s="614" t="s">
        <v>1083</v>
      </c>
      <c r="AS257" s="614" t="s">
        <v>1083</v>
      </c>
      <c r="AT257" s="614" t="s">
        <v>1083</v>
      </c>
      <c r="AU257" s="614" t="s">
        <v>1083</v>
      </c>
      <c r="AV257" s="614" t="s">
        <v>1083</v>
      </c>
      <c r="AW257" s="614" t="s">
        <v>1083</v>
      </c>
      <c r="AX257" s="614" t="s">
        <v>1083</v>
      </c>
      <c r="AY257" s="614" t="s">
        <v>1083</v>
      </c>
      <c r="AZ257" s="614" t="s">
        <v>1083</v>
      </c>
      <c r="BA257" s="614" t="s">
        <v>1083</v>
      </c>
      <c r="BB257" s="614" t="s">
        <v>1083</v>
      </c>
      <c r="BC257" s="614" t="s">
        <v>529</v>
      </c>
      <c r="BD257" s="614" t="s">
        <v>529</v>
      </c>
      <c r="BE257" s="614" t="s">
        <v>1083</v>
      </c>
      <c r="BF257" s="614" t="s">
        <v>529</v>
      </c>
      <c r="BG257" s="614" t="s">
        <v>1083</v>
      </c>
      <c r="BH257" s="614" t="s">
        <v>529</v>
      </c>
      <c r="BI257" s="614" t="s">
        <v>1083</v>
      </c>
      <c r="BJ257" s="614" t="s">
        <v>1083</v>
      </c>
      <c r="BK257" s="614" t="s">
        <v>529</v>
      </c>
      <c r="BL257" s="614" t="s">
        <v>529</v>
      </c>
      <c r="BM257" s="614" t="s">
        <v>1083</v>
      </c>
      <c r="BN257" s="614" t="s">
        <v>529</v>
      </c>
      <c r="BO257" s="614" t="s">
        <v>529</v>
      </c>
      <c r="BP257" s="614" t="s">
        <v>529</v>
      </c>
      <c r="BQ257" s="614" t="s">
        <v>529</v>
      </c>
      <c r="BR257" s="614" t="s">
        <v>529</v>
      </c>
      <c r="BS257" s="614" t="s">
        <v>529</v>
      </c>
      <c r="BT257" s="614" t="s">
        <v>529</v>
      </c>
      <c r="BU257" s="614" t="s">
        <v>529</v>
      </c>
      <c r="BV257" s="614" t="s">
        <v>529</v>
      </c>
      <c r="BW257" s="614" t="s">
        <v>529</v>
      </c>
      <c r="BX257" s="614" t="s">
        <v>529</v>
      </c>
      <c r="BY257" s="614" t="s">
        <v>1083</v>
      </c>
      <c r="BZ257" s="614" t="s">
        <v>1083</v>
      </c>
      <c r="CA257" s="614" t="s">
        <v>1083</v>
      </c>
      <c r="CB257" s="614" t="s">
        <v>1083</v>
      </c>
      <c r="CC257" s="614" t="s">
        <v>1083</v>
      </c>
      <c r="CD257" s="614" t="s">
        <v>1083</v>
      </c>
      <c r="CE257" s="614" t="s">
        <v>529</v>
      </c>
      <c r="CF257" s="614" t="s">
        <v>529</v>
      </c>
      <c r="CG257" s="614" t="s">
        <v>1083</v>
      </c>
      <c r="CH257" s="614" t="s">
        <v>1083</v>
      </c>
      <c r="CI257" s="614" t="s">
        <v>1083</v>
      </c>
      <c r="CJ257" s="614" t="s">
        <v>1083</v>
      </c>
      <c r="CK257" s="614" t="s">
        <v>529</v>
      </c>
      <c r="CL257" s="614" t="s">
        <v>1083</v>
      </c>
      <c r="CM257" s="614" t="s">
        <v>1083</v>
      </c>
      <c r="CN257" s="614" t="s">
        <v>1083</v>
      </c>
      <c r="CO257" s="614" t="s">
        <v>1083</v>
      </c>
      <c r="CP257" s="614" t="s">
        <v>1083</v>
      </c>
      <c r="CQ257" s="614" t="s">
        <v>1083</v>
      </c>
      <c r="CR257" s="614" t="s">
        <v>529</v>
      </c>
      <c r="CS257" s="614" t="s">
        <v>1083</v>
      </c>
      <c r="CT257" s="614" t="s">
        <v>1083</v>
      </c>
      <c r="CU257" s="614" t="s">
        <v>1083</v>
      </c>
      <c r="CV257" s="614" t="s">
        <v>1083</v>
      </c>
      <c r="CW257" s="614" t="s">
        <v>1083</v>
      </c>
      <c r="CX257" s="614" t="s">
        <v>1083</v>
      </c>
      <c r="CY257" s="614" t="s">
        <v>1083</v>
      </c>
      <c r="CZ257" s="614" t="s">
        <v>1083</v>
      </c>
      <c r="DA257" s="614" t="s">
        <v>1083</v>
      </c>
      <c r="DB257" s="614" t="s">
        <v>1083</v>
      </c>
      <c r="DC257" s="614" t="s">
        <v>529</v>
      </c>
      <c r="DD257" s="614" t="s">
        <v>1083</v>
      </c>
      <c r="DE257" s="614" t="s">
        <v>1083</v>
      </c>
      <c r="DF257" s="614" t="s">
        <v>1083</v>
      </c>
      <c r="DG257" s="614" t="s">
        <v>1083</v>
      </c>
      <c r="DH257" s="614" t="s">
        <v>1083</v>
      </c>
      <c r="DI257" s="614" t="s">
        <v>1083</v>
      </c>
      <c r="DJ257" s="614" t="s">
        <v>1083</v>
      </c>
      <c r="DK257" s="614" t="s">
        <v>1083</v>
      </c>
      <c r="DL257" s="614" t="s">
        <v>1083</v>
      </c>
      <c r="DM257" s="614" t="s">
        <v>529</v>
      </c>
      <c r="DN257" s="614" t="s">
        <v>1083</v>
      </c>
      <c r="DO257" s="614" t="s">
        <v>1083</v>
      </c>
      <c r="DP257" s="614" t="s">
        <v>1083</v>
      </c>
      <c r="DQ257" s="614" t="s">
        <v>1083</v>
      </c>
      <c r="DR257" s="614" t="s">
        <v>1083</v>
      </c>
      <c r="DS257" s="614" t="s">
        <v>1083</v>
      </c>
      <c r="DT257" s="614" t="s">
        <v>1083</v>
      </c>
      <c r="DU257" s="614" t="s">
        <v>1083</v>
      </c>
      <c r="DV257" s="614" t="s">
        <v>1083</v>
      </c>
      <c r="DW257" s="614" t="s">
        <v>1083</v>
      </c>
      <c r="DX257" s="614" t="s">
        <v>1083</v>
      </c>
      <c r="DY257" s="614" t="s">
        <v>1083</v>
      </c>
      <c r="DZ257" s="614" t="s">
        <v>529</v>
      </c>
      <c r="EA257" s="614" t="s">
        <v>529</v>
      </c>
      <c r="EB257" s="614" t="s">
        <v>529</v>
      </c>
      <c r="EC257" s="614" t="s">
        <v>1083</v>
      </c>
      <c r="ED257" s="614" t="s">
        <v>529</v>
      </c>
      <c r="EE257" s="614" t="s">
        <v>529</v>
      </c>
      <c r="EF257" s="614" t="s">
        <v>529</v>
      </c>
      <c r="EG257" s="614" t="s">
        <v>529</v>
      </c>
      <c r="EH257" s="614" t="s">
        <v>1083</v>
      </c>
      <c r="EI257" s="614" t="s">
        <v>1083</v>
      </c>
      <c r="EJ257" s="614" t="s">
        <v>1083</v>
      </c>
      <c r="EK257" s="614" t="s">
        <v>1083</v>
      </c>
      <c r="EL257" s="614" t="s">
        <v>1083</v>
      </c>
      <c r="EM257" s="614" t="s">
        <v>1083</v>
      </c>
      <c r="EN257" s="614" t="s">
        <v>1083</v>
      </c>
      <c r="EO257" s="614" t="s">
        <v>1083</v>
      </c>
      <c r="EP257" s="614" t="s">
        <v>1083</v>
      </c>
      <c r="EQ257" s="614" t="s">
        <v>1083</v>
      </c>
      <c r="ER257" s="614" t="s">
        <v>1083</v>
      </c>
      <c r="ES257" s="614" t="s">
        <v>1083</v>
      </c>
      <c r="ET257" s="614" t="s">
        <v>529</v>
      </c>
      <c r="EU257" s="614" t="s">
        <v>1083</v>
      </c>
      <c r="EV257" s="614" t="s">
        <v>529</v>
      </c>
      <c r="EW257" s="614" t="s">
        <v>529</v>
      </c>
      <c r="EX257" s="614" t="s">
        <v>1083</v>
      </c>
      <c r="EY257" s="614" t="s">
        <v>1083</v>
      </c>
      <c r="EZ257" s="614" t="s">
        <v>529</v>
      </c>
      <c r="FA257" s="614" t="s">
        <v>1083</v>
      </c>
      <c r="FB257" s="614" t="s">
        <v>1083</v>
      </c>
      <c r="FC257" s="614" t="s">
        <v>1083</v>
      </c>
      <c r="FD257" s="614" t="s">
        <v>1083</v>
      </c>
      <c r="FE257" s="614" t="s">
        <v>1083</v>
      </c>
      <c r="FF257" s="614" t="s">
        <v>1083</v>
      </c>
      <c r="FG257" s="614" t="s">
        <v>1083</v>
      </c>
      <c r="FH257" s="614" t="s">
        <v>1083</v>
      </c>
      <c r="FI257" s="614" t="s">
        <v>1083</v>
      </c>
      <c r="FJ257" s="614" t="s">
        <v>1083</v>
      </c>
      <c r="FK257" s="614" t="s">
        <v>1083</v>
      </c>
      <c r="FL257" s="614" t="s">
        <v>1083</v>
      </c>
      <c r="FM257" s="614" t="s">
        <v>1083</v>
      </c>
      <c r="FN257" s="614" t="s">
        <v>1083</v>
      </c>
      <c r="FO257" s="614" t="s">
        <v>1083</v>
      </c>
      <c r="FP257" s="614" t="s">
        <v>1083</v>
      </c>
      <c r="FQ257" s="614" t="s">
        <v>1083</v>
      </c>
      <c r="FR257" s="614" t="s">
        <v>529</v>
      </c>
      <c r="FS257" s="614" t="s">
        <v>529</v>
      </c>
      <c r="FT257" s="614" t="s">
        <v>529</v>
      </c>
      <c r="FU257" s="614" t="s">
        <v>529</v>
      </c>
      <c r="FV257" s="614" t="s">
        <v>529</v>
      </c>
      <c r="FW257" s="614" t="s">
        <v>529</v>
      </c>
      <c r="FX257" s="614" t="s">
        <v>529</v>
      </c>
      <c r="FY257" s="614" t="s">
        <v>1083</v>
      </c>
      <c r="FZ257" s="614" t="s">
        <v>529</v>
      </c>
      <c r="GA257" s="614" t="s">
        <v>529</v>
      </c>
      <c r="GB257" s="614" t="s">
        <v>529</v>
      </c>
      <c r="GC257" s="614" t="s">
        <v>529</v>
      </c>
      <c r="GD257" s="614" t="s">
        <v>529</v>
      </c>
      <c r="GE257" s="614" t="s">
        <v>1083</v>
      </c>
      <c r="GF257" s="614" t="s">
        <v>529</v>
      </c>
      <c r="GG257" s="614" t="s">
        <v>529</v>
      </c>
      <c r="GH257" s="614" t="s">
        <v>1083</v>
      </c>
      <c r="GI257" s="614" t="s">
        <v>1083</v>
      </c>
      <c r="GJ257" s="614" t="s">
        <v>529</v>
      </c>
      <c r="GK257" s="614" t="s">
        <v>1083</v>
      </c>
      <c r="GL257" s="614" t="s">
        <v>529</v>
      </c>
      <c r="GM257" s="614" t="s">
        <v>529</v>
      </c>
    </row>
    <row r="258" spans="1:195" x14ac:dyDescent="0.2">
      <c r="A258" s="613">
        <v>45083</v>
      </c>
      <c r="B258" s="614" t="s">
        <v>1083</v>
      </c>
      <c r="C258" s="614" t="s">
        <v>1083</v>
      </c>
      <c r="D258" s="614" t="s">
        <v>1083</v>
      </c>
      <c r="E258" s="614" t="s">
        <v>529</v>
      </c>
      <c r="F258" s="614" t="s">
        <v>1083</v>
      </c>
      <c r="G258" s="614" t="s">
        <v>1083</v>
      </c>
      <c r="H258" s="614" t="s">
        <v>1083</v>
      </c>
      <c r="I258" s="614" t="s">
        <v>1083</v>
      </c>
      <c r="J258" s="614" t="s">
        <v>1083</v>
      </c>
      <c r="K258" s="614" t="s">
        <v>1083</v>
      </c>
      <c r="L258" s="614" t="s">
        <v>1083</v>
      </c>
      <c r="M258" s="614" t="s">
        <v>1083</v>
      </c>
      <c r="N258" s="614" t="s">
        <v>1083</v>
      </c>
      <c r="O258" s="614" t="s">
        <v>1083</v>
      </c>
      <c r="P258" s="614" t="s">
        <v>1083</v>
      </c>
      <c r="Q258" s="614" t="s">
        <v>1083</v>
      </c>
      <c r="R258" s="614" t="s">
        <v>1083</v>
      </c>
      <c r="S258" s="614" t="s">
        <v>1083</v>
      </c>
      <c r="T258" s="614" t="s">
        <v>1083</v>
      </c>
      <c r="U258" s="614" t="s">
        <v>1083</v>
      </c>
      <c r="V258" s="614" t="s">
        <v>1083</v>
      </c>
      <c r="W258" s="614" t="s">
        <v>529</v>
      </c>
      <c r="X258" s="614" t="s">
        <v>529</v>
      </c>
      <c r="Y258" s="614" t="s">
        <v>1083</v>
      </c>
      <c r="Z258" s="614" t="s">
        <v>1083</v>
      </c>
      <c r="AA258" s="614" t="s">
        <v>1083</v>
      </c>
      <c r="AB258" s="614" t="s">
        <v>1083</v>
      </c>
      <c r="AC258" s="614" t="s">
        <v>1083</v>
      </c>
      <c r="AD258" s="614" t="s">
        <v>1083</v>
      </c>
      <c r="AE258" s="614" t="s">
        <v>1083</v>
      </c>
      <c r="AF258" s="614" t="s">
        <v>1083</v>
      </c>
      <c r="AG258" s="614" t="s">
        <v>1083</v>
      </c>
      <c r="AH258" s="614" t="s">
        <v>1083</v>
      </c>
      <c r="AI258" s="614" t="s">
        <v>1083</v>
      </c>
      <c r="AJ258" s="614" t="s">
        <v>1083</v>
      </c>
      <c r="AK258" s="614" t="s">
        <v>1083</v>
      </c>
      <c r="AL258" s="614" t="s">
        <v>1083</v>
      </c>
      <c r="AM258" s="614" t="s">
        <v>1083</v>
      </c>
      <c r="AN258" s="614" t="s">
        <v>1083</v>
      </c>
      <c r="AO258" s="614" t="s">
        <v>1083</v>
      </c>
      <c r="AP258" s="614" t="s">
        <v>1083</v>
      </c>
      <c r="AQ258" s="614" t="s">
        <v>1083</v>
      </c>
      <c r="AR258" s="614" t="s">
        <v>1083</v>
      </c>
      <c r="AS258" s="614" t="s">
        <v>1083</v>
      </c>
      <c r="AT258" s="614" t="s">
        <v>1083</v>
      </c>
      <c r="AU258" s="614" t="s">
        <v>1083</v>
      </c>
      <c r="AV258" s="614" t="s">
        <v>1083</v>
      </c>
      <c r="AW258" s="614" t="s">
        <v>1083</v>
      </c>
      <c r="AX258" s="614" t="s">
        <v>529</v>
      </c>
      <c r="AY258" s="614" t="s">
        <v>1083</v>
      </c>
      <c r="AZ258" s="614" t="s">
        <v>1083</v>
      </c>
      <c r="BA258" s="614" t="s">
        <v>1083</v>
      </c>
      <c r="BB258" s="614" t="s">
        <v>1083</v>
      </c>
      <c r="BC258" s="614" t="s">
        <v>529</v>
      </c>
      <c r="BD258" s="614" t="s">
        <v>529</v>
      </c>
      <c r="BE258" s="614" t="s">
        <v>1083</v>
      </c>
      <c r="BF258" s="614" t="s">
        <v>529</v>
      </c>
      <c r="BG258" s="614" t="s">
        <v>1083</v>
      </c>
      <c r="BH258" s="614" t="s">
        <v>529</v>
      </c>
      <c r="BI258" s="614" t="s">
        <v>1083</v>
      </c>
      <c r="BJ258" s="614" t="s">
        <v>1083</v>
      </c>
      <c r="BK258" s="614" t="s">
        <v>529</v>
      </c>
      <c r="BL258" s="614" t="s">
        <v>529</v>
      </c>
      <c r="BM258" s="614" t="s">
        <v>1083</v>
      </c>
      <c r="BN258" s="614" t="s">
        <v>529</v>
      </c>
      <c r="BO258" s="614" t="s">
        <v>529</v>
      </c>
      <c r="BP258" s="614" t="s">
        <v>529</v>
      </c>
      <c r="BQ258" s="614" t="s">
        <v>529</v>
      </c>
      <c r="BR258" s="614" t="s">
        <v>529</v>
      </c>
      <c r="BS258" s="614" t="s">
        <v>529</v>
      </c>
      <c r="BT258" s="614" t="s">
        <v>529</v>
      </c>
      <c r="BU258" s="614" t="s">
        <v>529</v>
      </c>
      <c r="BV258" s="614" t="s">
        <v>529</v>
      </c>
      <c r="BW258" s="614" t="s">
        <v>529</v>
      </c>
      <c r="BX258" s="614" t="s">
        <v>529</v>
      </c>
      <c r="BY258" s="614" t="s">
        <v>1083</v>
      </c>
      <c r="BZ258" s="614" t="s">
        <v>1083</v>
      </c>
      <c r="CA258" s="614" t="s">
        <v>1083</v>
      </c>
      <c r="CB258" s="614" t="s">
        <v>1083</v>
      </c>
      <c r="CC258" s="614" t="s">
        <v>1083</v>
      </c>
      <c r="CD258" s="614" t="s">
        <v>1083</v>
      </c>
      <c r="CE258" s="614" t="s">
        <v>529</v>
      </c>
      <c r="CF258" s="614" t="s">
        <v>529</v>
      </c>
      <c r="CG258" s="614" t="s">
        <v>1083</v>
      </c>
      <c r="CH258" s="614" t="s">
        <v>1083</v>
      </c>
      <c r="CI258" s="614" t="s">
        <v>1083</v>
      </c>
      <c r="CJ258" s="614" t="s">
        <v>1083</v>
      </c>
      <c r="CK258" s="614" t="s">
        <v>529</v>
      </c>
      <c r="CL258" s="614" t="s">
        <v>1083</v>
      </c>
      <c r="CM258" s="614" t="s">
        <v>1083</v>
      </c>
      <c r="CN258" s="614" t="s">
        <v>1083</v>
      </c>
      <c r="CO258" s="614" t="s">
        <v>1083</v>
      </c>
      <c r="CP258" s="614" t="s">
        <v>1083</v>
      </c>
      <c r="CQ258" s="614" t="s">
        <v>1083</v>
      </c>
      <c r="CR258" s="614" t="s">
        <v>529</v>
      </c>
      <c r="CS258" s="614" t="s">
        <v>1083</v>
      </c>
      <c r="CT258" s="614" t="s">
        <v>1083</v>
      </c>
      <c r="CU258" s="614" t="s">
        <v>1083</v>
      </c>
      <c r="CV258" s="614" t="s">
        <v>1083</v>
      </c>
      <c r="CW258" s="614" t="s">
        <v>1083</v>
      </c>
      <c r="CX258" s="614" t="s">
        <v>1083</v>
      </c>
      <c r="CY258" s="614" t="s">
        <v>1083</v>
      </c>
      <c r="CZ258" s="614" t="s">
        <v>1083</v>
      </c>
      <c r="DA258" s="614" t="s">
        <v>1083</v>
      </c>
      <c r="DB258" s="614" t="s">
        <v>1083</v>
      </c>
      <c r="DC258" s="614" t="s">
        <v>529</v>
      </c>
      <c r="DD258" s="614" t="s">
        <v>1083</v>
      </c>
      <c r="DE258" s="614" t="s">
        <v>1083</v>
      </c>
      <c r="DF258" s="614" t="s">
        <v>1083</v>
      </c>
      <c r="DG258" s="614" t="s">
        <v>1083</v>
      </c>
      <c r="DH258" s="614" t="s">
        <v>1083</v>
      </c>
      <c r="DI258" s="614" t="s">
        <v>1083</v>
      </c>
      <c r="DJ258" s="614" t="s">
        <v>1083</v>
      </c>
      <c r="DK258" s="614" t="s">
        <v>1083</v>
      </c>
      <c r="DL258" s="614" t="s">
        <v>1083</v>
      </c>
      <c r="DM258" s="614" t="s">
        <v>529</v>
      </c>
      <c r="DN258" s="614" t="s">
        <v>1083</v>
      </c>
      <c r="DO258" s="614" t="s">
        <v>1083</v>
      </c>
      <c r="DP258" s="614" t="s">
        <v>1083</v>
      </c>
      <c r="DQ258" s="614" t="s">
        <v>1083</v>
      </c>
      <c r="DR258" s="614" t="s">
        <v>1083</v>
      </c>
      <c r="DS258" s="614" t="s">
        <v>1083</v>
      </c>
      <c r="DT258" s="614" t="s">
        <v>1083</v>
      </c>
      <c r="DU258" s="614" t="s">
        <v>1083</v>
      </c>
      <c r="DV258" s="614" t="s">
        <v>1083</v>
      </c>
      <c r="DW258" s="614" t="s">
        <v>1083</v>
      </c>
      <c r="DX258" s="614" t="s">
        <v>1083</v>
      </c>
      <c r="DY258" s="614" t="s">
        <v>1083</v>
      </c>
      <c r="DZ258" s="614" t="s">
        <v>529</v>
      </c>
      <c r="EA258" s="614" t="s">
        <v>529</v>
      </c>
      <c r="EB258" s="614" t="s">
        <v>529</v>
      </c>
      <c r="EC258" s="614" t="s">
        <v>1083</v>
      </c>
      <c r="ED258" s="614" t="s">
        <v>529</v>
      </c>
      <c r="EE258" s="614" t="s">
        <v>529</v>
      </c>
      <c r="EF258" s="614" t="s">
        <v>529</v>
      </c>
      <c r="EG258" s="614" t="s">
        <v>529</v>
      </c>
      <c r="EH258" s="614" t="s">
        <v>1083</v>
      </c>
      <c r="EI258" s="614" t="s">
        <v>1083</v>
      </c>
      <c r="EJ258" s="614" t="s">
        <v>1083</v>
      </c>
      <c r="EK258" s="614" t="s">
        <v>1083</v>
      </c>
      <c r="EL258" s="614" t="s">
        <v>1083</v>
      </c>
      <c r="EM258" s="614" t="s">
        <v>1083</v>
      </c>
      <c r="EN258" s="614" t="s">
        <v>1083</v>
      </c>
      <c r="EO258" s="614" t="s">
        <v>1083</v>
      </c>
      <c r="EP258" s="614" t="s">
        <v>1083</v>
      </c>
      <c r="EQ258" s="614" t="s">
        <v>1083</v>
      </c>
      <c r="ER258" s="614" t="s">
        <v>1083</v>
      </c>
      <c r="ES258" s="614" t="s">
        <v>1083</v>
      </c>
      <c r="ET258" s="614" t="s">
        <v>1083</v>
      </c>
      <c r="EU258" s="614" t="s">
        <v>1083</v>
      </c>
      <c r="EV258" s="614" t="s">
        <v>529</v>
      </c>
      <c r="EW258" s="614" t="s">
        <v>529</v>
      </c>
      <c r="EX258" s="614" t="s">
        <v>1083</v>
      </c>
      <c r="EY258" s="614" t="s">
        <v>1083</v>
      </c>
      <c r="EZ258" s="614" t="s">
        <v>529</v>
      </c>
      <c r="FA258" s="614" t="s">
        <v>1083</v>
      </c>
      <c r="FB258" s="614" t="s">
        <v>1083</v>
      </c>
      <c r="FC258" s="614" t="s">
        <v>1083</v>
      </c>
      <c r="FD258" s="614" t="s">
        <v>1083</v>
      </c>
      <c r="FE258" s="614" t="s">
        <v>1083</v>
      </c>
      <c r="FF258" s="614" t="s">
        <v>1083</v>
      </c>
      <c r="FG258" s="614" t="s">
        <v>1083</v>
      </c>
      <c r="FH258" s="614" t="s">
        <v>1083</v>
      </c>
      <c r="FI258" s="614" t="s">
        <v>1083</v>
      </c>
      <c r="FJ258" s="614" t="s">
        <v>1083</v>
      </c>
      <c r="FK258" s="614" t="s">
        <v>1083</v>
      </c>
      <c r="FL258" s="614" t="s">
        <v>1083</v>
      </c>
      <c r="FM258" s="614" t="s">
        <v>1083</v>
      </c>
      <c r="FN258" s="614" t="s">
        <v>1083</v>
      </c>
      <c r="FO258" s="614" t="s">
        <v>1083</v>
      </c>
      <c r="FP258" s="614" t="s">
        <v>1083</v>
      </c>
      <c r="FQ258" s="614" t="s">
        <v>1083</v>
      </c>
      <c r="FR258" s="614" t="s">
        <v>529</v>
      </c>
      <c r="FS258" s="614" t="s">
        <v>529</v>
      </c>
      <c r="FT258" s="614" t="s">
        <v>529</v>
      </c>
      <c r="FU258" s="614" t="s">
        <v>529</v>
      </c>
      <c r="FV258" s="614" t="s">
        <v>529</v>
      </c>
      <c r="FW258" s="614" t="s">
        <v>529</v>
      </c>
      <c r="FX258" s="614" t="s">
        <v>529</v>
      </c>
      <c r="FY258" s="614" t="s">
        <v>1083</v>
      </c>
      <c r="FZ258" s="614" t="s">
        <v>529</v>
      </c>
      <c r="GA258" s="614" t="s">
        <v>529</v>
      </c>
      <c r="GB258" s="614" t="s">
        <v>529</v>
      </c>
      <c r="GC258" s="614" t="s">
        <v>529</v>
      </c>
      <c r="GD258" s="614" t="s">
        <v>529</v>
      </c>
      <c r="GE258" s="614" t="s">
        <v>1083</v>
      </c>
      <c r="GF258" s="614" t="s">
        <v>529</v>
      </c>
      <c r="GG258" s="614" t="s">
        <v>529</v>
      </c>
      <c r="GH258" s="614" t="s">
        <v>1083</v>
      </c>
      <c r="GI258" s="614" t="s">
        <v>1083</v>
      </c>
      <c r="GJ258" s="614" t="s">
        <v>529</v>
      </c>
      <c r="GK258" s="614" t="s">
        <v>1083</v>
      </c>
      <c r="GL258" s="614" t="s">
        <v>529</v>
      </c>
      <c r="GM258" s="614" t="s">
        <v>1083</v>
      </c>
    </row>
    <row r="259" spans="1:195" x14ac:dyDescent="0.2">
      <c r="A259" s="613">
        <v>45084</v>
      </c>
      <c r="B259" s="614" t="s">
        <v>1083</v>
      </c>
      <c r="C259" s="614" t="s">
        <v>1083</v>
      </c>
      <c r="D259" s="614" t="s">
        <v>1083</v>
      </c>
      <c r="E259" s="614" t="s">
        <v>529</v>
      </c>
      <c r="F259" s="614" t="s">
        <v>1083</v>
      </c>
      <c r="G259" s="614" t="s">
        <v>1083</v>
      </c>
      <c r="H259" s="614" t="s">
        <v>1083</v>
      </c>
      <c r="I259" s="614" t="s">
        <v>1083</v>
      </c>
      <c r="J259" s="614" t="s">
        <v>1083</v>
      </c>
      <c r="K259" s="614" t="s">
        <v>1083</v>
      </c>
      <c r="L259" s="614" t="s">
        <v>1083</v>
      </c>
      <c r="M259" s="614" t="s">
        <v>1083</v>
      </c>
      <c r="N259" s="614" t="s">
        <v>1083</v>
      </c>
      <c r="O259" s="614" t="s">
        <v>1083</v>
      </c>
      <c r="P259" s="614" t="s">
        <v>1083</v>
      </c>
      <c r="Q259" s="614" t="s">
        <v>1083</v>
      </c>
      <c r="R259" s="614" t="s">
        <v>1083</v>
      </c>
      <c r="S259" s="614" t="s">
        <v>1083</v>
      </c>
      <c r="T259" s="614" t="s">
        <v>1083</v>
      </c>
      <c r="U259" s="614" t="s">
        <v>1083</v>
      </c>
      <c r="V259" s="614" t="s">
        <v>1083</v>
      </c>
      <c r="W259" s="614" t="s">
        <v>529</v>
      </c>
      <c r="X259" s="614" t="s">
        <v>529</v>
      </c>
      <c r="Y259" s="614" t="s">
        <v>1083</v>
      </c>
      <c r="Z259" s="614" t="s">
        <v>1083</v>
      </c>
      <c r="AA259" s="614" t="s">
        <v>1083</v>
      </c>
      <c r="AB259" s="614" t="s">
        <v>1083</v>
      </c>
      <c r="AC259" s="614" t="s">
        <v>1083</v>
      </c>
      <c r="AD259" s="614" t="s">
        <v>1083</v>
      </c>
      <c r="AE259" s="614" t="s">
        <v>1083</v>
      </c>
      <c r="AF259" s="614" t="s">
        <v>1083</v>
      </c>
      <c r="AG259" s="614" t="s">
        <v>1083</v>
      </c>
      <c r="AH259" s="614" t="s">
        <v>1083</v>
      </c>
      <c r="AI259" s="614" t="s">
        <v>1083</v>
      </c>
      <c r="AJ259" s="614" t="s">
        <v>1083</v>
      </c>
      <c r="AK259" s="614" t="s">
        <v>1083</v>
      </c>
      <c r="AL259" s="614" t="s">
        <v>1083</v>
      </c>
      <c r="AM259" s="614" t="s">
        <v>1083</v>
      </c>
      <c r="AN259" s="614" t="s">
        <v>1083</v>
      </c>
      <c r="AO259" s="614" t="s">
        <v>1083</v>
      </c>
      <c r="AP259" s="614" t="s">
        <v>1083</v>
      </c>
      <c r="AQ259" s="614" t="s">
        <v>1083</v>
      </c>
      <c r="AR259" s="614" t="s">
        <v>1083</v>
      </c>
      <c r="AS259" s="614" t="s">
        <v>1083</v>
      </c>
      <c r="AT259" s="614" t="s">
        <v>1083</v>
      </c>
      <c r="AU259" s="614" t="s">
        <v>1083</v>
      </c>
      <c r="AV259" s="614" t="s">
        <v>1083</v>
      </c>
      <c r="AW259" s="614" t="s">
        <v>1083</v>
      </c>
      <c r="AX259" s="614" t="s">
        <v>529</v>
      </c>
      <c r="AY259" s="614" t="s">
        <v>1083</v>
      </c>
      <c r="AZ259" s="614" t="s">
        <v>1083</v>
      </c>
      <c r="BA259" s="614" t="s">
        <v>1083</v>
      </c>
      <c r="BB259" s="614" t="s">
        <v>1083</v>
      </c>
      <c r="BC259" s="614" t="s">
        <v>529</v>
      </c>
      <c r="BD259" s="614" t="s">
        <v>529</v>
      </c>
      <c r="BE259" s="614" t="s">
        <v>1083</v>
      </c>
      <c r="BF259" s="614" t="s">
        <v>529</v>
      </c>
      <c r="BG259" s="614" t="s">
        <v>1083</v>
      </c>
      <c r="BH259" s="614" t="s">
        <v>529</v>
      </c>
      <c r="BI259" s="614" t="s">
        <v>1083</v>
      </c>
      <c r="BJ259" s="614" t="s">
        <v>1083</v>
      </c>
      <c r="BK259" s="614" t="s">
        <v>529</v>
      </c>
      <c r="BL259" s="614" t="s">
        <v>529</v>
      </c>
      <c r="BM259" s="614" t="s">
        <v>1083</v>
      </c>
      <c r="BN259" s="614" t="s">
        <v>529</v>
      </c>
      <c r="BO259" s="614" t="s">
        <v>529</v>
      </c>
      <c r="BP259" s="614" t="s">
        <v>529</v>
      </c>
      <c r="BQ259" s="614" t="s">
        <v>529</v>
      </c>
      <c r="BR259" s="614" t="s">
        <v>529</v>
      </c>
      <c r="BS259" s="614" t="s">
        <v>529</v>
      </c>
      <c r="BT259" s="614" t="s">
        <v>529</v>
      </c>
      <c r="BU259" s="614" t="s">
        <v>529</v>
      </c>
      <c r="BV259" s="614" t="s">
        <v>529</v>
      </c>
      <c r="BW259" s="614" t="s">
        <v>529</v>
      </c>
      <c r="BX259" s="614" t="s">
        <v>529</v>
      </c>
      <c r="BY259" s="614" t="s">
        <v>1083</v>
      </c>
      <c r="BZ259" s="614" t="s">
        <v>1083</v>
      </c>
      <c r="CA259" s="614" t="s">
        <v>1083</v>
      </c>
      <c r="CB259" s="614" t="s">
        <v>1083</v>
      </c>
      <c r="CC259" s="614" t="s">
        <v>1083</v>
      </c>
      <c r="CD259" s="614" t="s">
        <v>1083</v>
      </c>
      <c r="CE259" s="614" t="s">
        <v>529</v>
      </c>
      <c r="CF259" s="614" t="s">
        <v>529</v>
      </c>
      <c r="CG259" s="614" t="s">
        <v>1083</v>
      </c>
      <c r="CH259" s="614" t="s">
        <v>1083</v>
      </c>
      <c r="CI259" s="614" t="s">
        <v>1083</v>
      </c>
      <c r="CJ259" s="614" t="s">
        <v>1083</v>
      </c>
      <c r="CK259" s="614" t="s">
        <v>529</v>
      </c>
      <c r="CL259" s="614" t="s">
        <v>1083</v>
      </c>
      <c r="CM259" s="614" t="s">
        <v>1083</v>
      </c>
      <c r="CN259" s="614" t="s">
        <v>529</v>
      </c>
      <c r="CO259" s="614" t="s">
        <v>1083</v>
      </c>
      <c r="CP259" s="614" t="s">
        <v>1083</v>
      </c>
      <c r="CQ259" s="614" t="s">
        <v>1083</v>
      </c>
      <c r="CR259" s="614" t="s">
        <v>529</v>
      </c>
      <c r="CS259" s="614" t="s">
        <v>1083</v>
      </c>
      <c r="CT259" s="614" t="s">
        <v>1083</v>
      </c>
      <c r="CU259" s="614" t="s">
        <v>1083</v>
      </c>
      <c r="CV259" s="614" t="s">
        <v>1083</v>
      </c>
      <c r="CW259" s="614" t="s">
        <v>1083</v>
      </c>
      <c r="CX259" s="614" t="s">
        <v>1083</v>
      </c>
      <c r="CY259" s="614" t="s">
        <v>1083</v>
      </c>
      <c r="CZ259" s="614" t="s">
        <v>1083</v>
      </c>
      <c r="DA259" s="614" t="s">
        <v>1083</v>
      </c>
      <c r="DB259" s="614" t="s">
        <v>1083</v>
      </c>
      <c r="DC259" s="614" t="s">
        <v>529</v>
      </c>
      <c r="DD259" s="614" t="s">
        <v>1083</v>
      </c>
      <c r="DE259" s="614" t="s">
        <v>1083</v>
      </c>
      <c r="DF259" s="614" t="s">
        <v>1083</v>
      </c>
      <c r="DG259" s="614" t="s">
        <v>1083</v>
      </c>
      <c r="DH259" s="614" t="s">
        <v>1083</v>
      </c>
      <c r="DI259" s="614" t="s">
        <v>1083</v>
      </c>
      <c r="DJ259" s="614" t="s">
        <v>1083</v>
      </c>
      <c r="DK259" s="614" t="s">
        <v>1083</v>
      </c>
      <c r="DL259" s="614" t="s">
        <v>1083</v>
      </c>
      <c r="DM259" s="614" t="s">
        <v>529</v>
      </c>
      <c r="DN259" s="614" t="s">
        <v>1083</v>
      </c>
      <c r="DO259" s="614" t="s">
        <v>1083</v>
      </c>
      <c r="DP259" s="614" t="s">
        <v>1083</v>
      </c>
      <c r="DQ259" s="614" t="s">
        <v>1083</v>
      </c>
      <c r="DR259" s="614" t="s">
        <v>1083</v>
      </c>
      <c r="DS259" s="614" t="s">
        <v>1083</v>
      </c>
      <c r="DT259" s="614" t="s">
        <v>1083</v>
      </c>
      <c r="DU259" s="614" t="s">
        <v>1083</v>
      </c>
      <c r="DV259" s="614" t="s">
        <v>1083</v>
      </c>
      <c r="DW259" s="614" t="s">
        <v>1083</v>
      </c>
      <c r="DX259" s="614" t="s">
        <v>1083</v>
      </c>
      <c r="DY259" s="614" t="s">
        <v>1083</v>
      </c>
      <c r="DZ259" s="614" t="s">
        <v>529</v>
      </c>
      <c r="EA259" s="614" t="s">
        <v>529</v>
      </c>
      <c r="EB259" s="614" t="s">
        <v>529</v>
      </c>
      <c r="EC259" s="614" t="s">
        <v>1083</v>
      </c>
      <c r="ED259" s="614" t="s">
        <v>529</v>
      </c>
      <c r="EE259" s="614" t="s">
        <v>529</v>
      </c>
      <c r="EF259" s="614" t="s">
        <v>529</v>
      </c>
      <c r="EG259" s="614" t="s">
        <v>529</v>
      </c>
      <c r="EH259" s="614" t="s">
        <v>1083</v>
      </c>
      <c r="EI259" s="614" t="s">
        <v>1083</v>
      </c>
      <c r="EJ259" s="614" t="s">
        <v>1083</v>
      </c>
      <c r="EK259" s="614" t="s">
        <v>1083</v>
      </c>
      <c r="EL259" s="614" t="s">
        <v>1083</v>
      </c>
      <c r="EM259" s="614" t="s">
        <v>1083</v>
      </c>
      <c r="EN259" s="614" t="s">
        <v>1083</v>
      </c>
      <c r="EO259" s="614" t="s">
        <v>1083</v>
      </c>
      <c r="EP259" s="614" t="s">
        <v>1083</v>
      </c>
      <c r="EQ259" s="614" t="s">
        <v>1083</v>
      </c>
      <c r="ER259" s="614" t="s">
        <v>1083</v>
      </c>
      <c r="ES259" s="614" t="s">
        <v>1083</v>
      </c>
      <c r="ET259" s="614" t="s">
        <v>1083</v>
      </c>
      <c r="EU259" s="614" t="s">
        <v>1083</v>
      </c>
      <c r="EV259" s="614" t="s">
        <v>529</v>
      </c>
      <c r="EW259" s="614" t="s">
        <v>529</v>
      </c>
      <c r="EX259" s="614" t="s">
        <v>1083</v>
      </c>
      <c r="EY259" s="614" t="s">
        <v>1083</v>
      </c>
      <c r="EZ259" s="614" t="s">
        <v>529</v>
      </c>
      <c r="FA259" s="614" t="s">
        <v>1083</v>
      </c>
      <c r="FB259" s="614" t="s">
        <v>1083</v>
      </c>
      <c r="FC259" s="614" t="s">
        <v>1083</v>
      </c>
      <c r="FD259" s="614" t="s">
        <v>1083</v>
      </c>
      <c r="FE259" s="614" t="s">
        <v>1083</v>
      </c>
      <c r="FF259" s="614" t="s">
        <v>1083</v>
      </c>
      <c r="FG259" s="614" t="s">
        <v>1083</v>
      </c>
      <c r="FH259" s="614" t="s">
        <v>1083</v>
      </c>
      <c r="FI259" s="614" t="s">
        <v>1083</v>
      </c>
      <c r="FJ259" s="614" t="s">
        <v>1083</v>
      </c>
      <c r="FK259" s="614" t="s">
        <v>1083</v>
      </c>
      <c r="FL259" s="614" t="s">
        <v>1083</v>
      </c>
      <c r="FM259" s="614" t="s">
        <v>1083</v>
      </c>
      <c r="FN259" s="614" t="s">
        <v>1083</v>
      </c>
      <c r="FO259" s="614" t="s">
        <v>1083</v>
      </c>
      <c r="FP259" s="614" t="s">
        <v>1083</v>
      </c>
      <c r="FQ259" s="614" t="s">
        <v>1083</v>
      </c>
      <c r="FR259" s="614" t="s">
        <v>529</v>
      </c>
      <c r="FS259" s="614" t="s">
        <v>529</v>
      </c>
      <c r="FT259" s="614" t="s">
        <v>529</v>
      </c>
      <c r="FU259" s="614" t="s">
        <v>529</v>
      </c>
      <c r="FV259" s="614" t="s">
        <v>529</v>
      </c>
      <c r="FW259" s="614" t="s">
        <v>529</v>
      </c>
      <c r="FX259" s="614" t="s">
        <v>529</v>
      </c>
      <c r="FY259" s="614" t="s">
        <v>529</v>
      </c>
      <c r="FZ259" s="614" t="s">
        <v>529</v>
      </c>
      <c r="GA259" s="614" t="s">
        <v>529</v>
      </c>
      <c r="GB259" s="614" t="s">
        <v>529</v>
      </c>
      <c r="GC259" s="614" t="s">
        <v>529</v>
      </c>
      <c r="GD259" s="614" t="s">
        <v>529</v>
      </c>
      <c r="GE259" s="614" t="s">
        <v>1083</v>
      </c>
      <c r="GF259" s="614" t="s">
        <v>529</v>
      </c>
      <c r="GG259" s="614" t="s">
        <v>529</v>
      </c>
      <c r="GH259" s="614" t="s">
        <v>1083</v>
      </c>
      <c r="GI259" s="614" t="s">
        <v>1083</v>
      </c>
      <c r="GJ259" s="614" t="s">
        <v>529</v>
      </c>
      <c r="GK259" s="614" t="s">
        <v>1083</v>
      </c>
      <c r="GL259" s="614" t="s">
        <v>529</v>
      </c>
      <c r="GM259" s="614" t="s">
        <v>1083</v>
      </c>
    </row>
    <row r="260" spans="1:195" x14ac:dyDescent="0.2">
      <c r="A260" s="613">
        <v>45085</v>
      </c>
      <c r="B260" s="614" t="s">
        <v>1083</v>
      </c>
      <c r="C260" s="614" t="s">
        <v>1083</v>
      </c>
      <c r="D260" s="614" t="s">
        <v>1083</v>
      </c>
      <c r="E260" s="614" t="s">
        <v>529</v>
      </c>
      <c r="F260" s="614" t="s">
        <v>1083</v>
      </c>
      <c r="G260" s="614" t="s">
        <v>1083</v>
      </c>
      <c r="H260" s="614" t="s">
        <v>1083</v>
      </c>
      <c r="I260" s="614" t="s">
        <v>1083</v>
      </c>
      <c r="J260" s="614" t="s">
        <v>1083</v>
      </c>
      <c r="K260" s="614" t="s">
        <v>1083</v>
      </c>
      <c r="L260" s="614" t="s">
        <v>1083</v>
      </c>
      <c r="M260" s="614" t="s">
        <v>1083</v>
      </c>
      <c r="N260" s="614" t="s">
        <v>1083</v>
      </c>
      <c r="O260" s="614" t="s">
        <v>1083</v>
      </c>
      <c r="P260" s="614" t="s">
        <v>1083</v>
      </c>
      <c r="Q260" s="614" t="s">
        <v>1083</v>
      </c>
      <c r="R260" s="614" t="s">
        <v>1083</v>
      </c>
      <c r="S260" s="614" t="s">
        <v>1083</v>
      </c>
      <c r="T260" s="614" t="s">
        <v>1083</v>
      </c>
      <c r="U260" s="614" t="s">
        <v>1083</v>
      </c>
      <c r="V260" s="614" t="s">
        <v>1083</v>
      </c>
      <c r="W260" s="614" t="s">
        <v>1083</v>
      </c>
      <c r="X260" s="614" t="s">
        <v>1083</v>
      </c>
      <c r="Y260" s="614" t="s">
        <v>1083</v>
      </c>
      <c r="Z260" s="614" t="s">
        <v>1083</v>
      </c>
      <c r="AA260" s="614" t="s">
        <v>1083</v>
      </c>
      <c r="AB260" s="614" t="s">
        <v>1083</v>
      </c>
      <c r="AC260" s="614" t="s">
        <v>1083</v>
      </c>
      <c r="AD260" s="614" t="s">
        <v>1083</v>
      </c>
      <c r="AE260" s="614" t="s">
        <v>1083</v>
      </c>
      <c r="AF260" s="614" t="s">
        <v>1083</v>
      </c>
      <c r="AG260" s="614" t="s">
        <v>1083</v>
      </c>
      <c r="AH260" s="614" t="s">
        <v>1083</v>
      </c>
      <c r="AI260" s="614" t="s">
        <v>1083</v>
      </c>
      <c r="AJ260" s="614" t="s">
        <v>1083</v>
      </c>
      <c r="AK260" s="614" t="s">
        <v>1083</v>
      </c>
      <c r="AL260" s="614" t="s">
        <v>1083</v>
      </c>
      <c r="AM260" s="614" t="s">
        <v>1083</v>
      </c>
      <c r="AN260" s="614" t="s">
        <v>1083</v>
      </c>
      <c r="AO260" s="614" t="s">
        <v>1083</v>
      </c>
      <c r="AP260" s="614" t="s">
        <v>1083</v>
      </c>
      <c r="AQ260" s="614" t="s">
        <v>1083</v>
      </c>
      <c r="AR260" s="614" t="s">
        <v>1083</v>
      </c>
      <c r="AS260" s="614" t="s">
        <v>1083</v>
      </c>
      <c r="AT260" s="614" t="s">
        <v>1083</v>
      </c>
      <c r="AU260" s="614" t="s">
        <v>1083</v>
      </c>
      <c r="AV260" s="614" t="s">
        <v>1083</v>
      </c>
      <c r="AW260" s="614" t="s">
        <v>1083</v>
      </c>
      <c r="AX260" s="614" t="s">
        <v>1083</v>
      </c>
      <c r="AY260" s="614" t="s">
        <v>1083</v>
      </c>
      <c r="AZ260" s="614" t="s">
        <v>1083</v>
      </c>
      <c r="BA260" s="614" t="s">
        <v>1083</v>
      </c>
      <c r="BB260" s="614" t="s">
        <v>1083</v>
      </c>
      <c r="BC260" s="614" t="s">
        <v>529</v>
      </c>
      <c r="BD260" s="614" t="s">
        <v>529</v>
      </c>
      <c r="BE260" s="614" t="s">
        <v>1083</v>
      </c>
      <c r="BF260" s="614" t="s">
        <v>529</v>
      </c>
      <c r="BG260" s="614" t="s">
        <v>1083</v>
      </c>
      <c r="BH260" s="614" t="s">
        <v>529</v>
      </c>
      <c r="BI260" s="614" t="s">
        <v>1083</v>
      </c>
      <c r="BJ260" s="614" t="s">
        <v>1083</v>
      </c>
      <c r="BK260" s="614" t="s">
        <v>529</v>
      </c>
      <c r="BL260" s="614" t="s">
        <v>529</v>
      </c>
      <c r="BM260" s="614" t="s">
        <v>1083</v>
      </c>
      <c r="BN260" s="614" t="s">
        <v>529</v>
      </c>
      <c r="BO260" s="614" t="s">
        <v>529</v>
      </c>
      <c r="BP260" s="614" t="s">
        <v>529</v>
      </c>
      <c r="BQ260" s="614" t="s">
        <v>529</v>
      </c>
      <c r="BR260" s="614" t="s">
        <v>529</v>
      </c>
      <c r="BS260" s="614" t="s">
        <v>529</v>
      </c>
      <c r="BT260" s="614" t="s">
        <v>529</v>
      </c>
      <c r="BU260" s="614" t="s">
        <v>529</v>
      </c>
      <c r="BV260" s="614" t="s">
        <v>529</v>
      </c>
      <c r="BW260" s="614" t="s">
        <v>529</v>
      </c>
      <c r="BX260" s="614" t="s">
        <v>529</v>
      </c>
      <c r="BY260" s="614" t="s">
        <v>1083</v>
      </c>
      <c r="BZ260" s="614" t="s">
        <v>1083</v>
      </c>
      <c r="CA260" s="614" t="s">
        <v>1083</v>
      </c>
      <c r="CB260" s="614" t="s">
        <v>1083</v>
      </c>
      <c r="CC260" s="614" t="s">
        <v>1083</v>
      </c>
      <c r="CD260" s="614" t="s">
        <v>1083</v>
      </c>
      <c r="CE260" s="614" t="s">
        <v>529</v>
      </c>
      <c r="CF260" s="614" t="s">
        <v>529</v>
      </c>
      <c r="CG260" s="614" t="s">
        <v>1083</v>
      </c>
      <c r="CH260" s="614" t="s">
        <v>1083</v>
      </c>
      <c r="CI260" s="614" t="s">
        <v>1083</v>
      </c>
      <c r="CJ260" s="614" t="s">
        <v>1083</v>
      </c>
      <c r="CK260" s="614" t="s">
        <v>529</v>
      </c>
      <c r="CL260" s="614" t="s">
        <v>1083</v>
      </c>
      <c r="CM260" s="614" t="s">
        <v>1083</v>
      </c>
      <c r="CN260" s="614" t="s">
        <v>1083</v>
      </c>
      <c r="CO260" s="614" t="s">
        <v>1083</v>
      </c>
      <c r="CP260" s="614" t="s">
        <v>1083</v>
      </c>
      <c r="CQ260" s="614" t="s">
        <v>1083</v>
      </c>
      <c r="CR260" s="614" t="s">
        <v>529</v>
      </c>
      <c r="CS260" s="614" t="s">
        <v>1083</v>
      </c>
      <c r="CT260" s="614" t="s">
        <v>1083</v>
      </c>
      <c r="CU260" s="614" t="s">
        <v>1083</v>
      </c>
      <c r="CV260" s="614" t="s">
        <v>1083</v>
      </c>
      <c r="CW260" s="614" t="s">
        <v>1083</v>
      </c>
      <c r="CX260" s="614" t="s">
        <v>1083</v>
      </c>
      <c r="CY260" s="614" t="s">
        <v>1083</v>
      </c>
      <c r="CZ260" s="614" t="s">
        <v>1083</v>
      </c>
      <c r="DA260" s="614" t="s">
        <v>1083</v>
      </c>
      <c r="DB260" s="614" t="s">
        <v>1083</v>
      </c>
      <c r="DC260" s="614" t="s">
        <v>529</v>
      </c>
      <c r="DD260" s="614" t="s">
        <v>1083</v>
      </c>
      <c r="DE260" s="614" t="s">
        <v>1083</v>
      </c>
      <c r="DF260" s="614" t="s">
        <v>1083</v>
      </c>
      <c r="DG260" s="614" t="s">
        <v>1083</v>
      </c>
      <c r="DH260" s="614" t="s">
        <v>1083</v>
      </c>
      <c r="DI260" s="614" t="s">
        <v>1083</v>
      </c>
      <c r="DJ260" s="614" t="s">
        <v>1083</v>
      </c>
      <c r="DK260" s="614" t="s">
        <v>1083</v>
      </c>
      <c r="DL260" s="614" t="s">
        <v>1083</v>
      </c>
      <c r="DM260" s="614" t="s">
        <v>529</v>
      </c>
      <c r="DN260" s="614" t="s">
        <v>1083</v>
      </c>
      <c r="DO260" s="614" t="s">
        <v>1083</v>
      </c>
      <c r="DP260" s="614" t="s">
        <v>1083</v>
      </c>
      <c r="DQ260" s="614" t="s">
        <v>1083</v>
      </c>
      <c r="DR260" s="614" t="s">
        <v>1083</v>
      </c>
      <c r="DS260" s="614" t="s">
        <v>1083</v>
      </c>
      <c r="DT260" s="614" t="s">
        <v>1083</v>
      </c>
      <c r="DU260" s="614" t="s">
        <v>1083</v>
      </c>
      <c r="DV260" s="614" t="s">
        <v>1083</v>
      </c>
      <c r="DW260" s="614" t="s">
        <v>1083</v>
      </c>
      <c r="DX260" s="614" t="s">
        <v>1083</v>
      </c>
      <c r="DY260" s="614" t="s">
        <v>1083</v>
      </c>
      <c r="DZ260" s="614" t="s">
        <v>529</v>
      </c>
      <c r="EA260" s="614" t="s">
        <v>529</v>
      </c>
      <c r="EB260" s="614" t="s">
        <v>529</v>
      </c>
      <c r="EC260" s="614" t="s">
        <v>1083</v>
      </c>
      <c r="ED260" s="614" t="s">
        <v>529</v>
      </c>
      <c r="EE260" s="614" t="s">
        <v>529</v>
      </c>
      <c r="EF260" s="614" t="s">
        <v>529</v>
      </c>
      <c r="EG260" s="614" t="s">
        <v>529</v>
      </c>
      <c r="EH260" s="614" t="s">
        <v>1083</v>
      </c>
      <c r="EI260" s="614" t="s">
        <v>1083</v>
      </c>
      <c r="EJ260" s="614" t="s">
        <v>1083</v>
      </c>
      <c r="EK260" s="614" t="s">
        <v>1083</v>
      </c>
      <c r="EL260" s="614" t="s">
        <v>1083</v>
      </c>
      <c r="EM260" s="614" t="s">
        <v>1083</v>
      </c>
      <c r="EN260" s="614" t="s">
        <v>1083</v>
      </c>
      <c r="EO260" s="614" t="s">
        <v>1083</v>
      </c>
      <c r="EP260" s="614" t="s">
        <v>1083</v>
      </c>
      <c r="EQ260" s="614" t="s">
        <v>1083</v>
      </c>
      <c r="ER260" s="614" t="s">
        <v>1083</v>
      </c>
      <c r="ES260" s="614" t="s">
        <v>1083</v>
      </c>
      <c r="ET260" s="614" t="s">
        <v>1083</v>
      </c>
      <c r="EU260" s="614" t="s">
        <v>529</v>
      </c>
      <c r="EV260" s="614" t="s">
        <v>529</v>
      </c>
      <c r="EW260" s="614" t="s">
        <v>529</v>
      </c>
      <c r="EX260" s="614" t="s">
        <v>1083</v>
      </c>
      <c r="EY260" s="614" t="s">
        <v>1083</v>
      </c>
      <c r="EZ260" s="614" t="s">
        <v>529</v>
      </c>
      <c r="FA260" s="614" t="s">
        <v>1083</v>
      </c>
      <c r="FB260" s="614" t="s">
        <v>1083</v>
      </c>
      <c r="FC260" s="614" t="s">
        <v>1083</v>
      </c>
      <c r="FD260" s="614" t="s">
        <v>1083</v>
      </c>
      <c r="FE260" s="614" t="s">
        <v>1083</v>
      </c>
      <c r="FF260" s="614" t="s">
        <v>1083</v>
      </c>
      <c r="FG260" s="614" t="s">
        <v>1083</v>
      </c>
      <c r="FH260" s="614" t="s">
        <v>1083</v>
      </c>
      <c r="FI260" s="614" t="s">
        <v>1083</v>
      </c>
      <c r="FJ260" s="614" t="s">
        <v>1083</v>
      </c>
      <c r="FK260" s="614" t="s">
        <v>1083</v>
      </c>
      <c r="FL260" s="614" t="s">
        <v>1083</v>
      </c>
      <c r="FM260" s="614" t="s">
        <v>1083</v>
      </c>
      <c r="FN260" s="614" t="s">
        <v>1083</v>
      </c>
      <c r="FO260" s="614" t="s">
        <v>1083</v>
      </c>
      <c r="FP260" s="614" t="s">
        <v>1083</v>
      </c>
      <c r="FQ260" s="614" t="s">
        <v>1083</v>
      </c>
      <c r="FR260" s="614" t="s">
        <v>529</v>
      </c>
      <c r="FS260" s="614" t="s">
        <v>529</v>
      </c>
      <c r="FT260" s="614" t="s">
        <v>529</v>
      </c>
      <c r="FU260" s="614" t="s">
        <v>529</v>
      </c>
      <c r="FV260" s="614" t="s">
        <v>529</v>
      </c>
      <c r="FW260" s="614" t="s">
        <v>529</v>
      </c>
      <c r="FX260" s="614" t="s">
        <v>529</v>
      </c>
      <c r="FY260" s="614" t="s">
        <v>529</v>
      </c>
      <c r="FZ260" s="614" t="s">
        <v>529</v>
      </c>
      <c r="GA260" s="614" t="s">
        <v>529</v>
      </c>
      <c r="GB260" s="614" t="s">
        <v>529</v>
      </c>
      <c r="GC260" s="614" t="s">
        <v>529</v>
      </c>
      <c r="GD260" s="614" t="s">
        <v>529</v>
      </c>
      <c r="GE260" s="614" t="s">
        <v>1083</v>
      </c>
      <c r="GF260" s="614" t="s">
        <v>529</v>
      </c>
      <c r="GG260" s="614" t="s">
        <v>529</v>
      </c>
      <c r="GH260" s="614" t="s">
        <v>1083</v>
      </c>
      <c r="GI260" s="614" t="s">
        <v>1083</v>
      </c>
      <c r="GJ260" s="614" t="s">
        <v>529</v>
      </c>
      <c r="GK260" s="614" t="s">
        <v>1083</v>
      </c>
      <c r="GL260" s="614" t="s">
        <v>529</v>
      </c>
      <c r="GM260" s="614" t="s">
        <v>529</v>
      </c>
    </row>
    <row r="261" spans="1:195" x14ac:dyDescent="0.2">
      <c r="A261" s="613">
        <v>45086</v>
      </c>
      <c r="B261" s="614" t="s">
        <v>1083</v>
      </c>
      <c r="C261" s="614" t="s">
        <v>1083</v>
      </c>
      <c r="D261" s="614" t="s">
        <v>1083</v>
      </c>
      <c r="E261" s="614" t="s">
        <v>529</v>
      </c>
      <c r="F261" s="614" t="s">
        <v>1083</v>
      </c>
      <c r="G261" s="614" t="s">
        <v>1083</v>
      </c>
      <c r="H261" s="614" t="s">
        <v>1083</v>
      </c>
      <c r="I261" s="614" t="s">
        <v>1083</v>
      </c>
      <c r="J261" s="614" t="s">
        <v>1083</v>
      </c>
      <c r="K261" s="614" t="s">
        <v>1083</v>
      </c>
      <c r="L261" s="614" t="s">
        <v>1083</v>
      </c>
      <c r="M261" s="614" t="s">
        <v>1083</v>
      </c>
      <c r="N261" s="614" t="s">
        <v>1083</v>
      </c>
      <c r="O261" s="614" t="s">
        <v>1083</v>
      </c>
      <c r="P261" s="614" t="s">
        <v>1083</v>
      </c>
      <c r="Q261" s="614" t="s">
        <v>1083</v>
      </c>
      <c r="R261" s="614" t="s">
        <v>1083</v>
      </c>
      <c r="S261" s="614" t="s">
        <v>1083</v>
      </c>
      <c r="T261" s="614" t="s">
        <v>1083</v>
      </c>
      <c r="U261" s="614" t="s">
        <v>1083</v>
      </c>
      <c r="V261" s="614" t="s">
        <v>1083</v>
      </c>
      <c r="W261" s="614" t="s">
        <v>529</v>
      </c>
      <c r="X261" s="614" t="s">
        <v>529</v>
      </c>
      <c r="Y261" s="614" t="s">
        <v>1083</v>
      </c>
      <c r="Z261" s="614" t="s">
        <v>1083</v>
      </c>
      <c r="AA261" s="614" t="s">
        <v>1083</v>
      </c>
      <c r="AB261" s="614" t="s">
        <v>1083</v>
      </c>
      <c r="AC261" s="614" t="s">
        <v>1083</v>
      </c>
      <c r="AD261" s="614" t="s">
        <v>1083</v>
      </c>
      <c r="AE261" s="614" t="s">
        <v>1083</v>
      </c>
      <c r="AF261" s="614" t="s">
        <v>1083</v>
      </c>
      <c r="AG261" s="614" t="s">
        <v>1083</v>
      </c>
      <c r="AH261" s="614" t="s">
        <v>1083</v>
      </c>
      <c r="AI261" s="614" t="s">
        <v>1083</v>
      </c>
      <c r="AJ261" s="614" t="s">
        <v>1083</v>
      </c>
      <c r="AK261" s="614" t="s">
        <v>1083</v>
      </c>
      <c r="AL261" s="614" t="s">
        <v>1083</v>
      </c>
      <c r="AM261" s="614" t="s">
        <v>1083</v>
      </c>
      <c r="AN261" s="614" t="s">
        <v>1083</v>
      </c>
      <c r="AO261" s="614" t="s">
        <v>1083</v>
      </c>
      <c r="AP261" s="614" t="s">
        <v>1083</v>
      </c>
      <c r="AQ261" s="614" t="s">
        <v>1083</v>
      </c>
      <c r="AR261" s="614" t="s">
        <v>1083</v>
      </c>
      <c r="AS261" s="614" t="s">
        <v>1083</v>
      </c>
      <c r="AT261" s="614" t="s">
        <v>1083</v>
      </c>
      <c r="AU261" s="614" t="s">
        <v>1083</v>
      </c>
      <c r="AV261" s="614" t="s">
        <v>1083</v>
      </c>
      <c r="AW261" s="614" t="s">
        <v>1083</v>
      </c>
      <c r="AX261" s="614" t="s">
        <v>1083</v>
      </c>
      <c r="AY261" s="614" t="s">
        <v>1083</v>
      </c>
      <c r="AZ261" s="614" t="s">
        <v>1083</v>
      </c>
      <c r="BA261" s="614" t="s">
        <v>1083</v>
      </c>
      <c r="BB261" s="614" t="s">
        <v>1083</v>
      </c>
      <c r="BC261" s="614" t="s">
        <v>529</v>
      </c>
      <c r="BD261" s="614" t="s">
        <v>529</v>
      </c>
      <c r="BE261" s="614" t="s">
        <v>1083</v>
      </c>
      <c r="BF261" s="614" t="s">
        <v>529</v>
      </c>
      <c r="BG261" s="614" t="s">
        <v>1083</v>
      </c>
      <c r="BH261" s="614" t="s">
        <v>529</v>
      </c>
      <c r="BI261" s="614" t="s">
        <v>1083</v>
      </c>
      <c r="BJ261" s="614" t="s">
        <v>1083</v>
      </c>
      <c r="BK261" s="614" t="s">
        <v>529</v>
      </c>
      <c r="BL261" s="614" t="s">
        <v>529</v>
      </c>
      <c r="BM261" s="614" t="s">
        <v>1083</v>
      </c>
      <c r="BN261" s="614" t="s">
        <v>529</v>
      </c>
      <c r="BO261" s="614" t="s">
        <v>529</v>
      </c>
      <c r="BP261" s="614" t="s">
        <v>529</v>
      </c>
      <c r="BQ261" s="614" t="s">
        <v>529</v>
      </c>
      <c r="BR261" s="614" t="s">
        <v>529</v>
      </c>
      <c r="BS261" s="614" t="s">
        <v>529</v>
      </c>
      <c r="BT261" s="614" t="s">
        <v>529</v>
      </c>
      <c r="BU261" s="614" t="s">
        <v>529</v>
      </c>
      <c r="BV261" s="614" t="s">
        <v>529</v>
      </c>
      <c r="BW261" s="614" t="s">
        <v>529</v>
      </c>
      <c r="BX261" s="614" t="s">
        <v>529</v>
      </c>
      <c r="BY261" s="614" t="s">
        <v>1083</v>
      </c>
      <c r="BZ261" s="614" t="s">
        <v>1083</v>
      </c>
      <c r="CA261" s="614" t="s">
        <v>1083</v>
      </c>
      <c r="CB261" s="614" t="s">
        <v>1083</v>
      </c>
      <c r="CC261" s="614" t="s">
        <v>1083</v>
      </c>
      <c r="CD261" s="614" t="s">
        <v>1083</v>
      </c>
      <c r="CE261" s="614" t="s">
        <v>529</v>
      </c>
      <c r="CF261" s="614" t="s">
        <v>529</v>
      </c>
      <c r="CG261" s="614" t="s">
        <v>1083</v>
      </c>
      <c r="CH261" s="614" t="s">
        <v>1083</v>
      </c>
      <c r="CI261" s="614" t="s">
        <v>1083</v>
      </c>
      <c r="CJ261" s="614" t="s">
        <v>1083</v>
      </c>
      <c r="CK261" s="614" t="s">
        <v>529</v>
      </c>
      <c r="CL261" s="614" t="s">
        <v>1083</v>
      </c>
      <c r="CM261" s="614" t="s">
        <v>1083</v>
      </c>
      <c r="CN261" s="614" t="s">
        <v>529</v>
      </c>
      <c r="CO261" s="614" t="s">
        <v>1083</v>
      </c>
      <c r="CP261" s="614" t="s">
        <v>1083</v>
      </c>
      <c r="CQ261" s="614" t="s">
        <v>1083</v>
      </c>
      <c r="CR261" s="614" t="s">
        <v>529</v>
      </c>
      <c r="CS261" s="614" t="s">
        <v>1083</v>
      </c>
      <c r="CT261" s="614" t="s">
        <v>1083</v>
      </c>
      <c r="CU261" s="614" t="s">
        <v>1083</v>
      </c>
      <c r="CV261" s="614" t="s">
        <v>1083</v>
      </c>
      <c r="CW261" s="614" t="s">
        <v>1083</v>
      </c>
      <c r="CX261" s="614" t="s">
        <v>1083</v>
      </c>
      <c r="CY261" s="614" t="s">
        <v>1083</v>
      </c>
      <c r="CZ261" s="614" t="s">
        <v>1083</v>
      </c>
      <c r="DA261" s="614" t="s">
        <v>1083</v>
      </c>
      <c r="DB261" s="614" t="s">
        <v>1083</v>
      </c>
      <c r="DC261" s="614" t="s">
        <v>529</v>
      </c>
      <c r="DD261" s="614" t="s">
        <v>1083</v>
      </c>
      <c r="DE261" s="614" t="s">
        <v>1083</v>
      </c>
      <c r="DF261" s="614" t="s">
        <v>1083</v>
      </c>
      <c r="DG261" s="614" t="s">
        <v>1083</v>
      </c>
      <c r="DH261" s="614" t="s">
        <v>1083</v>
      </c>
      <c r="DI261" s="614" t="s">
        <v>1083</v>
      </c>
      <c r="DJ261" s="614" t="s">
        <v>1083</v>
      </c>
      <c r="DK261" s="614" t="s">
        <v>1083</v>
      </c>
      <c r="DL261" s="614" t="s">
        <v>1083</v>
      </c>
      <c r="DM261" s="614" t="s">
        <v>529</v>
      </c>
      <c r="DN261" s="614" t="s">
        <v>1083</v>
      </c>
      <c r="DO261" s="614" t="s">
        <v>1083</v>
      </c>
      <c r="DP261" s="614" t="s">
        <v>1083</v>
      </c>
      <c r="DQ261" s="614" t="s">
        <v>1083</v>
      </c>
      <c r="DR261" s="614" t="s">
        <v>1083</v>
      </c>
      <c r="DS261" s="614" t="s">
        <v>1083</v>
      </c>
      <c r="DT261" s="614" t="s">
        <v>1083</v>
      </c>
      <c r="DU261" s="614" t="s">
        <v>1083</v>
      </c>
      <c r="DV261" s="614" t="s">
        <v>1083</v>
      </c>
      <c r="DW261" s="614" t="s">
        <v>1083</v>
      </c>
      <c r="DX261" s="614" t="s">
        <v>1083</v>
      </c>
      <c r="DY261" s="614" t="s">
        <v>1083</v>
      </c>
      <c r="DZ261" s="614" t="s">
        <v>529</v>
      </c>
      <c r="EA261" s="614" t="s">
        <v>529</v>
      </c>
      <c r="EB261" s="614" t="s">
        <v>529</v>
      </c>
      <c r="EC261" s="614" t="s">
        <v>1083</v>
      </c>
      <c r="ED261" s="614" t="s">
        <v>529</v>
      </c>
      <c r="EE261" s="614" t="s">
        <v>529</v>
      </c>
      <c r="EF261" s="614" t="s">
        <v>529</v>
      </c>
      <c r="EG261" s="614" t="s">
        <v>529</v>
      </c>
      <c r="EH261" s="614" t="s">
        <v>1083</v>
      </c>
      <c r="EI261" s="614" t="s">
        <v>1083</v>
      </c>
      <c r="EJ261" s="614" t="s">
        <v>1083</v>
      </c>
      <c r="EK261" s="614" t="s">
        <v>1083</v>
      </c>
      <c r="EL261" s="614" t="s">
        <v>1083</v>
      </c>
      <c r="EM261" s="614" t="s">
        <v>1083</v>
      </c>
      <c r="EN261" s="614" t="s">
        <v>1083</v>
      </c>
      <c r="EO261" s="614" t="s">
        <v>1083</v>
      </c>
      <c r="EP261" s="614" t="s">
        <v>1083</v>
      </c>
      <c r="EQ261" s="614" t="s">
        <v>1083</v>
      </c>
      <c r="ER261" s="614" t="s">
        <v>1083</v>
      </c>
      <c r="ES261" s="614" t="s">
        <v>1083</v>
      </c>
      <c r="ET261" s="614" t="s">
        <v>529</v>
      </c>
      <c r="EU261" s="614" t="s">
        <v>1083</v>
      </c>
      <c r="EV261" s="614" t="s">
        <v>529</v>
      </c>
      <c r="EW261" s="614" t="s">
        <v>529</v>
      </c>
      <c r="EX261" s="614" t="s">
        <v>1083</v>
      </c>
      <c r="EY261" s="614" t="s">
        <v>1083</v>
      </c>
      <c r="EZ261" s="614" t="s">
        <v>529</v>
      </c>
      <c r="FA261" s="614" t="s">
        <v>1083</v>
      </c>
      <c r="FB261" s="614" t="s">
        <v>1083</v>
      </c>
      <c r="FC261" s="614" t="s">
        <v>1083</v>
      </c>
      <c r="FD261" s="614" t="s">
        <v>1083</v>
      </c>
      <c r="FE261" s="614" t="s">
        <v>1083</v>
      </c>
      <c r="FF261" s="614" t="s">
        <v>1083</v>
      </c>
      <c r="FG261" s="614" t="s">
        <v>1083</v>
      </c>
      <c r="FH261" s="614" t="s">
        <v>1083</v>
      </c>
      <c r="FI261" s="614" t="s">
        <v>1083</v>
      </c>
      <c r="FJ261" s="614" t="s">
        <v>529</v>
      </c>
      <c r="FK261" s="614" t="s">
        <v>529</v>
      </c>
      <c r="FL261" s="614" t="s">
        <v>1083</v>
      </c>
      <c r="FM261" s="614" t="s">
        <v>1083</v>
      </c>
      <c r="FN261" s="614" t="s">
        <v>1083</v>
      </c>
      <c r="FO261" s="614" t="s">
        <v>1083</v>
      </c>
      <c r="FP261" s="614" t="s">
        <v>1083</v>
      </c>
      <c r="FQ261" s="614" t="s">
        <v>1083</v>
      </c>
      <c r="FR261" s="614" t="s">
        <v>529</v>
      </c>
      <c r="FS261" s="614" t="s">
        <v>529</v>
      </c>
      <c r="FT261" s="614" t="s">
        <v>529</v>
      </c>
      <c r="FU261" s="614" t="s">
        <v>529</v>
      </c>
      <c r="FV261" s="614" t="s">
        <v>529</v>
      </c>
      <c r="FW261" s="614" t="s">
        <v>529</v>
      </c>
      <c r="FX261" s="614" t="s">
        <v>529</v>
      </c>
      <c r="FY261" s="614" t="s">
        <v>1083</v>
      </c>
      <c r="FZ261" s="614" t="s">
        <v>529</v>
      </c>
      <c r="GA261" s="614" t="s">
        <v>529</v>
      </c>
      <c r="GB261" s="614" t="s">
        <v>529</v>
      </c>
      <c r="GC261" s="614" t="s">
        <v>529</v>
      </c>
      <c r="GD261" s="614" t="s">
        <v>529</v>
      </c>
      <c r="GE261" s="614" t="s">
        <v>1083</v>
      </c>
      <c r="GF261" s="614" t="s">
        <v>529</v>
      </c>
      <c r="GG261" s="614" t="s">
        <v>529</v>
      </c>
      <c r="GH261" s="614" t="s">
        <v>1083</v>
      </c>
      <c r="GI261" s="614" t="s">
        <v>1083</v>
      </c>
      <c r="GJ261" s="614" t="s">
        <v>529</v>
      </c>
      <c r="GK261" s="614" t="s">
        <v>1083</v>
      </c>
      <c r="GL261" s="614" t="s">
        <v>529</v>
      </c>
      <c r="GM261" s="614" t="s">
        <v>529</v>
      </c>
    </row>
    <row r="262" spans="1:195" x14ac:dyDescent="0.2">
      <c r="A262" s="613">
        <v>45087</v>
      </c>
      <c r="B262" s="614" t="s">
        <v>1083</v>
      </c>
      <c r="C262" s="614" t="s">
        <v>1083</v>
      </c>
      <c r="D262" s="614" t="s">
        <v>1083</v>
      </c>
      <c r="E262" s="614" t="s">
        <v>529</v>
      </c>
      <c r="F262" s="614" t="s">
        <v>1083</v>
      </c>
      <c r="G262" s="614" t="s">
        <v>1083</v>
      </c>
      <c r="H262" s="614" t="s">
        <v>1083</v>
      </c>
      <c r="I262" s="614" t="s">
        <v>1083</v>
      </c>
      <c r="J262" s="614" t="s">
        <v>1083</v>
      </c>
      <c r="K262" s="614" t="s">
        <v>1083</v>
      </c>
      <c r="L262" s="614" t="s">
        <v>529</v>
      </c>
      <c r="M262" s="614" t="s">
        <v>1083</v>
      </c>
      <c r="N262" s="614" t="s">
        <v>1083</v>
      </c>
      <c r="O262" s="614" t="s">
        <v>1083</v>
      </c>
      <c r="P262" s="614" t="s">
        <v>1083</v>
      </c>
      <c r="Q262" s="614" t="s">
        <v>1083</v>
      </c>
      <c r="R262" s="614" t="s">
        <v>1083</v>
      </c>
      <c r="S262" s="614" t="s">
        <v>1083</v>
      </c>
      <c r="T262" s="614" t="s">
        <v>1083</v>
      </c>
      <c r="U262" s="614" t="s">
        <v>1083</v>
      </c>
      <c r="V262" s="614" t="s">
        <v>1083</v>
      </c>
      <c r="W262" s="614" t="s">
        <v>529</v>
      </c>
      <c r="X262" s="614" t="s">
        <v>529</v>
      </c>
      <c r="Y262" s="614" t="s">
        <v>1083</v>
      </c>
      <c r="Z262" s="614" t="s">
        <v>1083</v>
      </c>
      <c r="AA262" s="614" t="s">
        <v>1083</v>
      </c>
      <c r="AB262" s="614" t="s">
        <v>1083</v>
      </c>
      <c r="AC262" s="614" t="s">
        <v>1083</v>
      </c>
      <c r="AD262" s="614" t="s">
        <v>1083</v>
      </c>
      <c r="AE262" s="614" t="s">
        <v>1083</v>
      </c>
      <c r="AF262" s="614" t="s">
        <v>1083</v>
      </c>
      <c r="AG262" s="614" t="s">
        <v>1083</v>
      </c>
      <c r="AH262" s="614" t="s">
        <v>1083</v>
      </c>
      <c r="AI262" s="614" t="s">
        <v>1083</v>
      </c>
      <c r="AJ262" s="614" t="s">
        <v>1083</v>
      </c>
      <c r="AK262" s="614" t="s">
        <v>1083</v>
      </c>
      <c r="AL262" s="614" t="s">
        <v>1083</v>
      </c>
      <c r="AM262" s="614" t="s">
        <v>1083</v>
      </c>
      <c r="AN262" s="614" t="s">
        <v>1083</v>
      </c>
      <c r="AO262" s="614" t="s">
        <v>1083</v>
      </c>
      <c r="AP262" s="614" t="s">
        <v>1083</v>
      </c>
      <c r="AQ262" s="614" t="s">
        <v>1083</v>
      </c>
      <c r="AR262" s="614" t="s">
        <v>1083</v>
      </c>
      <c r="AS262" s="614" t="s">
        <v>1083</v>
      </c>
      <c r="AT262" s="614" t="s">
        <v>1083</v>
      </c>
      <c r="AU262" s="614" t="s">
        <v>1083</v>
      </c>
      <c r="AV262" s="614" t="s">
        <v>1083</v>
      </c>
      <c r="AW262" s="614" t="s">
        <v>1083</v>
      </c>
      <c r="AX262" s="614" t="s">
        <v>1083</v>
      </c>
      <c r="AY262" s="614" t="s">
        <v>1083</v>
      </c>
      <c r="AZ262" s="614" t="s">
        <v>1083</v>
      </c>
      <c r="BA262" s="614" t="s">
        <v>1083</v>
      </c>
      <c r="BB262" s="614" t="s">
        <v>1083</v>
      </c>
      <c r="BC262" s="614" t="s">
        <v>529</v>
      </c>
      <c r="BD262" s="614" t="s">
        <v>529</v>
      </c>
      <c r="BE262" s="614" t="s">
        <v>1083</v>
      </c>
      <c r="BF262" s="614" t="s">
        <v>529</v>
      </c>
      <c r="BG262" s="614" t="s">
        <v>1083</v>
      </c>
      <c r="BH262" s="614" t="s">
        <v>529</v>
      </c>
      <c r="BI262" s="614" t="s">
        <v>1083</v>
      </c>
      <c r="BJ262" s="614" t="s">
        <v>1083</v>
      </c>
      <c r="BK262" s="614" t="s">
        <v>529</v>
      </c>
      <c r="BL262" s="614" t="s">
        <v>529</v>
      </c>
      <c r="BM262" s="614" t="s">
        <v>1083</v>
      </c>
      <c r="BN262" s="614" t="s">
        <v>529</v>
      </c>
      <c r="BO262" s="614" t="s">
        <v>529</v>
      </c>
      <c r="BP262" s="614" t="s">
        <v>529</v>
      </c>
      <c r="BQ262" s="614" t="s">
        <v>529</v>
      </c>
      <c r="BR262" s="614" t="s">
        <v>529</v>
      </c>
      <c r="BS262" s="614" t="s">
        <v>529</v>
      </c>
      <c r="BT262" s="614" t="s">
        <v>529</v>
      </c>
      <c r="BU262" s="614" t="s">
        <v>529</v>
      </c>
      <c r="BV262" s="614" t="s">
        <v>529</v>
      </c>
      <c r="BW262" s="614" t="s">
        <v>529</v>
      </c>
      <c r="BX262" s="614" t="s">
        <v>529</v>
      </c>
      <c r="BY262" s="614" t="s">
        <v>1083</v>
      </c>
      <c r="BZ262" s="614" t="s">
        <v>1083</v>
      </c>
      <c r="CA262" s="614" t="s">
        <v>1083</v>
      </c>
      <c r="CB262" s="614" t="s">
        <v>1083</v>
      </c>
      <c r="CC262" s="614" t="s">
        <v>1083</v>
      </c>
      <c r="CD262" s="614" t="s">
        <v>529</v>
      </c>
      <c r="CE262" s="614" t="s">
        <v>529</v>
      </c>
      <c r="CF262" s="614" t="s">
        <v>529</v>
      </c>
      <c r="CG262" s="614" t="s">
        <v>1083</v>
      </c>
      <c r="CH262" s="614" t="s">
        <v>1083</v>
      </c>
      <c r="CI262" s="614" t="s">
        <v>1083</v>
      </c>
      <c r="CJ262" s="614" t="s">
        <v>1083</v>
      </c>
      <c r="CK262" s="614" t="s">
        <v>529</v>
      </c>
      <c r="CL262" s="614" t="s">
        <v>1083</v>
      </c>
      <c r="CM262" s="614" t="s">
        <v>1083</v>
      </c>
      <c r="CN262" s="614" t="s">
        <v>1083</v>
      </c>
      <c r="CO262" s="614" t="s">
        <v>1083</v>
      </c>
      <c r="CP262" s="614" t="s">
        <v>1083</v>
      </c>
      <c r="CQ262" s="614" t="s">
        <v>1083</v>
      </c>
      <c r="CR262" s="614" t="s">
        <v>529</v>
      </c>
      <c r="CS262" s="614" t="s">
        <v>1083</v>
      </c>
      <c r="CT262" s="614" t="s">
        <v>1083</v>
      </c>
      <c r="CU262" s="614" t="s">
        <v>1083</v>
      </c>
      <c r="CV262" s="614" t="s">
        <v>1083</v>
      </c>
      <c r="CW262" s="614" t="s">
        <v>1083</v>
      </c>
      <c r="CX262" s="614" t="s">
        <v>1083</v>
      </c>
      <c r="CY262" s="614" t="s">
        <v>1083</v>
      </c>
      <c r="CZ262" s="614" t="s">
        <v>1083</v>
      </c>
      <c r="DA262" s="614" t="s">
        <v>1083</v>
      </c>
      <c r="DB262" s="614" t="s">
        <v>1083</v>
      </c>
      <c r="DC262" s="614" t="s">
        <v>529</v>
      </c>
      <c r="DD262" s="614" t="s">
        <v>1083</v>
      </c>
      <c r="DE262" s="614" t="s">
        <v>1083</v>
      </c>
      <c r="DF262" s="614" t="s">
        <v>1083</v>
      </c>
      <c r="DG262" s="614" t="s">
        <v>1083</v>
      </c>
      <c r="DH262" s="614" t="s">
        <v>1083</v>
      </c>
      <c r="DI262" s="614" t="s">
        <v>1083</v>
      </c>
      <c r="DJ262" s="614" t="s">
        <v>1083</v>
      </c>
      <c r="DK262" s="614" t="s">
        <v>1083</v>
      </c>
      <c r="DL262" s="614" t="s">
        <v>1083</v>
      </c>
      <c r="DM262" s="614" t="s">
        <v>529</v>
      </c>
      <c r="DN262" s="614" t="s">
        <v>1083</v>
      </c>
      <c r="DO262" s="614" t="s">
        <v>1083</v>
      </c>
      <c r="DP262" s="614" t="s">
        <v>1083</v>
      </c>
      <c r="DQ262" s="614" t="s">
        <v>1083</v>
      </c>
      <c r="DR262" s="614" t="s">
        <v>1083</v>
      </c>
      <c r="DS262" s="614" t="s">
        <v>1083</v>
      </c>
      <c r="DT262" s="614" t="s">
        <v>1083</v>
      </c>
      <c r="DU262" s="614" t="s">
        <v>1083</v>
      </c>
      <c r="DV262" s="614" t="s">
        <v>1083</v>
      </c>
      <c r="DW262" s="614" t="s">
        <v>1083</v>
      </c>
      <c r="DX262" s="614" t="s">
        <v>1083</v>
      </c>
      <c r="DY262" s="614" t="s">
        <v>1083</v>
      </c>
      <c r="DZ262" s="614" t="s">
        <v>529</v>
      </c>
      <c r="EA262" s="614" t="s">
        <v>529</v>
      </c>
      <c r="EB262" s="614" t="s">
        <v>529</v>
      </c>
      <c r="EC262" s="614" t="s">
        <v>1083</v>
      </c>
      <c r="ED262" s="614" t="s">
        <v>529</v>
      </c>
      <c r="EE262" s="614" t="s">
        <v>529</v>
      </c>
      <c r="EF262" s="614" t="s">
        <v>529</v>
      </c>
      <c r="EG262" s="614" t="s">
        <v>529</v>
      </c>
      <c r="EH262" s="614" t="s">
        <v>1083</v>
      </c>
      <c r="EI262" s="614" t="s">
        <v>1083</v>
      </c>
      <c r="EJ262" s="614" t="s">
        <v>1083</v>
      </c>
      <c r="EK262" s="614" t="s">
        <v>1083</v>
      </c>
      <c r="EL262" s="614" t="s">
        <v>1083</v>
      </c>
      <c r="EM262" s="614" t="s">
        <v>1083</v>
      </c>
      <c r="EN262" s="614" t="s">
        <v>1083</v>
      </c>
      <c r="EO262" s="614" t="s">
        <v>1083</v>
      </c>
      <c r="EP262" s="614" t="s">
        <v>1083</v>
      </c>
      <c r="EQ262" s="614" t="s">
        <v>1083</v>
      </c>
      <c r="ER262" s="614" t="s">
        <v>1083</v>
      </c>
      <c r="ES262" s="614" t="s">
        <v>1083</v>
      </c>
      <c r="ET262" s="614" t="s">
        <v>529</v>
      </c>
      <c r="EU262" s="614" t="s">
        <v>529</v>
      </c>
      <c r="EV262" s="614" t="s">
        <v>529</v>
      </c>
      <c r="EW262" s="614" t="s">
        <v>529</v>
      </c>
      <c r="EX262" s="614" t="s">
        <v>1083</v>
      </c>
      <c r="EY262" s="614" t="s">
        <v>1083</v>
      </c>
      <c r="EZ262" s="614" t="s">
        <v>529</v>
      </c>
      <c r="FA262" s="614" t="s">
        <v>1083</v>
      </c>
      <c r="FB262" s="614" t="s">
        <v>1083</v>
      </c>
      <c r="FC262" s="614" t="s">
        <v>1083</v>
      </c>
      <c r="FD262" s="614" t="s">
        <v>1083</v>
      </c>
      <c r="FE262" s="614" t="s">
        <v>1083</v>
      </c>
      <c r="FF262" s="614" t="s">
        <v>1083</v>
      </c>
      <c r="FG262" s="614" t="s">
        <v>1083</v>
      </c>
      <c r="FH262" s="614" t="s">
        <v>1083</v>
      </c>
      <c r="FI262" s="614" t="s">
        <v>1083</v>
      </c>
      <c r="FJ262" s="614" t="s">
        <v>529</v>
      </c>
      <c r="FK262" s="614" t="s">
        <v>529</v>
      </c>
      <c r="FL262" s="614" t="s">
        <v>1083</v>
      </c>
      <c r="FM262" s="614" t="s">
        <v>1083</v>
      </c>
      <c r="FN262" s="614" t="s">
        <v>1083</v>
      </c>
      <c r="FO262" s="614" t="s">
        <v>1083</v>
      </c>
      <c r="FP262" s="614" t="s">
        <v>1083</v>
      </c>
      <c r="FQ262" s="614" t="s">
        <v>1083</v>
      </c>
      <c r="FR262" s="614" t="s">
        <v>529</v>
      </c>
      <c r="FS262" s="614" t="s">
        <v>529</v>
      </c>
      <c r="FT262" s="614" t="s">
        <v>529</v>
      </c>
      <c r="FU262" s="614" t="s">
        <v>529</v>
      </c>
      <c r="FV262" s="614" t="s">
        <v>529</v>
      </c>
      <c r="FW262" s="614" t="s">
        <v>529</v>
      </c>
      <c r="FX262" s="614" t="s">
        <v>529</v>
      </c>
      <c r="FY262" s="614" t="s">
        <v>1083</v>
      </c>
      <c r="FZ262" s="614" t="s">
        <v>529</v>
      </c>
      <c r="GA262" s="614" t="s">
        <v>529</v>
      </c>
      <c r="GB262" s="614" t="s">
        <v>529</v>
      </c>
      <c r="GC262" s="614" t="s">
        <v>529</v>
      </c>
      <c r="GD262" s="614" t="s">
        <v>529</v>
      </c>
      <c r="GE262" s="614" t="s">
        <v>1083</v>
      </c>
      <c r="GF262" s="614" t="s">
        <v>529</v>
      </c>
      <c r="GG262" s="614" t="s">
        <v>529</v>
      </c>
      <c r="GH262" s="614" t="s">
        <v>1083</v>
      </c>
      <c r="GI262" s="614" t="s">
        <v>1083</v>
      </c>
      <c r="GJ262" s="614" t="s">
        <v>529</v>
      </c>
      <c r="GK262" s="614" t="s">
        <v>1083</v>
      </c>
      <c r="GL262" s="614" t="s">
        <v>529</v>
      </c>
      <c r="GM262" s="614" t="s">
        <v>529</v>
      </c>
    </row>
    <row r="263" spans="1:195" x14ac:dyDescent="0.2">
      <c r="A263" s="613">
        <v>45088</v>
      </c>
      <c r="B263" s="614" t="s">
        <v>1083</v>
      </c>
      <c r="C263" s="614" t="s">
        <v>1083</v>
      </c>
      <c r="D263" s="614" t="s">
        <v>1083</v>
      </c>
      <c r="E263" s="614" t="s">
        <v>529</v>
      </c>
      <c r="F263" s="614" t="s">
        <v>1083</v>
      </c>
      <c r="G263" s="614" t="s">
        <v>1083</v>
      </c>
      <c r="H263" s="614" t="s">
        <v>1083</v>
      </c>
      <c r="I263" s="614" t="s">
        <v>1083</v>
      </c>
      <c r="J263" s="614" t="s">
        <v>1083</v>
      </c>
      <c r="K263" s="614" t="s">
        <v>1083</v>
      </c>
      <c r="L263" s="614" t="s">
        <v>1083</v>
      </c>
      <c r="M263" s="614" t="s">
        <v>1083</v>
      </c>
      <c r="N263" s="614" t="s">
        <v>1083</v>
      </c>
      <c r="O263" s="614" t="s">
        <v>1083</v>
      </c>
      <c r="P263" s="614" t="s">
        <v>1083</v>
      </c>
      <c r="Q263" s="614" t="s">
        <v>1083</v>
      </c>
      <c r="R263" s="614" t="s">
        <v>1083</v>
      </c>
      <c r="S263" s="614" t="s">
        <v>1083</v>
      </c>
      <c r="T263" s="614" t="s">
        <v>1083</v>
      </c>
      <c r="U263" s="614" t="s">
        <v>1083</v>
      </c>
      <c r="V263" s="614" t="s">
        <v>1083</v>
      </c>
      <c r="W263" s="614" t="s">
        <v>529</v>
      </c>
      <c r="X263" s="614" t="s">
        <v>529</v>
      </c>
      <c r="Y263" s="614" t="s">
        <v>1083</v>
      </c>
      <c r="Z263" s="614" t="s">
        <v>1083</v>
      </c>
      <c r="AA263" s="614" t="s">
        <v>1083</v>
      </c>
      <c r="AB263" s="614" t="s">
        <v>1083</v>
      </c>
      <c r="AC263" s="614" t="s">
        <v>1083</v>
      </c>
      <c r="AD263" s="614" t="s">
        <v>1083</v>
      </c>
      <c r="AE263" s="614" t="s">
        <v>1083</v>
      </c>
      <c r="AF263" s="614" t="s">
        <v>1083</v>
      </c>
      <c r="AG263" s="614" t="s">
        <v>1083</v>
      </c>
      <c r="AH263" s="614" t="s">
        <v>1083</v>
      </c>
      <c r="AI263" s="614" t="s">
        <v>1083</v>
      </c>
      <c r="AJ263" s="614" t="s">
        <v>1083</v>
      </c>
      <c r="AK263" s="614" t="s">
        <v>1083</v>
      </c>
      <c r="AL263" s="614" t="s">
        <v>1083</v>
      </c>
      <c r="AM263" s="614" t="s">
        <v>1083</v>
      </c>
      <c r="AN263" s="614" t="s">
        <v>1083</v>
      </c>
      <c r="AO263" s="614" t="s">
        <v>1083</v>
      </c>
      <c r="AP263" s="614" t="s">
        <v>1083</v>
      </c>
      <c r="AQ263" s="614" t="s">
        <v>1083</v>
      </c>
      <c r="AR263" s="614" t="s">
        <v>1083</v>
      </c>
      <c r="AS263" s="614" t="s">
        <v>1083</v>
      </c>
      <c r="AT263" s="614" t="s">
        <v>1083</v>
      </c>
      <c r="AU263" s="614" t="s">
        <v>1083</v>
      </c>
      <c r="AV263" s="614" t="s">
        <v>1083</v>
      </c>
      <c r="AW263" s="614" t="s">
        <v>1083</v>
      </c>
      <c r="AX263" s="614" t="s">
        <v>1083</v>
      </c>
      <c r="AY263" s="614" t="s">
        <v>1083</v>
      </c>
      <c r="AZ263" s="614" t="s">
        <v>1083</v>
      </c>
      <c r="BA263" s="614" t="s">
        <v>1083</v>
      </c>
      <c r="BB263" s="614" t="s">
        <v>1083</v>
      </c>
      <c r="BC263" s="614" t="s">
        <v>529</v>
      </c>
      <c r="BD263" s="614" t="s">
        <v>529</v>
      </c>
      <c r="BE263" s="614" t="s">
        <v>1083</v>
      </c>
      <c r="BF263" s="614" t="s">
        <v>529</v>
      </c>
      <c r="BG263" s="614" t="s">
        <v>1083</v>
      </c>
      <c r="BH263" s="614" t="s">
        <v>529</v>
      </c>
      <c r="BI263" s="614" t="s">
        <v>1083</v>
      </c>
      <c r="BJ263" s="614" t="s">
        <v>1083</v>
      </c>
      <c r="BK263" s="614" t="s">
        <v>529</v>
      </c>
      <c r="BL263" s="614" t="s">
        <v>529</v>
      </c>
      <c r="BM263" s="614" t="s">
        <v>1083</v>
      </c>
      <c r="BN263" s="614" t="s">
        <v>529</v>
      </c>
      <c r="BO263" s="614" t="s">
        <v>529</v>
      </c>
      <c r="BP263" s="614" t="s">
        <v>529</v>
      </c>
      <c r="BQ263" s="614" t="s">
        <v>529</v>
      </c>
      <c r="BR263" s="614" t="s">
        <v>529</v>
      </c>
      <c r="BS263" s="614" t="s">
        <v>529</v>
      </c>
      <c r="BT263" s="614" t="s">
        <v>529</v>
      </c>
      <c r="BU263" s="614" t="s">
        <v>529</v>
      </c>
      <c r="BV263" s="614" t="s">
        <v>529</v>
      </c>
      <c r="BW263" s="614" t="s">
        <v>529</v>
      </c>
      <c r="BX263" s="614" t="s">
        <v>529</v>
      </c>
      <c r="BY263" s="614" t="s">
        <v>1083</v>
      </c>
      <c r="BZ263" s="614" t="s">
        <v>1083</v>
      </c>
      <c r="CA263" s="614" t="s">
        <v>1083</v>
      </c>
      <c r="CB263" s="614" t="s">
        <v>1083</v>
      </c>
      <c r="CC263" s="614" t="s">
        <v>1083</v>
      </c>
      <c r="CD263" s="614" t="s">
        <v>1083</v>
      </c>
      <c r="CE263" s="614" t="s">
        <v>529</v>
      </c>
      <c r="CF263" s="614" t="s">
        <v>529</v>
      </c>
      <c r="CG263" s="614" t="s">
        <v>1083</v>
      </c>
      <c r="CH263" s="614" t="s">
        <v>1083</v>
      </c>
      <c r="CI263" s="614" t="s">
        <v>1083</v>
      </c>
      <c r="CJ263" s="614" t="s">
        <v>529</v>
      </c>
      <c r="CK263" s="614" t="s">
        <v>529</v>
      </c>
      <c r="CL263" s="614" t="s">
        <v>1083</v>
      </c>
      <c r="CM263" s="614" t="s">
        <v>1083</v>
      </c>
      <c r="CN263" s="614" t="s">
        <v>1083</v>
      </c>
      <c r="CO263" s="614" t="s">
        <v>1083</v>
      </c>
      <c r="CP263" s="614" t="s">
        <v>1083</v>
      </c>
      <c r="CQ263" s="614" t="s">
        <v>1083</v>
      </c>
      <c r="CR263" s="614" t="s">
        <v>529</v>
      </c>
      <c r="CS263" s="614" t="s">
        <v>1083</v>
      </c>
      <c r="CT263" s="614" t="s">
        <v>1083</v>
      </c>
      <c r="CU263" s="614" t="s">
        <v>1083</v>
      </c>
      <c r="CV263" s="614" t="s">
        <v>1083</v>
      </c>
      <c r="CW263" s="614" t="s">
        <v>1083</v>
      </c>
      <c r="CX263" s="614" t="s">
        <v>1083</v>
      </c>
      <c r="CY263" s="614" t="s">
        <v>1083</v>
      </c>
      <c r="CZ263" s="614" t="s">
        <v>1083</v>
      </c>
      <c r="DA263" s="614" t="s">
        <v>1083</v>
      </c>
      <c r="DB263" s="614" t="s">
        <v>1083</v>
      </c>
      <c r="DC263" s="614" t="s">
        <v>529</v>
      </c>
      <c r="DD263" s="614" t="s">
        <v>1083</v>
      </c>
      <c r="DE263" s="614" t="s">
        <v>1083</v>
      </c>
      <c r="DF263" s="614" t="s">
        <v>1083</v>
      </c>
      <c r="DG263" s="614" t="s">
        <v>1083</v>
      </c>
      <c r="DH263" s="614" t="s">
        <v>1083</v>
      </c>
      <c r="DI263" s="614" t="s">
        <v>1083</v>
      </c>
      <c r="DJ263" s="614" t="s">
        <v>1083</v>
      </c>
      <c r="DK263" s="614" t="s">
        <v>1083</v>
      </c>
      <c r="DL263" s="614" t="s">
        <v>1083</v>
      </c>
      <c r="DM263" s="614" t="s">
        <v>529</v>
      </c>
      <c r="DN263" s="614" t="s">
        <v>1083</v>
      </c>
      <c r="DO263" s="614" t="s">
        <v>1083</v>
      </c>
      <c r="DP263" s="614" t="s">
        <v>1083</v>
      </c>
      <c r="DQ263" s="614" t="s">
        <v>1083</v>
      </c>
      <c r="DR263" s="614" t="s">
        <v>1083</v>
      </c>
      <c r="DS263" s="614" t="s">
        <v>1083</v>
      </c>
      <c r="DT263" s="614" t="s">
        <v>1083</v>
      </c>
      <c r="DU263" s="614" t="s">
        <v>1083</v>
      </c>
      <c r="DV263" s="614" t="s">
        <v>1083</v>
      </c>
      <c r="DW263" s="614" t="s">
        <v>1083</v>
      </c>
      <c r="DX263" s="614" t="s">
        <v>1083</v>
      </c>
      <c r="DY263" s="614" t="s">
        <v>1083</v>
      </c>
      <c r="DZ263" s="614" t="s">
        <v>529</v>
      </c>
      <c r="EA263" s="614" t="s">
        <v>529</v>
      </c>
      <c r="EB263" s="614" t="s">
        <v>529</v>
      </c>
      <c r="EC263" s="614" t="s">
        <v>1083</v>
      </c>
      <c r="ED263" s="614" t="s">
        <v>529</v>
      </c>
      <c r="EE263" s="614" t="s">
        <v>529</v>
      </c>
      <c r="EF263" s="614" t="s">
        <v>529</v>
      </c>
      <c r="EG263" s="614" t="s">
        <v>529</v>
      </c>
      <c r="EH263" s="614" t="s">
        <v>1083</v>
      </c>
      <c r="EI263" s="614" t="s">
        <v>1083</v>
      </c>
      <c r="EJ263" s="614" t="s">
        <v>1083</v>
      </c>
      <c r="EK263" s="614" t="s">
        <v>1083</v>
      </c>
      <c r="EL263" s="614" t="s">
        <v>1083</v>
      </c>
      <c r="EM263" s="614" t="s">
        <v>1083</v>
      </c>
      <c r="EN263" s="614" t="s">
        <v>1083</v>
      </c>
      <c r="EO263" s="614" t="s">
        <v>1083</v>
      </c>
      <c r="EP263" s="614" t="s">
        <v>1083</v>
      </c>
      <c r="EQ263" s="614" t="s">
        <v>1083</v>
      </c>
      <c r="ER263" s="614" t="s">
        <v>1083</v>
      </c>
      <c r="ES263" s="614" t="s">
        <v>1083</v>
      </c>
      <c r="ET263" s="614" t="s">
        <v>1083</v>
      </c>
      <c r="EU263" s="614" t="s">
        <v>529</v>
      </c>
      <c r="EV263" s="614" t="s">
        <v>529</v>
      </c>
      <c r="EW263" s="614" t="s">
        <v>529</v>
      </c>
      <c r="EX263" s="614" t="s">
        <v>1083</v>
      </c>
      <c r="EY263" s="614" t="s">
        <v>1083</v>
      </c>
      <c r="EZ263" s="614" t="s">
        <v>529</v>
      </c>
      <c r="FA263" s="614" t="s">
        <v>1083</v>
      </c>
      <c r="FB263" s="614" t="s">
        <v>1083</v>
      </c>
      <c r="FC263" s="614" t="s">
        <v>1083</v>
      </c>
      <c r="FD263" s="614" t="s">
        <v>1083</v>
      </c>
      <c r="FE263" s="614" t="s">
        <v>1083</v>
      </c>
      <c r="FF263" s="614" t="s">
        <v>1083</v>
      </c>
      <c r="FG263" s="614" t="s">
        <v>1083</v>
      </c>
      <c r="FH263" s="614" t="s">
        <v>1083</v>
      </c>
      <c r="FI263" s="614" t="s">
        <v>1083</v>
      </c>
      <c r="FJ263" s="614" t="s">
        <v>529</v>
      </c>
      <c r="FK263" s="614" t="s">
        <v>529</v>
      </c>
      <c r="FL263" s="614" t="s">
        <v>1083</v>
      </c>
      <c r="FM263" s="614" t="s">
        <v>1083</v>
      </c>
      <c r="FN263" s="614" t="s">
        <v>1083</v>
      </c>
      <c r="FO263" s="614" t="s">
        <v>1083</v>
      </c>
      <c r="FP263" s="614" t="s">
        <v>1083</v>
      </c>
      <c r="FQ263" s="614" t="s">
        <v>1083</v>
      </c>
      <c r="FR263" s="614" t="s">
        <v>529</v>
      </c>
      <c r="FS263" s="614" t="s">
        <v>529</v>
      </c>
      <c r="FT263" s="614" t="s">
        <v>529</v>
      </c>
      <c r="FU263" s="614" t="s">
        <v>529</v>
      </c>
      <c r="FV263" s="614" t="s">
        <v>529</v>
      </c>
      <c r="FW263" s="614" t="s">
        <v>529</v>
      </c>
      <c r="FX263" s="614" t="s">
        <v>529</v>
      </c>
      <c r="FY263" s="614" t="s">
        <v>1083</v>
      </c>
      <c r="FZ263" s="614" t="s">
        <v>529</v>
      </c>
      <c r="GA263" s="614" t="s">
        <v>529</v>
      </c>
      <c r="GB263" s="614" t="s">
        <v>529</v>
      </c>
      <c r="GC263" s="614" t="s">
        <v>529</v>
      </c>
      <c r="GD263" s="614" t="s">
        <v>529</v>
      </c>
      <c r="GE263" s="614" t="s">
        <v>1083</v>
      </c>
      <c r="GF263" s="614" t="s">
        <v>529</v>
      </c>
      <c r="GG263" s="614" t="s">
        <v>529</v>
      </c>
      <c r="GH263" s="614" t="s">
        <v>1083</v>
      </c>
      <c r="GI263" s="614" t="s">
        <v>1083</v>
      </c>
      <c r="GJ263" s="614" t="s">
        <v>529</v>
      </c>
      <c r="GK263" s="614" t="s">
        <v>1083</v>
      </c>
      <c r="GL263" s="614" t="s">
        <v>529</v>
      </c>
      <c r="GM263" s="614" t="s">
        <v>529</v>
      </c>
    </row>
    <row r="264" spans="1:195" x14ac:dyDescent="0.2">
      <c r="A264" s="613">
        <v>45089</v>
      </c>
      <c r="B264" s="614" t="s">
        <v>1083</v>
      </c>
      <c r="C264" s="614" t="s">
        <v>1083</v>
      </c>
      <c r="D264" s="614" t="s">
        <v>1083</v>
      </c>
      <c r="E264" s="614" t="s">
        <v>529</v>
      </c>
      <c r="F264" s="614" t="s">
        <v>1083</v>
      </c>
      <c r="G264" s="614" t="s">
        <v>1083</v>
      </c>
      <c r="H264" s="614" t="s">
        <v>1083</v>
      </c>
      <c r="I264" s="614" t="s">
        <v>1083</v>
      </c>
      <c r="J264" s="614" t="s">
        <v>1083</v>
      </c>
      <c r="K264" s="614" t="s">
        <v>1083</v>
      </c>
      <c r="L264" s="614" t="s">
        <v>1083</v>
      </c>
      <c r="M264" s="614" t="s">
        <v>1083</v>
      </c>
      <c r="N264" s="614" t="s">
        <v>1083</v>
      </c>
      <c r="O264" s="614" t="s">
        <v>1083</v>
      </c>
      <c r="P264" s="614" t="s">
        <v>1083</v>
      </c>
      <c r="Q264" s="614" t="s">
        <v>1083</v>
      </c>
      <c r="R264" s="614" t="s">
        <v>1083</v>
      </c>
      <c r="S264" s="614" t="s">
        <v>1083</v>
      </c>
      <c r="T264" s="614" t="s">
        <v>1083</v>
      </c>
      <c r="U264" s="614" t="s">
        <v>1083</v>
      </c>
      <c r="V264" s="614" t="s">
        <v>1083</v>
      </c>
      <c r="W264" s="614" t="s">
        <v>529</v>
      </c>
      <c r="X264" s="614" t="s">
        <v>529</v>
      </c>
      <c r="Y264" s="614" t="s">
        <v>1083</v>
      </c>
      <c r="Z264" s="614" t="s">
        <v>1083</v>
      </c>
      <c r="AA264" s="614" t="s">
        <v>1083</v>
      </c>
      <c r="AB264" s="614" t="s">
        <v>1083</v>
      </c>
      <c r="AC264" s="614" t="s">
        <v>1083</v>
      </c>
      <c r="AD264" s="614" t="s">
        <v>1083</v>
      </c>
      <c r="AE264" s="614" t="s">
        <v>1083</v>
      </c>
      <c r="AF264" s="614" t="s">
        <v>1083</v>
      </c>
      <c r="AG264" s="614" t="s">
        <v>1083</v>
      </c>
      <c r="AH264" s="614" t="s">
        <v>1083</v>
      </c>
      <c r="AI264" s="614" t="s">
        <v>1083</v>
      </c>
      <c r="AJ264" s="614" t="s">
        <v>1083</v>
      </c>
      <c r="AK264" s="614" t="s">
        <v>1083</v>
      </c>
      <c r="AL264" s="614" t="s">
        <v>1083</v>
      </c>
      <c r="AM264" s="614" t="s">
        <v>1083</v>
      </c>
      <c r="AN264" s="614" t="s">
        <v>1083</v>
      </c>
      <c r="AO264" s="614" t="s">
        <v>1083</v>
      </c>
      <c r="AP264" s="614" t="s">
        <v>1083</v>
      </c>
      <c r="AQ264" s="614" t="s">
        <v>1083</v>
      </c>
      <c r="AR264" s="614" t="s">
        <v>1083</v>
      </c>
      <c r="AS264" s="614" t="s">
        <v>1083</v>
      </c>
      <c r="AT264" s="614" t="s">
        <v>1083</v>
      </c>
      <c r="AU264" s="614" t="s">
        <v>1083</v>
      </c>
      <c r="AV264" s="614" t="s">
        <v>1083</v>
      </c>
      <c r="AW264" s="614" t="s">
        <v>1083</v>
      </c>
      <c r="AX264" s="614" t="s">
        <v>1083</v>
      </c>
      <c r="AY264" s="614" t="s">
        <v>1083</v>
      </c>
      <c r="AZ264" s="614" t="s">
        <v>1083</v>
      </c>
      <c r="BA264" s="614" t="s">
        <v>1083</v>
      </c>
      <c r="BB264" s="614" t="s">
        <v>1083</v>
      </c>
      <c r="BC264" s="614" t="s">
        <v>529</v>
      </c>
      <c r="BD264" s="614" t="s">
        <v>529</v>
      </c>
      <c r="BE264" s="614" t="s">
        <v>1083</v>
      </c>
      <c r="BF264" s="614" t="s">
        <v>529</v>
      </c>
      <c r="BG264" s="614" t="s">
        <v>1083</v>
      </c>
      <c r="BH264" s="614" t="s">
        <v>529</v>
      </c>
      <c r="BI264" s="614" t="s">
        <v>1083</v>
      </c>
      <c r="BJ264" s="614" t="s">
        <v>1083</v>
      </c>
      <c r="BK264" s="614" t="s">
        <v>529</v>
      </c>
      <c r="BL264" s="614" t="s">
        <v>529</v>
      </c>
      <c r="BM264" s="614" t="s">
        <v>1083</v>
      </c>
      <c r="BN264" s="614" t="s">
        <v>529</v>
      </c>
      <c r="BO264" s="614" t="s">
        <v>529</v>
      </c>
      <c r="BP264" s="614" t="s">
        <v>529</v>
      </c>
      <c r="BQ264" s="614" t="s">
        <v>529</v>
      </c>
      <c r="BR264" s="614" t="s">
        <v>529</v>
      </c>
      <c r="BS264" s="614" t="s">
        <v>529</v>
      </c>
      <c r="BT264" s="614" t="s">
        <v>529</v>
      </c>
      <c r="BU264" s="614" t="s">
        <v>529</v>
      </c>
      <c r="BV264" s="614" t="s">
        <v>529</v>
      </c>
      <c r="BW264" s="614" t="s">
        <v>529</v>
      </c>
      <c r="BX264" s="614" t="s">
        <v>529</v>
      </c>
      <c r="BY264" s="614" t="s">
        <v>1083</v>
      </c>
      <c r="BZ264" s="614" t="s">
        <v>1083</v>
      </c>
      <c r="CA264" s="614" t="s">
        <v>1083</v>
      </c>
      <c r="CB264" s="614" t="s">
        <v>1083</v>
      </c>
      <c r="CC264" s="614" t="s">
        <v>1083</v>
      </c>
      <c r="CD264" s="614" t="s">
        <v>1083</v>
      </c>
      <c r="CE264" s="614" t="s">
        <v>529</v>
      </c>
      <c r="CF264" s="614" t="s">
        <v>529</v>
      </c>
      <c r="CG264" s="614" t="s">
        <v>1083</v>
      </c>
      <c r="CH264" s="614" t="s">
        <v>1083</v>
      </c>
      <c r="CI264" s="614" t="s">
        <v>1083</v>
      </c>
      <c r="CJ264" s="614" t="s">
        <v>1083</v>
      </c>
      <c r="CK264" s="614" t="s">
        <v>529</v>
      </c>
      <c r="CL264" s="614" t="s">
        <v>1083</v>
      </c>
      <c r="CM264" s="614" t="s">
        <v>1083</v>
      </c>
      <c r="CN264" s="614" t="s">
        <v>1083</v>
      </c>
      <c r="CO264" s="614" t="s">
        <v>1083</v>
      </c>
      <c r="CP264" s="614" t="s">
        <v>1083</v>
      </c>
      <c r="CQ264" s="614" t="s">
        <v>1083</v>
      </c>
      <c r="CR264" s="614" t="s">
        <v>529</v>
      </c>
      <c r="CS264" s="614" t="s">
        <v>1083</v>
      </c>
      <c r="CT264" s="614" t="s">
        <v>1083</v>
      </c>
      <c r="CU264" s="614" t="s">
        <v>1083</v>
      </c>
      <c r="CV264" s="614" t="s">
        <v>1083</v>
      </c>
      <c r="CW264" s="614" t="s">
        <v>1083</v>
      </c>
      <c r="CX264" s="614" t="s">
        <v>1083</v>
      </c>
      <c r="CY264" s="614" t="s">
        <v>1083</v>
      </c>
      <c r="CZ264" s="614" t="s">
        <v>1083</v>
      </c>
      <c r="DA264" s="614" t="s">
        <v>1083</v>
      </c>
      <c r="DB264" s="614" t="s">
        <v>1083</v>
      </c>
      <c r="DC264" s="614" t="s">
        <v>529</v>
      </c>
      <c r="DD264" s="614" t="s">
        <v>1083</v>
      </c>
      <c r="DE264" s="614" t="s">
        <v>1083</v>
      </c>
      <c r="DF264" s="614" t="s">
        <v>1083</v>
      </c>
      <c r="DG264" s="614" t="s">
        <v>1083</v>
      </c>
      <c r="DH264" s="614" t="s">
        <v>1083</v>
      </c>
      <c r="DI264" s="614" t="s">
        <v>1083</v>
      </c>
      <c r="DJ264" s="614" t="s">
        <v>1083</v>
      </c>
      <c r="DK264" s="614" t="s">
        <v>1083</v>
      </c>
      <c r="DL264" s="614" t="s">
        <v>1083</v>
      </c>
      <c r="DM264" s="614" t="s">
        <v>529</v>
      </c>
      <c r="DN264" s="614" t="s">
        <v>1083</v>
      </c>
      <c r="DO264" s="614" t="s">
        <v>1083</v>
      </c>
      <c r="DP264" s="614" t="s">
        <v>1083</v>
      </c>
      <c r="DQ264" s="614" t="s">
        <v>1083</v>
      </c>
      <c r="DR264" s="614" t="s">
        <v>1083</v>
      </c>
      <c r="DS264" s="614" t="s">
        <v>1083</v>
      </c>
      <c r="DT264" s="614" t="s">
        <v>1083</v>
      </c>
      <c r="DU264" s="614" t="s">
        <v>1083</v>
      </c>
      <c r="DV264" s="614" t="s">
        <v>1083</v>
      </c>
      <c r="DW264" s="614" t="s">
        <v>1083</v>
      </c>
      <c r="DX264" s="614" t="s">
        <v>1083</v>
      </c>
      <c r="DY264" s="614" t="s">
        <v>1083</v>
      </c>
      <c r="DZ264" s="614" t="s">
        <v>529</v>
      </c>
      <c r="EA264" s="614" t="s">
        <v>529</v>
      </c>
      <c r="EB264" s="614" t="s">
        <v>529</v>
      </c>
      <c r="EC264" s="614" t="s">
        <v>1083</v>
      </c>
      <c r="ED264" s="614" t="s">
        <v>529</v>
      </c>
      <c r="EE264" s="614" t="s">
        <v>1083</v>
      </c>
      <c r="EF264" s="614" t="s">
        <v>529</v>
      </c>
      <c r="EG264" s="614" t="s">
        <v>529</v>
      </c>
      <c r="EH264" s="614" t="s">
        <v>1083</v>
      </c>
      <c r="EI264" s="614" t="s">
        <v>1083</v>
      </c>
      <c r="EJ264" s="614" t="s">
        <v>1083</v>
      </c>
      <c r="EK264" s="614" t="s">
        <v>1083</v>
      </c>
      <c r="EL264" s="614" t="s">
        <v>1083</v>
      </c>
      <c r="EM264" s="614" t="s">
        <v>1083</v>
      </c>
      <c r="EN264" s="614" t="s">
        <v>1083</v>
      </c>
      <c r="EO264" s="614" t="s">
        <v>1083</v>
      </c>
      <c r="EP264" s="614" t="s">
        <v>1083</v>
      </c>
      <c r="EQ264" s="614" t="s">
        <v>1083</v>
      </c>
      <c r="ER264" s="614" t="s">
        <v>1083</v>
      </c>
      <c r="ES264" s="614" t="s">
        <v>1083</v>
      </c>
      <c r="ET264" s="614" t="s">
        <v>529</v>
      </c>
      <c r="EU264" s="614" t="s">
        <v>1083</v>
      </c>
      <c r="EV264" s="614" t="s">
        <v>529</v>
      </c>
      <c r="EW264" s="614" t="s">
        <v>529</v>
      </c>
      <c r="EX264" s="614" t="s">
        <v>1083</v>
      </c>
      <c r="EY264" s="614" t="s">
        <v>1083</v>
      </c>
      <c r="EZ264" s="614" t="s">
        <v>529</v>
      </c>
      <c r="FA264" s="614" t="s">
        <v>1083</v>
      </c>
      <c r="FB264" s="614" t="s">
        <v>1083</v>
      </c>
      <c r="FC264" s="614" t="s">
        <v>1083</v>
      </c>
      <c r="FD264" s="614" t="s">
        <v>1083</v>
      </c>
      <c r="FE264" s="614" t="s">
        <v>1083</v>
      </c>
      <c r="FF264" s="614" t="s">
        <v>1083</v>
      </c>
      <c r="FG264" s="614" t="s">
        <v>1083</v>
      </c>
      <c r="FH264" s="614" t="s">
        <v>1083</v>
      </c>
      <c r="FI264" s="614" t="s">
        <v>1083</v>
      </c>
      <c r="FJ264" s="614" t="s">
        <v>1083</v>
      </c>
      <c r="FK264" s="614" t="s">
        <v>1083</v>
      </c>
      <c r="FL264" s="614" t="s">
        <v>1083</v>
      </c>
      <c r="FM264" s="614" t="s">
        <v>1083</v>
      </c>
      <c r="FN264" s="614" t="s">
        <v>1083</v>
      </c>
      <c r="FO264" s="614" t="s">
        <v>1083</v>
      </c>
      <c r="FP264" s="614" t="s">
        <v>1083</v>
      </c>
      <c r="FQ264" s="614" t="s">
        <v>1083</v>
      </c>
      <c r="FR264" s="614" t="s">
        <v>529</v>
      </c>
      <c r="FS264" s="614" t="s">
        <v>529</v>
      </c>
      <c r="FT264" s="614" t="s">
        <v>529</v>
      </c>
      <c r="FU264" s="614" t="s">
        <v>529</v>
      </c>
      <c r="FV264" s="614" t="s">
        <v>529</v>
      </c>
      <c r="FW264" s="614" t="s">
        <v>529</v>
      </c>
      <c r="FX264" s="614" t="s">
        <v>529</v>
      </c>
      <c r="FY264" s="614" t="s">
        <v>1083</v>
      </c>
      <c r="FZ264" s="614" t="s">
        <v>529</v>
      </c>
      <c r="GA264" s="614" t="s">
        <v>529</v>
      </c>
      <c r="GB264" s="614" t="s">
        <v>529</v>
      </c>
      <c r="GC264" s="614" t="s">
        <v>529</v>
      </c>
      <c r="GD264" s="614" t="s">
        <v>529</v>
      </c>
      <c r="GE264" s="614" t="s">
        <v>1083</v>
      </c>
      <c r="GF264" s="614" t="s">
        <v>529</v>
      </c>
      <c r="GG264" s="614" t="s">
        <v>529</v>
      </c>
      <c r="GH264" s="614" t="s">
        <v>1083</v>
      </c>
      <c r="GI264" s="614" t="s">
        <v>1083</v>
      </c>
      <c r="GJ264" s="614" t="s">
        <v>529</v>
      </c>
      <c r="GK264" s="614" t="s">
        <v>1083</v>
      </c>
      <c r="GL264" s="614" t="s">
        <v>529</v>
      </c>
      <c r="GM264" s="614" t="s">
        <v>529</v>
      </c>
    </row>
    <row r="265" spans="1:195" x14ac:dyDescent="0.2">
      <c r="A265" s="613">
        <v>45090</v>
      </c>
      <c r="B265" s="614" t="s">
        <v>1083</v>
      </c>
      <c r="C265" s="614" t="s">
        <v>1083</v>
      </c>
      <c r="D265" s="614" t="s">
        <v>1083</v>
      </c>
      <c r="E265" s="614" t="s">
        <v>529</v>
      </c>
      <c r="F265" s="614" t="s">
        <v>1083</v>
      </c>
      <c r="G265" s="614" t="s">
        <v>1083</v>
      </c>
      <c r="H265" s="614" t="s">
        <v>1083</v>
      </c>
      <c r="I265" s="614" t="s">
        <v>529</v>
      </c>
      <c r="J265" s="614" t="s">
        <v>1083</v>
      </c>
      <c r="K265" s="614" t="s">
        <v>1083</v>
      </c>
      <c r="L265" s="614" t="s">
        <v>1083</v>
      </c>
      <c r="M265" s="614" t="s">
        <v>1083</v>
      </c>
      <c r="N265" s="614" t="s">
        <v>529</v>
      </c>
      <c r="O265" s="614" t="s">
        <v>529</v>
      </c>
      <c r="P265" s="614" t="s">
        <v>1083</v>
      </c>
      <c r="Q265" s="614" t="s">
        <v>1083</v>
      </c>
      <c r="R265" s="614" t="s">
        <v>1083</v>
      </c>
      <c r="S265" s="614" t="s">
        <v>1083</v>
      </c>
      <c r="T265" s="614" t="s">
        <v>1083</v>
      </c>
      <c r="U265" s="614" t="s">
        <v>1083</v>
      </c>
      <c r="V265" s="614" t="s">
        <v>1083</v>
      </c>
      <c r="W265" s="614" t="s">
        <v>1083</v>
      </c>
      <c r="X265" s="614" t="s">
        <v>1083</v>
      </c>
      <c r="Y265" s="614" t="s">
        <v>1083</v>
      </c>
      <c r="Z265" s="614" t="s">
        <v>1083</v>
      </c>
      <c r="AA265" s="614" t="s">
        <v>1083</v>
      </c>
      <c r="AB265" s="614" t="s">
        <v>1083</v>
      </c>
      <c r="AC265" s="614" t="s">
        <v>1083</v>
      </c>
      <c r="AD265" s="614" t="s">
        <v>1083</v>
      </c>
      <c r="AE265" s="614" t="s">
        <v>1083</v>
      </c>
      <c r="AF265" s="614" t="s">
        <v>1083</v>
      </c>
      <c r="AG265" s="614" t="s">
        <v>1083</v>
      </c>
      <c r="AH265" s="614" t="s">
        <v>1083</v>
      </c>
      <c r="AI265" s="614" t="s">
        <v>1083</v>
      </c>
      <c r="AJ265" s="614" t="s">
        <v>1083</v>
      </c>
      <c r="AK265" s="614" t="s">
        <v>1083</v>
      </c>
      <c r="AL265" s="614" t="s">
        <v>1083</v>
      </c>
      <c r="AM265" s="614" t="s">
        <v>1083</v>
      </c>
      <c r="AN265" s="614" t="s">
        <v>1083</v>
      </c>
      <c r="AO265" s="614" t="s">
        <v>1083</v>
      </c>
      <c r="AP265" s="614" t="s">
        <v>1083</v>
      </c>
      <c r="AQ265" s="614" t="s">
        <v>1083</v>
      </c>
      <c r="AR265" s="614" t="s">
        <v>1083</v>
      </c>
      <c r="AS265" s="614" t="s">
        <v>1083</v>
      </c>
      <c r="AT265" s="614" t="s">
        <v>1083</v>
      </c>
      <c r="AU265" s="614" t="s">
        <v>1083</v>
      </c>
      <c r="AV265" s="614" t="s">
        <v>1083</v>
      </c>
      <c r="AW265" s="614" t="s">
        <v>1083</v>
      </c>
      <c r="AX265" s="614" t="s">
        <v>1083</v>
      </c>
      <c r="AY265" s="614" t="s">
        <v>1083</v>
      </c>
      <c r="AZ265" s="614" t="s">
        <v>1083</v>
      </c>
      <c r="BA265" s="614" t="s">
        <v>1083</v>
      </c>
      <c r="BB265" s="614" t="s">
        <v>1083</v>
      </c>
      <c r="BC265" s="614" t="s">
        <v>529</v>
      </c>
      <c r="BD265" s="614" t="s">
        <v>529</v>
      </c>
      <c r="BE265" s="614" t="s">
        <v>1083</v>
      </c>
      <c r="BF265" s="614" t="s">
        <v>529</v>
      </c>
      <c r="BG265" s="614" t="s">
        <v>1083</v>
      </c>
      <c r="BH265" s="614" t="s">
        <v>529</v>
      </c>
      <c r="BI265" s="614" t="s">
        <v>1083</v>
      </c>
      <c r="BJ265" s="614" t="s">
        <v>1083</v>
      </c>
      <c r="BK265" s="614" t="s">
        <v>529</v>
      </c>
      <c r="BL265" s="614" t="s">
        <v>529</v>
      </c>
      <c r="BM265" s="614" t="s">
        <v>1083</v>
      </c>
      <c r="BN265" s="614" t="s">
        <v>529</v>
      </c>
      <c r="BO265" s="614" t="s">
        <v>529</v>
      </c>
      <c r="BP265" s="614" t="s">
        <v>529</v>
      </c>
      <c r="BQ265" s="614" t="s">
        <v>529</v>
      </c>
      <c r="BR265" s="614" t="s">
        <v>529</v>
      </c>
      <c r="BS265" s="614" t="s">
        <v>529</v>
      </c>
      <c r="BT265" s="614" t="s">
        <v>529</v>
      </c>
      <c r="BU265" s="614" t="s">
        <v>529</v>
      </c>
      <c r="BV265" s="614" t="s">
        <v>529</v>
      </c>
      <c r="BW265" s="614" t="s">
        <v>529</v>
      </c>
      <c r="BX265" s="614" t="s">
        <v>529</v>
      </c>
      <c r="BY265" s="614" t="s">
        <v>1083</v>
      </c>
      <c r="BZ265" s="614" t="s">
        <v>1083</v>
      </c>
      <c r="CA265" s="614" t="s">
        <v>1083</v>
      </c>
      <c r="CB265" s="614" t="s">
        <v>1083</v>
      </c>
      <c r="CC265" s="614" t="s">
        <v>1083</v>
      </c>
      <c r="CD265" s="614" t="s">
        <v>1083</v>
      </c>
      <c r="CE265" s="614" t="s">
        <v>529</v>
      </c>
      <c r="CF265" s="614" t="s">
        <v>529</v>
      </c>
      <c r="CG265" s="614" t="s">
        <v>1083</v>
      </c>
      <c r="CH265" s="614" t="s">
        <v>1083</v>
      </c>
      <c r="CI265" s="614" t="s">
        <v>1083</v>
      </c>
      <c r="CJ265" s="614" t="s">
        <v>1083</v>
      </c>
      <c r="CK265" s="614" t="s">
        <v>529</v>
      </c>
      <c r="CL265" s="614" t="s">
        <v>1083</v>
      </c>
      <c r="CM265" s="614" t="s">
        <v>1083</v>
      </c>
      <c r="CN265" s="614" t="s">
        <v>529</v>
      </c>
      <c r="CO265" s="614" t="s">
        <v>1083</v>
      </c>
      <c r="CP265" s="614" t="s">
        <v>1083</v>
      </c>
      <c r="CQ265" s="614" t="s">
        <v>1083</v>
      </c>
      <c r="CR265" s="614" t="s">
        <v>529</v>
      </c>
      <c r="CS265" s="614" t="s">
        <v>1083</v>
      </c>
      <c r="CT265" s="614" t="s">
        <v>1083</v>
      </c>
      <c r="CU265" s="614" t="s">
        <v>1083</v>
      </c>
      <c r="CV265" s="614" t="s">
        <v>1083</v>
      </c>
      <c r="CW265" s="614" t="s">
        <v>1083</v>
      </c>
      <c r="CX265" s="614" t="s">
        <v>1083</v>
      </c>
      <c r="CY265" s="614" t="s">
        <v>1083</v>
      </c>
      <c r="CZ265" s="614" t="s">
        <v>1083</v>
      </c>
      <c r="DA265" s="614" t="s">
        <v>1083</v>
      </c>
      <c r="DB265" s="614" t="s">
        <v>1083</v>
      </c>
      <c r="DC265" s="614" t="s">
        <v>529</v>
      </c>
      <c r="DD265" s="614" t="s">
        <v>1083</v>
      </c>
      <c r="DE265" s="614" t="s">
        <v>1083</v>
      </c>
      <c r="DF265" s="614" t="s">
        <v>1083</v>
      </c>
      <c r="DG265" s="614" t="s">
        <v>1083</v>
      </c>
      <c r="DH265" s="614" t="s">
        <v>1083</v>
      </c>
      <c r="DI265" s="614" t="s">
        <v>1083</v>
      </c>
      <c r="DJ265" s="614" t="s">
        <v>1083</v>
      </c>
      <c r="DK265" s="614" t="s">
        <v>1083</v>
      </c>
      <c r="DL265" s="614" t="s">
        <v>1083</v>
      </c>
      <c r="DM265" s="614" t="s">
        <v>529</v>
      </c>
      <c r="DN265" s="614" t="s">
        <v>1083</v>
      </c>
      <c r="DO265" s="614" t="s">
        <v>1083</v>
      </c>
      <c r="DP265" s="614" t="s">
        <v>1083</v>
      </c>
      <c r="DQ265" s="614" t="s">
        <v>1083</v>
      </c>
      <c r="DR265" s="614" t="s">
        <v>1083</v>
      </c>
      <c r="DS265" s="614" t="s">
        <v>1083</v>
      </c>
      <c r="DT265" s="614" t="s">
        <v>1083</v>
      </c>
      <c r="DU265" s="614" t="s">
        <v>1083</v>
      </c>
      <c r="DV265" s="614" t="s">
        <v>1083</v>
      </c>
      <c r="DW265" s="614" t="s">
        <v>1083</v>
      </c>
      <c r="DX265" s="614" t="s">
        <v>1083</v>
      </c>
      <c r="DY265" s="614" t="s">
        <v>1083</v>
      </c>
      <c r="DZ265" s="614" t="s">
        <v>529</v>
      </c>
      <c r="EA265" s="614" t="s">
        <v>529</v>
      </c>
      <c r="EB265" s="614" t="s">
        <v>529</v>
      </c>
      <c r="EC265" s="614" t="s">
        <v>1083</v>
      </c>
      <c r="ED265" s="614" t="s">
        <v>529</v>
      </c>
      <c r="EE265" s="614" t="s">
        <v>529</v>
      </c>
      <c r="EF265" s="614" t="s">
        <v>529</v>
      </c>
      <c r="EG265" s="614" t="s">
        <v>529</v>
      </c>
      <c r="EH265" s="614" t="s">
        <v>1083</v>
      </c>
      <c r="EI265" s="614" t="s">
        <v>1083</v>
      </c>
      <c r="EJ265" s="614" t="s">
        <v>1083</v>
      </c>
      <c r="EK265" s="614" t="s">
        <v>1083</v>
      </c>
      <c r="EL265" s="614" t="s">
        <v>1083</v>
      </c>
      <c r="EM265" s="614" t="s">
        <v>1083</v>
      </c>
      <c r="EN265" s="614" t="s">
        <v>1083</v>
      </c>
      <c r="EO265" s="614" t="s">
        <v>1083</v>
      </c>
      <c r="EP265" s="614" t="s">
        <v>1083</v>
      </c>
      <c r="EQ265" s="614" t="s">
        <v>1083</v>
      </c>
      <c r="ER265" s="614" t="s">
        <v>1083</v>
      </c>
      <c r="ES265" s="614" t="s">
        <v>1083</v>
      </c>
      <c r="ET265" s="614" t="s">
        <v>1083</v>
      </c>
      <c r="EU265" s="614" t="s">
        <v>1083</v>
      </c>
      <c r="EV265" s="614" t="s">
        <v>529</v>
      </c>
      <c r="EW265" s="614" t="s">
        <v>529</v>
      </c>
      <c r="EX265" s="614" t="s">
        <v>1083</v>
      </c>
      <c r="EY265" s="614" t="s">
        <v>1083</v>
      </c>
      <c r="EZ265" s="614" t="s">
        <v>529</v>
      </c>
      <c r="FA265" s="614" t="s">
        <v>1083</v>
      </c>
      <c r="FB265" s="614" t="s">
        <v>1083</v>
      </c>
      <c r="FC265" s="614" t="s">
        <v>1083</v>
      </c>
      <c r="FD265" s="614" t="s">
        <v>1083</v>
      </c>
      <c r="FE265" s="614" t="s">
        <v>1083</v>
      </c>
      <c r="FF265" s="614" t="s">
        <v>1083</v>
      </c>
      <c r="FG265" s="614" t="s">
        <v>1083</v>
      </c>
      <c r="FH265" s="614" t="s">
        <v>1083</v>
      </c>
      <c r="FI265" s="614" t="s">
        <v>1083</v>
      </c>
      <c r="FJ265" s="614" t="s">
        <v>529</v>
      </c>
      <c r="FK265" s="614" t="s">
        <v>529</v>
      </c>
      <c r="FL265" s="614" t="s">
        <v>1083</v>
      </c>
      <c r="FM265" s="614" t="s">
        <v>1083</v>
      </c>
      <c r="FN265" s="614" t="s">
        <v>1083</v>
      </c>
      <c r="FO265" s="614" t="s">
        <v>1083</v>
      </c>
      <c r="FP265" s="614" t="s">
        <v>1083</v>
      </c>
      <c r="FQ265" s="614" t="s">
        <v>1083</v>
      </c>
      <c r="FR265" s="614" t="s">
        <v>529</v>
      </c>
      <c r="FS265" s="614" t="s">
        <v>529</v>
      </c>
      <c r="FT265" s="614" t="s">
        <v>529</v>
      </c>
      <c r="FU265" s="614" t="s">
        <v>529</v>
      </c>
      <c r="FV265" s="614" t="s">
        <v>529</v>
      </c>
      <c r="FW265" s="614" t="s">
        <v>529</v>
      </c>
      <c r="FX265" s="614" t="s">
        <v>529</v>
      </c>
      <c r="FY265" s="614" t="s">
        <v>1083</v>
      </c>
      <c r="FZ265" s="614" t="s">
        <v>529</v>
      </c>
      <c r="GA265" s="614" t="s">
        <v>529</v>
      </c>
      <c r="GB265" s="614" t="s">
        <v>529</v>
      </c>
      <c r="GC265" s="614" t="s">
        <v>529</v>
      </c>
      <c r="GD265" s="614" t="s">
        <v>529</v>
      </c>
      <c r="GE265" s="614" t="s">
        <v>1083</v>
      </c>
      <c r="GF265" s="614" t="s">
        <v>529</v>
      </c>
      <c r="GG265" s="614" t="s">
        <v>529</v>
      </c>
      <c r="GH265" s="614" t="s">
        <v>1083</v>
      </c>
      <c r="GI265" s="614" t="s">
        <v>1083</v>
      </c>
      <c r="GJ265" s="614" t="s">
        <v>529</v>
      </c>
      <c r="GK265" s="614" t="s">
        <v>1083</v>
      </c>
      <c r="GL265" s="614" t="s">
        <v>529</v>
      </c>
      <c r="GM265" s="614" t="s">
        <v>529</v>
      </c>
    </row>
    <row r="266" spans="1:195" x14ac:dyDescent="0.2">
      <c r="A266" s="613">
        <v>45091</v>
      </c>
      <c r="B266" s="614" t="s">
        <v>1083</v>
      </c>
      <c r="C266" s="614" t="s">
        <v>1083</v>
      </c>
      <c r="D266" s="614" t="s">
        <v>1083</v>
      </c>
      <c r="E266" s="614" t="s">
        <v>529</v>
      </c>
      <c r="F266" s="614" t="s">
        <v>1083</v>
      </c>
      <c r="G266" s="614" t="s">
        <v>1083</v>
      </c>
      <c r="H266" s="614" t="s">
        <v>1083</v>
      </c>
      <c r="I266" s="614" t="s">
        <v>1083</v>
      </c>
      <c r="J266" s="614" t="s">
        <v>1083</v>
      </c>
      <c r="K266" s="614" t="s">
        <v>1083</v>
      </c>
      <c r="L266" s="614" t="s">
        <v>1083</v>
      </c>
      <c r="M266" s="614" t="s">
        <v>1083</v>
      </c>
      <c r="N266" s="614" t="s">
        <v>1083</v>
      </c>
      <c r="O266" s="614" t="s">
        <v>1083</v>
      </c>
      <c r="P266" s="614" t="s">
        <v>1083</v>
      </c>
      <c r="Q266" s="614" t="s">
        <v>1083</v>
      </c>
      <c r="R266" s="614" t="s">
        <v>1083</v>
      </c>
      <c r="S266" s="614" t="s">
        <v>1083</v>
      </c>
      <c r="T266" s="614" t="s">
        <v>1083</v>
      </c>
      <c r="U266" s="614" t="s">
        <v>1083</v>
      </c>
      <c r="V266" s="614" t="s">
        <v>1083</v>
      </c>
      <c r="W266" s="614" t="s">
        <v>1083</v>
      </c>
      <c r="X266" s="614" t="s">
        <v>1083</v>
      </c>
      <c r="Y266" s="614" t="s">
        <v>1083</v>
      </c>
      <c r="Z266" s="614" t="s">
        <v>1083</v>
      </c>
      <c r="AA266" s="614" t="s">
        <v>1083</v>
      </c>
      <c r="AB266" s="614" t="s">
        <v>1083</v>
      </c>
      <c r="AC266" s="614" t="s">
        <v>1083</v>
      </c>
      <c r="AD266" s="614" t="s">
        <v>1083</v>
      </c>
      <c r="AE266" s="614" t="s">
        <v>1083</v>
      </c>
      <c r="AF266" s="614" t="s">
        <v>1083</v>
      </c>
      <c r="AG266" s="614" t="s">
        <v>1083</v>
      </c>
      <c r="AH266" s="614" t="s">
        <v>1083</v>
      </c>
      <c r="AI266" s="614" t="s">
        <v>1083</v>
      </c>
      <c r="AJ266" s="614" t="s">
        <v>1083</v>
      </c>
      <c r="AK266" s="614" t="s">
        <v>1083</v>
      </c>
      <c r="AL266" s="614" t="s">
        <v>1083</v>
      </c>
      <c r="AM266" s="614" t="s">
        <v>1083</v>
      </c>
      <c r="AN266" s="614" t="s">
        <v>1083</v>
      </c>
      <c r="AO266" s="614" t="s">
        <v>1083</v>
      </c>
      <c r="AP266" s="614" t="s">
        <v>1083</v>
      </c>
      <c r="AQ266" s="614" t="s">
        <v>1083</v>
      </c>
      <c r="AR266" s="614" t="s">
        <v>1083</v>
      </c>
      <c r="AS266" s="614" t="s">
        <v>1083</v>
      </c>
      <c r="AT266" s="614" t="s">
        <v>1083</v>
      </c>
      <c r="AU266" s="614" t="s">
        <v>1083</v>
      </c>
      <c r="AV266" s="614" t="s">
        <v>1083</v>
      </c>
      <c r="AW266" s="614" t="s">
        <v>1083</v>
      </c>
      <c r="AX266" s="614" t="s">
        <v>1083</v>
      </c>
      <c r="AY266" s="614" t="s">
        <v>1083</v>
      </c>
      <c r="AZ266" s="614" t="s">
        <v>1083</v>
      </c>
      <c r="BA266" s="614" t="s">
        <v>1083</v>
      </c>
      <c r="BB266" s="614" t="s">
        <v>1083</v>
      </c>
      <c r="BC266" s="614" t="s">
        <v>529</v>
      </c>
      <c r="BD266" s="614" t="s">
        <v>529</v>
      </c>
      <c r="BE266" s="614" t="s">
        <v>1083</v>
      </c>
      <c r="BF266" s="614" t="s">
        <v>529</v>
      </c>
      <c r="BG266" s="614" t="s">
        <v>1083</v>
      </c>
      <c r="BH266" s="614" t="s">
        <v>529</v>
      </c>
      <c r="BI266" s="614" t="s">
        <v>1083</v>
      </c>
      <c r="BJ266" s="614" t="s">
        <v>1083</v>
      </c>
      <c r="BK266" s="614" t="s">
        <v>529</v>
      </c>
      <c r="BL266" s="614" t="s">
        <v>529</v>
      </c>
      <c r="BM266" s="614" t="s">
        <v>1083</v>
      </c>
      <c r="BN266" s="614" t="s">
        <v>529</v>
      </c>
      <c r="BO266" s="614" t="s">
        <v>529</v>
      </c>
      <c r="BP266" s="614" t="s">
        <v>529</v>
      </c>
      <c r="BQ266" s="614" t="s">
        <v>529</v>
      </c>
      <c r="BR266" s="614" t="s">
        <v>529</v>
      </c>
      <c r="BS266" s="614" t="s">
        <v>529</v>
      </c>
      <c r="BT266" s="614" t="s">
        <v>529</v>
      </c>
      <c r="BU266" s="614" t="s">
        <v>529</v>
      </c>
      <c r="BV266" s="614" t="s">
        <v>529</v>
      </c>
      <c r="BW266" s="614" t="s">
        <v>529</v>
      </c>
      <c r="BX266" s="614" t="s">
        <v>529</v>
      </c>
      <c r="BY266" s="614" t="s">
        <v>1083</v>
      </c>
      <c r="BZ266" s="614" t="s">
        <v>1083</v>
      </c>
      <c r="CA266" s="614" t="s">
        <v>1083</v>
      </c>
      <c r="CB266" s="614" t="s">
        <v>1083</v>
      </c>
      <c r="CC266" s="614" t="s">
        <v>1083</v>
      </c>
      <c r="CD266" s="614" t="s">
        <v>1083</v>
      </c>
      <c r="CE266" s="614" t="s">
        <v>529</v>
      </c>
      <c r="CF266" s="614" t="s">
        <v>529</v>
      </c>
      <c r="CG266" s="614" t="s">
        <v>1083</v>
      </c>
      <c r="CH266" s="614" t="s">
        <v>1083</v>
      </c>
      <c r="CI266" s="614" t="s">
        <v>1083</v>
      </c>
      <c r="CJ266" s="614" t="s">
        <v>1083</v>
      </c>
      <c r="CK266" s="614" t="s">
        <v>529</v>
      </c>
      <c r="CL266" s="614" t="s">
        <v>1083</v>
      </c>
      <c r="CM266" s="614" t="s">
        <v>1083</v>
      </c>
      <c r="CN266" s="614" t="s">
        <v>1083</v>
      </c>
      <c r="CO266" s="614" t="s">
        <v>1083</v>
      </c>
      <c r="CP266" s="614" t="s">
        <v>1083</v>
      </c>
      <c r="CQ266" s="614" t="s">
        <v>1083</v>
      </c>
      <c r="CR266" s="614" t="s">
        <v>529</v>
      </c>
      <c r="CS266" s="614" t="s">
        <v>1083</v>
      </c>
      <c r="CT266" s="614" t="s">
        <v>1083</v>
      </c>
      <c r="CU266" s="614" t="s">
        <v>1083</v>
      </c>
      <c r="CV266" s="614" t="s">
        <v>1083</v>
      </c>
      <c r="CW266" s="614" t="s">
        <v>1083</v>
      </c>
      <c r="CX266" s="614" t="s">
        <v>1083</v>
      </c>
      <c r="CY266" s="614" t="s">
        <v>1083</v>
      </c>
      <c r="CZ266" s="614" t="s">
        <v>1083</v>
      </c>
      <c r="DA266" s="614" t="s">
        <v>1083</v>
      </c>
      <c r="DB266" s="614" t="s">
        <v>1083</v>
      </c>
      <c r="DC266" s="614" t="s">
        <v>529</v>
      </c>
      <c r="DD266" s="614" t="s">
        <v>1083</v>
      </c>
      <c r="DE266" s="614" t="s">
        <v>1083</v>
      </c>
      <c r="DF266" s="614" t="s">
        <v>1083</v>
      </c>
      <c r="DG266" s="614" t="s">
        <v>1083</v>
      </c>
      <c r="DH266" s="614" t="s">
        <v>1083</v>
      </c>
      <c r="DI266" s="614" t="s">
        <v>1083</v>
      </c>
      <c r="DJ266" s="614" t="s">
        <v>1083</v>
      </c>
      <c r="DK266" s="614" t="s">
        <v>1083</v>
      </c>
      <c r="DL266" s="614" t="s">
        <v>1083</v>
      </c>
      <c r="DM266" s="614" t="s">
        <v>529</v>
      </c>
      <c r="DN266" s="614" t="s">
        <v>1083</v>
      </c>
      <c r="DO266" s="614" t="s">
        <v>1083</v>
      </c>
      <c r="DP266" s="614" t="s">
        <v>1083</v>
      </c>
      <c r="DQ266" s="614" t="s">
        <v>1083</v>
      </c>
      <c r="DR266" s="614" t="s">
        <v>1083</v>
      </c>
      <c r="DS266" s="614" t="s">
        <v>1083</v>
      </c>
      <c r="DT266" s="614" t="s">
        <v>1083</v>
      </c>
      <c r="DU266" s="614" t="s">
        <v>1083</v>
      </c>
      <c r="DV266" s="614" t="s">
        <v>1083</v>
      </c>
      <c r="DW266" s="614" t="s">
        <v>1083</v>
      </c>
      <c r="DX266" s="614" t="s">
        <v>1083</v>
      </c>
      <c r="DY266" s="614" t="s">
        <v>1083</v>
      </c>
      <c r="DZ266" s="614" t="s">
        <v>529</v>
      </c>
      <c r="EA266" s="614" t="s">
        <v>529</v>
      </c>
      <c r="EB266" s="614" t="s">
        <v>529</v>
      </c>
      <c r="EC266" s="614" t="s">
        <v>1083</v>
      </c>
      <c r="ED266" s="614" t="s">
        <v>529</v>
      </c>
      <c r="EE266" s="614" t="s">
        <v>529</v>
      </c>
      <c r="EF266" s="614" t="s">
        <v>529</v>
      </c>
      <c r="EG266" s="614" t="s">
        <v>529</v>
      </c>
      <c r="EH266" s="614" t="s">
        <v>1083</v>
      </c>
      <c r="EI266" s="614" t="s">
        <v>1083</v>
      </c>
      <c r="EJ266" s="614" t="s">
        <v>1083</v>
      </c>
      <c r="EK266" s="614" t="s">
        <v>1083</v>
      </c>
      <c r="EL266" s="614" t="s">
        <v>1083</v>
      </c>
      <c r="EM266" s="614" t="s">
        <v>1083</v>
      </c>
      <c r="EN266" s="614" t="s">
        <v>1083</v>
      </c>
      <c r="EO266" s="614" t="s">
        <v>1083</v>
      </c>
      <c r="EP266" s="614" t="s">
        <v>1083</v>
      </c>
      <c r="EQ266" s="614" t="s">
        <v>1083</v>
      </c>
      <c r="ER266" s="614" t="s">
        <v>1083</v>
      </c>
      <c r="ES266" s="614" t="s">
        <v>1083</v>
      </c>
      <c r="ET266" s="614" t="s">
        <v>529</v>
      </c>
      <c r="EU266" s="614" t="s">
        <v>529</v>
      </c>
      <c r="EV266" s="614" t="s">
        <v>529</v>
      </c>
      <c r="EW266" s="614" t="s">
        <v>529</v>
      </c>
      <c r="EX266" s="614" t="s">
        <v>1083</v>
      </c>
      <c r="EY266" s="614" t="s">
        <v>1083</v>
      </c>
      <c r="EZ266" s="614" t="s">
        <v>529</v>
      </c>
      <c r="FA266" s="614" t="s">
        <v>1083</v>
      </c>
      <c r="FB266" s="614" t="s">
        <v>1083</v>
      </c>
      <c r="FC266" s="614" t="s">
        <v>1083</v>
      </c>
      <c r="FD266" s="614" t="s">
        <v>1083</v>
      </c>
      <c r="FE266" s="614" t="s">
        <v>1083</v>
      </c>
      <c r="FF266" s="614" t="s">
        <v>1083</v>
      </c>
      <c r="FG266" s="614" t="s">
        <v>1083</v>
      </c>
      <c r="FH266" s="614" t="s">
        <v>1083</v>
      </c>
      <c r="FI266" s="614" t="s">
        <v>1083</v>
      </c>
      <c r="FJ266" s="614" t="s">
        <v>529</v>
      </c>
      <c r="FK266" s="614" t="s">
        <v>529</v>
      </c>
      <c r="FL266" s="614" t="s">
        <v>1083</v>
      </c>
      <c r="FM266" s="614" t="s">
        <v>1083</v>
      </c>
      <c r="FN266" s="614" t="s">
        <v>1083</v>
      </c>
      <c r="FO266" s="614" t="s">
        <v>1083</v>
      </c>
      <c r="FP266" s="614" t="s">
        <v>1083</v>
      </c>
      <c r="FQ266" s="614" t="s">
        <v>1083</v>
      </c>
      <c r="FR266" s="614" t="s">
        <v>529</v>
      </c>
      <c r="FS266" s="614" t="s">
        <v>529</v>
      </c>
      <c r="FT266" s="614" t="s">
        <v>529</v>
      </c>
      <c r="FU266" s="614" t="s">
        <v>529</v>
      </c>
      <c r="FV266" s="614" t="s">
        <v>529</v>
      </c>
      <c r="FW266" s="614" t="s">
        <v>529</v>
      </c>
      <c r="FX266" s="614" t="s">
        <v>529</v>
      </c>
      <c r="FY266" s="614" t="s">
        <v>1083</v>
      </c>
      <c r="FZ266" s="614" t="s">
        <v>529</v>
      </c>
      <c r="GA266" s="614" t="s">
        <v>529</v>
      </c>
      <c r="GB266" s="614" t="s">
        <v>529</v>
      </c>
      <c r="GC266" s="614" t="s">
        <v>529</v>
      </c>
      <c r="GD266" s="614" t="s">
        <v>529</v>
      </c>
      <c r="GE266" s="614" t="s">
        <v>1083</v>
      </c>
      <c r="GF266" s="614" t="s">
        <v>529</v>
      </c>
      <c r="GG266" s="614" t="s">
        <v>529</v>
      </c>
      <c r="GH266" s="614" t="s">
        <v>1083</v>
      </c>
      <c r="GI266" s="614" t="s">
        <v>1083</v>
      </c>
      <c r="GJ266" s="614" t="s">
        <v>529</v>
      </c>
      <c r="GK266" s="614" t="s">
        <v>1083</v>
      </c>
      <c r="GL266" s="614" t="s">
        <v>529</v>
      </c>
      <c r="GM266" s="614" t="s">
        <v>529</v>
      </c>
    </row>
    <row r="267" spans="1:195" x14ac:dyDescent="0.2">
      <c r="A267" s="613">
        <v>45092</v>
      </c>
      <c r="B267" s="614" t="s">
        <v>1083</v>
      </c>
      <c r="C267" s="614" t="s">
        <v>1083</v>
      </c>
      <c r="D267" s="614" t="s">
        <v>1083</v>
      </c>
      <c r="E267" s="614" t="s">
        <v>529</v>
      </c>
      <c r="F267" s="614" t="s">
        <v>1083</v>
      </c>
      <c r="G267" s="614" t="s">
        <v>1083</v>
      </c>
      <c r="H267" s="614" t="s">
        <v>1083</v>
      </c>
      <c r="I267" s="614" t="s">
        <v>1083</v>
      </c>
      <c r="J267" s="614" t="s">
        <v>1083</v>
      </c>
      <c r="K267" s="614" t="s">
        <v>1083</v>
      </c>
      <c r="L267" s="614" t="s">
        <v>1083</v>
      </c>
      <c r="M267" s="614" t="s">
        <v>1083</v>
      </c>
      <c r="N267" s="614" t="s">
        <v>1083</v>
      </c>
      <c r="O267" s="614" t="s">
        <v>1083</v>
      </c>
      <c r="P267" s="614" t="s">
        <v>1083</v>
      </c>
      <c r="Q267" s="614" t="s">
        <v>1083</v>
      </c>
      <c r="R267" s="614" t="s">
        <v>1083</v>
      </c>
      <c r="S267" s="614" t="s">
        <v>1083</v>
      </c>
      <c r="T267" s="614" t="s">
        <v>1083</v>
      </c>
      <c r="U267" s="614" t="s">
        <v>1083</v>
      </c>
      <c r="V267" s="614" t="s">
        <v>1083</v>
      </c>
      <c r="W267" s="614" t="s">
        <v>1083</v>
      </c>
      <c r="X267" s="614" t="s">
        <v>1083</v>
      </c>
      <c r="Y267" s="614" t="s">
        <v>1083</v>
      </c>
      <c r="Z267" s="614" t="s">
        <v>1083</v>
      </c>
      <c r="AA267" s="614" t="s">
        <v>1083</v>
      </c>
      <c r="AB267" s="614" t="s">
        <v>1083</v>
      </c>
      <c r="AC267" s="614" t="s">
        <v>1083</v>
      </c>
      <c r="AD267" s="614" t="s">
        <v>1083</v>
      </c>
      <c r="AE267" s="614" t="s">
        <v>1083</v>
      </c>
      <c r="AF267" s="614" t="s">
        <v>1083</v>
      </c>
      <c r="AG267" s="614" t="s">
        <v>1083</v>
      </c>
      <c r="AH267" s="614" t="s">
        <v>1083</v>
      </c>
      <c r="AI267" s="614" t="s">
        <v>1083</v>
      </c>
      <c r="AJ267" s="614" t="s">
        <v>1083</v>
      </c>
      <c r="AK267" s="614" t="s">
        <v>1083</v>
      </c>
      <c r="AL267" s="614" t="s">
        <v>1083</v>
      </c>
      <c r="AM267" s="614" t="s">
        <v>1083</v>
      </c>
      <c r="AN267" s="614" t="s">
        <v>1083</v>
      </c>
      <c r="AO267" s="614" t="s">
        <v>1083</v>
      </c>
      <c r="AP267" s="614" t="s">
        <v>1083</v>
      </c>
      <c r="AQ267" s="614" t="s">
        <v>1083</v>
      </c>
      <c r="AR267" s="614" t="s">
        <v>1083</v>
      </c>
      <c r="AS267" s="614" t="s">
        <v>1083</v>
      </c>
      <c r="AT267" s="614" t="s">
        <v>1083</v>
      </c>
      <c r="AU267" s="614" t="s">
        <v>1083</v>
      </c>
      <c r="AV267" s="614" t="s">
        <v>1083</v>
      </c>
      <c r="AW267" s="614" t="s">
        <v>1083</v>
      </c>
      <c r="AX267" s="614" t="s">
        <v>1083</v>
      </c>
      <c r="AY267" s="614" t="s">
        <v>1083</v>
      </c>
      <c r="AZ267" s="614" t="s">
        <v>1083</v>
      </c>
      <c r="BA267" s="614" t="s">
        <v>1083</v>
      </c>
      <c r="BB267" s="614" t="s">
        <v>1083</v>
      </c>
      <c r="BC267" s="614" t="s">
        <v>529</v>
      </c>
      <c r="BD267" s="614" t="s">
        <v>529</v>
      </c>
      <c r="BE267" s="614" t="s">
        <v>1083</v>
      </c>
      <c r="BF267" s="614" t="s">
        <v>529</v>
      </c>
      <c r="BG267" s="614" t="s">
        <v>1083</v>
      </c>
      <c r="BH267" s="614" t="s">
        <v>529</v>
      </c>
      <c r="BI267" s="614" t="s">
        <v>1083</v>
      </c>
      <c r="BJ267" s="614" t="s">
        <v>1083</v>
      </c>
      <c r="BK267" s="614" t="s">
        <v>529</v>
      </c>
      <c r="BL267" s="614" t="s">
        <v>529</v>
      </c>
      <c r="BM267" s="614" t="s">
        <v>1083</v>
      </c>
      <c r="BN267" s="614" t="s">
        <v>529</v>
      </c>
      <c r="BO267" s="614" t="s">
        <v>529</v>
      </c>
      <c r="BP267" s="614" t="s">
        <v>529</v>
      </c>
      <c r="BQ267" s="614" t="s">
        <v>529</v>
      </c>
      <c r="BR267" s="614" t="s">
        <v>529</v>
      </c>
      <c r="BS267" s="614" t="s">
        <v>529</v>
      </c>
      <c r="BT267" s="614" t="s">
        <v>529</v>
      </c>
      <c r="BU267" s="614" t="s">
        <v>529</v>
      </c>
      <c r="BV267" s="614" t="s">
        <v>529</v>
      </c>
      <c r="BW267" s="614" t="s">
        <v>529</v>
      </c>
      <c r="BX267" s="614" t="s">
        <v>529</v>
      </c>
      <c r="BY267" s="614" t="s">
        <v>1083</v>
      </c>
      <c r="BZ267" s="614" t="s">
        <v>1083</v>
      </c>
      <c r="CA267" s="614" t="s">
        <v>1083</v>
      </c>
      <c r="CB267" s="614" t="s">
        <v>1083</v>
      </c>
      <c r="CC267" s="614" t="s">
        <v>1083</v>
      </c>
      <c r="CD267" s="614" t="s">
        <v>1083</v>
      </c>
      <c r="CE267" s="614" t="s">
        <v>529</v>
      </c>
      <c r="CF267" s="614" t="s">
        <v>529</v>
      </c>
      <c r="CG267" s="614" t="s">
        <v>1083</v>
      </c>
      <c r="CH267" s="614" t="s">
        <v>1083</v>
      </c>
      <c r="CI267" s="614" t="s">
        <v>1083</v>
      </c>
      <c r="CJ267" s="614" t="s">
        <v>529</v>
      </c>
      <c r="CK267" s="614" t="s">
        <v>529</v>
      </c>
      <c r="CL267" s="614" t="s">
        <v>1083</v>
      </c>
      <c r="CM267" s="614" t="s">
        <v>1083</v>
      </c>
      <c r="CN267" s="614" t="s">
        <v>529</v>
      </c>
      <c r="CO267" s="614" t="s">
        <v>1083</v>
      </c>
      <c r="CP267" s="614" t="s">
        <v>1083</v>
      </c>
      <c r="CQ267" s="614" t="s">
        <v>1083</v>
      </c>
      <c r="CR267" s="614" t="s">
        <v>529</v>
      </c>
      <c r="CS267" s="614" t="s">
        <v>1083</v>
      </c>
      <c r="CT267" s="614" t="s">
        <v>1083</v>
      </c>
      <c r="CU267" s="614" t="s">
        <v>1083</v>
      </c>
      <c r="CV267" s="614" t="s">
        <v>1083</v>
      </c>
      <c r="CW267" s="614" t="s">
        <v>1083</v>
      </c>
      <c r="CX267" s="614" t="s">
        <v>1083</v>
      </c>
      <c r="CY267" s="614" t="s">
        <v>529</v>
      </c>
      <c r="CZ267" s="614" t="s">
        <v>1083</v>
      </c>
      <c r="DA267" s="614" t="s">
        <v>1083</v>
      </c>
      <c r="DB267" s="614" t="s">
        <v>1083</v>
      </c>
      <c r="DC267" s="614" t="s">
        <v>529</v>
      </c>
      <c r="DD267" s="614" t="s">
        <v>1083</v>
      </c>
      <c r="DE267" s="614" t="s">
        <v>1083</v>
      </c>
      <c r="DF267" s="614" t="s">
        <v>1083</v>
      </c>
      <c r="DG267" s="614" t="s">
        <v>1083</v>
      </c>
      <c r="DH267" s="614" t="s">
        <v>1083</v>
      </c>
      <c r="DI267" s="614" t="s">
        <v>1083</v>
      </c>
      <c r="DJ267" s="614" t="s">
        <v>1083</v>
      </c>
      <c r="DK267" s="614" t="s">
        <v>1083</v>
      </c>
      <c r="DL267" s="614" t="s">
        <v>1083</v>
      </c>
      <c r="DM267" s="614" t="s">
        <v>529</v>
      </c>
      <c r="DN267" s="614" t="s">
        <v>1083</v>
      </c>
      <c r="DO267" s="614" t="s">
        <v>1083</v>
      </c>
      <c r="DP267" s="614" t="s">
        <v>1083</v>
      </c>
      <c r="DQ267" s="614" t="s">
        <v>1083</v>
      </c>
      <c r="DR267" s="614" t="s">
        <v>1083</v>
      </c>
      <c r="DS267" s="614" t="s">
        <v>1083</v>
      </c>
      <c r="DT267" s="614" t="s">
        <v>1083</v>
      </c>
      <c r="DU267" s="614" t="s">
        <v>1083</v>
      </c>
      <c r="DV267" s="614" t="s">
        <v>1083</v>
      </c>
      <c r="DW267" s="614" t="s">
        <v>1083</v>
      </c>
      <c r="DX267" s="614" t="s">
        <v>1083</v>
      </c>
      <c r="DY267" s="614" t="s">
        <v>1083</v>
      </c>
      <c r="DZ267" s="614" t="s">
        <v>529</v>
      </c>
      <c r="EA267" s="614" t="s">
        <v>529</v>
      </c>
      <c r="EB267" s="614" t="s">
        <v>529</v>
      </c>
      <c r="EC267" s="614" t="s">
        <v>1083</v>
      </c>
      <c r="ED267" s="614" t="s">
        <v>529</v>
      </c>
      <c r="EE267" s="614" t="s">
        <v>529</v>
      </c>
      <c r="EF267" s="614" t="s">
        <v>529</v>
      </c>
      <c r="EG267" s="614" t="s">
        <v>529</v>
      </c>
      <c r="EH267" s="614" t="s">
        <v>1083</v>
      </c>
      <c r="EI267" s="614" t="s">
        <v>1083</v>
      </c>
      <c r="EJ267" s="614" t="s">
        <v>1083</v>
      </c>
      <c r="EK267" s="614" t="s">
        <v>1083</v>
      </c>
      <c r="EL267" s="614" t="s">
        <v>1083</v>
      </c>
      <c r="EM267" s="614" t="s">
        <v>1083</v>
      </c>
      <c r="EN267" s="614" t="s">
        <v>1083</v>
      </c>
      <c r="EO267" s="614" t="s">
        <v>1083</v>
      </c>
      <c r="EP267" s="614" t="s">
        <v>1083</v>
      </c>
      <c r="EQ267" s="614" t="s">
        <v>1083</v>
      </c>
      <c r="ER267" s="614" t="s">
        <v>1083</v>
      </c>
      <c r="ES267" s="614" t="s">
        <v>1083</v>
      </c>
      <c r="ET267" s="614" t="s">
        <v>529</v>
      </c>
      <c r="EU267" s="614" t="s">
        <v>1083</v>
      </c>
      <c r="EV267" s="614" t="s">
        <v>529</v>
      </c>
      <c r="EW267" s="614" t="s">
        <v>529</v>
      </c>
      <c r="EX267" s="614" t="s">
        <v>1083</v>
      </c>
      <c r="EY267" s="614" t="s">
        <v>1083</v>
      </c>
      <c r="EZ267" s="614" t="s">
        <v>529</v>
      </c>
      <c r="FA267" s="614" t="s">
        <v>1083</v>
      </c>
      <c r="FB267" s="614" t="s">
        <v>1083</v>
      </c>
      <c r="FC267" s="614" t="s">
        <v>1083</v>
      </c>
      <c r="FD267" s="614" t="s">
        <v>1083</v>
      </c>
      <c r="FE267" s="614" t="s">
        <v>1083</v>
      </c>
      <c r="FF267" s="614" t="s">
        <v>1083</v>
      </c>
      <c r="FG267" s="614" t="s">
        <v>1083</v>
      </c>
      <c r="FH267" s="614" t="s">
        <v>1083</v>
      </c>
      <c r="FI267" s="614" t="s">
        <v>1083</v>
      </c>
      <c r="FJ267" s="614" t="s">
        <v>529</v>
      </c>
      <c r="FK267" s="614" t="s">
        <v>529</v>
      </c>
      <c r="FL267" s="614" t="s">
        <v>1083</v>
      </c>
      <c r="FM267" s="614" t="s">
        <v>1083</v>
      </c>
      <c r="FN267" s="614" t="s">
        <v>1083</v>
      </c>
      <c r="FO267" s="614" t="s">
        <v>1083</v>
      </c>
      <c r="FP267" s="614" t="s">
        <v>1083</v>
      </c>
      <c r="FQ267" s="614" t="s">
        <v>1083</v>
      </c>
      <c r="FR267" s="614" t="s">
        <v>529</v>
      </c>
      <c r="FS267" s="614" t="s">
        <v>529</v>
      </c>
      <c r="FT267" s="614" t="s">
        <v>529</v>
      </c>
      <c r="FU267" s="614" t="s">
        <v>529</v>
      </c>
      <c r="FV267" s="614" t="s">
        <v>529</v>
      </c>
      <c r="FW267" s="614" t="s">
        <v>529</v>
      </c>
      <c r="FX267" s="614" t="s">
        <v>529</v>
      </c>
      <c r="FY267" s="614" t="s">
        <v>1083</v>
      </c>
      <c r="FZ267" s="614" t="s">
        <v>529</v>
      </c>
      <c r="GA267" s="614" t="s">
        <v>529</v>
      </c>
      <c r="GB267" s="614" t="s">
        <v>529</v>
      </c>
      <c r="GC267" s="614" t="s">
        <v>529</v>
      </c>
      <c r="GD267" s="614" t="s">
        <v>529</v>
      </c>
      <c r="GE267" s="614" t="s">
        <v>1083</v>
      </c>
      <c r="GF267" s="614" t="s">
        <v>529</v>
      </c>
      <c r="GG267" s="614" t="s">
        <v>529</v>
      </c>
      <c r="GH267" s="614" t="s">
        <v>1083</v>
      </c>
      <c r="GI267" s="614" t="s">
        <v>1083</v>
      </c>
      <c r="GJ267" s="614" t="s">
        <v>529</v>
      </c>
      <c r="GK267" s="614" t="s">
        <v>1083</v>
      </c>
      <c r="GL267" s="614" t="s">
        <v>529</v>
      </c>
      <c r="GM267" s="614" t="s">
        <v>1083</v>
      </c>
    </row>
    <row r="268" spans="1:195" x14ac:dyDescent="0.2">
      <c r="A268" s="613">
        <v>45093</v>
      </c>
      <c r="B268" s="614" t="s">
        <v>1083</v>
      </c>
      <c r="C268" s="614" t="s">
        <v>1083</v>
      </c>
      <c r="D268" s="614" t="s">
        <v>1083</v>
      </c>
      <c r="E268" s="614" t="s">
        <v>529</v>
      </c>
      <c r="F268" s="614" t="s">
        <v>1083</v>
      </c>
      <c r="G268" s="614" t="s">
        <v>1083</v>
      </c>
      <c r="H268" s="614" t="s">
        <v>1083</v>
      </c>
      <c r="I268" s="614" t="s">
        <v>1083</v>
      </c>
      <c r="J268" s="614" t="s">
        <v>1083</v>
      </c>
      <c r="K268" s="614" t="s">
        <v>1083</v>
      </c>
      <c r="L268" s="614" t="s">
        <v>1083</v>
      </c>
      <c r="M268" s="614" t="s">
        <v>1083</v>
      </c>
      <c r="N268" s="614" t="s">
        <v>1083</v>
      </c>
      <c r="O268" s="614" t="s">
        <v>1083</v>
      </c>
      <c r="P268" s="614" t="s">
        <v>1083</v>
      </c>
      <c r="Q268" s="614" t="s">
        <v>1083</v>
      </c>
      <c r="R268" s="614" t="s">
        <v>1083</v>
      </c>
      <c r="S268" s="614" t="s">
        <v>1083</v>
      </c>
      <c r="T268" s="614" t="s">
        <v>1083</v>
      </c>
      <c r="U268" s="614" t="s">
        <v>1083</v>
      </c>
      <c r="V268" s="614" t="s">
        <v>1083</v>
      </c>
      <c r="W268" s="614" t="s">
        <v>1083</v>
      </c>
      <c r="X268" s="614" t="s">
        <v>1083</v>
      </c>
      <c r="Y268" s="614" t="s">
        <v>1083</v>
      </c>
      <c r="Z268" s="614" t="s">
        <v>1083</v>
      </c>
      <c r="AA268" s="614" t="s">
        <v>1083</v>
      </c>
      <c r="AB268" s="614" t="s">
        <v>1083</v>
      </c>
      <c r="AC268" s="614" t="s">
        <v>1083</v>
      </c>
      <c r="AD268" s="614" t="s">
        <v>1083</v>
      </c>
      <c r="AE268" s="614" t="s">
        <v>1083</v>
      </c>
      <c r="AF268" s="614" t="s">
        <v>1083</v>
      </c>
      <c r="AG268" s="614" t="s">
        <v>1083</v>
      </c>
      <c r="AH268" s="614" t="s">
        <v>1083</v>
      </c>
      <c r="AI268" s="614" t="s">
        <v>1083</v>
      </c>
      <c r="AJ268" s="614" t="s">
        <v>1083</v>
      </c>
      <c r="AK268" s="614" t="s">
        <v>1083</v>
      </c>
      <c r="AL268" s="614" t="s">
        <v>1083</v>
      </c>
      <c r="AM268" s="614" t="s">
        <v>1083</v>
      </c>
      <c r="AN268" s="614" t="s">
        <v>1083</v>
      </c>
      <c r="AO268" s="614" t="s">
        <v>1083</v>
      </c>
      <c r="AP268" s="614" t="s">
        <v>1083</v>
      </c>
      <c r="AQ268" s="614" t="s">
        <v>1083</v>
      </c>
      <c r="AR268" s="614" t="s">
        <v>1083</v>
      </c>
      <c r="AS268" s="614" t="s">
        <v>1083</v>
      </c>
      <c r="AT268" s="614" t="s">
        <v>1083</v>
      </c>
      <c r="AU268" s="614" t="s">
        <v>1083</v>
      </c>
      <c r="AV268" s="614" t="s">
        <v>1083</v>
      </c>
      <c r="AW268" s="614" t="s">
        <v>1083</v>
      </c>
      <c r="AX268" s="614" t="s">
        <v>1083</v>
      </c>
      <c r="AY268" s="614" t="s">
        <v>1083</v>
      </c>
      <c r="AZ268" s="614" t="s">
        <v>1083</v>
      </c>
      <c r="BA268" s="614" t="s">
        <v>1083</v>
      </c>
      <c r="BB268" s="614" t="s">
        <v>1083</v>
      </c>
      <c r="BC268" s="614" t="s">
        <v>529</v>
      </c>
      <c r="BD268" s="614" t="s">
        <v>529</v>
      </c>
      <c r="BE268" s="614" t="s">
        <v>1083</v>
      </c>
      <c r="BF268" s="614" t="s">
        <v>529</v>
      </c>
      <c r="BG268" s="614" t="s">
        <v>1083</v>
      </c>
      <c r="BH268" s="614" t="s">
        <v>529</v>
      </c>
      <c r="BI268" s="614" t="s">
        <v>1083</v>
      </c>
      <c r="BJ268" s="614" t="s">
        <v>1083</v>
      </c>
      <c r="BK268" s="614" t="s">
        <v>529</v>
      </c>
      <c r="BL268" s="614" t="s">
        <v>529</v>
      </c>
      <c r="BM268" s="614" t="s">
        <v>1083</v>
      </c>
      <c r="BN268" s="614" t="s">
        <v>529</v>
      </c>
      <c r="BO268" s="614" t="s">
        <v>529</v>
      </c>
      <c r="BP268" s="614" t="s">
        <v>529</v>
      </c>
      <c r="BQ268" s="614" t="s">
        <v>529</v>
      </c>
      <c r="BR268" s="614" t="s">
        <v>529</v>
      </c>
      <c r="BS268" s="614" t="s">
        <v>529</v>
      </c>
      <c r="BT268" s="614" t="s">
        <v>529</v>
      </c>
      <c r="BU268" s="614" t="s">
        <v>529</v>
      </c>
      <c r="BV268" s="614" t="s">
        <v>529</v>
      </c>
      <c r="BW268" s="614" t="s">
        <v>529</v>
      </c>
      <c r="BX268" s="614" t="s">
        <v>529</v>
      </c>
      <c r="BY268" s="614" t="s">
        <v>1083</v>
      </c>
      <c r="BZ268" s="614" t="s">
        <v>1083</v>
      </c>
      <c r="CA268" s="614" t="s">
        <v>1083</v>
      </c>
      <c r="CB268" s="614" t="s">
        <v>1083</v>
      </c>
      <c r="CC268" s="614" t="s">
        <v>1083</v>
      </c>
      <c r="CD268" s="614" t="s">
        <v>1083</v>
      </c>
      <c r="CE268" s="614" t="s">
        <v>529</v>
      </c>
      <c r="CF268" s="614" t="s">
        <v>529</v>
      </c>
      <c r="CG268" s="614" t="s">
        <v>1083</v>
      </c>
      <c r="CH268" s="614" t="s">
        <v>1083</v>
      </c>
      <c r="CI268" s="614" t="s">
        <v>1083</v>
      </c>
      <c r="CJ268" s="614" t="s">
        <v>529</v>
      </c>
      <c r="CK268" s="614" t="s">
        <v>529</v>
      </c>
      <c r="CL268" s="614" t="s">
        <v>1083</v>
      </c>
      <c r="CM268" s="614" t="s">
        <v>1083</v>
      </c>
      <c r="CN268" s="614" t="s">
        <v>1083</v>
      </c>
      <c r="CO268" s="614" t="s">
        <v>1083</v>
      </c>
      <c r="CP268" s="614" t="s">
        <v>1083</v>
      </c>
      <c r="CQ268" s="614" t="s">
        <v>1083</v>
      </c>
      <c r="CR268" s="614" t="s">
        <v>529</v>
      </c>
      <c r="CS268" s="614" t="s">
        <v>1083</v>
      </c>
      <c r="CT268" s="614" t="s">
        <v>1083</v>
      </c>
      <c r="CU268" s="614" t="s">
        <v>1083</v>
      </c>
      <c r="CV268" s="614" t="s">
        <v>1083</v>
      </c>
      <c r="CW268" s="614" t="s">
        <v>1083</v>
      </c>
      <c r="CX268" s="614" t="s">
        <v>1083</v>
      </c>
      <c r="CY268" s="614" t="s">
        <v>529</v>
      </c>
      <c r="CZ268" s="614" t="s">
        <v>1083</v>
      </c>
      <c r="DA268" s="614" t="s">
        <v>1083</v>
      </c>
      <c r="DB268" s="614" t="s">
        <v>1083</v>
      </c>
      <c r="DC268" s="614" t="s">
        <v>529</v>
      </c>
      <c r="DD268" s="614" t="s">
        <v>1083</v>
      </c>
      <c r="DE268" s="614" t="s">
        <v>1083</v>
      </c>
      <c r="DF268" s="614" t="s">
        <v>1083</v>
      </c>
      <c r="DG268" s="614" t="s">
        <v>1083</v>
      </c>
      <c r="DH268" s="614" t="s">
        <v>1083</v>
      </c>
      <c r="DI268" s="614" t="s">
        <v>1083</v>
      </c>
      <c r="DJ268" s="614" t="s">
        <v>1083</v>
      </c>
      <c r="DK268" s="614" t="s">
        <v>1083</v>
      </c>
      <c r="DL268" s="614" t="s">
        <v>1083</v>
      </c>
      <c r="DM268" s="614" t="s">
        <v>529</v>
      </c>
      <c r="DN268" s="614" t="s">
        <v>1083</v>
      </c>
      <c r="DO268" s="614" t="s">
        <v>1083</v>
      </c>
      <c r="DP268" s="614" t="s">
        <v>1083</v>
      </c>
      <c r="DQ268" s="614" t="s">
        <v>1083</v>
      </c>
      <c r="DR268" s="614" t="s">
        <v>1083</v>
      </c>
      <c r="DS268" s="614" t="s">
        <v>1083</v>
      </c>
      <c r="DT268" s="614" t="s">
        <v>1083</v>
      </c>
      <c r="DU268" s="614" t="s">
        <v>1083</v>
      </c>
      <c r="DV268" s="614" t="s">
        <v>1083</v>
      </c>
      <c r="DW268" s="614" t="s">
        <v>1083</v>
      </c>
      <c r="DX268" s="614" t="s">
        <v>1083</v>
      </c>
      <c r="DY268" s="614" t="s">
        <v>1083</v>
      </c>
      <c r="DZ268" s="614" t="s">
        <v>529</v>
      </c>
      <c r="EA268" s="614" t="s">
        <v>529</v>
      </c>
      <c r="EB268" s="614" t="s">
        <v>529</v>
      </c>
      <c r="EC268" s="614" t="s">
        <v>1083</v>
      </c>
      <c r="ED268" s="614" t="s">
        <v>529</v>
      </c>
      <c r="EE268" s="614" t="s">
        <v>529</v>
      </c>
      <c r="EF268" s="614" t="s">
        <v>529</v>
      </c>
      <c r="EG268" s="614" t="s">
        <v>529</v>
      </c>
      <c r="EH268" s="614" t="s">
        <v>1083</v>
      </c>
      <c r="EI268" s="614" t="s">
        <v>1083</v>
      </c>
      <c r="EJ268" s="614" t="s">
        <v>1083</v>
      </c>
      <c r="EK268" s="614" t="s">
        <v>1083</v>
      </c>
      <c r="EL268" s="614" t="s">
        <v>1083</v>
      </c>
      <c r="EM268" s="614" t="s">
        <v>1083</v>
      </c>
      <c r="EN268" s="614" t="s">
        <v>1083</v>
      </c>
      <c r="EO268" s="614" t="s">
        <v>1083</v>
      </c>
      <c r="EP268" s="614" t="s">
        <v>1083</v>
      </c>
      <c r="EQ268" s="614" t="s">
        <v>1083</v>
      </c>
      <c r="ER268" s="614" t="s">
        <v>1083</v>
      </c>
      <c r="ES268" s="614" t="s">
        <v>1083</v>
      </c>
      <c r="ET268" s="614" t="s">
        <v>529</v>
      </c>
      <c r="EU268" s="614" t="s">
        <v>529</v>
      </c>
      <c r="EV268" s="614" t="s">
        <v>529</v>
      </c>
      <c r="EW268" s="614" t="s">
        <v>529</v>
      </c>
      <c r="EX268" s="614" t="s">
        <v>529</v>
      </c>
      <c r="EY268" s="614" t="s">
        <v>1083</v>
      </c>
      <c r="EZ268" s="614" t="s">
        <v>529</v>
      </c>
      <c r="FA268" s="614" t="s">
        <v>1083</v>
      </c>
      <c r="FB268" s="614" t="s">
        <v>1083</v>
      </c>
      <c r="FC268" s="614" t="s">
        <v>1083</v>
      </c>
      <c r="FD268" s="614" t="s">
        <v>1083</v>
      </c>
      <c r="FE268" s="614" t="s">
        <v>1083</v>
      </c>
      <c r="FF268" s="614" t="s">
        <v>1083</v>
      </c>
      <c r="FG268" s="614" t="s">
        <v>1083</v>
      </c>
      <c r="FH268" s="614" t="s">
        <v>1083</v>
      </c>
      <c r="FI268" s="614" t="s">
        <v>1083</v>
      </c>
      <c r="FJ268" s="614" t="s">
        <v>1083</v>
      </c>
      <c r="FK268" s="614" t="s">
        <v>1083</v>
      </c>
      <c r="FL268" s="614" t="s">
        <v>1083</v>
      </c>
      <c r="FM268" s="614" t="s">
        <v>1083</v>
      </c>
      <c r="FN268" s="614" t="s">
        <v>1083</v>
      </c>
      <c r="FO268" s="614" t="s">
        <v>1083</v>
      </c>
      <c r="FP268" s="614" t="s">
        <v>1083</v>
      </c>
      <c r="FQ268" s="614" t="s">
        <v>1083</v>
      </c>
      <c r="FR268" s="614" t="s">
        <v>529</v>
      </c>
      <c r="FS268" s="614" t="s">
        <v>529</v>
      </c>
      <c r="FT268" s="614" t="s">
        <v>529</v>
      </c>
      <c r="FU268" s="614" t="s">
        <v>529</v>
      </c>
      <c r="FV268" s="614" t="s">
        <v>529</v>
      </c>
      <c r="FW268" s="614" t="s">
        <v>529</v>
      </c>
      <c r="FX268" s="614" t="s">
        <v>529</v>
      </c>
      <c r="FY268" s="614" t="s">
        <v>1083</v>
      </c>
      <c r="FZ268" s="614" t="s">
        <v>529</v>
      </c>
      <c r="GA268" s="614" t="s">
        <v>529</v>
      </c>
      <c r="GB268" s="614" t="s">
        <v>529</v>
      </c>
      <c r="GC268" s="614" t="s">
        <v>529</v>
      </c>
      <c r="GD268" s="614" t="s">
        <v>529</v>
      </c>
      <c r="GE268" s="614" t="s">
        <v>1083</v>
      </c>
      <c r="GF268" s="614" t="s">
        <v>529</v>
      </c>
      <c r="GG268" s="614" t="s">
        <v>529</v>
      </c>
      <c r="GH268" s="614" t="s">
        <v>1083</v>
      </c>
      <c r="GI268" s="614" t="s">
        <v>1083</v>
      </c>
      <c r="GJ268" s="614" t="s">
        <v>529</v>
      </c>
      <c r="GK268" s="614" t="s">
        <v>1083</v>
      </c>
      <c r="GL268" s="614" t="s">
        <v>529</v>
      </c>
      <c r="GM268" s="614" t="s">
        <v>1083</v>
      </c>
    </row>
    <row r="269" spans="1:195" x14ac:dyDescent="0.2">
      <c r="A269" s="613">
        <v>45094</v>
      </c>
      <c r="B269" s="614" t="s">
        <v>1083</v>
      </c>
      <c r="C269" s="614" t="s">
        <v>1083</v>
      </c>
      <c r="D269" s="614" t="s">
        <v>1083</v>
      </c>
      <c r="E269" s="614" t="s">
        <v>529</v>
      </c>
      <c r="F269" s="614" t="s">
        <v>1083</v>
      </c>
      <c r="G269" s="614" t="s">
        <v>1083</v>
      </c>
      <c r="H269" s="614" t="s">
        <v>1083</v>
      </c>
      <c r="I269" s="614" t="s">
        <v>1083</v>
      </c>
      <c r="J269" s="614" t="s">
        <v>1083</v>
      </c>
      <c r="K269" s="614" t="s">
        <v>1083</v>
      </c>
      <c r="L269" s="614" t="s">
        <v>1083</v>
      </c>
      <c r="M269" s="614" t="s">
        <v>1083</v>
      </c>
      <c r="N269" s="614" t="s">
        <v>1083</v>
      </c>
      <c r="O269" s="614" t="s">
        <v>1083</v>
      </c>
      <c r="P269" s="614" t="s">
        <v>1083</v>
      </c>
      <c r="Q269" s="614" t="s">
        <v>1083</v>
      </c>
      <c r="R269" s="614" t="s">
        <v>1083</v>
      </c>
      <c r="S269" s="614" t="s">
        <v>1083</v>
      </c>
      <c r="T269" s="614" t="s">
        <v>1083</v>
      </c>
      <c r="U269" s="614" t="s">
        <v>1083</v>
      </c>
      <c r="V269" s="614" t="s">
        <v>1083</v>
      </c>
      <c r="W269" s="614" t="s">
        <v>1083</v>
      </c>
      <c r="X269" s="614" t="s">
        <v>1083</v>
      </c>
      <c r="Y269" s="614" t="s">
        <v>1083</v>
      </c>
      <c r="Z269" s="614" t="s">
        <v>1083</v>
      </c>
      <c r="AA269" s="614" t="s">
        <v>1083</v>
      </c>
      <c r="AB269" s="614" t="s">
        <v>1083</v>
      </c>
      <c r="AC269" s="614" t="s">
        <v>1083</v>
      </c>
      <c r="AD269" s="614" t="s">
        <v>1083</v>
      </c>
      <c r="AE269" s="614" t="s">
        <v>1083</v>
      </c>
      <c r="AF269" s="614" t="s">
        <v>1083</v>
      </c>
      <c r="AG269" s="614" t="s">
        <v>1083</v>
      </c>
      <c r="AH269" s="614" t="s">
        <v>1083</v>
      </c>
      <c r="AI269" s="614" t="s">
        <v>1083</v>
      </c>
      <c r="AJ269" s="614" t="s">
        <v>1083</v>
      </c>
      <c r="AK269" s="614" t="s">
        <v>1083</v>
      </c>
      <c r="AL269" s="614" t="s">
        <v>1083</v>
      </c>
      <c r="AM269" s="614" t="s">
        <v>1083</v>
      </c>
      <c r="AN269" s="614" t="s">
        <v>1083</v>
      </c>
      <c r="AO269" s="614" t="s">
        <v>1083</v>
      </c>
      <c r="AP269" s="614" t="s">
        <v>1083</v>
      </c>
      <c r="AQ269" s="614" t="s">
        <v>1083</v>
      </c>
      <c r="AR269" s="614" t="s">
        <v>1083</v>
      </c>
      <c r="AS269" s="614" t="s">
        <v>1083</v>
      </c>
      <c r="AT269" s="614" t="s">
        <v>1083</v>
      </c>
      <c r="AU269" s="614" t="s">
        <v>1083</v>
      </c>
      <c r="AV269" s="614" t="s">
        <v>1083</v>
      </c>
      <c r="AW269" s="614" t="s">
        <v>1083</v>
      </c>
      <c r="AX269" s="614" t="s">
        <v>1083</v>
      </c>
      <c r="AY269" s="614" t="s">
        <v>1083</v>
      </c>
      <c r="AZ269" s="614" t="s">
        <v>1083</v>
      </c>
      <c r="BA269" s="614" t="s">
        <v>1083</v>
      </c>
      <c r="BB269" s="614" t="s">
        <v>1083</v>
      </c>
      <c r="BC269" s="614" t="s">
        <v>529</v>
      </c>
      <c r="BD269" s="614" t="s">
        <v>529</v>
      </c>
      <c r="BE269" s="614" t="s">
        <v>1083</v>
      </c>
      <c r="BF269" s="614" t="s">
        <v>529</v>
      </c>
      <c r="BG269" s="614" t="s">
        <v>1083</v>
      </c>
      <c r="BH269" s="614" t="s">
        <v>529</v>
      </c>
      <c r="BI269" s="614" t="s">
        <v>1083</v>
      </c>
      <c r="BJ269" s="614" t="s">
        <v>1083</v>
      </c>
      <c r="BK269" s="614" t="s">
        <v>529</v>
      </c>
      <c r="BL269" s="614" t="s">
        <v>529</v>
      </c>
      <c r="BM269" s="614" t="s">
        <v>1083</v>
      </c>
      <c r="BN269" s="614" t="s">
        <v>529</v>
      </c>
      <c r="BO269" s="614" t="s">
        <v>529</v>
      </c>
      <c r="BP269" s="614" t="s">
        <v>529</v>
      </c>
      <c r="BQ269" s="614" t="s">
        <v>529</v>
      </c>
      <c r="BR269" s="614" t="s">
        <v>529</v>
      </c>
      <c r="BS269" s="614" t="s">
        <v>529</v>
      </c>
      <c r="BT269" s="614" t="s">
        <v>529</v>
      </c>
      <c r="BU269" s="614" t="s">
        <v>529</v>
      </c>
      <c r="BV269" s="614" t="s">
        <v>529</v>
      </c>
      <c r="BW269" s="614" t="s">
        <v>529</v>
      </c>
      <c r="BX269" s="614" t="s">
        <v>529</v>
      </c>
      <c r="BY269" s="614" t="s">
        <v>1083</v>
      </c>
      <c r="BZ269" s="614" t="s">
        <v>1083</v>
      </c>
      <c r="CA269" s="614" t="s">
        <v>1083</v>
      </c>
      <c r="CB269" s="614" t="s">
        <v>1083</v>
      </c>
      <c r="CC269" s="614" t="s">
        <v>1083</v>
      </c>
      <c r="CD269" s="614" t="s">
        <v>1083</v>
      </c>
      <c r="CE269" s="614" t="s">
        <v>529</v>
      </c>
      <c r="CF269" s="614" t="s">
        <v>529</v>
      </c>
      <c r="CG269" s="614" t="s">
        <v>1083</v>
      </c>
      <c r="CH269" s="614" t="s">
        <v>1083</v>
      </c>
      <c r="CI269" s="614" t="s">
        <v>1083</v>
      </c>
      <c r="CJ269" s="614" t="s">
        <v>529</v>
      </c>
      <c r="CK269" s="614" t="s">
        <v>529</v>
      </c>
      <c r="CL269" s="614" t="s">
        <v>1083</v>
      </c>
      <c r="CM269" s="614" t="s">
        <v>1083</v>
      </c>
      <c r="CN269" s="614" t="s">
        <v>1083</v>
      </c>
      <c r="CO269" s="614" t="s">
        <v>1083</v>
      </c>
      <c r="CP269" s="614" t="s">
        <v>1083</v>
      </c>
      <c r="CQ269" s="614" t="s">
        <v>1083</v>
      </c>
      <c r="CR269" s="614" t="s">
        <v>529</v>
      </c>
      <c r="CS269" s="614" t="s">
        <v>1083</v>
      </c>
      <c r="CT269" s="614" t="s">
        <v>1083</v>
      </c>
      <c r="CU269" s="614" t="s">
        <v>1083</v>
      </c>
      <c r="CV269" s="614" t="s">
        <v>1083</v>
      </c>
      <c r="CW269" s="614" t="s">
        <v>1083</v>
      </c>
      <c r="CX269" s="614" t="s">
        <v>1083</v>
      </c>
      <c r="CY269" s="614" t="s">
        <v>1083</v>
      </c>
      <c r="CZ269" s="614" t="s">
        <v>1083</v>
      </c>
      <c r="DA269" s="614" t="s">
        <v>1083</v>
      </c>
      <c r="DB269" s="614" t="s">
        <v>1083</v>
      </c>
      <c r="DC269" s="614" t="s">
        <v>529</v>
      </c>
      <c r="DD269" s="614" t="s">
        <v>1083</v>
      </c>
      <c r="DE269" s="614" t="s">
        <v>1083</v>
      </c>
      <c r="DF269" s="614" t="s">
        <v>1083</v>
      </c>
      <c r="DG269" s="614" t="s">
        <v>1083</v>
      </c>
      <c r="DH269" s="614" t="s">
        <v>1083</v>
      </c>
      <c r="DI269" s="614" t="s">
        <v>1083</v>
      </c>
      <c r="DJ269" s="614" t="s">
        <v>1083</v>
      </c>
      <c r="DK269" s="614" t="s">
        <v>1083</v>
      </c>
      <c r="DL269" s="614" t="s">
        <v>1083</v>
      </c>
      <c r="DM269" s="614" t="s">
        <v>529</v>
      </c>
      <c r="DN269" s="614" t="s">
        <v>1083</v>
      </c>
      <c r="DO269" s="614" t="s">
        <v>1083</v>
      </c>
      <c r="DP269" s="614" t="s">
        <v>1083</v>
      </c>
      <c r="DQ269" s="614" t="s">
        <v>1083</v>
      </c>
      <c r="DR269" s="614" t="s">
        <v>1083</v>
      </c>
      <c r="DS269" s="614" t="s">
        <v>1083</v>
      </c>
      <c r="DT269" s="614" t="s">
        <v>1083</v>
      </c>
      <c r="DU269" s="614" t="s">
        <v>1083</v>
      </c>
      <c r="DV269" s="614" t="s">
        <v>1083</v>
      </c>
      <c r="DW269" s="614" t="s">
        <v>1083</v>
      </c>
      <c r="DX269" s="614" t="s">
        <v>1083</v>
      </c>
      <c r="DY269" s="614" t="s">
        <v>1083</v>
      </c>
      <c r="DZ269" s="614" t="s">
        <v>529</v>
      </c>
      <c r="EA269" s="614" t="s">
        <v>529</v>
      </c>
      <c r="EB269" s="614" t="s">
        <v>529</v>
      </c>
      <c r="EC269" s="614" t="s">
        <v>1083</v>
      </c>
      <c r="ED269" s="614" t="s">
        <v>529</v>
      </c>
      <c r="EE269" s="614" t="s">
        <v>529</v>
      </c>
      <c r="EF269" s="614" t="s">
        <v>529</v>
      </c>
      <c r="EG269" s="614" t="s">
        <v>529</v>
      </c>
      <c r="EH269" s="614" t="s">
        <v>1083</v>
      </c>
      <c r="EI269" s="614" t="s">
        <v>1083</v>
      </c>
      <c r="EJ269" s="614" t="s">
        <v>1083</v>
      </c>
      <c r="EK269" s="614" t="s">
        <v>1083</v>
      </c>
      <c r="EL269" s="614" t="s">
        <v>1083</v>
      </c>
      <c r="EM269" s="614" t="s">
        <v>1083</v>
      </c>
      <c r="EN269" s="614" t="s">
        <v>1083</v>
      </c>
      <c r="EO269" s="614" t="s">
        <v>1083</v>
      </c>
      <c r="EP269" s="614" t="s">
        <v>1083</v>
      </c>
      <c r="EQ269" s="614" t="s">
        <v>1083</v>
      </c>
      <c r="ER269" s="614" t="s">
        <v>1083</v>
      </c>
      <c r="ES269" s="614" t="s">
        <v>1083</v>
      </c>
      <c r="ET269" s="614" t="s">
        <v>529</v>
      </c>
      <c r="EU269" s="614" t="s">
        <v>529</v>
      </c>
      <c r="EV269" s="614" t="s">
        <v>529</v>
      </c>
      <c r="EW269" s="614" t="s">
        <v>529</v>
      </c>
      <c r="EX269" s="614" t="s">
        <v>1083</v>
      </c>
      <c r="EY269" s="614" t="s">
        <v>1083</v>
      </c>
      <c r="EZ269" s="614" t="s">
        <v>529</v>
      </c>
      <c r="FA269" s="614" t="s">
        <v>1083</v>
      </c>
      <c r="FB269" s="614" t="s">
        <v>1083</v>
      </c>
      <c r="FC269" s="614" t="s">
        <v>1083</v>
      </c>
      <c r="FD269" s="614" t="s">
        <v>1083</v>
      </c>
      <c r="FE269" s="614" t="s">
        <v>1083</v>
      </c>
      <c r="FF269" s="614" t="s">
        <v>1083</v>
      </c>
      <c r="FG269" s="614" t="s">
        <v>1083</v>
      </c>
      <c r="FH269" s="614" t="s">
        <v>1083</v>
      </c>
      <c r="FI269" s="614" t="s">
        <v>1083</v>
      </c>
      <c r="FJ269" s="614" t="s">
        <v>1083</v>
      </c>
      <c r="FK269" s="614" t="s">
        <v>1083</v>
      </c>
      <c r="FL269" s="614" t="s">
        <v>1083</v>
      </c>
      <c r="FM269" s="614" t="s">
        <v>1083</v>
      </c>
      <c r="FN269" s="614" t="s">
        <v>1083</v>
      </c>
      <c r="FO269" s="614" t="s">
        <v>1083</v>
      </c>
      <c r="FP269" s="614" t="s">
        <v>1083</v>
      </c>
      <c r="FQ269" s="614" t="s">
        <v>1083</v>
      </c>
      <c r="FR269" s="614" t="s">
        <v>529</v>
      </c>
      <c r="FS269" s="614" t="s">
        <v>529</v>
      </c>
      <c r="FT269" s="614" t="s">
        <v>529</v>
      </c>
      <c r="FU269" s="614" t="s">
        <v>529</v>
      </c>
      <c r="FV269" s="614" t="s">
        <v>529</v>
      </c>
      <c r="FW269" s="614" t="s">
        <v>529</v>
      </c>
      <c r="FX269" s="614" t="s">
        <v>529</v>
      </c>
      <c r="FY269" s="614" t="s">
        <v>1083</v>
      </c>
      <c r="FZ269" s="614" t="s">
        <v>529</v>
      </c>
      <c r="GA269" s="614" t="s">
        <v>529</v>
      </c>
      <c r="GB269" s="614" t="s">
        <v>529</v>
      </c>
      <c r="GC269" s="614" t="s">
        <v>529</v>
      </c>
      <c r="GD269" s="614" t="s">
        <v>529</v>
      </c>
      <c r="GE269" s="614" t="s">
        <v>1083</v>
      </c>
      <c r="GF269" s="614" t="s">
        <v>529</v>
      </c>
      <c r="GG269" s="614" t="s">
        <v>529</v>
      </c>
      <c r="GH269" s="614" t="s">
        <v>1083</v>
      </c>
      <c r="GI269" s="614" t="s">
        <v>1083</v>
      </c>
      <c r="GJ269" s="614" t="s">
        <v>529</v>
      </c>
      <c r="GK269" s="614" t="s">
        <v>1083</v>
      </c>
      <c r="GL269" s="614" t="s">
        <v>529</v>
      </c>
      <c r="GM269" s="614" t="s">
        <v>529</v>
      </c>
    </row>
    <row r="270" spans="1:195" x14ac:dyDescent="0.2">
      <c r="A270" s="613">
        <v>45095</v>
      </c>
      <c r="B270" s="614" t="s">
        <v>1083</v>
      </c>
      <c r="C270" s="614" t="s">
        <v>1083</v>
      </c>
      <c r="D270" s="614" t="s">
        <v>1083</v>
      </c>
      <c r="E270" s="614" t="s">
        <v>529</v>
      </c>
      <c r="F270" s="614" t="s">
        <v>1083</v>
      </c>
      <c r="G270" s="614" t="s">
        <v>1083</v>
      </c>
      <c r="H270" s="614" t="s">
        <v>1083</v>
      </c>
      <c r="I270" s="614" t="s">
        <v>1083</v>
      </c>
      <c r="J270" s="614" t="s">
        <v>1083</v>
      </c>
      <c r="K270" s="614" t="s">
        <v>1083</v>
      </c>
      <c r="L270" s="614" t="s">
        <v>1083</v>
      </c>
      <c r="M270" s="614" t="s">
        <v>1083</v>
      </c>
      <c r="N270" s="614" t="s">
        <v>1083</v>
      </c>
      <c r="O270" s="614" t="s">
        <v>1083</v>
      </c>
      <c r="P270" s="614" t="s">
        <v>1083</v>
      </c>
      <c r="Q270" s="614" t="s">
        <v>1083</v>
      </c>
      <c r="R270" s="614" t="s">
        <v>1083</v>
      </c>
      <c r="S270" s="614" t="s">
        <v>1083</v>
      </c>
      <c r="T270" s="614" t="s">
        <v>1083</v>
      </c>
      <c r="U270" s="614" t="s">
        <v>1083</v>
      </c>
      <c r="V270" s="614" t="s">
        <v>1083</v>
      </c>
      <c r="W270" s="614" t="s">
        <v>529</v>
      </c>
      <c r="X270" s="614" t="s">
        <v>529</v>
      </c>
      <c r="Y270" s="614" t="s">
        <v>1083</v>
      </c>
      <c r="Z270" s="614" t="s">
        <v>1083</v>
      </c>
      <c r="AA270" s="614" t="s">
        <v>1083</v>
      </c>
      <c r="AB270" s="614" t="s">
        <v>1083</v>
      </c>
      <c r="AC270" s="614" t="s">
        <v>1083</v>
      </c>
      <c r="AD270" s="614" t="s">
        <v>1083</v>
      </c>
      <c r="AE270" s="614" t="s">
        <v>1083</v>
      </c>
      <c r="AF270" s="614" t="s">
        <v>1083</v>
      </c>
      <c r="AG270" s="614" t="s">
        <v>1083</v>
      </c>
      <c r="AH270" s="614" t="s">
        <v>1083</v>
      </c>
      <c r="AI270" s="614" t="s">
        <v>1083</v>
      </c>
      <c r="AJ270" s="614" t="s">
        <v>1083</v>
      </c>
      <c r="AK270" s="614" t="s">
        <v>1083</v>
      </c>
      <c r="AL270" s="614" t="s">
        <v>1083</v>
      </c>
      <c r="AM270" s="614" t="s">
        <v>1083</v>
      </c>
      <c r="AN270" s="614" t="s">
        <v>1083</v>
      </c>
      <c r="AO270" s="614" t="s">
        <v>1083</v>
      </c>
      <c r="AP270" s="614" t="s">
        <v>1083</v>
      </c>
      <c r="AQ270" s="614" t="s">
        <v>1083</v>
      </c>
      <c r="AR270" s="614" t="s">
        <v>1083</v>
      </c>
      <c r="AS270" s="614" t="s">
        <v>1083</v>
      </c>
      <c r="AT270" s="614" t="s">
        <v>1083</v>
      </c>
      <c r="AU270" s="614" t="s">
        <v>1083</v>
      </c>
      <c r="AV270" s="614" t="s">
        <v>1083</v>
      </c>
      <c r="AW270" s="614" t="s">
        <v>1083</v>
      </c>
      <c r="AX270" s="614" t="s">
        <v>1083</v>
      </c>
      <c r="AY270" s="614" t="s">
        <v>1083</v>
      </c>
      <c r="AZ270" s="614" t="s">
        <v>1083</v>
      </c>
      <c r="BA270" s="614" t="s">
        <v>1083</v>
      </c>
      <c r="BB270" s="614" t="s">
        <v>1083</v>
      </c>
      <c r="BC270" s="614" t="s">
        <v>529</v>
      </c>
      <c r="BD270" s="614" t="s">
        <v>529</v>
      </c>
      <c r="BE270" s="614" t="s">
        <v>1083</v>
      </c>
      <c r="BF270" s="614" t="s">
        <v>529</v>
      </c>
      <c r="BG270" s="614" t="s">
        <v>1083</v>
      </c>
      <c r="BH270" s="614" t="s">
        <v>529</v>
      </c>
      <c r="BI270" s="614" t="s">
        <v>1083</v>
      </c>
      <c r="BJ270" s="614" t="s">
        <v>1083</v>
      </c>
      <c r="BK270" s="614" t="s">
        <v>529</v>
      </c>
      <c r="BL270" s="614" t="s">
        <v>529</v>
      </c>
      <c r="BM270" s="614" t="s">
        <v>1083</v>
      </c>
      <c r="BN270" s="614" t="s">
        <v>529</v>
      </c>
      <c r="BO270" s="614" t="s">
        <v>529</v>
      </c>
      <c r="BP270" s="614" t="s">
        <v>529</v>
      </c>
      <c r="BQ270" s="614" t="s">
        <v>529</v>
      </c>
      <c r="BR270" s="614" t="s">
        <v>529</v>
      </c>
      <c r="BS270" s="614" t="s">
        <v>529</v>
      </c>
      <c r="BT270" s="614" t="s">
        <v>529</v>
      </c>
      <c r="BU270" s="614" t="s">
        <v>529</v>
      </c>
      <c r="BV270" s="614" t="s">
        <v>529</v>
      </c>
      <c r="BW270" s="614" t="s">
        <v>529</v>
      </c>
      <c r="BX270" s="614" t="s">
        <v>529</v>
      </c>
      <c r="BY270" s="614" t="s">
        <v>1083</v>
      </c>
      <c r="BZ270" s="614" t="s">
        <v>1083</v>
      </c>
      <c r="CA270" s="614" t="s">
        <v>1083</v>
      </c>
      <c r="CB270" s="614" t="s">
        <v>1083</v>
      </c>
      <c r="CC270" s="614" t="s">
        <v>1083</v>
      </c>
      <c r="CD270" s="614" t="s">
        <v>1083</v>
      </c>
      <c r="CE270" s="614" t="s">
        <v>529</v>
      </c>
      <c r="CF270" s="614" t="s">
        <v>529</v>
      </c>
      <c r="CG270" s="614" t="s">
        <v>1083</v>
      </c>
      <c r="CH270" s="614" t="s">
        <v>1083</v>
      </c>
      <c r="CI270" s="614" t="s">
        <v>1083</v>
      </c>
      <c r="CJ270" s="614" t="s">
        <v>529</v>
      </c>
      <c r="CK270" s="614" t="s">
        <v>529</v>
      </c>
      <c r="CL270" s="614" t="s">
        <v>1083</v>
      </c>
      <c r="CM270" s="614" t="s">
        <v>1083</v>
      </c>
      <c r="CN270" s="614" t="s">
        <v>1083</v>
      </c>
      <c r="CO270" s="614" t="s">
        <v>1083</v>
      </c>
      <c r="CP270" s="614" t="s">
        <v>1083</v>
      </c>
      <c r="CQ270" s="614" t="s">
        <v>1083</v>
      </c>
      <c r="CR270" s="614" t="s">
        <v>529</v>
      </c>
      <c r="CS270" s="614" t="s">
        <v>1083</v>
      </c>
      <c r="CT270" s="614" t="s">
        <v>1083</v>
      </c>
      <c r="CU270" s="614" t="s">
        <v>1083</v>
      </c>
      <c r="CV270" s="614" t="s">
        <v>1083</v>
      </c>
      <c r="CW270" s="614" t="s">
        <v>1083</v>
      </c>
      <c r="CX270" s="614" t="s">
        <v>1083</v>
      </c>
      <c r="CY270" s="614" t="s">
        <v>1083</v>
      </c>
      <c r="CZ270" s="614" t="s">
        <v>1083</v>
      </c>
      <c r="DA270" s="614" t="s">
        <v>1083</v>
      </c>
      <c r="DB270" s="614" t="s">
        <v>1083</v>
      </c>
      <c r="DC270" s="614" t="s">
        <v>529</v>
      </c>
      <c r="DD270" s="614" t="s">
        <v>1083</v>
      </c>
      <c r="DE270" s="614" t="s">
        <v>1083</v>
      </c>
      <c r="DF270" s="614" t="s">
        <v>1083</v>
      </c>
      <c r="DG270" s="614" t="s">
        <v>1083</v>
      </c>
      <c r="DH270" s="614" t="s">
        <v>1083</v>
      </c>
      <c r="DI270" s="614" t="s">
        <v>1083</v>
      </c>
      <c r="DJ270" s="614" t="s">
        <v>1083</v>
      </c>
      <c r="DK270" s="614" t="s">
        <v>1083</v>
      </c>
      <c r="DL270" s="614" t="s">
        <v>1083</v>
      </c>
      <c r="DM270" s="614" t="s">
        <v>529</v>
      </c>
      <c r="DN270" s="614" t="s">
        <v>1083</v>
      </c>
      <c r="DO270" s="614" t="s">
        <v>1083</v>
      </c>
      <c r="DP270" s="614" t="s">
        <v>1083</v>
      </c>
      <c r="DQ270" s="614" t="s">
        <v>1083</v>
      </c>
      <c r="DR270" s="614" t="s">
        <v>1083</v>
      </c>
      <c r="DS270" s="614" t="s">
        <v>1083</v>
      </c>
      <c r="DT270" s="614" t="s">
        <v>1083</v>
      </c>
      <c r="DU270" s="614" t="s">
        <v>1083</v>
      </c>
      <c r="DV270" s="614" t="s">
        <v>1083</v>
      </c>
      <c r="DW270" s="614" t="s">
        <v>1083</v>
      </c>
      <c r="DX270" s="614" t="s">
        <v>1083</v>
      </c>
      <c r="DY270" s="614" t="s">
        <v>1083</v>
      </c>
      <c r="DZ270" s="614" t="s">
        <v>529</v>
      </c>
      <c r="EA270" s="614" t="s">
        <v>529</v>
      </c>
      <c r="EB270" s="614" t="s">
        <v>529</v>
      </c>
      <c r="EC270" s="614" t="s">
        <v>1083</v>
      </c>
      <c r="ED270" s="614" t="s">
        <v>529</v>
      </c>
      <c r="EE270" s="614" t="s">
        <v>529</v>
      </c>
      <c r="EF270" s="614" t="s">
        <v>529</v>
      </c>
      <c r="EG270" s="614" t="s">
        <v>529</v>
      </c>
      <c r="EH270" s="614" t="s">
        <v>1083</v>
      </c>
      <c r="EI270" s="614" t="s">
        <v>1083</v>
      </c>
      <c r="EJ270" s="614" t="s">
        <v>1083</v>
      </c>
      <c r="EK270" s="614" t="s">
        <v>1083</v>
      </c>
      <c r="EL270" s="614" t="s">
        <v>1083</v>
      </c>
      <c r="EM270" s="614" t="s">
        <v>1083</v>
      </c>
      <c r="EN270" s="614" t="s">
        <v>1083</v>
      </c>
      <c r="EO270" s="614" t="s">
        <v>1083</v>
      </c>
      <c r="EP270" s="614" t="s">
        <v>1083</v>
      </c>
      <c r="EQ270" s="614" t="s">
        <v>1083</v>
      </c>
      <c r="ER270" s="614" t="s">
        <v>1083</v>
      </c>
      <c r="ES270" s="614" t="s">
        <v>1083</v>
      </c>
      <c r="ET270" s="614" t="s">
        <v>1083</v>
      </c>
      <c r="EU270" s="614" t="s">
        <v>529</v>
      </c>
      <c r="EV270" s="614" t="s">
        <v>529</v>
      </c>
      <c r="EW270" s="614" t="s">
        <v>529</v>
      </c>
      <c r="EX270" s="614" t="s">
        <v>1083</v>
      </c>
      <c r="EY270" s="614" t="s">
        <v>1083</v>
      </c>
      <c r="EZ270" s="614" t="s">
        <v>529</v>
      </c>
      <c r="FA270" s="614" t="s">
        <v>1083</v>
      </c>
      <c r="FB270" s="614" t="s">
        <v>1083</v>
      </c>
      <c r="FC270" s="614" t="s">
        <v>529</v>
      </c>
      <c r="FD270" s="614" t="s">
        <v>1083</v>
      </c>
      <c r="FE270" s="614" t="s">
        <v>1083</v>
      </c>
      <c r="FF270" s="614" t="s">
        <v>1083</v>
      </c>
      <c r="FG270" s="614" t="s">
        <v>1083</v>
      </c>
      <c r="FH270" s="614" t="s">
        <v>1083</v>
      </c>
      <c r="FI270" s="614" t="s">
        <v>1083</v>
      </c>
      <c r="FJ270" s="614" t="s">
        <v>529</v>
      </c>
      <c r="FK270" s="614" t="s">
        <v>529</v>
      </c>
      <c r="FL270" s="614" t="s">
        <v>1083</v>
      </c>
      <c r="FM270" s="614" t="s">
        <v>1083</v>
      </c>
      <c r="FN270" s="614" t="s">
        <v>1083</v>
      </c>
      <c r="FO270" s="614" t="s">
        <v>1083</v>
      </c>
      <c r="FP270" s="614" t="s">
        <v>1083</v>
      </c>
      <c r="FQ270" s="614" t="s">
        <v>1083</v>
      </c>
      <c r="FR270" s="614" t="s">
        <v>529</v>
      </c>
      <c r="FS270" s="614" t="s">
        <v>529</v>
      </c>
      <c r="FT270" s="614" t="s">
        <v>529</v>
      </c>
      <c r="FU270" s="614" t="s">
        <v>529</v>
      </c>
      <c r="FV270" s="614" t="s">
        <v>529</v>
      </c>
      <c r="FW270" s="614" t="s">
        <v>529</v>
      </c>
      <c r="FX270" s="614" t="s">
        <v>529</v>
      </c>
      <c r="FY270" s="614" t="s">
        <v>1083</v>
      </c>
      <c r="FZ270" s="614" t="s">
        <v>529</v>
      </c>
      <c r="GA270" s="614" t="s">
        <v>529</v>
      </c>
      <c r="GB270" s="614" t="s">
        <v>529</v>
      </c>
      <c r="GC270" s="614" t="s">
        <v>529</v>
      </c>
      <c r="GD270" s="614" t="s">
        <v>529</v>
      </c>
      <c r="GE270" s="614" t="s">
        <v>1083</v>
      </c>
      <c r="GF270" s="614" t="s">
        <v>529</v>
      </c>
      <c r="GG270" s="614" t="s">
        <v>529</v>
      </c>
      <c r="GH270" s="614" t="s">
        <v>1083</v>
      </c>
      <c r="GI270" s="614" t="s">
        <v>1083</v>
      </c>
      <c r="GJ270" s="614" t="s">
        <v>529</v>
      </c>
      <c r="GK270" s="614" t="s">
        <v>1083</v>
      </c>
      <c r="GL270" s="614" t="s">
        <v>529</v>
      </c>
      <c r="GM270" s="614" t="s">
        <v>529</v>
      </c>
    </row>
    <row r="271" spans="1:195" x14ac:dyDescent="0.2">
      <c r="A271" s="613">
        <v>45096</v>
      </c>
      <c r="B271" s="614" t="s">
        <v>1083</v>
      </c>
      <c r="C271" s="614" t="s">
        <v>1083</v>
      </c>
      <c r="D271" s="614" t="s">
        <v>1083</v>
      </c>
      <c r="E271" s="614" t="s">
        <v>529</v>
      </c>
      <c r="F271" s="614" t="s">
        <v>1083</v>
      </c>
      <c r="G271" s="614" t="s">
        <v>1083</v>
      </c>
      <c r="H271" s="614" t="s">
        <v>1083</v>
      </c>
      <c r="I271" s="614" t="s">
        <v>1083</v>
      </c>
      <c r="J271" s="614" t="s">
        <v>1083</v>
      </c>
      <c r="K271" s="614" t="s">
        <v>1083</v>
      </c>
      <c r="L271" s="614" t="s">
        <v>1083</v>
      </c>
      <c r="M271" s="614" t="s">
        <v>1083</v>
      </c>
      <c r="N271" s="614" t="s">
        <v>1083</v>
      </c>
      <c r="O271" s="614" t="s">
        <v>1083</v>
      </c>
      <c r="P271" s="614" t="s">
        <v>1083</v>
      </c>
      <c r="Q271" s="614" t="s">
        <v>1083</v>
      </c>
      <c r="R271" s="614" t="s">
        <v>1083</v>
      </c>
      <c r="S271" s="614" t="s">
        <v>1083</v>
      </c>
      <c r="T271" s="614" t="s">
        <v>1083</v>
      </c>
      <c r="U271" s="614" t="s">
        <v>1083</v>
      </c>
      <c r="V271" s="614" t="s">
        <v>1083</v>
      </c>
      <c r="W271" s="614" t="s">
        <v>529</v>
      </c>
      <c r="X271" s="614" t="s">
        <v>529</v>
      </c>
      <c r="Y271" s="614" t="s">
        <v>1083</v>
      </c>
      <c r="Z271" s="614" t="s">
        <v>1083</v>
      </c>
      <c r="AA271" s="614" t="s">
        <v>1083</v>
      </c>
      <c r="AB271" s="614" t="s">
        <v>1083</v>
      </c>
      <c r="AC271" s="614" t="s">
        <v>1083</v>
      </c>
      <c r="AD271" s="614" t="s">
        <v>1083</v>
      </c>
      <c r="AE271" s="614" t="s">
        <v>1083</v>
      </c>
      <c r="AF271" s="614" t="s">
        <v>1083</v>
      </c>
      <c r="AG271" s="614" t="s">
        <v>1083</v>
      </c>
      <c r="AH271" s="614" t="s">
        <v>1083</v>
      </c>
      <c r="AI271" s="614" t="s">
        <v>1083</v>
      </c>
      <c r="AJ271" s="614" t="s">
        <v>1083</v>
      </c>
      <c r="AK271" s="614" t="s">
        <v>1083</v>
      </c>
      <c r="AL271" s="614" t="s">
        <v>1083</v>
      </c>
      <c r="AM271" s="614" t="s">
        <v>1083</v>
      </c>
      <c r="AN271" s="614" t="s">
        <v>1083</v>
      </c>
      <c r="AO271" s="614" t="s">
        <v>1083</v>
      </c>
      <c r="AP271" s="614" t="s">
        <v>1083</v>
      </c>
      <c r="AQ271" s="614" t="s">
        <v>1083</v>
      </c>
      <c r="AR271" s="614" t="s">
        <v>1083</v>
      </c>
      <c r="AS271" s="614" t="s">
        <v>1083</v>
      </c>
      <c r="AT271" s="614" t="s">
        <v>1083</v>
      </c>
      <c r="AU271" s="614" t="s">
        <v>1083</v>
      </c>
      <c r="AV271" s="614" t="s">
        <v>1083</v>
      </c>
      <c r="AW271" s="614" t="s">
        <v>1083</v>
      </c>
      <c r="AX271" s="614" t="s">
        <v>1083</v>
      </c>
      <c r="AY271" s="614" t="s">
        <v>1083</v>
      </c>
      <c r="AZ271" s="614" t="s">
        <v>1083</v>
      </c>
      <c r="BA271" s="614" t="s">
        <v>1083</v>
      </c>
      <c r="BB271" s="614" t="s">
        <v>1083</v>
      </c>
      <c r="BC271" s="614" t="s">
        <v>529</v>
      </c>
      <c r="BD271" s="614" t="s">
        <v>529</v>
      </c>
      <c r="BE271" s="614" t="s">
        <v>1083</v>
      </c>
      <c r="BF271" s="614" t="s">
        <v>529</v>
      </c>
      <c r="BG271" s="614" t="s">
        <v>1083</v>
      </c>
      <c r="BH271" s="614" t="s">
        <v>529</v>
      </c>
      <c r="BI271" s="614" t="s">
        <v>1083</v>
      </c>
      <c r="BJ271" s="614" t="s">
        <v>1083</v>
      </c>
      <c r="BK271" s="614" t="s">
        <v>529</v>
      </c>
      <c r="BL271" s="614" t="s">
        <v>529</v>
      </c>
      <c r="BM271" s="614" t="s">
        <v>1083</v>
      </c>
      <c r="BN271" s="614" t="s">
        <v>529</v>
      </c>
      <c r="BO271" s="614" t="s">
        <v>529</v>
      </c>
      <c r="BP271" s="614" t="s">
        <v>529</v>
      </c>
      <c r="BQ271" s="614" t="s">
        <v>529</v>
      </c>
      <c r="BR271" s="614" t="s">
        <v>529</v>
      </c>
      <c r="BS271" s="614" t="s">
        <v>529</v>
      </c>
      <c r="BT271" s="614" t="s">
        <v>529</v>
      </c>
      <c r="BU271" s="614" t="s">
        <v>529</v>
      </c>
      <c r="BV271" s="614" t="s">
        <v>529</v>
      </c>
      <c r="BW271" s="614" t="s">
        <v>529</v>
      </c>
      <c r="BX271" s="614" t="s">
        <v>529</v>
      </c>
      <c r="BY271" s="614" t="s">
        <v>1083</v>
      </c>
      <c r="BZ271" s="614" t="s">
        <v>1083</v>
      </c>
      <c r="CA271" s="614" t="s">
        <v>1083</v>
      </c>
      <c r="CB271" s="614" t="s">
        <v>1083</v>
      </c>
      <c r="CC271" s="614" t="s">
        <v>1083</v>
      </c>
      <c r="CD271" s="614" t="s">
        <v>1083</v>
      </c>
      <c r="CE271" s="614" t="s">
        <v>529</v>
      </c>
      <c r="CF271" s="614" t="s">
        <v>529</v>
      </c>
      <c r="CG271" s="614" t="s">
        <v>1083</v>
      </c>
      <c r="CH271" s="614" t="s">
        <v>1083</v>
      </c>
      <c r="CI271" s="614" t="s">
        <v>1083</v>
      </c>
      <c r="CJ271" s="614" t="s">
        <v>529</v>
      </c>
      <c r="CK271" s="614" t="s">
        <v>529</v>
      </c>
      <c r="CL271" s="614" t="s">
        <v>1083</v>
      </c>
      <c r="CM271" s="614" t="s">
        <v>1083</v>
      </c>
      <c r="CN271" s="614" t="s">
        <v>1083</v>
      </c>
      <c r="CO271" s="614" t="s">
        <v>1083</v>
      </c>
      <c r="CP271" s="614" t="s">
        <v>1083</v>
      </c>
      <c r="CQ271" s="614" t="s">
        <v>1083</v>
      </c>
      <c r="CR271" s="614" t="s">
        <v>529</v>
      </c>
      <c r="CS271" s="614" t="s">
        <v>1083</v>
      </c>
      <c r="CT271" s="614" t="s">
        <v>1083</v>
      </c>
      <c r="CU271" s="614" t="s">
        <v>1083</v>
      </c>
      <c r="CV271" s="614" t="s">
        <v>1083</v>
      </c>
      <c r="CW271" s="614" t="s">
        <v>1083</v>
      </c>
      <c r="CX271" s="614" t="s">
        <v>1083</v>
      </c>
      <c r="CY271" s="614" t="s">
        <v>1083</v>
      </c>
      <c r="CZ271" s="614" t="s">
        <v>1083</v>
      </c>
      <c r="DA271" s="614" t="s">
        <v>1083</v>
      </c>
      <c r="DB271" s="614" t="s">
        <v>1083</v>
      </c>
      <c r="DC271" s="614" t="s">
        <v>529</v>
      </c>
      <c r="DD271" s="614" t="s">
        <v>1083</v>
      </c>
      <c r="DE271" s="614" t="s">
        <v>1083</v>
      </c>
      <c r="DF271" s="614" t="s">
        <v>1083</v>
      </c>
      <c r="DG271" s="614" t="s">
        <v>1083</v>
      </c>
      <c r="DH271" s="614" t="s">
        <v>1083</v>
      </c>
      <c r="DI271" s="614" t="s">
        <v>1083</v>
      </c>
      <c r="DJ271" s="614" t="s">
        <v>1083</v>
      </c>
      <c r="DK271" s="614" t="s">
        <v>1083</v>
      </c>
      <c r="DL271" s="614" t="s">
        <v>1083</v>
      </c>
      <c r="DM271" s="614" t="s">
        <v>529</v>
      </c>
      <c r="DN271" s="614" t="s">
        <v>1083</v>
      </c>
      <c r="DO271" s="614" t="s">
        <v>1083</v>
      </c>
      <c r="DP271" s="614" t="s">
        <v>1083</v>
      </c>
      <c r="DQ271" s="614" t="s">
        <v>1083</v>
      </c>
      <c r="DR271" s="614" t="s">
        <v>1083</v>
      </c>
      <c r="DS271" s="614" t="s">
        <v>1083</v>
      </c>
      <c r="DT271" s="614" t="s">
        <v>1083</v>
      </c>
      <c r="DU271" s="614" t="s">
        <v>1083</v>
      </c>
      <c r="DV271" s="614" t="s">
        <v>1083</v>
      </c>
      <c r="DW271" s="614" t="s">
        <v>1083</v>
      </c>
      <c r="DX271" s="614" t="s">
        <v>1083</v>
      </c>
      <c r="DY271" s="614" t="s">
        <v>1083</v>
      </c>
      <c r="DZ271" s="614" t="s">
        <v>529</v>
      </c>
      <c r="EA271" s="614" t="s">
        <v>529</v>
      </c>
      <c r="EB271" s="614" t="s">
        <v>529</v>
      </c>
      <c r="EC271" s="614" t="s">
        <v>1083</v>
      </c>
      <c r="ED271" s="614" t="s">
        <v>529</v>
      </c>
      <c r="EE271" s="614" t="s">
        <v>529</v>
      </c>
      <c r="EF271" s="614" t="s">
        <v>529</v>
      </c>
      <c r="EG271" s="614" t="s">
        <v>529</v>
      </c>
      <c r="EH271" s="614" t="s">
        <v>1083</v>
      </c>
      <c r="EI271" s="614" t="s">
        <v>1083</v>
      </c>
      <c r="EJ271" s="614" t="s">
        <v>1083</v>
      </c>
      <c r="EK271" s="614" t="s">
        <v>1083</v>
      </c>
      <c r="EL271" s="614" t="s">
        <v>1083</v>
      </c>
      <c r="EM271" s="614" t="s">
        <v>1083</v>
      </c>
      <c r="EN271" s="614" t="s">
        <v>1083</v>
      </c>
      <c r="EO271" s="614" t="s">
        <v>1083</v>
      </c>
      <c r="EP271" s="614" t="s">
        <v>1083</v>
      </c>
      <c r="EQ271" s="614" t="s">
        <v>1083</v>
      </c>
      <c r="ER271" s="614" t="s">
        <v>1083</v>
      </c>
      <c r="ES271" s="614" t="s">
        <v>1083</v>
      </c>
      <c r="ET271" s="614" t="s">
        <v>529</v>
      </c>
      <c r="EU271" s="614" t="s">
        <v>1083</v>
      </c>
      <c r="EV271" s="614" t="s">
        <v>529</v>
      </c>
      <c r="EW271" s="614" t="s">
        <v>529</v>
      </c>
      <c r="EX271" s="614" t="s">
        <v>1083</v>
      </c>
      <c r="EY271" s="614" t="s">
        <v>1083</v>
      </c>
      <c r="EZ271" s="614" t="s">
        <v>529</v>
      </c>
      <c r="FA271" s="614" t="s">
        <v>1083</v>
      </c>
      <c r="FB271" s="614" t="s">
        <v>1083</v>
      </c>
      <c r="FC271" s="614" t="s">
        <v>1083</v>
      </c>
      <c r="FD271" s="614" t="s">
        <v>1083</v>
      </c>
      <c r="FE271" s="614" t="s">
        <v>1083</v>
      </c>
      <c r="FF271" s="614" t="s">
        <v>1083</v>
      </c>
      <c r="FG271" s="614" t="s">
        <v>1083</v>
      </c>
      <c r="FH271" s="614" t="s">
        <v>1083</v>
      </c>
      <c r="FI271" s="614" t="s">
        <v>1083</v>
      </c>
      <c r="FJ271" s="614" t="s">
        <v>529</v>
      </c>
      <c r="FK271" s="614" t="s">
        <v>529</v>
      </c>
      <c r="FL271" s="614" t="s">
        <v>1083</v>
      </c>
      <c r="FM271" s="614" t="s">
        <v>1083</v>
      </c>
      <c r="FN271" s="614" t="s">
        <v>1083</v>
      </c>
      <c r="FO271" s="614" t="s">
        <v>1083</v>
      </c>
      <c r="FP271" s="614" t="s">
        <v>1083</v>
      </c>
      <c r="FQ271" s="614" t="s">
        <v>1083</v>
      </c>
      <c r="FR271" s="614" t="s">
        <v>529</v>
      </c>
      <c r="FS271" s="614" t="s">
        <v>529</v>
      </c>
      <c r="FT271" s="614" t="s">
        <v>529</v>
      </c>
      <c r="FU271" s="614" t="s">
        <v>529</v>
      </c>
      <c r="FV271" s="614" t="s">
        <v>529</v>
      </c>
      <c r="FW271" s="614" t="s">
        <v>529</v>
      </c>
      <c r="FX271" s="614" t="s">
        <v>529</v>
      </c>
      <c r="FY271" s="614" t="s">
        <v>1083</v>
      </c>
      <c r="FZ271" s="614" t="s">
        <v>529</v>
      </c>
      <c r="GA271" s="614" t="s">
        <v>529</v>
      </c>
      <c r="GB271" s="614" t="s">
        <v>529</v>
      </c>
      <c r="GC271" s="614" t="s">
        <v>529</v>
      </c>
      <c r="GD271" s="614" t="s">
        <v>529</v>
      </c>
      <c r="GE271" s="614" t="s">
        <v>1083</v>
      </c>
      <c r="GF271" s="614" t="s">
        <v>529</v>
      </c>
      <c r="GG271" s="614" t="s">
        <v>529</v>
      </c>
      <c r="GH271" s="614" t="s">
        <v>1083</v>
      </c>
      <c r="GI271" s="614" t="s">
        <v>1083</v>
      </c>
      <c r="GJ271" s="614" t="s">
        <v>529</v>
      </c>
      <c r="GK271" s="614" t="s">
        <v>1083</v>
      </c>
      <c r="GL271" s="614" t="s">
        <v>529</v>
      </c>
      <c r="GM271" s="614" t="s">
        <v>529</v>
      </c>
    </row>
    <row r="272" spans="1:195" x14ac:dyDescent="0.2">
      <c r="A272" s="613">
        <v>45097</v>
      </c>
      <c r="B272" s="614" t="s">
        <v>1083</v>
      </c>
      <c r="C272" s="614" t="s">
        <v>1083</v>
      </c>
      <c r="D272" s="614" t="s">
        <v>1083</v>
      </c>
      <c r="E272" s="614" t="s">
        <v>529</v>
      </c>
      <c r="F272" s="614" t="s">
        <v>1083</v>
      </c>
      <c r="G272" s="614" t="s">
        <v>1083</v>
      </c>
      <c r="H272" s="614" t="s">
        <v>1083</v>
      </c>
      <c r="I272" s="614" t="s">
        <v>529</v>
      </c>
      <c r="J272" s="614" t="s">
        <v>1083</v>
      </c>
      <c r="K272" s="614" t="s">
        <v>1083</v>
      </c>
      <c r="L272" s="614" t="s">
        <v>1083</v>
      </c>
      <c r="M272" s="614" t="s">
        <v>1083</v>
      </c>
      <c r="N272" s="614" t="s">
        <v>1083</v>
      </c>
      <c r="O272" s="614" t="s">
        <v>1083</v>
      </c>
      <c r="P272" s="614" t="s">
        <v>1083</v>
      </c>
      <c r="Q272" s="614" t="s">
        <v>1083</v>
      </c>
      <c r="R272" s="614" t="s">
        <v>1083</v>
      </c>
      <c r="S272" s="614" t="s">
        <v>1083</v>
      </c>
      <c r="T272" s="614" t="s">
        <v>1083</v>
      </c>
      <c r="U272" s="614" t="s">
        <v>1083</v>
      </c>
      <c r="V272" s="614" t="s">
        <v>1083</v>
      </c>
      <c r="W272" s="614" t="s">
        <v>1083</v>
      </c>
      <c r="X272" s="614" t="s">
        <v>1083</v>
      </c>
      <c r="Y272" s="614" t="s">
        <v>1083</v>
      </c>
      <c r="Z272" s="614" t="s">
        <v>1083</v>
      </c>
      <c r="AA272" s="614" t="s">
        <v>1083</v>
      </c>
      <c r="AB272" s="614" t="s">
        <v>1083</v>
      </c>
      <c r="AC272" s="614" t="s">
        <v>1083</v>
      </c>
      <c r="AD272" s="614" t="s">
        <v>1083</v>
      </c>
      <c r="AE272" s="614" t="s">
        <v>1083</v>
      </c>
      <c r="AF272" s="614" t="s">
        <v>1083</v>
      </c>
      <c r="AG272" s="614" t="s">
        <v>1083</v>
      </c>
      <c r="AH272" s="614" t="s">
        <v>1083</v>
      </c>
      <c r="AI272" s="614" t="s">
        <v>1083</v>
      </c>
      <c r="AJ272" s="614" t="s">
        <v>1083</v>
      </c>
      <c r="AK272" s="614" t="s">
        <v>1083</v>
      </c>
      <c r="AL272" s="614" t="s">
        <v>1083</v>
      </c>
      <c r="AM272" s="614" t="s">
        <v>1083</v>
      </c>
      <c r="AN272" s="614" t="s">
        <v>1083</v>
      </c>
      <c r="AO272" s="614" t="s">
        <v>1083</v>
      </c>
      <c r="AP272" s="614" t="s">
        <v>1083</v>
      </c>
      <c r="AQ272" s="614" t="s">
        <v>1083</v>
      </c>
      <c r="AR272" s="614" t="s">
        <v>1083</v>
      </c>
      <c r="AS272" s="614" t="s">
        <v>1083</v>
      </c>
      <c r="AT272" s="614" t="s">
        <v>1083</v>
      </c>
      <c r="AU272" s="614" t="s">
        <v>1083</v>
      </c>
      <c r="AV272" s="614" t="s">
        <v>1083</v>
      </c>
      <c r="AW272" s="614" t="s">
        <v>1083</v>
      </c>
      <c r="AX272" s="614" t="s">
        <v>1083</v>
      </c>
      <c r="AY272" s="614" t="s">
        <v>1083</v>
      </c>
      <c r="AZ272" s="614" t="s">
        <v>1083</v>
      </c>
      <c r="BA272" s="614" t="s">
        <v>1083</v>
      </c>
      <c r="BB272" s="614" t="s">
        <v>1083</v>
      </c>
      <c r="BC272" s="614" t="s">
        <v>529</v>
      </c>
      <c r="BD272" s="614" t="s">
        <v>529</v>
      </c>
      <c r="BE272" s="614" t="s">
        <v>1083</v>
      </c>
      <c r="BF272" s="614" t="s">
        <v>529</v>
      </c>
      <c r="BG272" s="614" t="s">
        <v>1083</v>
      </c>
      <c r="BH272" s="614" t="s">
        <v>529</v>
      </c>
      <c r="BI272" s="614" t="s">
        <v>1083</v>
      </c>
      <c r="BJ272" s="614" t="s">
        <v>1083</v>
      </c>
      <c r="BK272" s="614" t="s">
        <v>529</v>
      </c>
      <c r="BL272" s="614" t="s">
        <v>529</v>
      </c>
      <c r="BM272" s="614" t="s">
        <v>1083</v>
      </c>
      <c r="BN272" s="614" t="s">
        <v>529</v>
      </c>
      <c r="BO272" s="614" t="s">
        <v>529</v>
      </c>
      <c r="BP272" s="614" t="s">
        <v>529</v>
      </c>
      <c r="BQ272" s="614" t="s">
        <v>529</v>
      </c>
      <c r="BR272" s="614" t="s">
        <v>529</v>
      </c>
      <c r="BS272" s="614" t="s">
        <v>529</v>
      </c>
      <c r="BT272" s="614" t="s">
        <v>529</v>
      </c>
      <c r="BU272" s="614" t="s">
        <v>529</v>
      </c>
      <c r="BV272" s="614" t="s">
        <v>529</v>
      </c>
      <c r="BW272" s="614" t="s">
        <v>529</v>
      </c>
      <c r="BX272" s="614" t="s">
        <v>529</v>
      </c>
      <c r="BY272" s="614" t="s">
        <v>1083</v>
      </c>
      <c r="BZ272" s="614" t="s">
        <v>1083</v>
      </c>
      <c r="CA272" s="614" t="s">
        <v>1083</v>
      </c>
      <c r="CB272" s="614" t="s">
        <v>1083</v>
      </c>
      <c r="CC272" s="614" t="s">
        <v>1083</v>
      </c>
      <c r="CD272" s="614" t="s">
        <v>1083</v>
      </c>
      <c r="CE272" s="614" t="s">
        <v>529</v>
      </c>
      <c r="CF272" s="614" t="s">
        <v>529</v>
      </c>
      <c r="CG272" s="614" t="s">
        <v>1083</v>
      </c>
      <c r="CH272" s="614" t="s">
        <v>1083</v>
      </c>
      <c r="CI272" s="614" t="s">
        <v>1083</v>
      </c>
      <c r="CJ272" s="614" t="s">
        <v>1083</v>
      </c>
      <c r="CK272" s="614" t="s">
        <v>529</v>
      </c>
      <c r="CL272" s="614" t="s">
        <v>1083</v>
      </c>
      <c r="CM272" s="614" t="s">
        <v>1083</v>
      </c>
      <c r="CN272" s="614" t="s">
        <v>1083</v>
      </c>
      <c r="CO272" s="614" t="s">
        <v>1083</v>
      </c>
      <c r="CP272" s="614" t="s">
        <v>1083</v>
      </c>
      <c r="CQ272" s="614" t="s">
        <v>1083</v>
      </c>
      <c r="CR272" s="614" t="s">
        <v>529</v>
      </c>
      <c r="CS272" s="614" t="s">
        <v>1083</v>
      </c>
      <c r="CT272" s="614" t="s">
        <v>1083</v>
      </c>
      <c r="CU272" s="614" t="s">
        <v>1083</v>
      </c>
      <c r="CV272" s="614" t="s">
        <v>1083</v>
      </c>
      <c r="CW272" s="614" t="s">
        <v>1083</v>
      </c>
      <c r="CX272" s="614" t="s">
        <v>1083</v>
      </c>
      <c r="CY272" s="614" t="s">
        <v>1083</v>
      </c>
      <c r="CZ272" s="614" t="s">
        <v>1083</v>
      </c>
      <c r="DA272" s="614" t="s">
        <v>1083</v>
      </c>
      <c r="DB272" s="614" t="s">
        <v>1083</v>
      </c>
      <c r="DC272" s="614" t="s">
        <v>529</v>
      </c>
      <c r="DD272" s="614" t="s">
        <v>1083</v>
      </c>
      <c r="DE272" s="614" t="s">
        <v>1083</v>
      </c>
      <c r="DF272" s="614" t="s">
        <v>1083</v>
      </c>
      <c r="DG272" s="614" t="s">
        <v>1083</v>
      </c>
      <c r="DH272" s="614" t="s">
        <v>1083</v>
      </c>
      <c r="DI272" s="614" t="s">
        <v>1083</v>
      </c>
      <c r="DJ272" s="614" t="s">
        <v>1083</v>
      </c>
      <c r="DK272" s="614" t="s">
        <v>1083</v>
      </c>
      <c r="DL272" s="614" t="s">
        <v>1083</v>
      </c>
      <c r="DM272" s="614" t="s">
        <v>529</v>
      </c>
      <c r="DN272" s="614" t="s">
        <v>1083</v>
      </c>
      <c r="DO272" s="614" t="s">
        <v>1083</v>
      </c>
      <c r="DP272" s="614" t="s">
        <v>1083</v>
      </c>
      <c r="DQ272" s="614" t="s">
        <v>1083</v>
      </c>
      <c r="DR272" s="614" t="s">
        <v>1083</v>
      </c>
      <c r="DS272" s="614" t="s">
        <v>1083</v>
      </c>
      <c r="DT272" s="614" t="s">
        <v>1083</v>
      </c>
      <c r="DU272" s="614" t="s">
        <v>1083</v>
      </c>
      <c r="DV272" s="614" t="s">
        <v>1083</v>
      </c>
      <c r="DW272" s="614" t="s">
        <v>1083</v>
      </c>
      <c r="DX272" s="614" t="s">
        <v>1083</v>
      </c>
      <c r="DY272" s="614" t="s">
        <v>1083</v>
      </c>
      <c r="DZ272" s="614" t="s">
        <v>529</v>
      </c>
      <c r="EA272" s="614" t="s">
        <v>529</v>
      </c>
      <c r="EB272" s="614" t="s">
        <v>529</v>
      </c>
      <c r="EC272" s="614" t="s">
        <v>1083</v>
      </c>
      <c r="ED272" s="614" t="s">
        <v>529</v>
      </c>
      <c r="EE272" s="614" t="s">
        <v>529</v>
      </c>
      <c r="EF272" s="614" t="s">
        <v>529</v>
      </c>
      <c r="EG272" s="614" t="s">
        <v>529</v>
      </c>
      <c r="EH272" s="614" t="s">
        <v>1083</v>
      </c>
      <c r="EI272" s="614" t="s">
        <v>1083</v>
      </c>
      <c r="EJ272" s="614" t="s">
        <v>1083</v>
      </c>
      <c r="EK272" s="614" t="s">
        <v>1083</v>
      </c>
      <c r="EL272" s="614" t="s">
        <v>1083</v>
      </c>
      <c r="EM272" s="614" t="s">
        <v>1083</v>
      </c>
      <c r="EN272" s="614" t="s">
        <v>1083</v>
      </c>
      <c r="EO272" s="614" t="s">
        <v>1083</v>
      </c>
      <c r="EP272" s="614" t="s">
        <v>1083</v>
      </c>
      <c r="EQ272" s="614" t="s">
        <v>1083</v>
      </c>
      <c r="ER272" s="614" t="s">
        <v>1083</v>
      </c>
      <c r="ES272" s="614" t="s">
        <v>1083</v>
      </c>
      <c r="ET272" s="614" t="s">
        <v>1083</v>
      </c>
      <c r="EU272" s="614" t="s">
        <v>1083</v>
      </c>
      <c r="EV272" s="614" t="s">
        <v>529</v>
      </c>
      <c r="EW272" s="614" t="s">
        <v>529</v>
      </c>
      <c r="EX272" s="614" t="s">
        <v>529</v>
      </c>
      <c r="EY272" s="614" t="s">
        <v>1083</v>
      </c>
      <c r="EZ272" s="614" t="s">
        <v>529</v>
      </c>
      <c r="FA272" s="614" t="s">
        <v>1083</v>
      </c>
      <c r="FB272" s="614" t="s">
        <v>1083</v>
      </c>
      <c r="FC272" s="614" t="s">
        <v>1083</v>
      </c>
      <c r="FD272" s="614" t="s">
        <v>1083</v>
      </c>
      <c r="FE272" s="614" t="s">
        <v>1083</v>
      </c>
      <c r="FF272" s="614" t="s">
        <v>1083</v>
      </c>
      <c r="FG272" s="614" t="s">
        <v>1083</v>
      </c>
      <c r="FH272" s="614" t="s">
        <v>1083</v>
      </c>
      <c r="FI272" s="614" t="s">
        <v>1083</v>
      </c>
      <c r="FJ272" s="614" t="s">
        <v>1083</v>
      </c>
      <c r="FK272" s="614" t="s">
        <v>1083</v>
      </c>
      <c r="FL272" s="614" t="s">
        <v>1083</v>
      </c>
      <c r="FM272" s="614" t="s">
        <v>1083</v>
      </c>
      <c r="FN272" s="614" t="s">
        <v>1083</v>
      </c>
      <c r="FO272" s="614" t="s">
        <v>1083</v>
      </c>
      <c r="FP272" s="614" t="s">
        <v>1083</v>
      </c>
      <c r="FQ272" s="614" t="s">
        <v>1083</v>
      </c>
      <c r="FR272" s="614" t="s">
        <v>529</v>
      </c>
      <c r="FS272" s="614" t="s">
        <v>529</v>
      </c>
      <c r="FT272" s="614" t="s">
        <v>529</v>
      </c>
      <c r="FU272" s="614" t="s">
        <v>529</v>
      </c>
      <c r="FV272" s="614" t="s">
        <v>529</v>
      </c>
      <c r="FW272" s="614" t="s">
        <v>529</v>
      </c>
      <c r="FX272" s="614" t="s">
        <v>529</v>
      </c>
      <c r="FY272" s="614" t="s">
        <v>1083</v>
      </c>
      <c r="FZ272" s="614" t="s">
        <v>529</v>
      </c>
      <c r="GA272" s="614" t="s">
        <v>529</v>
      </c>
      <c r="GB272" s="614" t="s">
        <v>529</v>
      </c>
      <c r="GC272" s="614" t="s">
        <v>529</v>
      </c>
      <c r="GD272" s="614" t="s">
        <v>529</v>
      </c>
      <c r="GE272" s="614" t="s">
        <v>1083</v>
      </c>
      <c r="GF272" s="614" t="s">
        <v>529</v>
      </c>
      <c r="GG272" s="614" t="s">
        <v>529</v>
      </c>
      <c r="GH272" s="614" t="s">
        <v>1083</v>
      </c>
      <c r="GI272" s="614" t="s">
        <v>1083</v>
      </c>
      <c r="GJ272" s="614" t="s">
        <v>529</v>
      </c>
      <c r="GK272" s="614" t="s">
        <v>1083</v>
      </c>
      <c r="GL272" s="614" t="s">
        <v>529</v>
      </c>
      <c r="GM272" s="614" t="s">
        <v>1083</v>
      </c>
    </row>
    <row r="273" spans="1:195" x14ac:dyDescent="0.2">
      <c r="A273" s="613">
        <v>45098</v>
      </c>
      <c r="B273" s="614" t="s">
        <v>1083</v>
      </c>
      <c r="C273" s="614" t="s">
        <v>1083</v>
      </c>
      <c r="D273" s="614" t="s">
        <v>1083</v>
      </c>
      <c r="E273" s="614" t="s">
        <v>529</v>
      </c>
      <c r="F273" s="614" t="s">
        <v>1083</v>
      </c>
      <c r="G273" s="614" t="s">
        <v>1083</v>
      </c>
      <c r="H273" s="614" t="s">
        <v>1083</v>
      </c>
      <c r="I273" s="614" t="s">
        <v>1083</v>
      </c>
      <c r="J273" s="614" t="s">
        <v>1083</v>
      </c>
      <c r="K273" s="614" t="s">
        <v>1083</v>
      </c>
      <c r="L273" s="614" t="s">
        <v>1083</v>
      </c>
      <c r="M273" s="614" t="s">
        <v>1083</v>
      </c>
      <c r="N273" s="614" t="s">
        <v>1083</v>
      </c>
      <c r="O273" s="614" t="s">
        <v>1083</v>
      </c>
      <c r="P273" s="614" t="s">
        <v>1083</v>
      </c>
      <c r="Q273" s="614" t="s">
        <v>1083</v>
      </c>
      <c r="R273" s="614" t="s">
        <v>1083</v>
      </c>
      <c r="S273" s="614" t="s">
        <v>1083</v>
      </c>
      <c r="T273" s="614" t="s">
        <v>1083</v>
      </c>
      <c r="U273" s="614" t="s">
        <v>1083</v>
      </c>
      <c r="V273" s="614" t="s">
        <v>1083</v>
      </c>
      <c r="W273" s="614" t="s">
        <v>1083</v>
      </c>
      <c r="X273" s="614" t="s">
        <v>1083</v>
      </c>
      <c r="Y273" s="614" t="s">
        <v>1083</v>
      </c>
      <c r="Z273" s="614" t="s">
        <v>1083</v>
      </c>
      <c r="AA273" s="614" t="s">
        <v>1083</v>
      </c>
      <c r="AB273" s="614" t="s">
        <v>1083</v>
      </c>
      <c r="AC273" s="614" t="s">
        <v>1083</v>
      </c>
      <c r="AD273" s="614" t="s">
        <v>1083</v>
      </c>
      <c r="AE273" s="614" t="s">
        <v>1083</v>
      </c>
      <c r="AF273" s="614" t="s">
        <v>1083</v>
      </c>
      <c r="AG273" s="614" t="s">
        <v>1083</v>
      </c>
      <c r="AH273" s="614" t="s">
        <v>1083</v>
      </c>
      <c r="AI273" s="614" t="s">
        <v>1083</v>
      </c>
      <c r="AJ273" s="614" t="s">
        <v>1083</v>
      </c>
      <c r="AK273" s="614" t="s">
        <v>1083</v>
      </c>
      <c r="AL273" s="614" t="s">
        <v>1083</v>
      </c>
      <c r="AM273" s="614" t="s">
        <v>1083</v>
      </c>
      <c r="AN273" s="614" t="s">
        <v>1083</v>
      </c>
      <c r="AO273" s="614" t="s">
        <v>1083</v>
      </c>
      <c r="AP273" s="614" t="s">
        <v>1083</v>
      </c>
      <c r="AQ273" s="614" t="s">
        <v>1083</v>
      </c>
      <c r="AR273" s="614" t="s">
        <v>1083</v>
      </c>
      <c r="AS273" s="614" t="s">
        <v>1083</v>
      </c>
      <c r="AT273" s="614" t="s">
        <v>1083</v>
      </c>
      <c r="AU273" s="614" t="s">
        <v>1083</v>
      </c>
      <c r="AV273" s="614" t="s">
        <v>1083</v>
      </c>
      <c r="AW273" s="614" t="s">
        <v>1083</v>
      </c>
      <c r="AX273" s="614" t="s">
        <v>1083</v>
      </c>
      <c r="AY273" s="614" t="s">
        <v>1083</v>
      </c>
      <c r="AZ273" s="614" t="s">
        <v>1083</v>
      </c>
      <c r="BA273" s="614" t="s">
        <v>1083</v>
      </c>
      <c r="BB273" s="614" t="s">
        <v>1083</v>
      </c>
      <c r="BC273" s="614" t="s">
        <v>529</v>
      </c>
      <c r="BD273" s="614" t="s">
        <v>529</v>
      </c>
      <c r="BE273" s="614" t="s">
        <v>1083</v>
      </c>
      <c r="BF273" s="614" t="s">
        <v>529</v>
      </c>
      <c r="BG273" s="614" t="s">
        <v>1083</v>
      </c>
      <c r="BH273" s="614" t="s">
        <v>529</v>
      </c>
      <c r="BI273" s="614" t="s">
        <v>1083</v>
      </c>
      <c r="BJ273" s="614" t="s">
        <v>1083</v>
      </c>
      <c r="BK273" s="614" t="s">
        <v>529</v>
      </c>
      <c r="BL273" s="614" t="s">
        <v>529</v>
      </c>
      <c r="BM273" s="614" t="s">
        <v>1083</v>
      </c>
      <c r="BN273" s="614" t="s">
        <v>529</v>
      </c>
      <c r="BO273" s="614" t="s">
        <v>529</v>
      </c>
      <c r="BP273" s="614" t="s">
        <v>529</v>
      </c>
      <c r="BQ273" s="614" t="s">
        <v>529</v>
      </c>
      <c r="BR273" s="614" t="s">
        <v>529</v>
      </c>
      <c r="BS273" s="614" t="s">
        <v>529</v>
      </c>
      <c r="BT273" s="614" t="s">
        <v>529</v>
      </c>
      <c r="BU273" s="614" t="s">
        <v>529</v>
      </c>
      <c r="BV273" s="614" t="s">
        <v>529</v>
      </c>
      <c r="BW273" s="614" t="s">
        <v>529</v>
      </c>
      <c r="BX273" s="614" t="s">
        <v>529</v>
      </c>
      <c r="BY273" s="614" t="s">
        <v>1083</v>
      </c>
      <c r="BZ273" s="614" t="s">
        <v>1083</v>
      </c>
      <c r="CA273" s="614" t="s">
        <v>1083</v>
      </c>
      <c r="CB273" s="614" t="s">
        <v>1083</v>
      </c>
      <c r="CC273" s="614" t="s">
        <v>1083</v>
      </c>
      <c r="CD273" s="614" t="s">
        <v>1083</v>
      </c>
      <c r="CE273" s="614" t="s">
        <v>529</v>
      </c>
      <c r="CF273" s="614" t="s">
        <v>529</v>
      </c>
      <c r="CG273" s="614" t="s">
        <v>1083</v>
      </c>
      <c r="CH273" s="614" t="s">
        <v>1083</v>
      </c>
      <c r="CI273" s="614" t="s">
        <v>1083</v>
      </c>
      <c r="CJ273" s="614" t="s">
        <v>1083</v>
      </c>
      <c r="CK273" s="614" t="s">
        <v>529</v>
      </c>
      <c r="CL273" s="614" t="s">
        <v>1083</v>
      </c>
      <c r="CM273" s="614" t="s">
        <v>1083</v>
      </c>
      <c r="CN273" s="614" t="s">
        <v>529</v>
      </c>
      <c r="CO273" s="614" t="s">
        <v>1083</v>
      </c>
      <c r="CP273" s="614" t="s">
        <v>1083</v>
      </c>
      <c r="CQ273" s="614" t="s">
        <v>1083</v>
      </c>
      <c r="CR273" s="614" t="s">
        <v>529</v>
      </c>
      <c r="CS273" s="614" t="s">
        <v>1083</v>
      </c>
      <c r="CT273" s="614" t="s">
        <v>1083</v>
      </c>
      <c r="CU273" s="614" t="s">
        <v>1083</v>
      </c>
      <c r="CV273" s="614" t="s">
        <v>1083</v>
      </c>
      <c r="CW273" s="614" t="s">
        <v>1083</v>
      </c>
      <c r="CX273" s="614" t="s">
        <v>1083</v>
      </c>
      <c r="CY273" s="614" t="s">
        <v>1083</v>
      </c>
      <c r="CZ273" s="614" t="s">
        <v>1083</v>
      </c>
      <c r="DA273" s="614" t="s">
        <v>1083</v>
      </c>
      <c r="DB273" s="614" t="s">
        <v>1083</v>
      </c>
      <c r="DC273" s="614" t="s">
        <v>529</v>
      </c>
      <c r="DD273" s="614" t="s">
        <v>1083</v>
      </c>
      <c r="DE273" s="614" t="s">
        <v>1083</v>
      </c>
      <c r="DF273" s="614" t="s">
        <v>1083</v>
      </c>
      <c r="DG273" s="614" t="s">
        <v>1083</v>
      </c>
      <c r="DH273" s="614" t="s">
        <v>1083</v>
      </c>
      <c r="DI273" s="614" t="s">
        <v>1083</v>
      </c>
      <c r="DJ273" s="614" t="s">
        <v>1083</v>
      </c>
      <c r="DK273" s="614" t="s">
        <v>1083</v>
      </c>
      <c r="DL273" s="614" t="s">
        <v>1083</v>
      </c>
      <c r="DM273" s="614" t="s">
        <v>529</v>
      </c>
      <c r="DN273" s="614" t="s">
        <v>1083</v>
      </c>
      <c r="DO273" s="614" t="s">
        <v>1083</v>
      </c>
      <c r="DP273" s="614" t="s">
        <v>1083</v>
      </c>
      <c r="DQ273" s="614" t="s">
        <v>1083</v>
      </c>
      <c r="DR273" s="614" t="s">
        <v>1083</v>
      </c>
      <c r="DS273" s="614" t="s">
        <v>1083</v>
      </c>
      <c r="DT273" s="614" t="s">
        <v>1083</v>
      </c>
      <c r="DU273" s="614" t="s">
        <v>1083</v>
      </c>
      <c r="DV273" s="614" t="s">
        <v>1083</v>
      </c>
      <c r="DW273" s="614" t="s">
        <v>1083</v>
      </c>
      <c r="DX273" s="614" t="s">
        <v>1083</v>
      </c>
      <c r="DY273" s="614" t="s">
        <v>1083</v>
      </c>
      <c r="DZ273" s="614" t="s">
        <v>529</v>
      </c>
      <c r="EA273" s="614" t="s">
        <v>529</v>
      </c>
      <c r="EB273" s="614" t="s">
        <v>529</v>
      </c>
      <c r="EC273" s="614" t="s">
        <v>1083</v>
      </c>
      <c r="ED273" s="614" t="s">
        <v>529</v>
      </c>
      <c r="EE273" s="614" t="s">
        <v>529</v>
      </c>
      <c r="EF273" s="614" t="s">
        <v>529</v>
      </c>
      <c r="EG273" s="614" t="s">
        <v>529</v>
      </c>
      <c r="EH273" s="614" t="s">
        <v>1083</v>
      </c>
      <c r="EI273" s="614" t="s">
        <v>1083</v>
      </c>
      <c r="EJ273" s="614" t="s">
        <v>1083</v>
      </c>
      <c r="EK273" s="614" t="s">
        <v>1083</v>
      </c>
      <c r="EL273" s="614" t="s">
        <v>1083</v>
      </c>
      <c r="EM273" s="614" t="s">
        <v>1083</v>
      </c>
      <c r="EN273" s="614" t="s">
        <v>1083</v>
      </c>
      <c r="EO273" s="614" t="s">
        <v>1083</v>
      </c>
      <c r="EP273" s="614" t="s">
        <v>1083</v>
      </c>
      <c r="EQ273" s="614" t="s">
        <v>1083</v>
      </c>
      <c r="ER273" s="614" t="s">
        <v>1083</v>
      </c>
      <c r="ES273" s="614" t="s">
        <v>1083</v>
      </c>
      <c r="ET273" s="614" t="s">
        <v>1083</v>
      </c>
      <c r="EU273" s="614" t="s">
        <v>1083</v>
      </c>
      <c r="EV273" s="614" t="s">
        <v>529</v>
      </c>
      <c r="EW273" s="614" t="s">
        <v>529</v>
      </c>
      <c r="EX273" s="614" t="s">
        <v>1083</v>
      </c>
      <c r="EY273" s="614" t="s">
        <v>1083</v>
      </c>
      <c r="EZ273" s="614" t="s">
        <v>529</v>
      </c>
      <c r="FA273" s="614" t="s">
        <v>1083</v>
      </c>
      <c r="FB273" s="614" t="s">
        <v>1083</v>
      </c>
      <c r="FC273" s="614" t="s">
        <v>1083</v>
      </c>
      <c r="FD273" s="614" t="s">
        <v>1083</v>
      </c>
      <c r="FE273" s="614" t="s">
        <v>1083</v>
      </c>
      <c r="FF273" s="614" t="s">
        <v>1083</v>
      </c>
      <c r="FG273" s="614" t="s">
        <v>1083</v>
      </c>
      <c r="FH273" s="614" t="s">
        <v>1083</v>
      </c>
      <c r="FI273" s="614" t="s">
        <v>1083</v>
      </c>
      <c r="FJ273" s="614" t="s">
        <v>1083</v>
      </c>
      <c r="FK273" s="614" t="s">
        <v>1083</v>
      </c>
      <c r="FL273" s="614" t="s">
        <v>1083</v>
      </c>
      <c r="FM273" s="614" t="s">
        <v>1083</v>
      </c>
      <c r="FN273" s="614" t="s">
        <v>1083</v>
      </c>
      <c r="FO273" s="614" t="s">
        <v>1083</v>
      </c>
      <c r="FP273" s="614" t="s">
        <v>1083</v>
      </c>
      <c r="FQ273" s="614" t="s">
        <v>1083</v>
      </c>
      <c r="FR273" s="614" t="s">
        <v>529</v>
      </c>
      <c r="FS273" s="614" t="s">
        <v>529</v>
      </c>
      <c r="FT273" s="614" t="s">
        <v>529</v>
      </c>
      <c r="FU273" s="614" t="s">
        <v>529</v>
      </c>
      <c r="FV273" s="614" t="s">
        <v>529</v>
      </c>
      <c r="FW273" s="614" t="s">
        <v>529</v>
      </c>
      <c r="FX273" s="614" t="s">
        <v>529</v>
      </c>
      <c r="FY273" s="614" t="s">
        <v>1083</v>
      </c>
      <c r="FZ273" s="614" t="s">
        <v>529</v>
      </c>
      <c r="GA273" s="614" t="s">
        <v>529</v>
      </c>
      <c r="GB273" s="614" t="s">
        <v>529</v>
      </c>
      <c r="GC273" s="614" t="s">
        <v>529</v>
      </c>
      <c r="GD273" s="614" t="s">
        <v>529</v>
      </c>
      <c r="GE273" s="614" t="s">
        <v>1083</v>
      </c>
      <c r="GF273" s="614" t="s">
        <v>529</v>
      </c>
      <c r="GG273" s="614" t="s">
        <v>529</v>
      </c>
      <c r="GH273" s="614" t="s">
        <v>1083</v>
      </c>
      <c r="GI273" s="614" t="s">
        <v>1083</v>
      </c>
      <c r="GJ273" s="614" t="s">
        <v>529</v>
      </c>
      <c r="GK273" s="614" t="s">
        <v>1083</v>
      </c>
      <c r="GL273" s="614" t="s">
        <v>529</v>
      </c>
      <c r="GM273" s="614" t="s">
        <v>1083</v>
      </c>
    </row>
    <row r="274" spans="1:195" x14ac:dyDescent="0.2">
      <c r="A274" s="613">
        <v>45099</v>
      </c>
      <c r="B274" s="614" t="s">
        <v>1083</v>
      </c>
      <c r="C274" s="614" t="s">
        <v>1083</v>
      </c>
      <c r="D274" s="614" t="s">
        <v>1083</v>
      </c>
      <c r="E274" s="614" t="s">
        <v>529</v>
      </c>
      <c r="F274" s="614" t="s">
        <v>1083</v>
      </c>
      <c r="G274" s="614" t="s">
        <v>1083</v>
      </c>
      <c r="H274" s="614" t="s">
        <v>1083</v>
      </c>
      <c r="I274" s="614" t="s">
        <v>529</v>
      </c>
      <c r="J274" s="614" t="s">
        <v>1083</v>
      </c>
      <c r="K274" s="614" t="s">
        <v>1083</v>
      </c>
      <c r="L274" s="614" t="s">
        <v>1083</v>
      </c>
      <c r="M274" s="614" t="s">
        <v>1083</v>
      </c>
      <c r="N274" s="614" t="s">
        <v>1083</v>
      </c>
      <c r="O274" s="614" t="s">
        <v>1083</v>
      </c>
      <c r="P274" s="614" t="s">
        <v>1083</v>
      </c>
      <c r="Q274" s="614" t="s">
        <v>1083</v>
      </c>
      <c r="R274" s="614" t="s">
        <v>1083</v>
      </c>
      <c r="S274" s="614" t="s">
        <v>1083</v>
      </c>
      <c r="T274" s="614" t="s">
        <v>1083</v>
      </c>
      <c r="U274" s="614" t="s">
        <v>1083</v>
      </c>
      <c r="V274" s="614" t="s">
        <v>1083</v>
      </c>
      <c r="W274" s="614" t="s">
        <v>1083</v>
      </c>
      <c r="X274" s="614" t="s">
        <v>1083</v>
      </c>
      <c r="Y274" s="614" t="s">
        <v>1083</v>
      </c>
      <c r="Z274" s="614" t="s">
        <v>1083</v>
      </c>
      <c r="AA274" s="614" t="s">
        <v>1083</v>
      </c>
      <c r="AB274" s="614" t="s">
        <v>1083</v>
      </c>
      <c r="AC274" s="614" t="s">
        <v>1083</v>
      </c>
      <c r="AD274" s="614" t="s">
        <v>1083</v>
      </c>
      <c r="AE274" s="614" t="s">
        <v>1083</v>
      </c>
      <c r="AF274" s="614" t="s">
        <v>1083</v>
      </c>
      <c r="AG274" s="614" t="s">
        <v>1083</v>
      </c>
      <c r="AH274" s="614" t="s">
        <v>1083</v>
      </c>
      <c r="AI274" s="614" t="s">
        <v>1083</v>
      </c>
      <c r="AJ274" s="614" t="s">
        <v>1083</v>
      </c>
      <c r="AK274" s="614" t="s">
        <v>1083</v>
      </c>
      <c r="AL274" s="614" t="s">
        <v>1083</v>
      </c>
      <c r="AM274" s="614" t="s">
        <v>1083</v>
      </c>
      <c r="AN274" s="614" t="s">
        <v>1083</v>
      </c>
      <c r="AO274" s="614" t="s">
        <v>1083</v>
      </c>
      <c r="AP274" s="614" t="s">
        <v>1083</v>
      </c>
      <c r="AQ274" s="614" t="s">
        <v>1083</v>
      </c>
      <c r="AR274" s="614" t="s">
        <v>1083</v>
      </c>
      <c r="AS274" s="614" t="s">
        <v>1083</v>
      </c>
      <c r="AT274" s="614" t="s">
        <v>1083</v>
      </c>
      <c r="AU274" s="614" t="s">
        <v>1083</v>
      </c>
      <c r="AV274" s="614" t="s">
        <v>1083</v>
      </c>
      <c r="AW274" s="614" t="s">
        <v>1083</v>
      </c>
      <c r="AX274" s="614" t="s">
        <v>1083</v>
      </c>
      <c r="AY274" s="614" t="s">
        <v>1083</v>
      </c>
      <c r="AZ274" s="614" t="s">
        <v>1083</v>
      </c>
      <c r="BA274" s="614" t="s">
        <v>1083</v>
      </c>
      <c r="BB274" s="614" t="s">
        <v>1083</v>
      </c>
      <c r="BC274" s="614" t="s">
        <v>529</v>
      </c>
      <c r="BD274" s="614" t="s">
        <v>529</v>
      </c>
      <c r="BE274" s="614" t="s">
        <v>1083</v>
      </c>
      <c r="BF274" s="614" t="s">
        <v>529</v>
      </c>
      <c r="BG274" s="614" t="s">
        <v>1083</v>
      </c>
      <c r="BH274" s="614" t="s">
        <v>529</v>
      </c>
      <c r="BI274" s="614" t="s">
        <v>1083</v>
      </c>
      <c r="BJ274" s="614" t="s">
        <v>1083</v>
      </c>
      <c r="BK274" s="614" t="s">
        <v>529</v>
      </c>
      <c r="BL274" s="614" t="s">
        <v>529</v>
      </c>
      <c r="BM274" s="614" t="s">
        <v>1083</v>
      </c>
      <c r="BN274" s="614" t="s">
        <v>529</v>
      </c>
      <c r="BO274" s="614" t="s">
        <v>529</v>
      </c>
      <c r="BP274" s="614" t="s">
        <v>529</v>
      </c>
      <c r="BQ274" s="614" t="s">
        <v>529</v>
      </c>
      <c r="BR274" s="614" t="s">
        <v>529</v>
      </c>
      <c r="BS274" s="614" t="s">
        <v>529</v>
      </c>
      <c r="BT274" s="614" t="s">
        <v>529</v>
      </c>
      <c r="BU274" s="614" t="s">
        <v>529</v>
      </c>
      <c r="BV274" s="614" t="s">
        <v>529</v>
      </c>
      <c r="BW274" s="614" t="s">
        <v>529</v>
      </c>
      <c r="BX274" s="614" t="s">
        <v>529</v>
      </c>
      <c r="BY274" s="614" t="s">
        <v>1083</v>
      </c>
      <c r="BZ274" s="614" t="s">
        <v>1083</v>
      </c>
      <c r="CA274" s="614" t="s">
        <v>1083</v>
      </c>
      <c r="CB274" s="614" t="s">
        <v>1083</v>
      </c>
      <c r="CC274" s="614" t="s">
        <v>1083</v>
      </c>
      <c r="CD274" s="614" t="s">
        <v>1083</v>
      </c>
      <c r="CE274" s="614" t="s">
        <v>529</v>
      </c>
      <c r="CF274" s="614" t="s">
        <v>529</v>
      </c>
      <c r="CG274" s="614" t="s">
        <v>1083</v>
      </c>
      <c r="CH274" s="614" t="s">
        <v>1083</v>
      </c>
      <c r="CI274" s="614" t="s">
        <v>1083</v>
      </c>
      <c r="CJ274" s="614" t="s">
        <v>1083</v>
      </c>
      <c r="CK274" s="614" t="s">
        <v>529</v>
      </c>
      <c r="CL274" s="614" t="s">
        <v>1083</v>
      </c>
      <c r="CM274" s="614" t="s">
        <v>1083</v>
      </c>
      <c r="CN274" s="614" t="s">
        <v>1083</v>
      </c>
      <c r="CO274" s="614" t="s">
        <v>1083</v>
      </c>
      <c r="CP274" s="614" t="s">
        <v>1083</v>
      </c>
      <c r="CQ274" s="614" t="s">
        <v>1083</v>
      </c>
      <c r="CR274" s="614" t="s">
        <v>529</v>
      </c>
      <c r="CS274" s="614" t="s">
        <v>1083</v>
      </c>
      <c r="CT274" s="614" t="s">
        <v>1083</v>
      </c>
      <c r="CU274" s="614" t="s">
        <v>1083</v>
      </c>
      <c r="CV274" s="614" t="s">
        <v>1083</v>
      </c>
      <c r="CW274" s="614" t="s">
        <v>1083</v>
      </c>
      <c r="CX274" s="614" t="s">
        <v>1083</v>
      </c>
      <c r="CY274" s="614" t="s">
        <v>1083</v>
      </c>
      <c r="CZ274" s="614" t="s">
        <v>1083</v>
      </c>
      <c r="DA274" s="614" t="s">
        <v>1083</v>
      </c>
      <c r="DB274" s="614" t="s">
        <v>1083</v>
      </c>
      <c r="DC274" s="614" t="s">
        <v>529</v>
      </c>
      <c r="DD274" s="614" t="s">
        <v>1083</v>
      </c>
      <c r="DE274" s="614" t="s">
        <v>1083</v>
      </c>
      <c r="DF274" s="614" t="s">
        <v>1083</v>
      </c>
      <c r="DG274" s="614" t="s">
        <v>1083</v>
      </c>
      <c r="DH274" s="614" t="s">
        <v>1083</v>
      </c>
      <c r="DI274" s="614" t="s">
        <v>1083</v>
      </c>
      <c r="DJ274" s="614" t="s">
        <v>1083</v>
      </c>
      <c r="DK274" s="614" t="s">
        <v>1083</v>
      </c>
      <c r="DL274" s="614" t="s">
        <v>1083</v>
      </c>
      <c r="DM274" s="614" t="s">
        <v>529</v>
      </c>
      <c r="DN274" s="614" t="s">
        <v>1083</v>
      </c>
      <c r="DO274" s="614" t="s">
        <v>1083</v>
      </c>
      <c r="DP274" s="614" t="s">
        <v>1083</v>
      </c>
      <c r="DQ274" s="614" t="s">
        <v>1083</v>
      </c>
      <c r="DR274" s="614" t="s">
        <v>1083</v>
      </c>
      <c r="DS274" s="614" t="s">
        <v>1083</v>
      </c>
      <c r="DT274" s="614" t="s">
        <v>1083</v>
      </c>
      <c r="DU274" s="614" t="s">
        <v>1083</v>
      </c>
      <c r="DV274" s="614" t="s">
        <v>1083</v>
      </c>
      <c r="DW274" s="614" t="s">
        <v>1083</v>
      </c>
      <c r="DX274" s="614" t="s">
        <v>1083</v>
      </c>
      <c r="DY274" s="614" t="s">
        <v>1083</v>
      </c>
      <c r="DZ274" s="614" t="s">
        <v>529</v>
      </c>
      <c r="EA274" s="614" t="s">
        <v>529</v>
      </c>
      <c r="EB274" s="614" t="s">
        <v>529</v>
      </c>
      <c r="EC274" s="614" t="s">
        <v>1083</v>
      </c>
      <c r="ED274" s="614" t="s">
        <v>1083</v>
      </c>
      <c r="EE274" s="614" t="s">
        <v>1083</v>
      </c>
      <c r="EF274" s="614" t="s">
        <v>529</v>
      </c>
      <c r="EG274" s="614" t="s">
        <v>529</v>
      </c>
      <c r="EH274" s="614" t="s">
        <v>1083</v>
      </c>
      <c r="EI274" s="614" t="s">
        <v>1083</v>
      </c>
      <c r="EJ274" s="614" t="s">
        <v>1083</v>
      </c>
      <c r="EK274" s="614" t="s">
        <v>1083</v>
      </c>
      <c r="EL274" s="614" t="s">
        <v>1083</v>
      </c>
      <c r="EM274" s="614" t="s">
        <v>1083</v>
      </c>
      <c r="EN274" s="614" t="s">
        <v>1083</v>
      </c>
      <c r="EO274" s="614" t="s">
        <v>1083</v>
      </c>
      <c r="EP274" s="614" t="s">
        <v>1083</v>
      </c>
      <c r="EQ274" s="614" t="s">
        <v>1083</v>
      </c>
      <c r="ER274" s="614" t="s">
        <v>1083</v>
      </c>
      <c r="ES274" s="614" t="s">
        <v>1083</v>
      </c>
      <c r="ET274" s="614" t="s">
        <v>1083</v>
      </c>
      <c r="EU274" s="614" t="s">
        <v>1083</v>
      </c>
      <c r="EV274" s="614" t="s">
        <v>529</v>
      </c>
      <c r="EW274" s="614" t="s">
        <v>529</v>
      </c>
      <c r="EX274" s="614" t="s">
        <v>1083</v>
      </c>
      <c r="EY274" s="614" t="s">
        <v>1083</v>
      </c>
      <c r="EZ274" s="614" t="s">
        <v>529</v>
      </c>
      <c r="FA274" s="614" t="s">
        <v>1083</v>
      </c>
      <c r="FB274" s="614" t="s">
        <v>1083</v>
      </c>
      <c r="FC274" s="614" t="s">
        <v>1083</v>
      </c>
      <c r="FD274" s="614" t="s">
        <v>1083</v>
      </c>
      <c r="FE274" s="614" t="s">
        <v>1083</v>
      </c>
      <c r="FF274" s="614" t="s">
        <v>1083</v>
      </c>
      <c r="FG274" s="614" t="s">
        <v>1083</v>
      </c>
      <c r="FH274" s="614" t="s">
        <v>1083</v>
      </c>
      <c r="FI274" s="614" t="s">
        <v>1083</v>
      </c>
      <c r="FJ274" s="614" t="s">
        <v>529</v>
      </c>
      <c r="FK274" s="614" t="s">
        <v>529</v>
      </c>
      <c r="FL274" s="614" t="s">
        <v>1083</v>
      </c>
      <c r="FM274" s="614" t="s">
        <v>1083</v>
      </c>
      <c r="FN274" s="614" t="s">
        <v>1083</v>
      </c>
      <c r="FO274" s="614" t="s">
        <v>1083</v>
      </c>
      <c r="FP274" s="614" t="s">
        <v>1083</v>
      </c>
      <c r="FQ274" s="614" t="s">
        <v>1083</v>
      </c>
      <c r="FR274" s="614" t="s">
        <v>529</v>
      </c>
      <c r="FS274" s="614" t="s">
        <v>529</v>
      </c>
      <c r="FT274" s="614" t="s">
        <v>529</v>
      </c>
      <c r="FU274" s="614" t="s">
        <v>529</v>
      </c>
      <c r="FV274" s="614" t="s">
        <v>529</v>
      </c>
      <c r="FW274" s="614" t="s">
        <v>529</v>
      </c>
      <c r="FX274" s="614" t="s">
        <v>529</v>
      </c>
      <c r="FY274" s="614" t="s">
        <v>1083</v>
      </c>
      <c r="FZ274" s="614" t="s">
        <v>529</v>
      </c>
      <c r="GA274" s="614" t="s">
        <v>529</v>
      </c>
      <c r="GB274" s="614" t="s">
        <v>529</v>
      </c>
      <c r="GC274" s="614" t="s">
        <v>529</v>
      </c>
      <c r="GD274" s="614" t="s">
        <v>529</v>
      </c>
      <c r="GE274" s="614" t="s">
        <v>1083</v>
      </c>
      <c r="GF274" s="614" t="s">
        <v>529</v>
      </c>
      <c r="GG274" s="614" t="s">
        <v>529</v>
      </c>
      <c r="GH274" s="614" t="s">
        <v>1083</v>
      </c>
      <c r="GI274" s="614" t="s">
        <v>1083</v>
      </c>
      <c r="GJ274" s="614" t="s">
        <v>529</v>
      </c>
      <c r="GK274" s="614" t="s">
        <v>1083</v>
      </c>
      <c r="GL274" s="614" t="s">
        <v>529</v>
      </c>
      <c r="GM274" s="614" t="s">
        <v>529</v>
      </c>
    </row>
    <row r="275" spans="1:195" x14ac:dyDescent="0.2">
      <c r="A275" s="613">
        <v>45100</v>
      </c>
      <c r="B275" s="614" t="s">
        <v>1083</v>
      </c>
      <c r="C275" s="614" t="s">
        <v>1083</v>
      </c>
      <c r="D275" s="614" t="s">
        <v>1083</v>
      </c>
      <c r="E275" s="614" t="s">
        <v>529</v>
      </c>
      <c r="F275" s="614" t="s">
        <v>1083</v>
      </c>
      <c r="G275" s="614" t="s">
        <v>1083</v>
      </c>
      <c r="H275" s="614" t="s">
        <v>1083</v>
      </c>
      <c r="I275" s="614" t="s">
        <v>1083</v>
      </c>
      <c r="J275" s="614" t="s">
        <v>1083</v>
      </c>
      <c r="K275" s="614" t="s">
        <v>1083</v>
      </c>
      <c r="L275" s="614" t="s">
        <v>1083</v>
      </c>
      <c r="M275" s="614" t="s">
        <v>1083</v>
      </c>
      <c r="N275" s="614" t="s">
        <v>1083</v>
      </c>
      <c r="O275" s="614" t="s">
        <v>1083</v>
      </c>
      <c r="P275" s="614" t="s">
        <v>1083</v>
      </c>
      <c r="Q275" s="614" t="s">
        <v>1083</v>
      </c>
      <c r="R275" s="614" t="s">
        <v>1083</v>
      </c>
      <c r="S275" s="614" t="s">
        <v>1083</v>
      </c>
      <c r="T275" s="614" t="s">
        <v>1083</v>
      </c>
      <c r="U275" s="614" t="s">
        <v>1083</v>
      </c>
      <c r="V275" s="614" t="s">
        <v>1083</v>
      </c>
      <c r="W275" s="614" t="s">
        <v>1083</v>
      </c>
      <c r="X275" s="614" t="s">
        <v>1083</v>
      </c>
      <c r="Y275" s="614" t="s">
        <v>1083</v>
      </c>
      <c r="Z275" s="614" t="s">
        <v>1083</v>
      </c>
      <c r="AA275" s="614" t="s">
        <v>1083</v>
      </c>
      <c r="AB275" s="614" t="s">
        <v>1083</v>
      </c>
      <c r="AC275" s="614" t="s">
        <v>1083</v>
      </c>
      <c r="AD275" s="614" t="s">
        <v>1083</v>
      </c>
      <c r="AE275" s="614" t="s">
        <v>1083</v>
      </c>
      <c r="AF275" s="614" t="s">
        <v>1083</v>
      </c>
      <c r="AG275" s="614" t="s">
        <v>1083</v>
      </c>
      <c r="AH275" s="614" t="s">
        <v>1083</v>
      </c>
      <c r="AI275" s="614" t="s">
        <v>1083</v>
      </c>
      <c r="AJ275" s="614" t="s">
        <v>1083</v>
      </c>
      <c r="AK275" s="614" t="s">
        <v>1083</v>
      </c>
      <c r="AL275" s="614" t="s">
        <v>1083</v>
      </c>
      <c r="AM275" s="614" t="s">
        <v>1083</v>
      </c>
      <c r="AN275" s="614" t="s">
        <v>1083</v>
      </c>
      <c r="AO275" s="614" t="s">
        <v>1083</v>
      </c>
      <c r="AP275" s="614" t="s">
        <v>1083</v>
      </c>
      <c r="AQ275" s="614" t="s">
        <v>1083</v>
      </c>
      <c r="AR275" s="614" t="s">
        <v>1083</v>
      </c>
      <c r="AS275" s="614" t="s">
        <v>1083</v>
      </c>
      <c r="AT275" s="614" t="s">
        <v>1083</v>
      </c>
      <c r="AU275" s="614" t="s">
        <v>1083</v>
      </c>
      <c r="AV275" s="614" t="s">
        <v>1083</v>
      </c>
      <c r="AW275" s="614" t="s">
        <v>1083</v>
      </c>
      <c r="AX275" s="614" t="s">
        <v>1083</v>
      </c>
      <c r="AY275" s="614" t="s">
        <v>1083</v>
      </c>
      <c r="AZ275" s="614" t="s">
        <v>1083</v>
      </c>
      <c r="BA275" s="614" t="s">
        <v>1083</v>
      </c>
      <c r="BB275" s="614" t="s">
        <v>1083</v>
      </c>
      <c r="BC275" s="614" t="s">
        <v>529</v>
      </c>
      <c r="BD275" s="614" t="s">
        <v>529</v>
      </c>
      <c r="BE275" s="614" t="s">
        <v>1083</v>
      </c>
      <c r="BF275" s="614" t="s">
        <v>529</v>
      </c>
      <c r="BG275" s="614" t="s">
        <v>1083</v>
      </c>
      <c r="BH275" s="614" t="s">
        <v>529</v>
      </c>
      <c r="BI275" s="614" t="s">
        <v>1083</v>
      </c>
      <c r="BJ275" s="614" t="s">
        <v>1083</v>
      </c>
      <c r="BK275" s="614" t="s">
        <v>529</v>
      </c>
      <c r="BL275" s="614" t="s">
        <v>529</v>
      </c>
      <c r="BM275" s="614" t="s">
        <v>1083</v>
      </c>
      <c r="BN275" s="614" t="s">
        <v>529</v>
      </c>
      <c r="BO275" s="614" t="s">
        <v>529</v>
      </c>
      <c r="BP275" s="614" t="s">
        <v>529</v>
      </c>
      <c r="BQ275" s="614" t="s">
        <v>529</v>
      </c>
      <c r="BR275" s="614" t="s">
        <v>529</v>
      </c>
      <c r="BS275" s="614" t="s">
        <v>529</v>
      </c>
      <c r="BT275" s="614" t="s">
        <v>529</v>
      </c>
      <c r="BU275" s="614" t="s">
        <v>529</v>
      </c>
      <c r="BV275" s="614" t="s">
        <v>529</v>
      </c>
      <c r="BW275" s="614" t="s">
        <v>529</v>
      </c>
      <c r="BX275" s="614" t="s">
        <v>529</v>
      </c>
      <c r="BY275" s="614" t="s">
        <v>1083</v>
      </c>
      <c r="BZ275" s="614" t="s">
        <v>529</v>
      </c>
      <c r="CA275" s="614" t="s">
        <v>1083</v>
      </c>
      <c r="CB275" s="614" t="s">
        <v>1083</v>
      </c>
      <c r="CC275" s="614" t="s">
        <v>1083</v>
      </c>
      <c r="CD275" s="614" t="s">
        <v>1083</v>
      </c>
      <c r="CE275" s="614" t="s">
        <v>529</v>
      </c>
      <c r="CF275" s="614" t="s">
        <v>529</v>
      </c>
      <c r="CG275" s="614" t="s">
        <v>1083</v>
      </c>
      <c r="CH275" s="614" t="s">
        <v>1083</v>
      </c>
      <c r="CI275" s="614" t="s">
        <v>1083</v>
      </c>
      <c r="CJ275" s="614" t="s">
        <v>1083</v>
      </c>
      <c r="CK275" s="614" t="s">
        <v>529</v>
      </c>
      <c r="CL275" s="614" t="s">
        <v>1083</v>
      </c>
      <c r="CM275" s="614" t="s">
        <v>1083</v>
      </c>
      <c r="CN275" s="614" t="s">
        <v>1083</v>
      </c>
      <c r="CO275" s="614" t="s">
        <v>1083</v>
      </c>
      <c r="CP275" s="614" t="s">
        <v>1083</v>
      </c>
      <c r="CQ275" s="614" t="s">
        <v>1083</v>
      </c>
      <c r="CR275" s="614" t="s">
        <v>529</v>
      </c>
      <c r="CS275" s="614" t="s">
        <v>1083</v>
      </c>
      <c r="CT275" s="614" t="s">
        <v>1083</v>
      </c>
      <c r="CU275" s="614" t="s">
        <v>1083</v>
      </c>
      <c r="CV275" s="614" t="s">
        <v>1083</v>
      </c>
      <c r="CW275" s="614" t="s">
        <v>1083</v>
      </c>
      <c r="CX275" s="614" t="s">
        <v>1083</v>
      </c>
      <c r="CY275" s="614" t="s">
        <v>1083</v>
      </c>
      <c r="CZ275" s="614" t="s">
        <v>529</v>
      </c>
      <c r="DA275" s="614" t="s">
        <v>1083</v>
      </c>
      <c r="DB275" s="614" t="s">
        <v>1083</v>
      </c>
      <c r="DC275" s="614" t="s">
        <v>529</v>
      </c>
      <c r="DD275" s="614" t="s">
        <v>1083</v>
      </c>
      <c r="DE275" s="614" t="s">
        <v>1083</v>
      </c>
      <c r="DF275" s="614" t="s">
        <v>1083</v>
      </c>
      <c r="DG275" s="614" t="s">
        <v>1083</v>
      </c>
      <c r="DH275" s="614" t="s">
        <v>1083</v>
      </c>
      <c r="DI275" s="614" t="s">
        <v>1083</v>
      </c>
      <c r="DJ275" s="614" t="s">
        <v>1083</v>
      </c>
      <c r="DK275" s="614" t="s">
        <v>1083</v>
      </c>
      <c r="DL275" s="614" t="s">
        <v>1083</v>
      </c>
      <c r="DM275" s="614" t="s">
        <v>529</v>
      </c>
      <c r="DN275" s="614" t="s">
        <v>1083</v>
      </c>
      <c r="DO275" s="614" t="s">
        <v>1083</v>
      </c>
      <c r="DP275" s="614" t="s">
        <v>1083</v>
      </c>
      <c r="DQ275" s="614" t="s">
        <v>1083</v>
      </c>
      <c r="DR275" s="614" t="s">
        <v>1083</v>
      </c>
      <c r="DS275" s="614" t="s">
        <v>1083</v>
      </c>
      <c r="DT275" s="614" t="s">
        <v>1083</v>
      </c>
      <c r="DU275" s="614" t="s">
        <v>1083</v>
      </c>
      <c r="DV275" s="614" t="s">
        <v>1083</v>
      </c>
      <c r="DW275" s="614" t="s">
        <v>1083</v>
      </c>
      <c r="DX275" s="614" t="s">
        <v>1083</v>
      </c>
      <c r="DY275" s="614" t="s">
        <v>1083</v>
      </c>
      <c r="DZ275" s="614" t="s">
        <v>529</v>
      </c>
      <c r="EA275" s="614" t="s">
        <v>529</v>
      </c>
      <c r="EB275" s="614" t="s">
        <v>529</v>
      </c>
      <c r="EC275" s="614" t="s">
        <v>1083</v>
      </c>
      <c r="ED275" s="614" t="s">
        <v>1083</v>
      </c>
      <c r="EE275" s="614" t="s">
        <v>1083</v>
      </c>
      <c r="EF275" s="614" t="s">
        <v>529</v>
      </c>
      <c r="EG275" s="614" t="s">
        <v>529</v>
      </c>
      <c r="EH275" s="614" t="s">
        <v>1083</v>
      </c>
      <c r="EI275" s="614" t="s">
        <v>1083</v>
      </c>
      <c r="EJ275" s="614" t="s">
        <v>1083</v>
      </c>
      <c r="EK275" s="614" t="s">
        <v>1083</v>
      </c>
      <c r="EL275" s="614" t="s">
        <v>1083</v>
      </c>
      <c r="EM275" s="614" t="s">
        <v>1083</v>
      </c>
      <c r="EN275" s="614" t="s">
        <v>1083</v>
      </c>
      <c r="EO275" s="614" t="s">
        <v>1083</v>
      </c>
      <c r="EP275" s="614" t="s">
        <v>1083</v>
      </c>
      <c r="EQ275" s="614" t="s">
        <v>1083</v>
      </c>
      <c r="ER275" s="614" t="s">
        <v>1083</v>
      </c>
      <c r="ES275" s="614" t="s">
        <v>1083</v>
      </c>
      <c r="ET275" s="614" t="s">
        <v>529</v>
      </c>
      <c r="EU275" s="614" t="s">
        <v>529</v>
      </c>
      <c r="EV275" s="614" t="s">
        <v>529</v>
      </c>
      <c r="EW275" s="614" t="s">
        <v>529</v>
      </c>
      <c r="EX275" s="614" t="s">
        <v>1083</v>
      </c>
      <c r="EY275" s="614" t="s">
        <v>1083</v>
      </c>
      <c r="EZ275" s="614" t="s">
        <v>529</v>
      </c>
      <c r="FA275" s="614" t="s">
        <v>1083</v>
      </c>
      <c r="FB275" s="614" t="s">
        <v>1083</v>
      </c>
      <c r="FC275" s="614" t="s">
        <v>1083</v>
      </c>
      <c r="FD275" s="614" t="s">
        <v>1083</v>
      </c>
      <c r="FE275" s="614" t="s">
        <v>1083</v>
      </c>
      <c r="FF275" s="614" t="s">
        <v>1083</v>
      </c>
      <c r="FG275" s="614" t="s">
        <v>1083</v>
      </c>
      <c r="FH275" s="614" t="s">
        <v>1083</v>
      </c>
      <c r="FI275" s="614" t="s">
        <v>1083</v>
      </c>
      <c r="FJ275" s="614" t="s">
        <v>529</v>
      </c>
      <c r="FK275" s="614" t="s">
        <v>529</v>
      </c>
      <c r="FL275" s="614" t="s">
        <v>1083</v>
      </c>
      <c r="FM275" s="614" t="s">
        <v>1083</v>
      </c>
      <c r="FN275" s="614" t="s">
        <v>1083</v>
      </c>
      <c r="FO275" s="614" t="s">
        <v>1083</v>
      </c>
      <c r="FP275" s="614" t="s">
        <v>1083</v>
      </c>
      <c r="FQ275" s="614" t="s">
        <v>1083</v>
      </c>
      <c r="FR275" s="614" t="s">
        <v>1083</v>
      </c>
      <c r="FS275" s="614" t="s">
        <v>529</v>
      </c>
      <c r="FT275" s="614" t="s">
        <v>529</v>
      </c>
      <c r="FU275" s="614" t="s">
        <v>529</v>
      </c>
      <c r="FV275" s="614" t="s">
        <v>529</v>
      </c>
      <c r="FW275" s="614" t="s">
        <v>529</v>
      </c>
      <c r="FX275" s="614" t="s">
        <v>529</v>
      </c>
      <c r="FY275" s="614" t="s">
        <v>1083</v>
      </c>
      <c r="FZ275" s="614" t="s">
        <v>529</v>
      </c>
      <c r="GA275" s="614" t="s">
        <v>529</v>
      </c>
      <c r="GB275" s="614" t="s">
        <v>529</v>
      </c>
      <c r="GC275" s="614" t="s">
        <v>529</v>
      </c>
      <c r="GD275" s="614" t="s">
        <v>529</v>
      </c>
      <c r="GE275" s="614" t="s">
        <v>1083</v>
      </c>
      <c r="GF275" s="614" t="s">
        <v>529</v>
      </c>
      <c r="GG275" s="614" t="s">
        <v>529</v>
      </c>
      <c r="GH275" s="614" t="s">
        <v>1083</v>
      </c>
      <c r="GI275" s="614" t="s">
        <v>1083</v>
      </c>
      <c r="GJ275" s="614" t="s">
        <v>529</v>
      </c>
      <c r="GK275" s="614" t="s">
        <v>1083</v>
      </c>
      <c r="GL275" s="614" t="s">
        <v>529</v>
      </c>
      <c r="GM275" s="614" t="s">
        <v>1083</v>
      </c>
    </row>
    <row r="276" spans="1:195" x14ac:dyDescent="0.2">
      <c r="A276" s="613">
        <v>45101</v>
      </c>
      <c r="B276" s="614" t="s">
        <v>1083</v>
      </c>
      <c r="C276" s="614" t="s">
        <v>1083</v>
      </c>
      <c r="D276" s="614" t="s">
        <v>1083</v>
      </c>
      <c r="E276" s="614" t="s">
        <v>529</v>
      </c>
      <c r="F276" s="614" t="s">
        <v>1083</v>
      </c>
      <c r="G276" s="614" t="s">
        <v>1083</v>
      </c>
      <c r="H276" s="614" t="s">
        <v>1083</v>
      </c>
      <c r="I276" s="614" t="s">
        <v>529</v>
      </c>
      <c r="J276" s="614" t="s">
        <v>1083</v>
      </c>
      <c r="K276" s="614" t="s">
        <v>1083</v>
      </c>
      <c r="L276" s="614" t="s">
        <v>1083</v>
      </c>
      <c r="M276" s="614" t="s">
        <v>1083</v>
      </c>
      <c r="N276" s="614" t="s">
        <v>1083</v>
      </c>
      <c r="O276" s="614" t="s">
        <v>1083</v>
      </c>
      <c r="P276" s="614" t="s">
        <v>1083</v>
      </c>
      <c r="Q276" s="614" t="s">
        <v>1083</v>
      </c>
      <c r="R276" s="614" t="s">
        <v>1083</v>
      </c>
      <c r="S276" s="614" t="s">
        <v>1083</v>
      </c>
      <c r="T276" s="614" t="s">
        <v>1083</v>
      </c>
      <c r="U276" s="614" t="s">
        <v>1083</v>
      </c>
      <c r="V276" s="614" t="s">
        <v>1083</v>
      </c>
      <c r="W276" s="614" t="s">
        <v>529</v>
      </c>
      <c r="X276" s="614" t="s">
        <v>529</v>
      </c>
      <c r="Y276" s="614" t="s">
        <v>1083</v>
      </c>
      <c r="Z276" s="614" t="s">
        <v>1083</v>
      </c>
      <c r="AA276" s="614" t="s">
        <v>1083</v>
      </c>
      <c r="AB276" s="614" t="s">
        <v>1083</v>
      </c>
      <c r="AC276" s="614" t="s">
        <v>1083</v>
      </c>
      <c r="AD276" s="614" t="s">
        <v>1083</v>
      </c>
      <c r="AE276" s="614" t="s">
        <v>1083</v>
      </c>
      <c r="AF276" s="614" t="s">
        <v>1083</v>
      </c>
      <c r="AG276" s="614" t="s">
        <v>1083</v>
      </c>
      <c r="AH276" s="614" t="s">
        <v>1083</v>
      </c>
      <c r="AI276" s="614" t="s">
        <v>1083</v>
      </c>
      <c r="AJ276" s="614" t="s">
        <v>1083</v>
      </c>
      <c r="AK276" s="614" t="s">
        <v>1083</v>
      </c>
      <c r="AL276" s="614" t="s">
        <v>1083</v>
      </c>
      <c r="AM276" s="614" t="s">
        <v>1083</v>
      </c>
      <c r="AN276" s="614" t="s">
        <v>1083</v>
      </c>
      <c r="AO276" s="614" t="s">
        <v>1083</v>
      </c>
      <c r="AP276" s="614" t="s">
        <v>1083</v>
      </c>
      <c r="AQ276" s="614" t="s">
        <v>1083</v>
      </c>
      <c r="AR276" s="614" t="s">
        <v>1083</v>
      </c>
      <c r="AS276" s="614" t="s">
        <v>1083</v>
      </c>
      <c r="AT276" s="614" t="s">
        <v>1083</v>
      </c>
      <c r="AU276" s="614" t="s">
        <v>1083</v>
      </c>
      <c r="AV276" s="614" t="s">
        <v>1083</v>
      </c>
      <c r="AW276" s="614" t="s">
        <v>1083</v>
      </c>
      <c r="AX276" s="614" t="s">
        <v>1083</v>
      </c>
      <c r="AY276" s="614" t="s">
        <v>1083</v>
      </c>
      <c r="AZ276" s="614" t="s">
        <v>1083</v>
      </c>
      <c r="BA276" s="614" t="s">
        <v>1083</v>
      </c>
      <c r="BB276" s="614" t="s">
        <v>1083</v>
      </c>
      <c r="BC276" s="614" t="s">
        <v>529</v>
      </c>
      <c r="BD276" s="614" t="s">
        <v>529</v>
      </c>
      <c r="BE276" s="614" t="s">
        <v>1083</v>
      </c>
      <c r="BF276" s="614" t="s">
        <v>529</v>
      </c>
      <c r="BG276" s="614" t="s">
        <v>1083</v>
      </c>
      <c r="BH276" s="614" t="s">
        <v>529</v>
      </c>
      <c r="BI276" s="614" t="s">
        <v>1083</v>
      </c>
      <c r="BJ276" s="614" t="s">
        <v>1083</v>
      </c>
      <c r="BK276" s="614" t="s">
        <v>529</v>
      </c>
      <c r="BL276" s="614" t="s">
        <v>529</v>
      </c>
      <c r="BM276" s="614" t="s">
        <v>1083</v>
      </c>
      <c r="BN276" s="614" t="s">
        <v>529</v>
      </c>
      <c r="BO276" s="614" t="s">
        <v>529</v>
      </c>
      <c r="BP276" s="614" t="s">
        <v>529</v>
      </c>
      <c r="BQ276" s="614" t="s">
        <v>529</v>
      </c>
      <c r="BR276" s="614" t="s">
        <v>529</v>
      </c>
      <c r="BS276" s="614" t="s">
        <v>529</v>
      </c>
      <c r="BT276" s="614" t="s">
        <v>529</v>
      </c>
      <c r="BU276" s="614" t="s">
        <v>529</v>
      </c>
      <c r="BV276" s="614" t="s">
        <v>529</v>
      </c>
      <c r="BW276" s="614" t="s">
        <v>529</v>
      </c>
      <c r="BX276" s="614" t="s">
        <v>529</v>
      </c>
      <c r="BY276" s="614" t="s">
        <v>1083</v>
      </c>
      <c r="BZ276" s="614" t="s">
        <v>1083</v>
      </c>
      <c r="CA276" s="614" t="s">
        <v>1083</v>
      </c>
      <c r="CB276" s="614" t="s">
        <v>1083</v>
      </c>
      <c r="CC276" s="614" t="s">
        <v>1083</v>
      </c>
      <c r="CD276" s="614" t="s">
        <v>1083</v>
      </c>
      <c r="CE276" s="614" t="s">
        <v>529</v>
      </c>
      <c r="CF276" s="614" t="s">
        <v>529</v>
      </c>
      <c r="CG276" s="614" t="s">
        <v>1083</v>
      </c>
      <c r="CH276" s="614" t="s">
        <v>1083</v>
      </c>
      <c r="CI276" s="614" t="s">
        <v>1083</v>
      </c>
      <c r="CJ276" s="614" t="s">
        <v>1083</v>
      </c>
      <c r="CK276" s="614" t="s">
        <v>529</v>
      </c>
      <c r="CL276" s="614" t="s">
        <v>1083</v>
      </c>
      <c r="CM276" s="614" t="s">
        <v>1083</v>
      </c>
      <c r="CN276" s="614" t="s">
        <v>1083</v>
      </c>
      <c r="CO276" s="614" t="s">
        <v>1083</v>
      </c>
      <c r="CP276" s="614" t="s">
        <v>1083</v>
      </c>
      <c r="CQ276" s="614" t="s">
        <v>1083</v>
      </c>
      <c r="CR276" s="614" t="s">
        <v>529</v>
      </c>
      <c r="CS276" s="614" t="s">
        <v>1083</v>
      </c>
      <c r="CT276" s="614" t="s">
        <v>1083</v>
      </c>
      <c r="CU276" s="614" t="s">
        <v>1083</v>
      </c>
      <c r="CV276" s="614" t="s">
        <v>1083</v>
      </c>
      <c r="CW276" s="614" t="s">
        <v>1083</v>
      </c>
      <c r="CX276" s="614" t="s">
        <v>1083</v>
      </c>
      <c r="CY276" s="614" t="s">
        <v>1083</v>
      </c>
      <c r="CZ276" s="614" t="s">
        <v>1083</v>
      </c>
      <c r="DA276" s="614" t="s">
        <v>1083</v>
      </c>
      <c r="DB276" s="614" t="s">
        <v>1083</v>
      </c>
      <c r="DC276" s="614" t="s">
        <v>529</v>
      </c>
      <c r="DD276" s="614" t="s">
        <v>1083</v>
      </c>
      <c r="DE276" s="614" t="s">
        <v>1083</v>
      </c>
      <c r="DF276" s="614" t="s">
        <v>1083</v>
      </c>
      <c r="DG276" s="614" t="s">
        <v>1083</v>
      </c>
      <c r="DH276" s="614" t="s">
        <v>1083</v>
      </c>
      <c r="DI276" s="614" t="s">
        <v>1083</v>
      </c>
      <c r="DJ276" s="614" t="s">
        <v>1083</v>
      </c>
      <c r="DK276" s="614" t="s">
        <v>1083</v>
      </c>
      <c r="DL276" s="614" t="s">
        <v>1083</v>
      </c>
      <c r="DM276" s="614" t="s">
        <v>529</v>
      </c>
      <c r="DN276" s="614" t="s">
        <v>1083</v>
      </c>
      <c r="DO276" s="614" t="s">
        <v>1083</v>
      </c>
      <c r="DP276" s="614" t="s">
        <v>1083</v>
      </c>
      <c r="DQ276" s="614" t="s">
        <v>1083</v>
      </c>
      <c r="DR276" s="614" t="s">
        <v>1083</v>
      </c>
      <c r="DS276" s="614" t="s">
        <v>1083</v>
      </c>
      <c r="DT276" s="614" t="s">
        <v>1083</v>
      </c>
      <c r="DU276" s="614" t="s">
        <v>1083</v>
      </c>
      <c r="DV276" s="614" t="s">
        <v>1083</v>
      </c>
      <c r="DW276" s="614" t="s">
        <v>1083</v>
      </c>
      <c r="DX276" s="614" t="s">
        <v>1083</v>
      </c>
      <c r="DY276" s="614" t="s">
        <v>1083</v>
      </c>
      <c r="DZ276" s="614" t="s">
        <v>529</v>
      </c>
      <c r="EA276" s="614" t="s">
        <v>529</v>
      </c>
      <c r="EB276" s="614" t="s">
        <v>529</v>
      </c>
      <c r="EC276" s="614" t="s">
        <v>1083</v>
      </c>
      <c r="ED276" s="614" t="s">
        <v>529</v>
      </c>
      <c r="EE276" s="614" t="s">
        <v>529</v>
      </c>
      <c r="EF276" s="614" t="s">
        <v>529</v>
      </c>
      <c r="EG276" s="614" t="s">
        <v>529</v>
      </c>
      <c r="EH276" s="614" t="s">
        <v>1083</v>
      </c>
      <c r="EI276" s="614" t="s">
        <v>1083</v>
      </c>
      <c r="EJ276" s="614" t="s">
        <v>1083</v>
      </c>
      <c r="EK276" s="614" t="s">
        <v>1083</v>
      </c>
      <c r="EL276" s="614" t="s">
        <v>1083</v>
      </c>
      <c r="EM276" s="614" t="s">
        <v>1083</v>
      </c>
      <c r="EN276" s="614" t="s">
        <v>1083</v>
      </c>
      <c r="EO276" s="614" t="s">
        <v>1083</v>
      </c>
      <c r="EP276" s="614" t="s">
        <v>1083</v>
      </c>
      <c r="EQ276" s="614" t="s">
        <v>1083</v>
      </c>
      <c r="ER276" s="614" t="s">
        <v>1083</v>
      </c>
      <c r="ES276" s="614" t="s">
        <v>1083</v>
      </c>
      <c r="ET276" s="614" t="s">
        <v>529</v>
      </c>
      <c r="EU276" s="614" t="s">
        <v>529</v>
      </c>
      <c r="EV276" s="614" t="s">
        <v>529</v>
      </c>
      <c r="EW276" s="614" t="s">
        <v>529</v>
      </c>
      <c r="EX276" s="614" t="s">
        <v>1083</v>
      </c>
      <c r="EY276" s="614" t="s">
        <v>1083</v>
      </c>
      <c r="EZ276" s="614" t="s">
        <v>529</v>
      </c>
      <c r="FA276" s="614" t="s">
        <v>1083</v>
      </c>
      <c r="FB276" s="614" t="s">
        <v>1083</v>
      </c>
      <c r="FC276" s="614" t="s">
        <v>1083</v>
      </c>
      <c r="FD276" s="614" t="s">
        <v>1083</v>
      </c>
      <c r="FE276" s="614" t="s">
        <v>1083</v>
      </c>
      <c r="FF276" s="614" t="s">
        <v>1083</v>
      </c>
      <c r="FG276" s="614" t="s">
        <v>1083</v>
      </c>
      <c r="FH276" s="614" t="s">
        <v>1083</v>
      </c>
      <c r="FI276" s="614" t="s">
        <v>1083</v>
      </c>
      <c r="FJ276" s="614" t="s">
        <v>529</v>
      </c>
      <c r="FK276" s="614" t="s">
        <v>529</v>
      </c>
      <c r="FL276" s="614" t="s">
        <v>1083</v>
      </c>
      <c r="FM276" s="614" t="s">
        <v>1083</v>
      </c>
      <c r="FN276" s="614" t="s">
        <v>1083</v>
      </c>
      <c r="FO276" s="614" t="s">
        <v>1083</v>
      </c>
      <c r="FP276" s="614" t="s">
        <v>1083</v>
      </c>
      <c r="FQ276" s="614" t="s">
        <v>1083</v>
      </c>
      <c r="FR276" s="614" t="s">
        <v>529</v>
      </c>
      <c r="FS276" s="614" t="s">
        <v>529</v>
      </c>
      <c r="FT276" s="614" t="s">
        <v>529</v>
      </c>
      <c r="FU276" s="614" t="s">
        <v>529</v>
      </c>
      <c r="FV276" s="614" t="s">
        <v>529</v>
      </c>
      <c r="FW276" s="614" t="s">
        <v>529</v>
      </c>
      <c r="FX276" s="614" t="s">
        <v>529</v>
      </c>
      <c r="FY276" s="614" t="s">
        <v>1083</v>
      </c>
      <c r="FZ276" s="614" t="s">
        <v>529</v>
      </c>
      <c r="GA276" s="614" t="s">
        <v>529</v>
      </c>
      <c r="GB276" s="614" t="s">
        <v>529</v>
      </c>
      <c r="GC276" s="614" t="s">
        <v>529</v>
      </c>
      <c r="GD276" s="614" t="s">
        <v>529</v>
      </c>
      <c r="GE276" s="614" t="s">
        <v>1083</v>
      </c>
      <c r="GF276" s="614" t="s">
        <v>529</v>
      </c>
      <c r="GG276" s="614" t="s">
        <v>529</v>
      </c>
      <c r="GH276" s="614" t="s">
        <v>1083</v>
      </c>
      <c r="GI276" s="614" t="s">
        <v>1083</v>
      </c>
      <c r="GJ276" s="614" t="s">
        <v>529</v>
      </c>
      <c r="GK276" s="614" t="s">
        <v>1083</v>
      </c>
      <c r="GL276" s="614" t="s">
        <v>529</v>
      </c>
      <c r="GM276" s="614" t="s">
        <v>1083</v>
      </c>
    </row>
    <row r="277" spans="1:195" x14ac:dyDescent="0.2">
      <c r="A277" s="613">
        <v>45102</v>
      </c>
      <c r="B277" s="614" t="s">
        <v>1083</v>
      </c>
      <c r="C277" s="614" t="s">
        <v>1083</v>
      </c>
      <c r="D277" s="614" t="s">
        <v>529</v>
      </c>
      <c r="E277" s="614" t="s">
        <v>529</v>
      </c>
      <c r="F277" s="614" t="s">
        <v>1083</v>
      </c>
      <c r="G277" s="614" t="s">
        <v>1083</v>
      </c>
      <c r="H277" s="614" t="s">
        <v>1083</v>
      </c>
      <c r="I277" s="614" t="s">
        <v>529</v>
      </c>
      <c r="J277" s="614" t="s">
        <v>1083</v>
      </c>
      <c r="K277" s="614" t="s">
        <v>1083</v>
      </c>
      <c r="L277" s="614" t="s">
        <v>1083</v>
      </c>
      <c r="M277" s="614" t="s">
        <v>1083</v>
      </c>
      <c r="N277" s="614" t="s">
        <v>1083</v>
      </c>
      <c r="O277" s="614" t="s">
        <v>1083</v>
      </c>
      <c r="P277" s="614" t="s">
        <v>1083</v>
      </c>
      <c r="Q277" s="614" t="s">
        <v>1083</v>
      </c>
      <c r="R277" s="614" t="s">
        <v>1083</v>
      </c>
      <c r="S277" s="614" t="s">
        <v>1083</v>
      </c>
      <c r="T277" s="614" t="s">
        <v>1083</v>
      </c>
      <c r="U277" s="614" t="s">
        <v>1083</v>
      </c>
      <c r="V277" s="614" t="s">
        <v>1083</v>
      </c>
      <c r="W277" s="614" t="s">
        <v>529</v>
      </c>
      <c r="X277" s="614" t="s">
        <v>529</v>
      </c>
      <c r="Y277" s="614" t="s">
        <v>1083</v>
      </c>
      <c r="Z277" s="614" t="s">
        <v>1083</v>
      </c>
      <c r="AA277" s="614" t="s">
        <v>1083</v>
      </c>
      <c r="AB277" s="614" t="s">
        <v>1083</v>
      </c>
      <c r="AC277" s="614" t="s">
        <v>1083</v>
      </c>
      <c r="AD277" s="614" t="s">
        <v>1083</v>
      </c>
      <c r="AE277" s="614" t="s">
        <v>1083</v>
      </c>
      <c r="AF277" s="614" t="s">
        <v>1083</v>
      </c>
      <c r="AG277" s="614" t="s">
        <v>1083</v>
      </c>
      <c r="AH277" s="614" t="s">
        <v>1083</v>
      </c>
      <c r="AI277" s="614" t="s">
        <v>1083</v>
      </c>
      <c r="AJ277" s="614" t="s">
        <v>1083</v>
      </c>
      <c r="AK277" s="614" t="s">
        <v>1083</v>
      </c>
      <c r="AL277" s="614" t="s">
        <v>1083</v>
      </c>
      <c r="AM277" s="614" t="s">
        <v>1083</v>
      </c>
      <c r="AN277" s="614" t="s">
        <v>1083</v>
      </c>
      <c r="AO277" s="614" t="s">
        <v>1083</v>
      </c>
      <c r="AP277" s="614" t="s">
        <v>1083</v>
      </c>
      <c r="AQ277" s="614" t="s">
        <v>1083</v>
      </c>
      <c r="AR277" s="614" t="s">
        <v>1083</v>
      </c>
      <c r="AS277" s="614" t="s">
        <v>1083</v>
      </c>
      <c r="AT277" s="614" t="s">
        <v>1083</v>
      </c>
      <c r="AU277" s="614" t="s">
        <v>1083</v>
      </c>
      <c r="AV277" s="614" t="s">
        <v>1083</v>
      </c>
      <c r="AW277" s="614" t="s">
        <v>1083</v>
      </c>
      <c r="AX277" s="614" t="s">
        <v>529</v>
      </c>
      <c r="AY277" s="614" t="s">
        <v>1083</v>
      </c>
      <c r="AZ277" s="614" t="s">
        <v>1083</v>
      </c>
      <c r="BA277" s="614" t="s">
        <v>1083</v>
      </c>
      <c r="BB277" s="614" t="s">
        <v>1083</v>
      </c>
      <c r="BC277" s="614" t="s">
        <v>529</v>
      </c>
      <c r="BD277" s="614" t="s">
        <v>529</v>
      </c>
      <c r="BE277" s="614" t="s">
        <v>1083</v>
      </c>
      <c r="BF277" s="614" t="s">
        <v>529</v>
      </c>
      <c r="BG277" s="614" t="s">
        <v>1083</v>
      </c>
      <c r="BH277" s="614" t="s">
        <v>529</v>
      </c>
      <c r="BI277" s="614" t="s">
        <v>1083</v>
      </c>
      <c r="BJ277" s="614" t="s">
        <v>1083</v>
      </c>
      <c r="BK277" s="614" t="s">
        <v>529</v>
      </c>
      <c r="BL277" s="614" t="s">
        <v>529</v>
      </c>
      <c r="BM277" s="614" t="s">
        <v>1083</v>
      </c>
      <c r="BN277" s="614" t="s">
        <v>529</v>
      </c>
      <c r="BO277" s="614" t="s">
        <v>529</v>
      </c>
      <c r="BP277" s="614" t="s">
        <v>529</v>
      </c>
      <c r="BQ277" s="614" t="s">
        <v>529</v>
      </c>
      <c r="BR277" s="614" t="s">
        <v>529</v>
      </c>
      <c r="BS277" s="614" t="s">
        <v>529</v>
      </c>
      <c r="BT277" s="614" t="s">
        <v>529</v>
      </c>
      <c r="BU277" s="614" t="s">
        <v>529</v>
      </c>
      <c r="BV277" s="614" t="s">
        <v>529</v>
      </c>
      <c r="BW277" s="614" t="s">
        <v>529</v>
      </c>
      <c r="BX277" s="614" t="s">
        <v>529</v>
      </c>
      <c r="BY277" s="614" t="s">
        <v>1083</v>
      </c>
      <c r="BZ277" s="614" t="s">
        <v>1083</v>
      </c>
      <c r="CA277" s="614" t="s">
        <v>1083</v>
      </c>
      <c r="CB277" s="614" t="s">
        <v>1083</v>
      </c>
      <c r="CC277" s="614" t="s">
        <v>1083</v>
      </c>
      <c r="CD277" s="614" t="s">
        <v>529</v>
      </c>
      <c r="CE277" s="614" t="s">
        <v>529</v>
      </c>
      <c r="CF277" s="614" t="s">
        <v>529</v>
      </c>
      <c r="CG277" s="614" t="s">
        <v>1083</v>
      </c>
      <c r="CH277" s="614" t="s">
        <v>1083</v>
      </c>
      <c r="CI277" s="614" t="s">
        <v>1083</v>
      </c>
      <c r="CJ277" s="614" t="s">
        <v>1083</v>
      </c>
      <c r="CK277" s="614" t="s">
        <v>529</v>
      </c>
      <c r="CL277" s="614" t="s">
        <v>1083</v>
      </c>
      <c r="CM277" s="614" t="s">
        <v>1083</v>
      </c>
      <c r="CN277" s="614" t="s">
        <v>1083</v>
      </c>
      <c r="CO277" s="614" t="s">
        <v>1083</v>
      </c>
      <c r="CP277" s="614" t="s">
        <v>1083</v>
      </c>
      <c r="CQ277" s="614" t="s">
        <v>1083</v>
      </c>
      <c r="CR277" s="614" t="s">
        <v>529</v>
      </c>
      <c r="CS277" s="614" t="s">
        <v>1083</v>
      </c>
      <c r="CT277" s="614" t="s">
        <v>1083</v>
      </c>
      <c r="CU277" s="614" t="s">
        <v>1083</v>
      </c>
      <c r="CV277" s="614" t="s">
        <v>1083</v>
      </c>
      <c r="CW277" s="614" t="s">
        <v>1083</v>
      </c>
      <c r="CX277" s="614" t="s">
        <v>1083</v>
      </c>
      <c r="CY277" s="614" t="s">
        <v>1083</v>
      </c>
      <c r="CZ277" s="614" t="s">
        <v>1083</v>
      </c>
      <c r="DA277" s="614" t="s">
        <v>1083</v>
      </c>
      <c r="DB277" s="614" t="s">
        <v>1083</v>
      </c>
      <c r="DC277" s="614" t="s">
        <v>529</v>
      </c>
      <c r="DD277" s="614" t="s">
        <v>1083</v>
      </c>
      <c r="DE277" s="614" t="s">
        <v>1083</v>
      </c>
      <c r="DF277" s="614" t="s">
        <v>1083</v>
      </c>
      <c r="DG277" s="614" t="s">
        <v>1083</v>
      </c>
      <c r="DH277" s="614" t="s">
        <v>1083</v>
      </c>
      <c r="DI277" s="614" t="s">
        <v>1083</v>
      </c>
      <c r="DJ277" s="614" t="s">
        <v>1083</v>
      </c>
      <c r="DK277" s="614" t="s">
        <v>1083</v>
      </c>
      <c r="DL277" s="614" t="s">
        <v>1083</v>
      </c>
      <c r="DM277" s="614" t="s">
        <v>529</v>
      </c>
      <c r="DN277" s="614" t="s">
        <v>1083</v>
      </c>
      <c r="DO277" s="614" t="s">
        <v>1083</v>
      </c>
      <c r="DP277" s="614" t="s">
        <v>1083</v>
      </c>
      <c r="DQ277" s="614" t="s">
        <v>1083</v>
      </c>
      <c r="DR277" s="614" t="s">
        <v>1083</v>
      </c>
      <c r="DS277" s="614" t="s">
        <v>1083</v>
      </c>
      <c r="DT277" s="614" t="s">
        <v>1083</v>
      </c>
      <c r="DU277" s="614" t="s">
        <v>529</v>
      </c>
      <c r="DV277" s="614" t="s">
        <v>529</v>
      </c>
      <c r="DW277" s="614" t="s">
        <v>1083</v>
      </c>
      <c r="DX277" s="614" t="s">
        <v>1083</v>
      </c>
      <c r="DY277" s="614" t="s">
        <v>1083</v>
      </c>
      <c r="DZ277" s="614" t="s">
        <v>529</v>
      </c>
      <c r="EA277" s="614" t="s">
        <v>529</v>
      </c>
      <c r="EB277" s="614" t="s">
        <v>529</v>
      </c>
      <c r="EC277" s="614" t="s">
        <v>1083</v>
      </c>
      <c r="ED277" s="614" t="s">
        <v>529</v>
      </c>
      <c r="EE277" s="614" t="s">
        <v>529</v>
      </c>
      <c r="EF277" s="614" t="s">
        <v>529</v>
      </c>
      <c r="EG277" s="614" t="s">
        <v>529</v>
      </c>
      <c r="EH277" s="614" t="s">
        <v>1083</v>
      </c>
      <c r="EI277" s="614" t="s">
        <v>1083</v>
      </c>
      <c r="EJ277" s="614" t="s">
        <v>1083</v>
      </c>
      <c r="EK277" s="614" t="s">
        <v>1083</v>
      </c>
      <c r="EL277" s="614" t="s">
        <v>1083</v>
      </c>
      <c r="EM277" s="614" t="s">
        <v>1083</v>
      </c>
      <c r="EN277" s="614" t="s">
        <v>1083</v>
      </c>
      <c r="EO277" s="614" t="s">
        <v>1083</v>
      </c>
      <c r="EP277" s="614" t="s">
        <v>1083</v>
      </c>
      <c r="EQ277" s="614" t="s">
        <v>1083</v>
      </c>
      <c r="ER277" s="614" t="s">
        <v>1083</v>
      </c>
      <c r="ES277" s="614" t="s">
        <v>1083</v>
      </c>
      <c r="ET277" s="614" t="s">
        <v>529</v>
      </c>
      <c r="EU277" s="614" t="s">
        <v>529</v>
      </c>
      <c r="EV277" s="614" t="s">
        <v>529</v>
      </c>
      <c r="EW277" s="614" t="s">
        <v>529</v>
      </c>
      <c r="EX277" s="614" t="s">
        <v>1083</v>
      </c>
      <c r="EY277" s="614" t="s">
        <v>1083</v>
      </c>
      <c r="EZ277" s="614" t="s">
        <v>529</v>
      </c>
      <c r="FA277" s="614" t="s">
        <v>1083</v>
      </c>
      <c r="FB277" s="614" t="s">
        <v>1083</v>
      </c>
      <c r="FC277" s="614" t="s">
        <v>1083</v>
      </c>
      <c r="FD277" s="614" t="s">
        <v>1083</v>
      </c>
      <c r="FE277" s="614" t="s">
        <v>529</v>
      </c>
      <c r="FF277" s="614" t="s">
        <v>1083</v>
      </c>
      <c r="FG277" s="614" t="s">
        <v>1083</v>
      </c>
      <c r="FH277" s="614" t="s">
        <v>1083</v>
      </c>
      <c r="FI277" s="614" t="s">
        <v>1083</v>
      </c>
      <c r="FJ277" s="614" t="s">
        <v>529</v>
      </c>
      <c r="FK277" s="614" t="s">
        <v>529</v>
      </c>
      <c r="FL277" s="614" t="s">
        <v>1083</v>
      </c>
      <c r="FM277" s="614" t="s">
        <v>1083</v>
      </c>
      <c r="FN277" s="614" t="s">
        <v>1083</v>
      </c>
      <c r="FO277" s="614" t="s">
        <v>1083</v>
      </c>
      <c r="FP277" s="614" t="s">
        <v>1083</v>
      </c>
      <c r="FQ277" s="614" t="s">
        <v>1083</v>
      </c>
      <c r="FR277" s="614" t="s">
        <v>529</v>
      </c>
      <c r="FS277" s="614" t="s">
        <v>529</v>
      </c>
      <c r="FT277" s="614" t="s">
        <v>529</v>
      </c>
      <c r="FU277" s="614" t="s">
        <v>529</v>
      </c>
      <c r="FV277" s="614" t="s">
        <v>529</v>
      </c>
      <c r="FW277" s="614" t="s">
        <v>529</v>
      </c>
      <c r="FX277" s="614" t="s">
        <v>529</v>
      </c>
      <c r="FY277" s="614" t="s">
        <v>1083</v>
      </c>
      <c r="FZ277" s="614" t="s">
        <v>529</v>
      </c>
      <c r="GA277" s="614" t="s">
        <v>529</v>
      </c>
      <c r="GB277" s="614" t="s">
        <v>529</v>
      </c>
      <c r="GC277" s="614" t="s">
        <v>529</v>
      </c>
      <c r="GD277" s="614" t="s">
        <v>529</v>
      </c>
      <c r="GE277" s="614" t="s">
        <v>1083</v>
      </c>
      <c r="GF277" s="614" t="s">
        <v>529</v>
      </c>
      <c r="GG277" s="614" t="s">
        <v>529</v>
      </c>
      <c r="GH277" s="614" t="s">
        <v>1083</v>
      </c>
      <c r="GI277" s="614" t="s">
        <v>1083</v>
      </c>
      <c r="GJ277" s="614" t="s">
        <v>529</v>
      </c>
      <c r="GK277" s="614" t="s">
        <v>1083</v>
      </c>
      <c r="GL277" s="614" t="s">
        <v>529</v>
      </c>
      <c r="GM277" s="614" t="s">
        <v>529</v>
      </c>
    </row>
    <row r="278" spans="1:195" x14ac:dyDescent="0.2">
      <c r="A278" s="613">
        <v>45103</v>
      </c>
      <c r="B278" s="614" t="s">
        <v>1083</v>
      </c>
      <c r="C278" s="614" t="s">
        <v>1083</v>
      </c>
      <c r="D278" s="614" t="s">
        <v>1083</v>
      </c>
      <c r="E278" s="614" t="s">
        <v>529</v>
      </c>
      <c r="F278" s="614" t="s">
        <v>1083</v>
      </c>
      <c r="G278" s="614" t="s">
        <v>1083</v>
      </c>
      <c r="H278" s="614" t="s">
        <v>1083</v>
      </c>
      <c r="I278" s="614" t="s">
        <v>529</v>
      </c>
      <c r="J278" s="614" t="s">
        <v>1083</v>
      </c>
      <c r="K278" s="614" t="s">
        <v>1083</v>
      </c>
      <c r="L278" s="614" t="s">
        <v>1083</v>
      </c>
      <c r="M278" s="614" t="s">
        <v>1083</v>
      </c>
      <c r="N278" s="614" t="s">
        <v>1083</v>
      </c>
      <c r="O278" s="614" t="s">
        <v>1083</v>
      </c>
      <c r="P278" s="614" t="s">
        <v>1083</v>
      </c>
      <c r="Q278" s="614" t="s">
        <v>1083</v>
      </c>
      <c r="R278" s="614" t="s">
        <v>1083</v>
      </c>
      <c r="S278" s="614" t="s">
        <v>1083</v>
      </c>
      <c r="T278" s="614" t="s">
        <v>1083</v>
      </c>
      <c r="U278" s="614" t="s">
        <v>1083</v>
      </c>
      <c r="V278" s="614" t="s">
        <v>1083</v>
      </c>
      <c r="W278" s="614" t="s">
        <v>529</v>
      </c>
      <c r="X278" s="614" t="s">
        <v>529</v>
      </c>
      <c r="Y278" s="614" t="s">
        <v>1083</v>
      </c>
      <c r="Z278" s="614" t="s">
        <v>1083</v>
      </c>
      <c r="AA278" s="614" t="s">
        <v>1083</v>
      </c>
      <c r="AB278" s="614" t="s">
        <v>1083</v>
      </c>
      <c r="AC278" s="614" t="s">
        <v>1083</v>
      </c>
      <c r="AD278" s="614" t="s">
        <v>1083</v>
      </c>
      <c r="AE278" s="614" t="s">
        <v>1083</v>
      </c>
      <c r="AF278" s="614" t="s">
        <v>1083</v>
      </c>
      <c r="AG278" s="614" t="s">
        <v>1083</v>
      </c>
      <c r="AH278" s="614" t="s">
        <v>1083</v>
      </c>
      <c r="AI278" s="614" t="s">
        <v>1083</v>
      </c>
      <c r="AJ278" s="614" t="s">
        <v>1083</v>
      </c>
      <c r="AK278" s="614" t="s">
        <v>1083</v>
      </c>
      <c r="AL278" s="614" t="s">
        <v>1083</v>
      </c>
      <c r="AM278" s="614" t="s">
        <v>1083</v>
      </c>
      <c r="AN278" s="614" t="s">
        <v>1083</v>
      </c>
      <c r="AO278" s="614" t="s">
        <v>1083</v>
      </c>
      <c r="AP278" s="614" t="s">
        <v>1083</v>
      </c>
      <c r="AQ278" s="614" t="s">
        <v>1083</v>
      </c>
      <c r="AR278" s="614" t="s">
        <v>1083</v>
      </c>
      <c r="AS278" s="614" t="s">
        <v>1083</v>
      </c>
      <c r="AT278" s="614" t="s">
        <v>1083</v>
      </c>
      <c r="AU278" s="614" t="s">
        <v>1083</v>
      </c>
      <c r="AV278" s="614" t="s">
        <v>1083</v>
      </c>
      <c r="AW278" s="614" t="s">
        <v>1083</v>
      </c>
      <c r="AX278" s="614" t="s">
        <v>1083</v>
      </c>
      <c r="AY278" s="614" t="s">
        <v>1083</v>
      </c>
      <c r="AZ278" s="614" t="s">
        <v>1083</v>
      </c>
      <c r="BA278" s="614" t="s">
        <v>1083</v>
      </c>
      <c r="BB278" s="614" t="s">
        <v>1083</v>
      </c>
      <c r="BC278" s="614" t="s">
        <v>529</v>
      </c>
      <c r="BD278" s="614" t="s">
        <v>529</v>
      </c>
      <c r="BE278" s="614" t="s">
        <v>1083</v>
      </c>
      <c r="BF278" s="614" t="s">
        <v>529</v>
      </c>
      <c r="BG278" s="614" t="s">
        <v>1083</v>
      </c>
      <c r="BH278" s="614" t="s">
        <v>529</v>
      </c>
      <c r="BI278" s="614" t="s">
        <v>1083</v>
      </c>
      <c r="BJ278" s="614" t="s">
        <v>1083</v>
      </c>
      <c r="BK278" s="614" t="s">
        <v>529</v>
      </c>
      <c r="BL278" s="614" t="s">
        <v>529</v>
      </c>
      <c r="BM278" s="614" t="s">
        <v>1083</v>
      </c>
      <c r="BN278" s="614" t="s">
        <v>529</v>
      </c>
      <c r="BO278" s="614" t="s">
        <v>529</v>
      </c>
      <c r="BP278" s="614" t="s">
        <v>529</v>
      </c>
      <c r="BQ278" s="614" t="s">
        <v>529</v>
      </c>
      <c r="BR278" s="614" t="s">
        <v>529</v>
      </c>
      <c r="BS278" s="614" t="s">
        <v>529</v>
      </c>
      <c r="BT278" s="614" t="s">
        <v>529</v>
      </c>
      <c r="BU278" s="614" t="s">
        <v>529</v>
      </c>
      <c r="BV278" s="614" t="s">
        <v>529</v>
      </c>
      <c r="BW278" s="614" t="s">
        <v>529</v>
      </c>
      <c r="BX278" s="614" t="s">
        <v>529</v>
      </c>
      <c r="BY278" s="614" t="s">
        <v>1083</v>
      </c>
      <c r="BZ278" s="614" t="s">
        <v>1083</v>
      </c>
      <c r="CA278" s="614" t="s">
        <v>1083</v>
      </c>
      <c r="CB278" s="614" t="s">
        <v>1083</v>
      </c>
      <c r="CC278" s="614" t="s">
        <v>1083</v>
      </c>
      <c r="CD278" s="614" t="s">
        <v>1083</v>
      </c>
      <c r="CE278" s="614" t="s">
        <v>529</v>
      </c>
      <c r="CF278" s="614" t="s">
        <v>529</v>
      </c>
      <c r="CG278" s="614" t="s">
        <v>1083</v>
      </c>
      <c r="CH278" s="614" t="s">
        <v>1083</v>
      </c>
      <c r="CI278" s="614" t="s">
        <v>1083</v>
      </c>
      <c r="CJ278" s="614" t="s">
        <v>1083</v>
      </c>
      <c r="CK278" s="614" t="s">
        <v>529</v>
      </c>
      <c r="CL278" s="614" t="s">
        <v>1083</v>
      </c>
      <c r="CM278" s="614" t="s">
        <v>1083</v>
      </c>
      <c r="CN278" s="614" t="s">
        <v>1083</v>
      </c>
      <c r="CO278" s="614" t="s">
        <v>1083</v>
      </c>
      <c r="CP278" s="614" t="s">
        <v>1083</v>
      </c>
      <c r="CQ278" s="614" t="s">
        <v>1083</v>
      </c>
      <c r="CR278" s="614" t="s">
        <v>529</v>
      </c>
      <c r="CS278" s="614" t="s">
        <v>1083</v>
      </c>
      <c r="CT278" s="614" t="s">
        <v>1083</v>
      </c>
      <c r="CU278" s="614" t="s">
        <v>1083</v>
      </c>
      <c r="CV278" s="614" t="s">
        <v>1083</v>
      </c>
      <c r="CW278" s="614" t="s">
        <v>1083</v>
      </c>
      <c r="CX278" s="614" t="s">
        <v>1083</v>
      </c>
      <c r="CY278" s="614" t="s">
        <v>1083</v>
      </c>
      <c r="CZ278" s="614" t="s">
        <v>1083</v>
      </c>
      <c r="DA278" s="614" t="s">
        <v>1083</v>
      </c>
      <c r="DB278" s="614" t="s">
        <v>1083</v>
      </c>
      <c r="DC278" s="614" t="s">
        <v>529</v>
      </c>
      <c r="DD278" s="614" t="s">
        <v>1083</v>
      </c>
      <c r="DE278" s="614" t="s">
        <v>1083</v>
      </c>
      <c r="DF278" s="614" t="s">
        <v>1083</v>
      </c>
      <c r="DG278" s="614" t="s">
        <v>1083</v>
      </c>
      <c r="DH278" s="614" t="s">
        <v>1083</v>
      </c>
      <c r="DI278" s="614" t="s">
        <v>1083</v>
      </c>
      <c r="DJ278" s="614" t="s">
        <v>1083</v>
      </c>
      <c r="DK278" s="614" t="s">
        <v>1083</v>
      </c>
      <c r="DL278" s="614" t="s">
        <v>1083</v>
      </c>
      <c r="DM278" s="614" t="s">
        <v>529</v>
      </c>
      <c r="DN278" s="614" t="s">
        <v>1083</v>
      </c>
      <c r="DO278" s="614" t="s">
        <v>1083</v>
      </c>
      <c r="DP278" s="614" t="s">
        <v>1083</v>
      </c>
      <c r="DQ278" s="614" t="s">
        <v>1083</v>
      </c>
      <c r="DR278" s="614" t="s">
        <v>1083</v>
      </c>
      <c r="DS278" s="614" t="s">
        <v>1083</v>
      </c>
      <c r="DT278" s="614" t="s">
        <v>1083</v>
      </c>
      <c r="DU278" s="614" t="s">
        <v>1083</v>
      </c>
      <c r="DV278" s="614" t="s">
        <v>1083</v>
      </c>
      <c r="DW278" s="614" t="s">
        <v>1083</v>
      </c>
      <c r="DX278" s="614" t="s">
        <v>1083</v>
      </c>
      <c r="DY278" s="614" t="s">
        <v>1083</v>
      </c>
      <c r="DZ278" s="614" t="s">
        <v>529</v>
      </c>
      <c r="EA278" s="614" t="s">
        <v>529</v>
      </c>
      <c r="EB278" s="614" t="s">
        <v>529</v>
      </c>
      <c r="EC278" s="614" t="s">
        <v>1083</v>
      </c>
      <c r="ED278" s="614" t="s">
        <v>529</v>
      </c>
      <c r="EE278" s="614" t="s">
        <v>529</v>
      </c>
      <c r="EF278" s="614" t="s">
        <v>529</v>
      </c>
      <c r="EG278" s="614" t="s">
        <v>529</v>
      </c>
      <c r="EH278" s="614" t="s">
        <v>1083</v>
      </c>
      <c r="EI278" s="614" t="s">
        <v>1083</v>
      </c>
      <c r="EJ278" s="614" t="s">
        <v>1083</v>
      </c>
      <c r="EK278" s="614" t="s">
        <v>1083</v>
      </c>
      <c r="EL278" s="614" t="s">
        <v>1083</v>
      </c>
      <c r="EM278" s="614" t="s">
        <v>1083</v>
      </c>
      <c r="EN278" s="614" t="s">
        <v>1083</v>
      </c>
      <c r="EO278" s="614" t="s">
        <v>1083</v>
      </c>
      <c r="EP278" s="614" t="s">
        <v>1083</v>
      </c>
      <c r="EQ278" s="614" t="s">
        <v>1083</v>
      </c>
      <c r="ER278" s="614" t="s">
        <v>1083</v>
      </c>
      <c r="ES278" s="614" t="s">
        <v>1083</v>
      </c>
      <c r="ET278" s="614" t="s">
        <v>529</v>
      </c>
      <c r="EU278" s="614" t="s">
        <v>529</v>
      </c>
      <c r="EV278" s="614" t="s">
        <v>529</v>
      </c>
      <c r="EW278" s="614" t="s">
        <v>529</v>
      </c>
      <c r="EX278" s="614" t="s">
        <v>1083</v>
      </c>
      <c r="EY278" s="614" t="s">
        <v>1083</v>
      </c>
      <c r="EZ278" s="614" t="s">
        <v>529</v>
      </c>
      <c r="FA278" s="614" t="s">
        <v>1083</v>
      </c>
      <c r="FB278" s="614" t="s">
        <v>1083</v>
      </c>
      <c r="FC278" s="614" t="s">
        <v>1083</v>
      </c>
      <c r="FD278" s="614" t="s">
        <v>1083</v>
      </c>
      <c r="FE278" s="614" t="s">
        <v>1083</v>
      </c>
      <c r="FF278" s="614" t="s">
        <v>1083</v>
      </c>
      <c r="FG278" s="614" t="s">
        <v>1083</v>
      </c>
      <c r="FH278" s="614" t="s">
        <v>1083</v>
      </c>
      <c r="FI278" s="614" t="s">
        <v>1083</v>
      </c>
      <c r="FJ278" s="614" t="s">
        <v>529</v>
      </c>
      <c r="FK278" s="614" t="s">
        <v>529</v>
      </c>
      <c r="FL278" s="614" t="s">
        <v>1083</v>
      </c>
      <c r="FM278" s="614" t="s">
        <v>1083</v>
      </c>
      <c r="FN278" s="614" t="s">
        <v>1083</v>
      </c>
      <c r="FO278" s="614" t="s">
        <v>1083</v>
      </c>
      <c r="FP278" s="614" t="s">
        <v>1083</v>
      </c>
      <c r="FQ278" s="614" t="s">
        <v>1083</v>
      </c>
      <c r="FR278" s="614" t="s">
        <v>529</v>
      </c>
      <c r="FS278" s="614" t="s">
        <v>529</v>
      </c>
      <c r="FT278" s="614" t="s">
        <v>529</v>
      </c>
      <c r="FU278" s="614" t="s">
        <v>529</v>
      </c>
      <c r="FV278" s="614" t="s">
        <v>529</v>
      </c>
      <c r="FW278" s="614" t="s">
        <v>529</v>
      </c>
      <c r="FX278" s="614" t="s">
        <v>529</v>
      </c>
      <c r="FY278" s="614" t="s">
        <v>1083</v>
      </c>
      <c r="FZ278" s="614" t="s">
        <v>529</v>
      </c>
      <c r="GA278" s="614" t="s">
        <v>529</v>
      </c>
      <c r="GB278" s="614" t="s">
        <v>529</v>
      </c>
      <c r="GC278" s="614" t="s">
        <v>529</v>
      </c>
      <c r="GD278" s="614" t="s">
        <v>529</v>
      </c>
      <c r="GE278" s="614" t="s">
        <v>1083</v>
      </c>
      <c r="GF278" s="614" t="s">
        <v>529</v>
      </c>
      <c r="GG278" s="614" t="s">
        <v>529</v>
      </c>
      <c r="GH278" s="614" t="s">
        <v>1083</v>
      </c>
      <c r="GI278" s="614" t="s">
        <v>1083</v>
      </c>
      <c r="GJ278" s="614" t="s">
        <v>529</v>
      </c>
      <c r="GK278" s="614" t="s">
        <v>1083</v>
      </c>
      <c r="GL278" s="614" t="s">
        <v>529</v>
      </c>
      <c r="GM278" s="614" t="s">
        <v>1083</v>
      </c>
    </row>
    <row r="279" spans="1:195" x14ac:dyDescent="0.2">
      <c r="A279" s="613">
        <v>45104</v>
      </c>
      <c r="B279" s="614" t="s">
        <v>1083</v>
      </c>
      <c r="C279" s="614" t="s">
        <v>1083</v>
      </c>
      <c r="D279" s="614" t="s">
        <v>1083</v>
      </c>
      <c r="E279" s="614" t="s">
        <v>529</v>
      </c>
      <c r="F279" s="614" t="s">
        <v>1083</v>
      </c>
      <c r="G279" s="614" t="s">
        <v>1083</v>
      </c>
      <c r="H279" s="614" t="s">
        <v>1083</v>
      </c>
      <c r="I279" s="614" t="s">
        <v>529</v>
      </c>
      <c r="J279" s="614" t="s">
        <v>1083</v>
      </c>
      <c r="K279" s="614" t="s">
        <v>1083</v>
      </c>
      <c r="L279" s="614" t="s">
        <v>1083</v>
      </c>
      <c r="M279" s="614" t="s">
        <v>1083</v>
      </c>
      <c r="N279" s="614" t="s">
        <v>1083</v>
      </c>
      <c r="O279" s="614" t="s">
        <v>1083</v>
      </c>
      <c r="P279" s="614" t="s">
        <v>1083</v>
      </c>
      <c r="Q279" s="614" t="s">
        <v>1083</v>
      </c>
      <c r="R279" s="614" t="s">
        <v>1083</v>
      </c>
      <c r="S279" s="614" t="s">
        <v>1083</v>
      </c>
      <c r="T279" s="614" t="s">
        <v>1083</v>
      </c>
      <c r="U279" s="614" t="s">
        <v>1083</v>
      </c>
      <c r="V279" s="614" t="s">
        <v>1083</v>
      </c>
      <c r="W279" s="614" t="s">
        <v>1083</v>
      </c>
      <c r="X279" s="614" t="s">
        <v>1083</v>
      </c>
      <c r="Y279" s="614" t="s">
        <v>1083</v>
      </c>
      <c r="Z279" s="614" t="s">
        <v>1083</v>
      </c>
      <c r="AA279" s="614" t="s">
        <v>1083</v>
      </c>
      <c r="AB279" s="614" t="s">
        <v>1083</v>
      </c>
      <c r="AC279" s="614" t="s">
        <v>1083</v>
      </c>
      <c r="AD279" s="614" t="s">
        <v>1083</v>
      </c>
      <c r="AE279" s="614" t="s">
        <v>1083</v>
      </c>
      <c r="AF279" s="614" t="s">
        <v>1083</v>
      </c>
      <c r="AG279" s="614" t="s">
        <v>1083</v>
      </c>
      <c r="AH279" s="614" t="s">
        <v>1083</v>
      </c>
      <c r="AI279" s="614" t="s">
        <v>1083</v>
      </c>
      <c r="AJ279" s="614" t="s">
        <v>1083</v>
      </c>
      <c r="AK279" s="614" t="s">
        <v>1083</v>
      </c>
      <c r="AL279" s="614" t="s">
        <v>1083</v>
      </c>
      <c r="AM279" s="614" t="s">
        <v>1083</v>
      </c>
      <c r="AN279" s="614" t="s">
        <v>1083</v>
      </c>
      <c r="AO279" s="614" t="s">
        <v>1083</v>
      </c>
      <c r="AP279" s="614" t="s">
        <v>1083</v>
      </c>
      <c r="AQ279" s="614" t="s">
        <v>1083</v>
      </c>
      <c r="AR279" s="614" t="s">
        <v>1083</v>
      </c>
      <c r="AS279" s="614" t="s">
        <v>1083</v>
      </c>
      <c r="AT279" s="614" t="s">
        <v>1083</v>
      </c>
      <c r="AU279" s="614" t="s">
        <v>1083</v>
      </c>
      <c r="AV279" s="614" t="s">
        <v>1083</v>
      </c>
      <c r="AW279" s="614" t="s">
        <v>1083</v>
      </c>
      <c r="AX279" s="614" t="s">
        <v>1083</v>
      </c>
      <c r="AY279" s="614" t="s">
        <v>1083</v>
      </c>
      <c r="AZ279" s="614" t="s">
        <v>1083</v>
      </c>
      <c r="BA279" s="614" t="s">
        <v>1083</v>
      </c>
      <c r="BB279" s="614" t="s">
        <v>1083</v>
      </c>
      <c r="BC279" s="614" t="s">
        <v>529</v>
      </c>
      <c r="BD279" s="614" t="s">
        <v>529</v>
      </c>
      <c r="BE279" s="614" t="s">
        <v>1083</v>
      </c>
      <c r="BF279" s="614" t="s">
        <v>529</v>
      </c>
      <c r="BG279" s="614" t="s">
        <v>1083</v>
      </c>
      <c r="BH279" s="614" t="s">
        <v>529</v>
      </c>
      <c r="BI279" s="614" t="s">
        <v>1083</v>
      </c>
      <c r="BJ279" s="614" t="s">
        <v>1083</v>
      </c>
      <c r="BK279" s="614" t="s">
        <v>529</v>
      </c>
      <c r="BL279" s="614" t="s">
        <v>529</v>
      </c>
      <c r="BM279" s="614" t="s">
        <v>1083</v>
      </c>
      <c r="BN279" s="614" t="s">
        <v>529</v>
      </c>
      <c r="BO279" s="614" t="s">
        <v>529</v>
      </c>
      <c r="BP279" s="614" t="s">
        <v>529</v>
      </c>
      <c r="BQ279" s="614" t="s">
        <v>529</v>
      </c>
      <c r="BR279" s="614" t="s">
        <v>529</v>
      </c>
      <c r="BS279" s="614" t="s">
        <v>529</v>
      </c>
      <c r="BT279" s="614" t="s">
        <v>529</v>
      </c>
      <c r="BU279" s="614" t="s">
        <v>529</v>
      </c>
      <c r="BV279" s="614" t="s">
        <v>529</v>
      </c>
      <c r="BW279" s="614" t="s">
        <v>529</v>
      </c>
      <c r="BX279" s="614" t="s">
        <v>529</v>
      </c>
      <c r="BY279" s="614" t="s">
        <v>1083</v>
      </c>
      <c r="BZ279" s="614" t="s">
        <v>1083</v>
      </c>
      <c r="CA279" s="614" t="s">
        <v>1083</v>
      </c>
      <c r="CB279" s="614" t="s">
        <v>1083</v>
      </c>
      <c r="CC279" s="614" t="s">
        <v>1083</v>
      </c>
      <c r="CD279" s="614" t="s">
        <v>1083</v>
      </c>
      <c r="CE279" s="614" t="s">
        <v>529</v>
      </c>
      <c r="CF279" s="614" t="s">
        <v>529</v>
      </c>
      <c r="CG279" s="614" t="s">
        <v>1083</v>
      </c>
      <c r="CH279" s="614" t="s">
        <v>1083</v>
      </c>
      <c r="CI279" s="614" t="s">
        <v>1083</v>
      </c>
      <c r="CJ279" s="614" t="s">
        <v>1083</v>
      </c>
      <c r="CK279" s="614" t="s">
        <v>529</v>
      </c>
      <c r="CL279" s="614" t="s">
        <v>1083</v>
      </c>
      <c r="CM279" s="614" t="s">
        <v>1083</v>
      </c>
      <c r="CN279" s="614" t="s">
        <v>1083</v>
      </c>
      <c r="CO279" s="614" t="s">
        <v>1083</v>
      </c>
      <c r="CP279" s="614" t="s">
        <v>1083</v>
      </c>
      <c r="CQ279" s="614" t="s">
        <v>1083</v>
      </c>
      <c r="CR279" s="614" t="s">
        <v>529</v>
      </c>
      <c r="CS279" s="614" t="s">
        <v>1083</v>
      </c>
      <c r="CT279" s="614" t="s">
        <v>1083</v>
      </c>
      <c r="CU279" s="614" t="s">
        <v>1083</v>
      </c>
      <c r="CV279" s="614" t="s">
        <v>1083</v>
      </c>
      <c r="CW279" s="614" t="s">
        <v>1083</v>
      </c>
      <c r="CX279" s="614" t="s">
        <v>1083</v>
      </c>
      <c r="CY279" s="614" t="s">
        <v>1083</v>
      </c>
      <c r="CZ279" s="614" t="s">
        <v>1083</v>
      </c>
      <c r="DA279" s="614" t="s">
        <v>1083</v>
      </c>
      <c r="DB279" s="614" t="s">
        <v>1083</v>
      </c>
      <c r="DC279" s="614" t="s">
        <v>529</v>
      </c>
      <c r="DD279" s="614" t="s">
        <v>1083</v>
      </c>
      <c r="DE279" s="614" t="s">
        <v>1083</v>
      </c>
      <c r="DF279" s="614" t="s">
        <v>1083</v>
      </c>
      <c r="DG279" s="614" t="s">
        <v>1083</v>
      </c>
      <c r="DH279" s="614" t="s">
        <v>1083</v>
      </c>
      <c r="DI279" s="614" t="s">
        <v>1083</v>
      </c>
      <c r="DJ279" s="614" t="s">
        <v>1083</v>
      </c>
      <c r="DK279" s="614" t="s">
        <v>1083</v>
      </c>
      <c r="DL279" s="614" t="s">
        <v>1083</v>
      </c>
      <c r="DM279" s="614" t="s">
        <v>529</v>
      </c>
      <c r="DN279" s="614" t="s">
        <v>1083</v>
      </c>
      <c r="DO279" s="614" t="s">
        <v>1083</v>
      </c>
      <c r="DP279" s="614" t="s">
        <v>1083</v>
      </c>
      <c r="DQ279" s="614" t="s">
        <v>1083</v>
      </c>
      <c r="DR279" s="614" t="s">
        <v>1083</v>
      </c>
      <c r="DS279" s="614" t="s">
        <v>1083</v>
      </c>
      <c r="DT279" s="614" t="s">
        <v>1083</v>
      </c>
      <c r="DU279" s="614" t="s">
        <v>1083</v>
      </c>
      <c r="DV279" s="614" t="s">
        <v>1083</v>
      </c>
      <c r="DW279" s="614" t="s">
        <v>1083</v>
      </c>
      <c r="DX279" s="614" t="s">
        <v>1083</v>
      </c>
      <c r="DY279" s="614" t="s">
        <v>1083</v>
      </c>
      <c r="DZ279" s="614" t="s">
        <v>529</v>
      </c>
      <c r="EA279" s="614" t="s">
        <v>529</v>
      </c>
      <c r="EB279" s="614" t="s">
        <v>529</v>
      </c>
      <c r="EC279" s="614" t="s">
        <v>1083</v>
      </c>
      <c r="ED279" s="614" t="s">
        <v>529</v>
      </c>
      <c r="EE279" s="614" t="s">
        <v>529</v>
      </c>
      <c r="EF279" s="614" t="s">
        <v>529</v>
      </c>
      <c r="EG279" s="614" t="s">
        <v>529</v>
      </c>
      <c r="EH279" s="614" t="s">
        <v>1083</v>
      </c>
      <c r="EI279" s="614" t="s">
        <v>1083</v>
      </c>
      <c r="EJ279" s="614" t="s">
        <v>1083</v>
      </c>
      <c r="EK279" s="614" t="s">
        <v>1083</v>
      </c>
      <c r="EL279" s="614" t="s">
        <v>1083</v>
      </c>
      <c r="EM279" s="614" t="s">
        <v>1083</v>
      </c>
      <c r="EN279" s="614" t="s">
        <v>1083</v>
      </c>
      <c r="EO279" s="614" t="s">
        <v>1083</v>
      </c>
      <c r="EP279" s="614" t="s">
        <v>1083</v>
      </c>
      <c r="EQ279" s="614" t="s">
        <v>1083</v>
      </c>
      <c r="ER279" s="614" t="s">
        <v>1083</v>
      </c>
      <c r="ES279" s="614" t="s">
        <v>1083</v>
      </c>
      <c r="ET279" s="614" t="s">
        <v>529</v>
      </c>
      <c r="EU279" s="614" t="s">
        <v>529</v>
      </c>
      <c r="EV279" s="614" t="s">
        <v>529</v>
      </c>
      <c r="EW279" s="614" t="s">
        <v>529</v>
      </c>
      <c r="EX279" s="614" t="s">
        <v>1083</v>
      </c>
      <c r="EY279" s="614" t="s">
        <v>1083</v>
      </c>
      <c r="EZ279" s="614" t="s">
        <v>529</v>
      </c>
      <c r="FA279" s="614" t="s">
        <v>1083</v>
      </c>
      <c r="FB279" s="614" t="s">
        <v>1083</v>
      </c>
      <c r="FC279" s="614" t="s">
        <v>1083</v>
      </c>
      <c r="FD279" s="614" t="s">
        <v>1083</v>
      </c>
      <c r="FE279" s="614" t="s">
        <v>1083</v>
      </c>
      <c r="FF279" s="614" t="s">
        <v>1083</v>
      </c>
      <c r="FG279" s="614" t="s">
        <v>1083</v>
      </c>
      <c r="FH279" s="614" t="s">
        <v>1083</v>
      </c>
      <c r="FI279" s="614" t="s">
        <v>1083</v>
      </c>
      <c r="FJ279" s="614" t="s">
        <v>529</v>
      </c>
      <c r="FK279" s="614" t="s">
        <v>529</v>
      </c>
      <c r="FL279" s="614" t="s">
        <v>1083</v>
      </c>
      <c r="FM279" s="614" t="s">
        <v>1083</v>
      </c>
      <c r="FN279" s="614" t="s">
        <v>1083</v>
      </c>
      <c r="FO279" s="614" t="s">
        <v>1083</v>
      </c>
      <c r="FP279" s="614" t="s">
        <v>1083</v>
      </c>
      <c r="FQ279" s="614" t="s">
        <v>1083</v>
      </c>
      <c r="FR279" s="614" t="s">
        <v>529</v>
      </c>
      <c r="FS279" s="614" t="s">
        <v>529</v>
      </c>
      <c r="FT279" s="614" t="s">
        <v>529</v>
      </c>
      <c r="FU279" s="614" t="s">
        <v>529</v>
      </c>
      <c r="FV279" s="614" t="s">
        <v>529</v>
      </c>
      <c r="FW279" s="614" t="s">
        <v>529</v>
      </c>
      <c r="FX279" s="614" t="s">
        <v>529</v>
      </c>
      <c r="FY279" s="614" t="s">
        <v>1083</v>
      </c>
      <c r="FZ279" s="614" t="s">
        <v>529</v>
      </c>
      <c r="GA279" s="614" t="s">
        <v>529</v>
      </c>
      <c r="GB279" s="614" t="s">
        <v>529</v>
      </c>
      <c r="GC279" s="614" t="s">
        <v>529</v>
      </c>
      <c r="GD279" s="614" t="s">
        <v>529</v>
      </c>
      <c r="GE279" s="614" t="s">
        <v>1083</v>
      </c>
      <c r="GF279" s="614" t="s">
        <v>529</v>
      </c>
      <c r="GG279" s="614" t="s">
        <v>529</v>
      </c>
      <c r="GH279" s="614" t="s">
        <v>1083</v>
      </c>
      <c r="GI279" s="614" t="s">
        <v>1083</v>
      </c>
      <c r="GJ279" s="614" t="s">
        <v>529</v>
      </c>
      <c r="GK279" s="614" t="s">
        <v>1083</v>
      </c>
      <c r="GL279" s="614" t="s">
        <v>529</v>
      </c>
      <c r="GM279" s="614" t="s">
        <v>1083</v>
      </c>
    </row>
    <row r="280" spans="1:195" x14ac:dyDescent="0.2">
      <c r="A280" s="613">
        <v>45105</v>
      </c>
      <c r="B280" s="614" t="s">
        <v>1083</v>
      </c>
      <c r="C280" s="614" t="s">
        <v>1083</v>
      </c>
      <c r="D280" s="614" t="s">
        <v>1083</v>
      </c>
      <c r="E280" s="614" t="s">
        <v>529</v>
      </c>
      <c r="F280" s="614" t="s">
        <v>1083</v>
      </c>
      <c r="G280" s="614" t="s">
        <v>1083</v>
      </c>
      <c r="H280" s="614" t="s">
        <v>1083</v>
      </c>
      <c r="I280" s="614" t="s">
        <v>1083</v>
      </c>
      <c r="J280" s="614" t="s">
        <v>1083</v>
      </c>
      <c r="K280" s="614" t="s">
        <v>1083</v>
      </c>
      <c r="L280" s="614" t="s">
        <v>1083</v>
      </c>
      <c r="M280" s="614" t="s">
        <v>1083</v>
      </c>
      <c r="N280" s="614" t="s">
        <v>1083</v>
      </c>
      <c r="O280" s="614" t="s">
        <v>1083</v>
      </c>
      <c r="P280" s="614" t="s">
        <v>1083</v>
      </c>
      <c r="Q280" s="614" t="s">
        <v>1083</v>
      </c>
      <c r="R280" s="614" t="s">
        <v>1083</v>
      </c>
      <c r="S280" s="614" t="s">
        <v>1083</v>
      </c>
      <c r="T280" s="614" t="s">
        <v>1083</v>
      </c>
      <c r="U280" s="614" t="s">
        <v>1083</v>
      </c>
      <c r="V280" s="614" t="s">
        <v>1083</v>
      </c>
      <c r="W280" s="614" t="s">
        <v>1083</v>
      </c>
      <c r="X280" s="614" t="s">
        <v>1083</v>
      </c>
      <c r="Y280" s="614" t="s">
        <v>1083</v>
      </c>
      <c r="Z280" s="614" t="s">
        <v>1083</v>
      </c>
      <c r="AA280" s="614" t="s">
        <v>1083</v>
      </c>
      <c r="AB280" s="614" t="s">
        <v>1083</v>
      </c>
      <c r="AC280" s="614" t="s">
        <v>1083</v>
      </c>
      <c r="AD280" s="614" t="s">
        <v>1083</v>
      </c>
      <c r="AE280" s="614" t="s">
        <v>1083</v>
      </c>
      <c r="AF280" s="614" t="s">
        <v>1083</v>
      </c>
      <c r="AG280" s="614" t="s">
        <v>1083</v>
      </c>
      <c r="AH280" s="614" t="s">
        <v>1083</v>
      </c>
      <c r="AI280" s="614" t="s">
        <v>1083</v>
      </c>
      <c r="AJ280" s="614" t="s">
        <v>1083</v>
      </c>
      <c r="AK280" s="614" t="s">
        <v>1083</v>
      </c>
      <c r="AL280" s="614" t="s">
        <v>1083</v>
      </c>
      <c r="AM280" s="614" t="s">
        <v>1083</v>
      </c>
      <c r="AN280" s="614" t="s">
        <v>1083</v>
      </c>
      <c r="AO280" s="614" t="s">
        <v>1083</v>
      </c>
      <c r="AP280" s="614" t="s">
        <v>1083</v>
      </c>
      <c r="AQ280" s="614" t="s">
        <v>1083</v>
      </c>
      <c r="AR280" s="614" t="s">
        <v>1083</v>
      </c>
      <c r="AS280" s="614" t="s">
        <v>1083</v>
      </c>
      <c r="AT280" s="614" t="s">
        <v>1083</v>
      </c>
      <c r="AU280" s="614" t="s">
        <v>1083</v>
      </c>
      <c r="AV280" s="614" t="s">
        <v>1083</v>
      </c>
      <c r="AW280" s="614" t="s">
        <v>1083</v>
      </c>
      <c r="AX280" s="614" t="s">
        <v>1083</v>
      </c>
      <c r="AY280" s="614" t="s">
        <v>1083</v>
      </c>
      <c r="AZ280" s="614" t="s">
        <v>1083</v>
      </c>
      <c r="BA280" s="614" t="s">
        <v>1083</v>
      </c>
      <c r="BB280" s="614" t="s">
        <v>1083</v>
      </c>
      <c r="BC280" s="614" t="s">
        <v>529</v>
      </c>
      <c r="BD280" s="614" t="s">
        <v>529</v>
      </c>
      <c r="BE280" s="614" t="s">
        <v>1083</v>
      </c>
      <c r="BF280" s="614" t="s">
        <v>529</v>
      </c>
      <c r="BG280" s="614" t="s">
        <v>1083</v>
      </c>
      <c r="BH280" s="614" t="s">
        <v>529</v>
      </c>
      <c r="BI280" s="614" t="s">
        <v>1083</v>
      </c>
      <c r="BJ280" s="614" t="s">
        <v>1083</v>
      </c>
      <c r="BK280" s="614" t="s">
        <v>529</v>
      </c>
      <c r="BL280" s="614" t="s">
        <v>529</v>
      </c>
      <c r="BM280" s="614" t="s">
        <v>1083</v>
      </c>
      <c r="BN280" s="614" t="s">
        <v>529</v>
      </c>
      <c r="BO280" s="614" t="s">
        <v>529</v>
      </c>
      <c r="BP280" s="614" t="s">
        <v>529</v>
      </c>
      <c r="BQ280" s="614" t="s">
        <v>529</v>
      </c>
      <c r="BR280" s="614" t="s">
        <v>529</v>
      </c>
      <c r="BS280" s="614" t="s">
        <v>529</v>
      </c>
      <c r="BT280" s="614" t="s">
        <v>529</v>
      </c>
      <c r="BU280" s="614" t="s">
        <v>529</v>
      </c>
      <c r="BV280" s="614" t="s">
        <v>529</v>
      </c>
      <c r="BW280" s="614" t="s">
        <v>529</v>
      </c>
      <c r="BX280" s="614" t="s">
        <v>529</v>
      </c>
      <c r="BY280" s="614" t="s">
        <v>1083</v>
      </c>
      <c r="BZ280" s="614" t="s">
        <v>1083</v>
      </c>
      <c r="CA280" s="614" t="s">
        <v>1083</v>
      </c>
      <c r="CB280" s="614" t="s">
        <v>1083</v>
      </c>
      <c r="CC280" s="614" t="s">
        <v>1083</v>
      </c>
      <c r="CD280" s="614" t="s">
        <v>1083</v>
      </c>
      <c r="CE280" s="614" t="s">
        <v>529</v>
      </c>
      <c r="CF280" s="614" t="s">
        <v>529</v>
      </c>
      <c r="CG280" s="614" t="s">
        <v>1083</v>
      </c>
      <c r="CH280" s="614" t="s">
        <v>1083</v>
      </c>
      <c r="CI280" s="614" t="s">
        <v>1083</v>
      </c>
      <c r="CJ280" s="614" t="s">
        <v>529</v>
      </c>
      <c r="CK280" s="614" t="s">
        <v>529</v>
      </c>
      <c r="CL280" s="614" t="s">
        <v>1083</v>
      </c>
      <c r="CM280" s="614" t="s">
        <v>1083</v>
      </c>
      <c r="CN280" s="614" t="s">
        <v>529</v>
      </c>
      <c r="CO280" s="614" t="s">
        <v>1083</v>
      </c>
      <c r="CP280" s="614" t="s">
        <v>1083</v>
      </c>
      <c r="CQ280" s="614" t="s">
        <v>1083</v>
      </c>
      <c r="CR280" s="614" t="s">
        <v>529</v>
      </c>
      <c r="CS280" s="614" t="s">
        <v>1083</v>
      </c>
      <c r="CT280" s="614" t="s">
        <v>1083</v>
      </c>
      <c r="CU280" s="614" t="s">
        <v>1083</v>
      </c>
      <c r="CV280" s="614" t="s">
        <v>1083</v>
      </c>
      <c r="CW280" s="614" t="s">
        <v>1083</v>
      </c>
      <c r="CX280" s="614" t="s">
        <v>1083</v>
      </c>
      <c r="CY280" s="614" t="s">
        <v>1083</v>
      </c>
      <c r="CZ280" s="614" t="s">
        <v>1083</v>
      </c>
      <c r="DA280" s="614" t="s">
        <v>1083</v>
      </c>
      <c r="DB280" s="614" t="s">
        <v>1083</v>
      </c>
      <c r="DC280" s="614" t="s">
        <v>529</v>
      </c>
      <c r="DD280" s="614" t="s">
        <v>1083</v>
      </c>
      <c r="DE280" s="614" t="s">
        <v>1083</v>
      </c>
      <c r="DF280" s="614" t="s">
        <v>1083</v>
      </c>
      <c r="DG280" s="614" t="s">
        <v>1083</v>
      </c>
      <c r="DH280" s="614" t="s">
        <v>1083</v>
      </c>
      <c r="DI280" s="614" t="s">
        <v>1083</v>
      </c>
      <c r="DJ280" s="614" t="s">
        <v>1083</v>
      </c>
      <c r="DK280" s="614" t="s">
        <v>1083</v>
      </c>
      <c r="DL280" s="614" t="s">
        <v>1083</v>
      </c>
      <c r="DM280" s="614" t="s">
        <v>529</v>
      </c>
      <c r="DN280" s="614" t="s">
        <v>1083</v>
      </c>
      <c r="DO280" s="614" t="s">
        <v>1083</v>
      </c>
      <c r="DP280" s="614" t="s">
        <v>1083</v>
      </c>
      <c r="DQ280" s="614" t="s">
        <v>1083</v>
      </c>
      <c r="DR280" s="614" t="s">
        <v>1083</v>
      </c>
      <c r="DS280" s="614" t="s">
        <v>1083</v>
      </c>
      <c r="DT280" s="614" t="s">
        <v>1083</v>
      </c>
      <c r="DU280" s="614" t="s">
        <v>1083</v>
      </c>
      <c r="DV280" s="614" t="s">
        <v>1083</v>
      </c>
      <c r="DW280" s="614" t="s">
        <v>1083</v>
      </c>
      <c r="DX280" s="614" t="s">
        <v>1083</v>
      </c>
      <c r="DY280" s="614" t="s">
        <v>1083</v>
      </c>
      <c r="DZ280" s="614" t="s">
        <v>529</v>
      </c>
      <c r="EA280" s="614" t="s">
        <v>529</v>
      </c>
      <c r="EB280" s="614" t="s">
        <v>529</v>
      </c>
      <c r="EC280" s="614" t="s">
        <v>1083</v>
      </c>
      <c r="ED280" s="614" t="s">
        <v>529</v>
      </c>
      <c r="EE280" s="614" t="s">
        <v>529</v>
      </c>
      <c r="EF280" s="614" t="s">
        <v>529</v>
      </c>
      <c r="EG280" s="614" t="s">
        <v>529</v>
      </c>
      <c r="EH280" s="614" t="s">
        <v>1083</v>
      </c>
      <c r="EI280" s="614" t="s">
        <v>1083</v>
      </c>
      <c r="EJ280" s="614" t="s">
        <v>1083</v>
      </c>
      <c r="EK280" s="614" t="s">
        <v>1083</v>
      </c>
      <c r="EL280" s="614" t="s">
        <v>1083</v>
      </c>
      <c r="EM280" s="614" t="s">
        <v>1083</v>
      </c>
      <c r="EN280" s="614" t="s">
        <v>1083</v>
      </c>
      <c r="EO280" s="614" t="s">
        <v>1083</v>
      </c>
      <c r="EP280" s="614" t="s">
        <v>1083</v>
      </c>
      <c r="EQ280" s="614" t="s">
        <v>1083</v>
      </c>
      <c r="ER280" s="614" t="s">
        <v>1083</v>
      </c>
      <c r="ES280" s="614" t="s">
        <v>1083</v>
      </c>
      <c r="ET280" s="614" t="s">
        <v>529</v>
      </c>
      <c r="EU280" s="614" t="s">
        <v>529</v>
      </c>
      <c r="EV280" s="614" t="s">
        <v>529</v>
      </c>
      <c r="EW280" s="614" t="s">
        <v>529</v>
      </c>
      <c r="EX280" s="614" t="s">
        <v>1083</v>
      </c>
      <c r="EY280" s="614" t="s">
        <v>1083</v>
      </c>
      <c r="EZ280" s="614" t="s">
        <v>529</v>
      </c>
      <c r="FA280" s="614" t="s">
        <v>1083</v>
      </c>
      <c r="FB280" s="614" t="s">
        <v>1083</v>
      </c>
      <c r="FC280" s="614" t="s">
        <v>1083</v>
      </c>
      <c r="FD280" s="614" t="s">
        <v>1083</v>
      </c>
      <c r="FE280" s="614" t="s">
        <v>1083</v>
      </c>
      <c r="FF280" s="614" t="s">
        <v>1083</v>
      </c>
      <c r="FG280" s="614" t="s">
        <v>1083</v>
      </c>
      <c r="FH280" s="614" t="s">
        <v>1083</v>
      </c>
      <c r="FI280" s="614" t="s">
        <v>1083</v>
      </c>
      <c r="FJ280" s="614" t="s">
        <v>529</v>
      </c>
      <c r="FK280" s="614" t="s">
        <v>529</v>
      </c>
      <c r="FL280" s="614" t="s">
        <v>1083</v>
      </c>
      <c r="FM280" s="614" t="s">
        <v>1083</v>
      </c>
      <c r="FN280" s="614" t="s">
        <v>1083</v>
      </c>
      <c r="FO280" s="614" t="s">
        <v>1083</v>
      </c>
      <c r="FP280" s="614" t="s">
        <v>1083</v>
      </c>
      <c r="FQ280" s="614" t="s">
        <v>1083</v>
      </c>
      <c r="FR280" s="614" t="s">
        <v>529</v>
      </c>
      <c r="FS280" s="614" t="s">
        <v>529</v>
      </c>
      <c r="FT280" s="614" t="s">
        <v>529</v>
      </c>
      <c r="FU280" s="614" t="s">
        <v>529</v>
      </c>
      <c r="FV280" s="614" t="s">
        <v>529</v>
      </c>
      <c r="FW280" s="614" t="s">
        <v>529</v>
      </c>
      <c r="FX280" s="614" t="s">
        <v>529</v>
      </c>
      <c r="FY280" s="614" t="s">
        <v>1083</v>
      </c>
      <c r="FZ280" s="614" t="s">
        <v>529</v>
      </c>
      <c r="GA280" s="614" t="s">
        <v>529</v>
      </c>
      <c r="GB280" s="614" t="s">
        <v>529</v>
      </c>
      <c r="GC280" s="614" t="s">
        <v>529</v>
      </c>
      <c r="GD280" s="614" t="s">
        <v>529</v>
      </c>
      <c r="GE280" s="614" t="s">
        <v>1083</v>
      </c>
      <c r="GF280" s="614" t="s">
        <v>529</v>
      </c>
      <c r="GG280" s="614" t="s">
        <v>529</v>
      </c>
      <c r="GH280" s="614" t="s">
        <v>1083</v>
      </c>
      <c r="GI280" s="614" t="s">
        <v>1083</v>
      </c>
      <c r="GJ280" s="614" t="s">
        <v>529</v>
      </c>
      <c r="GK280" s="614" t="s">
        <v>1083</v>
      </c>
      <c r="GL280" s="614" t="s">
        <v>529</v>
      </c>
      <c r="GM280" s="614" t="s">
        <v>529</v>
      </c>
    </row>
    <row r="281" spans="1:195" x14ac:dyDescent="0.2">
      <c r="A281" s="613">
        <v>45106</v>
      </c>
      <c r="B281" s="614" t="s">
        <v>1083</v>
      </c>
      <c r="C281" s="614" t="s">
        <v>1083</v>
      </c>
      <c r="D281" s="614" t="s">
        <v>1083</v>
      </c>
      <c r="E281" s="614" t="s">
        <v>529</v>
      </c>
      <c r="F281" s="614" t="s">
        <v>1083</v>
      </c>
      <c r="G281" s="614" t="s">
        <v>1083</v>
      </c>
      <c r="H281" s="614" t="s">
        <v>1083</v>
      </c>
      <c r="I281" s="614" t="s">
        <v>1083</v>
      </c>
      <c r="J281" s="614" t="s">
        <v>1083</v>
      </c>
      <c r="K281" s="614" t="s">
        <v>1083</v>
      </c>
      <c r="L281" s="614" t="s">
        <v>1083</v>
      </c>
      <c r="M281" s="614" t="s">
        <v>1083</v>
      </c>
      <c r="N281" s="614" t="s">
        <v>1083</v>
      </c>
      <c r="O281" s="614" t="s">
        <v>1083</v>
      </c>
      <c r="P281" s="614" t="s">
        <v>1083</v>
      </c>
      <c r="Q281" s="614" t="s">
        <v>1083</v>
      </c>
      <c r="R281" s="614" t="s">
        <v>1083</v>
      </c>
      <c r="S281" s="614" t="s">
        <v>1083</v>
      </c>
      <c r="T281" s="614" t="s">
        <v>1083</v>
      </c>
      <c r="U281" s="614" t="s">
        <v>1083</v>
      </c>
      <c r="V281" s="614" t="s">
        <v>1083</v>
      </c>
      <c r="W281" s="614" t="s">
        <v>1083</v>
      </c>
      <c r="X281" s="614" t="s">
        <v>1083</v>
      </c>
      <c r="Y281" s="614" t="s">
        <v>1083</v>
      </c>
      <c r="Z281" s="614" t="s">
        <v>1083</v>
      </c>
      <c r="AA281" s="614" t="s">
        <v>1083</v>
      </c>
      <c r="AB281" s="614" t="s">
        <v>1083</v>
      </c>
      <c r="AC281" s="614" t="s">
        <v>1083</v>
      </c>
      <c r="AD281" s="614" t="s">
        <v>1083</v>
      </c>
      <c r="AE281" s="614" t="s">
        <v>1083</v>
      </c>
      <c r="AF281" s="614" t="s">
        <v>1083</v>
      </c>
      <c r="AG281" s="614" t="s">
        <v>1083</v>
      </c>
      <c r="AH281" s="614" t="s">
        <v>1083</v>
      </c>
      <c r="AI281" s="614" t="s">
        <v>1083</v>
      </c>
      <c r="AJ281" s="614" t="s">
        <v>1083</v>
      </c>
      <c r="AK281" s="614" t="s">
        <v>1083</v>
      </c>
      <c r="AL281" s="614" t="s">
        <v>1083</v>
      </c>
      <c r="AM281" s="614" t="s">
        <v>1083</v>
      </c>
      <c r="AN281" s="614" t="s">
        <v>1083</v>
      </c>
      <c r="AO281" s="614" t="s">
        <v>1083</v>
      </c>
      <c r="AP281" s="614" t="s">
        <v>1083</v>
      </c>
      <c r="AQ281" s="614" t="s">
        <v>1083</v>
      </c>
      <c r="AR281" s="614" t="s">
        <v>1083</v>
      </c>
      <c r="AS281" s="614" t="s">
        <v>1083</v>
      </c>
      <c r="AT281" s="614" t="s">
        <v>1083</v>
      </c>
      <c r="AU281" s="614" t="s">
        <v>1083</v>
      </c>
      <c r="AV281" s="614" t="s">
        <v>1083</v>
      </c>
      <c r="AW281" s="614" t="s">
        <v>1083</v>
      </c>
      <c r="AX281" s="614" t="s">
        <v>529</v>
      </c>
      <c r="AY281" s="614" t="s">
        <v>1083</v>
      </c>
      <c r="AZ281" s="614" t="s">
        <v>1083</v>
      </c>
      <c r="BA281" s="614" t="s">
        <v>1083</v>
      </c>
      <c r="BB281" s="614" t="s">
        <v>1083</v>
      </c>
      <c r="BC281" s="614" t="s">
        <v>529</v>
      </c>
      <c r="BD281" s="614" t="s">
        <v>529</v>
      </c>
      <c r="BE281" s="614" t="s">
        <v>1083</v>
      </c>
      <c r="BF281" s="614" t="s">
        <v>529</v>
      </c>
      <c r="BG281" s="614" t="s">
        <v>1083</v>
      </c>
      <c r="BH281" s="614" t="s">
        <v>529</v>
      </c>
      <c r="BI281" s="614" t="s">
        <v>1083</v>
      </c>
      <c r="BJ281" s="614" t="s">
        <v>1083</v>
      </c>
      <c r="BK281" s="614" t="s">
        <v>529</v>
      </c>
      <c r="BL281" s="614" t="s">
        <v>529</v>
      </c>
      <c r="BM281" s="614" t="s">
        <v>1083</v>
      </c>
      <c r="BN281" s="614" t="s">
        <v>529</v>
      </c>
      <c r="BO281" s="614" t="s">
        <v>529</v>
      </c>
      <c r="BP281" s="614" t="s">
        <v>529</v>
      </c>
      <c r="BQ281" s="614" t="s">
        <v>529</v>
      </c>
      <c r="BR281" s="614" t="s">
        <v>529</v>
      </c>
      <c r="BS281" s="614" t="s">
        <v>529</v>
      </c>
      <c r="BT281" s="614" t="s">
        <v>529</v>
      </c>
      <c r="BU281" s="614" t="s">
        <v>529</v>
      </c>
      <c r="BV281" s="614" t="s">
        <v>529</v>
      </c>
      <c r="BW281" s="614" t="s">
        <v>529</v>
      </c>
      <c r="BX281" s="614" t="s">
        <v>529</v>
      </c>
      <c r="BY281" s="614" t="s">
        <v>1083</v>
      </c>
      <c r="BZ281" s="614" t="s">
        <v>1083</v>
      </c>
      <c r="CA281" s="614" t="s">
        <v>1083</v>
      </c>
      <c r="CB281" s="614" t="s">
        <v>1083</v>
      </c>
      <c r="CC281" s="614" t="s">
        <v>1083</v>
      </c>
      <c r="CD281" s="614" t="s">
        <v>1083</v>
      </c>
      <c r="CE281" s="614" t="s">
        <v>529</v>
      </c>
      <c r="CF281" s="614" t="s">
        <v>529</v>
      </c>
      <c r="CG281" s="614" t="s">
        <v>1083</v>
      </c>
      <c r="CH281" s="614" t="s">
        <v>1083</v>
      </c>
      <c r="CI281" s="614" t="s">
        <v>1083</v>
      </c>
      <c r="CJ281" s="614" t="s">
        <v>1083</v>
      </c>
      <c r="CK281" s="614" t="s">
        <v>529</v>
      </c>
      <c r="CL281" s="614" t="s">
        <v>1083</v>
      </c>
      <c r="CM281" s="614" t="s">
        <v>1083</v>
      </c>
      <c r="CN281" s="614" t="s">
        <v>1083</v>
      </c>
      <c r="CO281" s="614" t="s">
        <v>1083</v>
      </c>
      <c r="CP281" s="614" t="s">
        <v>1083</v>
      </c>
      <c r="CQ281" s="614" t="s">
        <v>1083</v>
      </c>
      <c r="CR281" s="614" t="s">
        <v>529</v>
      </c>
      <c r="CS281" s="614" t="s">
        <v>1083</v>
      </c>
      <c r="CT281" s="614" t="s">
        <v>1083</v>
      </c>
      <c r="CU281" s="614" t="s">
        <v>1083</v>
      </c>
      <c r="CV281" s="614" t="s">
        <v>1083</v>
      </c>
      <c r="CW281" s="614" t="s">
        <v>1083</v>
      </c>
      <c r="CX281" s="614" t="s">
        <v>1083</v>
      </c>
      <c r="CY281" s="614" t="s">
        <v>1083</v>
      </c>
      <c r="CZ281" s="614" t="s">
        <v>1083</v>
      </c>
      <c r="DA281" s="614" t="s">
        <v>1083</v>
      </c>
      <c r="DB281" s="614" t="s">
        <v>1083</v>
      </c>
      <c r="DC281" s="614" t="s">
        <v>529</v>
      </c>
      <c r="DD281" s="614" t="s">
        <v>1083</v>
      </c>
      <c r="DE281" s="614" t="s">
        <v>1083</v>
      </c>
      <c r="DF281" s="614" t="s">
        <v>1083</v>
      </c>
      <c r="DG281" s="614" t="s">
        <v>1083</v>
      </c>
      <c r="DH281" s="614" t="s">
        <v>1083</v>
      </c>
      <c r="DI281" s="614" t="s">
        <v>1083</v>
      </c>
      <c r="DJ281" s="614" t="s">
        <v>1083</v>
      </c>
      <c r="DK281" s="614" t="s">
        <v>1083</v>
      </c>
      <c r="DL281" s="614" t="s">
        <v>1083</v>
      </c>
      <c r="DM281" s="614" t="s">
        <v>529</v>
      </c>
      <c r="DN281" s="614" t="s">
        <v>1083</v>
      </c>
      <c r="DO281" s="614" t="s">
        <v>1083</v>
      </c>
      <c r="DP281" s="614" t="s">
        <v>1083</v>
      </c>
      <c r="DQ281" s="614" t="s">
        <v>1083</v>
      </c>
      <c r="DR281" s="614" t="s">
        <v>1083</v>
      </c>
      <c r="DS281" s="614" t="s">
        <v>1083</v>
      </c>
      <c r="DT281" s="614" t="s">
        <v>1083</v>
      </c>
      <c r="DU281" s="614" t="s">
        <v>1083</v>
      </c>
      <c r="DV281" s="614" t="s">
        <v>1083</v>
      </c>
      <c r="DW281" s="614" t="s">
        <v>1083</v>
      </c>
      <c r="DX281" s="614" t="s">
        <v>1083</v>
      </c>
      <c r="DY281" s="614" t="s">
        <v>1083</v>
      </c>
      <c r="DZ281" s="614" t="s">
        <v>529</v>
      </c>
      <c r="EA281" s="614" t="s">
        <v>529</v>
      </c>
      <c r="EB281" s="614" t="s">
        <v>529</v>
      </c>
      <c r="EC281" s="614" t="s">
        <v>1083</v>
      </c>
      <c r="ED281" s="614" t="s">
        <v>529</v>
      </c>
      <c r="EE281" s="614" t="s">
        <v>529</v>
      </c>
      <c r="EF281" s="614" t="s">
        <v>529</v>
      </c>
      <c r="EG281" s="614" t="s">
        <v>529</v>
      </c>
      <c r="EH281" s="614" t="s">
        <v>1083</v>
      </c>
      <c r="EI281" s="614" t="s">
        <v>1083</v>
      </c>
      <c r="EJ281" s="614" t="s">
        <v>1083</v>
      </c>
      <c r="EK281" s="614" t="s">
        <v>1083</v>
      </c>
      <c r="EL281" s="614" t="s">
        <v>1083</v>
      </c>
      <c r="EM281" s="614" t="s">
        <v>1083</v>
      </c>
      <c r="EN281" s="614" t="s">
        <v>1083</v>
      </c>
      <c r="EO281" s="614" t="s">
        <v>1083</v>
      </c>
      <c r="EP281" s="614" t="s">
        <v>1083</v>
      </c>
      <c r="EQ281" s="614" t="s">
        <v>1083</v>
      </c>
      <c r="ER281" s="614" t="s">
        <v>1083</v>
      </c>
      <c r="ES281" s="614" t="s">
        <v>1083</v>
      </c>
      <c r="ET281" s="614" t="s">
        <v>529</v>
      </c>
      <c r="EU281" s="614" t="s">
        <v>1083</v>
      </c>
      <c r="EV281" s="614" t="s">
        <v>529</v>
      </c>
      <c r="EW281" s="614" t="s">
        <v>529</v>
      </c>
      <c r="EX281" s="614" t="s">
        <v>1083</v>
      </c>
      <c r="EY281" s="614" t="s">
        <v>1083</v>
      </c>
      <c r="EZ281" s="614" t="s">
        <v>529</v>
      </c>
      <c r="FA281" s="614" t="s">
        <v>1083</v>
      </c>
      <c r="FB281" s="614" t="s">
        <v>1083</v>
      </c>
      <c r="FC281" s="614" t="s">
        <v>1083</v>
      </c>
      <c r="FD281" s="614" t="s">
        <v>1083</v>
      </c>
      <c r="FE281" s="614" t="s">
        <v>1083</v>
      </c>
      <c r="FF281" s="614" t="s">
        <v>1083</v>
      </c>
      <c r="FG281" s="614" t="s">
        <v>1083</v>
      </c>
      <c r="FH281" s="614" t="s">
        <v>1083</v>
      </c>
      <c r="FI281" s="614" t="s">
        <v>1083</v>
      </c>
      <c r="FJ281" s="614" t="s">
        <v>529</v>
      </c>
      <c r="FK281" s="614" t="s">
        <v>529</v>
      </c>
      <c r="FL281" s="614" t="s">
        <v>1083</v>
      </c>
      <c r="FM281" s="614" t="s">
        <v>1083</v>
      </c>
      <c r="FN281" s="614" t="s">
        <v>1083</v>
      </c>
      <c r="FO281" s="614" t="s">
        <v>1083</v>
      </c>
      <c r="FP281" s="614" t="s">
        <v>1083</v>
      </c>
      <c r="FQ281" s="614" t="s">
        <v>1083</v>
      </c>
      <c r="FR281" s="614" t="s">
        <v>529</v>
      </c>
      <c r="FS281" s="614" t="s">
        <v>529</v>
      </c>
      <c r="FT281" s="614" t="s">
        <v>529</v>
      </c>
      <c r="FU281" s="614" t="s">
        <v>529</v>
      </c>
      <c r="FV281" s="614" t="s">
        <v>529</v>
      </c>
      <c r="FW281" s="614" t="s">
        <v>529</v>
      </c>
      <c r="FX281" s="614" t="s">
        <v>529</v>
      </c>
      <c r="FY281" s="614" t="s">
        <v>1083</v>
      </c>
      <c r="FZ281" s="614" t="s">
        <v>529</v>
      </c>
      <c r="GA281" s="614" t="s">
        <v>529</v>
      </c>
      <c r="GB281" s="614" t="s">
        <v>529</v>
      </c>
      <c r="GC281" s="614" t="s">
        <v>529</v>
      </c>
      <c r="GD281" s="614" t="s">
        <v>529</v>
      </c>
      <c r="GE281" s="614" t="s">
        <v>1083</v>
      </c>
      <c r="GF281" s="614" t="s">
        <v>529</v>
      </c>
      <c r="GG281" s="614" t="s">
        <v>529</v>
      </c>
      <c r="GH281" s="614" t="s">
        <v>1083</v>
      </c>
      <c r="GI281" s="614" t="s">
        <v>1083</v>
      </c>
      <c r="GJ281" s="614" t="s">
        <v>1083</v>
      </c>
      <c r="GK281" s="614" t="s">
        <v>1083</v>
      </c>
      <c r="GL281" s="614" t="s">
        <v>529</v>
      </c>
      <c r="GM281" s="614" t="s">
        <v>529</v>
      </c>
    </row>
    <row r="282" spans="1:195" x14ac:dyDescent="0.2">
      <c r="A282" s="613">
        <v>45107</v>
      </c>
      <c r="B282" s="614" t="s">
        <v>1083</v>
      </c>
      <c r="C282" s="614" t="s">
        <v>1083</v>
      </c>
      <c r="D282" s="614" t="s">
        <v>1083</v>
      </c>
      <c r="E282" s="614" t="s">
        <v>529</v>
      </c>
      <c r="F282" s="614" t="s">
        <v>1083</v>
      </c>
      <c r="G282" s="614" t="s">
        <v>1083</v>
      </c>
      <c r="H282" s="614" t="s">
        <v>1083</v>
      </c>
      <c r="I282" s="614" t="s">
        <v>1083</v>
      </c>
      <c r="J282" s="614" t="s">
        <v>1083</v>
      </c>
      <c r="K282" s="614" t="s">
        <v>1083</v>
      </c>
      <c r="L282" s="614" t="s">
        <v>1083</v>
      </c>
      <c r="M282" s="614" t="s">
        <v>1083</v>
      </c>
      <c r="N282" s="614" t="s">
        <v>1083</v>
      </c>
      <c r="O282" s="614" t="s">
        <v>1083</v>
      </c>
      <c r="P282" s="614" t="s">
        <v>1083</v>
      </c>
      <c r="Q282" s="614" t="s">
        <v>1083</v>
      </c>
      <c r="R282" s="614" t="s">
        <v>1083</v>
      </c>
      <c r="S282" s="614" t="s">
        <v>1083</v>
      </c>
      <c r="T282" s="614" t="s">
        <v>1083</v>
      </c>
      <c r="U282" s="614" t="s">
        <v>1083</v>
      </c>
      <c r="V282" s="614" t="s">
        <v>1083</v>
      </c>
      <c r="W282" s="614" t="s">
        <v>1083</v>
      </c>
      <c r="X282" s="614" t="s">
        <v>1083</v>
      </c>
      <c r="Y282" s="614" t="s">
        <v>1083</v>
      </c>
      <c r="Z282" s="614" t="s">
        <v>1083</v>
      </c>
      <c r="AA282" s="614" t="s">
        <v>1083</v>
      </c>
      <c r="AB282" s="614" t="s">
        <v>1083</v>
      </c>
      <c r="AC282" s="614" t="s">
        <v>1083</v>
      </c>
      <c r="AD282" s="614" t="s">
        <v>1083</v>
      </c>
      <c r="AE282" s="614" t="s">
        <v>1083</v>
      </c>
      <c r="AF282" s="614" t="s">
        <v>1083</v>
      </c>
      <c r="AG282" s="614" t="s">
        <v>1083</v>
      </c>
      <c r="AH282" s="614" t="s">
        <v>1083</v>
      </c>
      <c r="AI282" s="614" t="s">
        <v>1083</v>
      </c>
      <c r="AJ282" s="614" t="s">
        <v>1083</v>
      </c>
      <c r="AK282" s="614" t="s">
        <v>1083</v>
      </c>
      <c r="AL282" s="614" t="s">
        <v>1083</v>
      </c>
      <c r="AM282" s="614" t="s">
        <v>1083</v>
      </c>
      <c r="AN282" s="614" t="s">
        <v>1083</v>
      </c>
      <c r="AO282" s="614" t="s">
        <v>1083</v>
      </c>
      <c r="AP282" s="614" t="s">
        <v>1083</v>
      </c>
      <c r="AQ282" s="614" t="s">
        <v>1083</v>
      </c>
      <c r="AR282" s="614" t="s">
        <v>1083</v>
      </c>
      <c r="AS282" s="614" t="s">
        <v>1083</v>
      </c>
      <c r="AT282" s="614" t="s">
        <v>1083</v>
      </c>
      <c r="AU282" s="614" t="s">
        <v>1083</v>
      </c>
      <c r="AV282" s="614" t="s">
        <v>1083</v>
      </c>
      <c r="AW282" s="614" t="s">
        <v>1083</v>
      </c>
      <c r="AX282" s="614" t="s">
        <v>529</v>
      </c>
      <c r="AY282" s="614" t="s">
        <v>1083</v>
      </c>
      <c r="AZ282" s="614" t="s">
        <v>1083</v>
      </c>
      <c r="BA282" s="614" t="s">
        <v>1083</v>
      </c>
      <c r="BB282" s="614" t="s">
        <v>1083</v>
      </c>
      <c r="BC282" s="614" t="s">
        <v>529</v>
      </c>
      <c r="BD282" s="614" t="s">
        <v>529</v>
      </c>
      <c r="BE282" s="614" t="s">
        <v>1083</v>
      </c>
      <c r="BF282" s="614" t="s">
        <v>529</v>
      </c>
      <c r="BG282" s="614" t="s">
        <v>1083</v>
      </c>
      <c r="BH282" s="614" t="s">
        <v>529</v>
      </c>
      <c r="BI282" s="614" t="s">
        <v>1083</v>
      </c>
      <c r="BJ282" s="614" t="s">
        <v>1083</v>
      </c>
      <c r="BK282" s="614" t="s">
        <v>529</v>
      </c>
      <c r="BL282" s="614" t="s">
        <v>529</v>
      </c>
      <c r="BM282" s="614" t="s">
        <v>1083</v>
      </c>
      <c r="BN282" s="614" t="s">
        <v>529</v>
      </c>
      <c r="BO282" s="614" t="s">
        <v>529</v>
      </c>
      <c r="BP282" s="614" t="s">
        <v>529</v>
      </c>
      <c r="BQ282" s="614" t="s">
        <v>529</v>
      </c>
      <c r="BR282" s="614" t="s">
        <v>529</v>
      </c>
      <c r="BS282" s="614" t="s">
        <v>529</v>
      </c>
      <c r="BT282" s="614" t="s">
        <v>529</v>
      </c>
      <c r="BU282" s="614" t="s">
        <v>529</v>
      </c>
      <c r="BV282" s="614" t="s">
        <v>529</v>
      </c>
      <c r="BW282" s="614" t="s">
        <v>529</v>
      </c>
      <c r="BX282" s="614" t="s">
        <v>529</v>
      </c>
      <c r="BY282" s="614" t="s">
        <v>1083</v>
      </c>
      <c r="BZ282" s="614" t="s">
        <v>1083</v>
      </c>
      <c r="CA282" s="614" t="s">
        <v>1083</v>
      </c>
      <c r="CB282" s="614" t="s">
        <v>1083</v>
      </c>
      <c r="CC282" s="614" t="s">
        <v>1083</v>
      </c>
      <c r="CD282" s="614" t="s">
        <v>1083</v>
      </c>
      <c r="CE282" s="614" t="s">
        <v>529</v>
      </c>
      <c r="CF282" s="614" t="s">
        <v>529</v>
      </c>
      <c r="CG282" s="614" t="s">
        <v>1083</v>
      </c>
      <c r="CH282" s="614" t="s">
        <v>1083</v>
      </c>
      <c r="CI282" s="614" t="s">
        <v>1083</v>
      </c>
      <c r="CJ282" s="614" t="s">
        <v>1083</v>
      </c>
      <c r="CK282" s="614" t="s">
        <v>529</v>
      </c>
      <c r="CL282" s="614" t="s">
        <v>1083</v>
      </c>
      <c r="CM282" s="614" t="s">
        <v>1083</v>
      </c>
      <c r="CN282" s="614" t="s">
        <v>1083</v>
      </c>
      <c r="CO282" s="614" t="s">
        <v>1083</v>
      </c>
      <c r="CP282" s="614" t="s">
        <v>1083</v>
      </c>
      <c r="CQ282" s="614" t="s">
        <v>1083</v>
      </c>
      <c r="CR282" s="614" t="s">
        <v>529</v>
      </c>
      <c r="CS282" s="614" t="s">
        <v>1083</v>
      </c>
      <c r="CT282" s="614" t="s">
        <v>1083</v>
      </c>
      <c r="CU282" s="614" t="s">
        <v>1083</v>
      </c>
      <c r="CV282" s="614" t="s">
        <v>1083</v>
      </c>
      <c r="CW282" s="614" t="s">
        <v>1083</v>
      </c>
      <c r="CX282" s="614" t="s">
        <v>1083</v>
      </c>
      <c r="CY282" s="614" t="s">
        <v>1083</v>
      </c>
      <c r="CZ282" s="614" t="s">
        <v>1083</v>
      </c>
      <c r="DA282" s="614" t="s">
        <v>1083</v>
      </c>
      <c r="DB282" s="614" t="s">
        <v>1083</v>
      </c>
      <c r="DC282" s="614" t="s">
        <v>529</v>
      </c>
      <c r="DD282" s="614" t="s">
        <v>1083</v>
      </c>
      <c r="DE282" s="614" t="s">
        <v>1083</v>
      </c>
      <c r="DF282" s="614" t="s">
        <v>1083</v>
      </c>
      <c r="DG282" s="614" t="s">
        <v>1083</v>
      </c>
      <c r="DH282" s="614" t="s">
        <v>1083</v>
      </c>
      <c r="DI282" s="614" t="s">
        <v>1083</v>
      </c>
      <c r="DJ282" s="614" t="s">
        <v>1083</v>
      </c>
      <c r="DK282" s="614" t="s">
        <v>1083</v>
      </c>
      <c r="DL282" s="614" t="s">
        <v>1083</v>
      </c>
      <c r="DM282" s="614" t="s">
        <v>529</v>
      </c>
      <c r="DN282" s="614" t="s">
        <v>1083</v>
      </c>
      <c r="DO282" s="614" t="s">
        <v>1083</v>
      </c>
      <c r="DP282" s="614" t="s">
        <v>1083</v>
      </c>
      <c r="DQ282" s="614" t="s">
        <v>1083</v>
      </c>
      <c r="DR282" s="614" t="s">
        <v>1083</v>
      </c>
      <c r="DS282" s="614" t="s">
        <v>1083</v>
      </c>
      <c r="DT282" s="614" t="s">
        <v>1083</v>
      </c>
      <c r="DU282" s="614" t="s">
        <v>1083</v>
      </c>
      <c r="DV282" s="614" t="s">
        <v>1083</v>
      </c>
      <c r="DW282" s="614" t="s">
        <v>1083</v>
      </c>
      <c r="DX282" s="614" t="s">
        <v>1083</v>
      </c>
      <c r="DY282" s="614" t="s">
        <v>1083</v>
      </c>
      <c r="DZ282" s="614" t="s">
        <v>529</v>
      </c>
      <c r="EA282" s="614" t="s">
        <v>529</v>
      </c>
      <c r="EB282" s="614" t="s">
        <v>529</v>
      </c>
      <c r="EC282" s="614" t="s">
        <v>1083</v>
      </c>
      <c r="ED282" s="614" t="s">
        <v>529</v>
      </c>
      <c r="EE282" s="614" t="s">
        <v>529</v>
      </c>
      <c r="EF282" s="614" t="s">
        <v>529</v>
      </c>
      <c r="EG282" s="614" t="s">
        <v>529</v>
      </c>
      <c r="EH282" s="614" t="s">
        <v>1083</v>
      </c>
      <c r="EI282" s="614" t="s">
        <v>1083</v>
      </c>
      <c r="EJ282" s="614" t="s">
        <v>1083</v>
      </c>
      <c r="EK282" s="614" t="s">
        <v>1083</v>
      </c>
      <c r="EL282" s="614" t="s">
        <v>1083</v>
      </c>
      <c r="EM282" s="614" t="s">
        <v>1083</v>
      </c>
      <c r="EN282" s="614" t="s">
        <v>1083</v>
      </c>
      <c r="EO282" s="614" t="s">
        <v>1083</v>
      </c>
      <c r="EP282" s="614" t="s">
        <v>1083</v>
      </c>
      <c r="EQ282" s="614" t="s">
        <v>1083</v>
      </c>
      <c r="ER282" s="614" t="s">
        <v>1083</v>
      </c>
      <c r="ES282" s="614" t="s">
        <v>1083</v>
      </c>
      <c r="ET282" s="614" t="s">
        <v>529</v>
      </c>
      <c r="EU282" s="614" t="s">
        <v>529</v>
      </c>
      <c r="EV282" s="614" t="s">
        <v>529</v>
      </c>
      <c r="EW282" s="614" t="s">
        <v>529</v>
      </c>
      <c r="EX282" s="614" t="s">
        <v>1083</v>
      </c>
      <c r="EY282" s="614" t="s">
        <v>1083</v>
      </c>
      <c r="EZ282" s="614" t="s">
        <v>529</v>
      </c>
      <c r="FA282" s="614" t="s">
        <v>1083</v>
      </c>
      <c r="FB282" s="614" t="s">
        <v>1083</v>
      </c>
      <c r="FC282" s="614" t="s">
        <v>1083</v>
      </c>
      <c r="FD282" s="614" t="s">
        <v>1083</v>
      </c>
      <c r="FE282" s="614" t="s">
        <v>1083</v>
      </c>
      <c r="FF282" s="614" t="s">
        <v>1083</v>
      </c>
      <c r="FG282" s="614" t="s">
        <v>1083</v>
      </c>
      <c r="FH282" s="614" t="s">
        <v>1083</v>
      </c>
      <c r="FI282" s="614" t="s">
        <v>1083</v>
      </c>
      <c r="FJ282" s="614" t="s">
        <v>529</v>
      </c>
      <c r="FK282" s="614" t="s">
        <v>529</v>
      </c>
      <c r="FL282" s="614" t="s">
        <v>1083</v>
      </c>
      <c r="FM282" s="614" t="s">
        <v>1083</v>
      </c>
      <c r="FN282" s="614" t="s">
        <v>1083</v>
      </c>
      <c r="FO282" s="614" t="s">
        <v>1083</v>
      </c>
      <c r="FP282" s="614" t="s">
        <v>1083</v>
      </c>
      <c r="FQ282" s="614" t="s">
        <v>1083</v>
      </c>
      <c r="FR282" s="614" t="s">
        <v>529</v>
      </c>
      <c r="FS282" s="614" t="s">
        <v>529</v>
      </c>
      <c r="FT282" s="614" t="s">
        <v>529</v>
      </c>
      <c r="FU282" s="614" t="s">
        <v>529</v>
      </c>
      <c r="FV282" s="614" t="s">
        <v>529</v>
      </c>
      <c r="FW282" s="614" t="s">
        <v>529</v>
      </c>
      <c r="FX282" s="614" t="s">
        <v>529</v>
      </c>
      <c r="FY282" s="614" t="s">
        <v>1083</v>
      </c>
      <c r="FZ282" s="614" t="s">
        <v>529</v>
      </c>
      <c r="GA282" s="614" t="s">
        <v>529</v>
      </c>
      <c r="GB282" s="614" t="s">
        <v>529</v>
      </c>
      <c r="GC282" s="614" t="s">
        <v>529</v>
      </c>
      <c r="GD282" s="614" t="s">
        <v>529</v>
      </c>
      <c r="GE282" s="614" t="s">
        <v>1083</v>
      </c>
      <c r="GF282" s="614" t="s">
        <v>529</v>
      </c>
      <c r="GG282" s="614" t="s">
        <v>529</v>
      </c>
      <c r="GH282" s="614" t="s">
        <v>1083</v>
      </c>
      <c r="GI282" s="614" t="s">
        <v>1083</v>
      </c>
      <c r="GJ282" s="614" t="s">
        <v>1083</v>
      </c>
      <c r="GK282" s="614" t="s">
        <v>1083</v>
      </c>
      <c r="GL282" s="614" t="s">
        <v>529</v>
      </c>
      <c r="GM282" s="614" t="s">
        <v>529</v>
      </c>
    </row>
    <row r="283" spans="1:195" x14ac:dyDescent="0.2">
      <c r="A283" s="613">
        <v>45108</v>
      </c>
      <c r="B283" s="614" t="s">
        <v>1083</v>
      </c>
      <c r="C283" s="614" t="s">
        <v>1083</v>
      </c>
      <c r="D283" s="614" t="s">
        <v>1083</v>
      </c>
      <c r="E283" s="614" t="s">
        <v>529</v>
      </c>
      <c r="F283" s="614" t="s">
        <v>1083</v>
      </c>
      <c r="G283" s="614" t="s">
        <v>1083</v>
      </c>
      <c r="H283" s="614" t="s">
        <v>1083</v>
      </c>
      <c r="I283" s="614" t="s">
        <v>1083</v>
      </c>
      <c r="J283" s="614" t="s">
        <v>1083</v>
      </c>
      <c r="K283" s="614" t="s">
        <v>1083</v>
      </c>
      <c r="L283" s="614" t="s">
        <v>1083</v>
      </c>
      <c r="M283" s="614" t="s">
        <v>1083</v>
      </c>
      <c r="N283" s="614" t="s">
        <v>1083</v>
      </c>
      <c r="O283" s="614" t="s">
        <v>1083</v>
      </c>
      <c r="P283" s="614" t="s">
        <v>1083</v>
      </c>
      <c r="Q283" s="614" t="s">
        <v>1083</v>
      </c>
      <c r="R283" s="614" t="s">
        <v>1083</v>
      </c>
      <c r="S283" s="614" t="s">
        <v>1083</v>
      </c>
      <c r="T283" s="614" t="s">
        <v>1083</v>
      </c>
      <c r="U283" s="614" t="s">
        <v>1083</v>
      </c>
      <c r="V283" s="614" t="s">
        <v>1083</v>
      </c>
      <c r="W283" s="614" t="s">
        <v>529</v>
      </c>
      <c r="X283" s="614" t="s">
        <v>529</v>
      </c>
      <c r="Y283" s="614" t="s">
        <v>1083</v>
      </c>
      <c r="Z283" s="614" t="s">
        <v>1083</v>
      </c>
      <c r="AA283" s="614" t="s">
        <v>1083</v>
      </c>
      <c r="AB283" s="614" t="s">
        <v>1083</v>
      </c>
      <c r="AC283" s="614" t="s">
        <v>1083</v>
      </c>
      <c r="AD283" s="614" t="s">
        <v>1083</v>
      </c>
      <c r="AE283" s="614" t="s">
        <v>1083</v>
      </c>
      <c r="AF283" s="614" t="s">
        <v>1083</v>
      </c>
      <c r="AG283" s="614" t="s">
        <v>1083</v>
      </c>
      <c r="AH283" s="614" t="s">
        <v>1083</v>
      </c>
      <c r="AI283" s="614" t="s">
        <v>1083</v>
      </c>
      <c r="AJ283" s="614" t="s">
        <v>1083</v>
      </c>
      <c r="AK283" s="614" t="s">
        <v>1083</v>
      </c>
      <c r="AL283" s="614" t="s">
        <v>1083</v>
      </c>
      <c r="AM283" s="614" t="s">
        <v>1083</v>
      </c>
      <c r="AN283" s="614" t="s">
        <v>1083</v>
      </c>
      <c r="AO283" s="614" t="s">
        <v>1083</v>
      </c>
      <c r="AP283" s="614" t="s">
        <v>1083</v>
      </c>
      <c r="AQ283" s="614" t="s">
        <v>1083</v>
      </c>
      <c r="AR283" s="614" t="s">
        <v>1083</v>
      </c>
      <c r="AS283" s="614" t="s">
        <v>1083</v>
      </c>
      <c r="AT283" s="614" t="s">
        <v>1083</v>
      </c>
      <c r="AU283" s="614" t="s">
        <v>1083</v>
      </c>
      <c r="AV283" s="614" t="s">
        <v>1083</v>
      </c>
      <c r="AW283" s="614" t="s">
        <v>1083</v>
      </c>
      <c r="AX283" s="614" t="s">
        <v>529</v>
      </c>
      <c r="AY283" s="614" t="s">
        <v>1083</v>
      </c>
      <c r="AZ283" s="614" t="s">
        <v>1083</v>
      </c>
      <c r="BA283" s="614" t="s">
        <v>1083</v>
      </c>
      <c r="BB283" s="614" t="s">
        <v>1083</v>
      </c>
      <c r="BC283" s="614" t="s">
        <v>529</v>
      </c>
      <c r="BD283" s="614" t="s">
        <v>529</v>
      </c>
      <c r="BE283" s="614" t="s">
        <v>1083</v>
      </c>
      <c r="BF283" s="614" t="s">
        <v>529</v>
      </c>
      <c r="BG283" s="614" t="s">
        <v>1083</v>
      </c>
      <c r="BH283" s="614" t="s">
        <v>529</v>
      </c>
      <c r="BI283" s="614" t="s">
        <v>1083</v>
      </c>
      <c r="BJ283" s="614" t="s">
        <v>1083</v>
      </c>
      <c r="BK283" s="614" t="s">
        <v>529</v>
      </c>
      <c r="BL283" s="614" t="s">
        <v>529</v>
      </c>
      <c r="BM283" s="614" t="s">
        <v>1083</v>
      </c>
      <c r="BN283" s="614" t="s">
        <v>529</v>
      </c>
      <c r="BO283" s="614" t="s">
        <v>529</v>
      </c>
      <c r="BP283" s="614" t="s">
        <v>529</v>
      </c>
      <c r="BQ283" s="614" t="s">
        <v>529</v>
      </c>
      <c r="BR283" s="614" t="s">
        <v>529</v>
      </c>
      <c r="BS283" s="614" t="s">
        <v>529</v>
      </c>
      <c r="BT283" s="614" t="s">
        <v>529</v>
      </c>
      <c r="BU283" s="614" t="s">
        <v>529</v>
      </c>
      <c r="BV283" s="614" t="s">
        <v>529</v>
      </c>
      <c r="BW283" s="614" t="s">
        <v>529</v>
      </c>
      <c r="BX283" s="614" t="s">
        <v>529</v>
      </c>
      <c r="BY283" s="614" t="s">
        <v>1083</v>
      </c>
      <c r="BZ283" s="614" t="s">
        <v>1083</v>
      </c>
      <c r="CA283" s="614" t="s">
        <v>1083</v>
      </c>
      <c r="CB283" s="614" t="s">
        <v>1083</v>
      </c>
      <c r="CC283" s="614" t="s">
        <v>1083</v>
      </c>
      <c r="CD283" s="614" t="s">
        <v>1083</v>
      </c>
      <c r="CE283" s="614" t="s">
        <v>529</v>
      </c>
      <c r="CF283" s="614" t="s">
        <v>529</v>
      </c>
      <c r="CG283" s="614" t="s">
        <v>1083</v>
      </c>
      <c r="CH283" s="614" t="s">
        <v>1083</v>
      </c>
      <c r="CI283" s="614" t="s">
        <v>1083</v>
      </c>
      <c r="CJ283" s="614" t="s">
        <v>1083</v>
      </c>
      <c r="CK283" s="614" t="s">
        <v>529</v>
      </c>
      <c r="CL283" s="614" t="s">
        <v>1083</v>
      </c>
      <c r="CM283" s="614" t="s">
        <v>1083</v>
      </c>
      <c r="CN283" s="614" t="s">
        <v>1083</v>
      </c>
      <c r="CO283" s="614" t="s">
        <v>1083</v>
      </c>
      <c r="CP283" s="614" t="s">
        <v>1083</v>
      </c>
      <c r="CQ283" s="614" t="s">
        <v>1083</v>
      </c>
      <c r="CR283" s="614" t="s">
        <v>529</v>
      </c>
      <c r="CS283" s="614" t="s">
        <v>1083</v>
      </c>
      <c r="CT283" s="614" t="s">
        <v>1083</v>
      </c>
      <c r="CU283" s="614" t="s">
        <v>1083</v>
      </c>
      <c r="CV283" s="614" t="s">
        <v>1083</v>
      </c>
      <c r="CW283" s="614" t="s">
        <v>1083</v>
      </c>
      <c r="CX283" s="614" t="s">
        <v>1083</v>
      </c>
      <c r="CY283" s="614" t="s">
        <v>1083</v>
      </c>
      <c r="CZ283" s="614" t="s">
        <v>1083</v>
      </c>
      <c r="DA283" s="614" t="s">
        <v>1083</v>
      </c>
      <c r="DB283" s="614" t="s">
        <v>1083</v>
      </c>
      <c r="DC283" s="614" t="s">
        <v>529</v>
      </c>
      <c r="DD283" s="614" t="s">
        <v>1083</v>
      </c>
      <c r="DE283" s="614" t="s">
        <v>1083</v>
      </c>
      <c r="DF283" s="614" t="s">
        <v>1083</v>
      </c>
      <c r="DG283" s="614" t="s">
        <v>1083</v>
      </c>
      <c r="DH283" s="614" t="s">
        <v>1083</v>
      </c>
      <c r="DI283" s="614" t="s">
        <v>1083</v>
      </c>
      <c r="DJ283" s="614" t="s">
        <v>1083</v>
      </c>
      <c r="DK283" s="614" t="s">
        <v>1083</v>
      </c>
      <c r="DL283" s="614" t="s">
        <v>1083</v>
      </c>
      <c r="DM283" s="614" t="s">
        <v>529</v>
      </c>
      <c r="DN283" s="614" t="s">
        <v>1083</v>
      </c>
      <c r="DO283" s="614" t="s">
        <v>1083</v>
      </c>
      <c r="DP283" s="614" t="s">
        <v>1083</v>
      </c>
      <c r="DQ283" s="614" t="s">
        <v>529</v>
      </c>
      <c r="DR283" s="614" t="s">
        <v>1083</v>
      </c>
      <c r="DS283" s="614" t="s">
        <v>1083</v>
      </c>
      <c r="DT283" s="614" t="s">
        <v>1083</v>
      </c>
      <c r="DU283" s="614" t="s">
        <v>529</v>
      </c>
      <c r="DV283" s="614" t="s">
        <v>529</v>
      </c>
      <c r="DW283" s="614" t="s">
        <v>1083</v>
      </c>
      <c r="DX283" s="614" t="s">
        <v>1083</v>
      </c>
      <c r="DY283" s="614" t="s">
        <v>1083</v>
      </c>
      <c r="DZ283" s="614" t="s">
        <v>529</v>
      </c>
      <c r="EA283" s="614" t="s">
        <v>529</v>
      </c>
      <c r="EB283" s="614" t="s">
        <v>529</v>
      </c>
      <c r="EC283" s="614" t="s">
        <v>1083</v>
      </c>
      <c r="ED283" s="614" t="s">
        <v>529</v>
      </c>
      <c r="EE283" s="614" t="s">
        <v>529</v>
      </c>
      <c r="EF283" s="614" t="s">
        <v>529</v>
      </c>
      <c r="EG283" s="614" t="s">
        <v>529</v>
      </c>
      <c r="EH283" s="614" t="s">
        <v>1083</v>
      </c>
      <c r="EI283" s="614" t="s">
        <v>1083</v>
      </c>
      <c r="EJ283" s="614" t="s">
        <v>1083</v>
      </c>
      <c r="EK283" s="614" t="s">
        <v>1083</v>
      </c>
      <c r="EL283" s="614" t="s">
        <v>1083</v>
      </c>
      <c r="EM283" s="614" t="s">
        <v>1083</v>
      </c>
      <c r="EN283" s="614" t="s">
        <v>1083</v>
      </c>
      <c r="EO283" s="614" t="s">
        <v>1083</v>
      </c>
      <c r="EP283" s="614" t="s">
        <v>1083</v>
      </c>
      <c r="EQ283" s="614" t="s">
        <v>1083</v>
      </c>
      <c r="ER283" s="614" t="s">
        <v>1083</v>
      </c>
      <c r="ES283" s="614" t="s">
        <v>1083</v>
      </c>
      <c r="ET283" s="614" t="s">
        <v>529</v>
      </c>
      <c r="EU283" s="614" t="s">
        <v>529</v>
      </c>
      <c r="EV283" s="614" t="s">
        <v>529</v>
      </c>
      <c r="EW283" s="614" t="s">
        <v>529</v>
      </c>
      <c r="EX283" s="614" t="s">
        <v>1083</v>
      </c>
      <c r="EY283" s="614" t="s">
        <v>1083</v>
      </c>
      <c r="EZ283" s="614" t="s">
        <v>529</v>
      </c>
      <c r="FA283" s="614" t="s">
        <v>1083</v>
      </c>
      <c r="FB283" s="614" t="s">
        <v>1083</v>
      </c>
      <c r="FC283" s="614" t="s">
        <v>1083</v>
      </c>
      <c r="FD283" s="614" t="s">
        <v>1083</v>
      </c>
      <c r="FE283" s="614" t="s">
        <v>1083</v>
      </c>
      <c r="FF283" s="614" t="s">
        <v>1083</v>
      </c>
      <c r="FG283" s="614" t="s">
        <v>1083</v>
      </c>
      <c r="FH283" s="614" t="s">
        <v>1083</v>
      </c>
      <c r="FI283" s="614" t="s">
        <v>1083</v>
      </c>
      <c r="FJ283" s="614" t="s">
        <v>529</v>
      </c>
      <c r="FK283" s="614" t="s">
        <v>529</v>
      </c>
      <c r="FL283" s="614" t="s">
        <v>1083</v>
      </c>
      <c r="FM283" s="614" t="s">
        <v>1083</v>
      </c>
      <c r="FN283" s="614" t="s">
        <v>1083</v>
      </c>
      <c r="FO283" s="614" t="s">
        <v>1083</v>
      </c>
      <c r="FP283" s="614" t="s">
        <v>1083</v>
      </c>
      <c r="FQ283" s="614" t="s">
        <v>1083</v>
      </c>
      <c r="FR283" s="614" t="s">
        <v>529</v>
      </c>
      <c r="FS283" s="614" t="s">
        <v>529</v>
      </c>
      <c r="FT283" s="614" t="s">
        <v>529</v>
      </c>
      <c r="FU283" s="614" t="s">
        <v>529</v>
      </c>
      <c r="FV283" s="614" t="s">
        <v>529</v>
      </c>
      <c r="FW283" s="614" t="s">
        <v>529</v>
      </c>
      <c r="FX283" s="614" t="s">
        <v>529</v>
      </c>
      <c r="FY283" s="614" t="s">
        <v>1083</v>
      </c>
      <c r="FZ283" s="614" t="s">
        <v>529</v>
      </c>
      <c r="GA283" s="614" t="s">
        <v>529</v>
      </c>
      <c r="GB283" s="614" t="s">
        <v>529</v>
      </c>
      <c r="GC283" s="614" t="s">
        <v>529</v>
      </c>
      <c r="GD283" s="614" t="s">
        <v>529</v>
      </c>
      <c r="GE283" s="614" t="s">
        <v>1083</v>
      </c>
      <c r="GF283" s="614" t="s">
        <v>529</v>
      </c>
      <c r="GG283" s="614" t="s">
        <v>529</v>
      </c>
      <c r="GH283" s="614" t="s">
        <v>1083</v>
      </c>
      <c r="GI283" s="614" t="s">
        <v>1083</v>
      </c>
      <c r="GJ283" s="614" t="s">
        <v>529</v>
      </c>
      <c r="GK283" s="614" t="s">
        <v>1083</v>
      </c>
      <c r="GL283" s="614" t="s">
        <v>529</v>
      </c>
      <c r="GM283" s="614" t="s">
        <v>1083</v>
      </c>
    </row>
    <row r="284" spans="1:195" x14ac:dyDescent="0.2">
      <c r="A284" s="613">
        <v>45109</v>
      </c>
      <c r="B284" s="614" t="s">
        <v>1083</v>
      </c>
      <c r="C284" s="614" t="s">
        <v>1083</v>
      </c>
      <c r="D284" s="614" t="s">
        <v>1083</v>
      </c>
      <c r="E284" s="614" t="s">
        <v>529</v>
      </c>
      <c r="F284" s="614" t="s">
        <v>1083</v>
      </c>
      <c r="G284" s="614" t="s">
        <v>1083</v>
      </c>
      <c r="H284" s="614" t="s">
        <v>1083</v>
      </c>
      <c r="I284" s="614" t="s">
        <v>1083</v>
      </c>
      <c r="J284" s="614" t="s">
        <v>1083</v>
      </c>
      <c r="K284" s="614" t="s">
        <v>1083</v>
      </c>
      <c r="L284" s="614" t="s">
        <v>1083</v>
      </c>
      <c r="M284" s="614" t="s">
        <v>1083</v>
      </c>
      <c r="N284" s="614" t="s">
        <v>1083</v>
      </c>
      <c r="O284" s="614" t="s">
        <v>1083</v>
      </c>
      <c r="P284" s="614" t="s">
        <v>1083</v>
      </c>
      <c r="Q284" s="614" t="s">
        <v>1083</v>
      </c>
      <c r="R284" s="614" t="s">
        <v>1083</v>
      </c>
      <c r="S284" s="614" t="s">
        <v>1083</v>
      </c>
      <c r="T284" s="614" t="s">
        <v>1083</v>
      </c>
      <c r="U284" s="614" t="s">
        <v>1083</v>
      </c>
      <c r="V284" s="614" t="s">
        <v>1083</v>
      </c>
      <c r="W284" s="614" t="s">
        <v>529</v>
      </c>
      <c r="X284" s="614" t="s">
        <v>529</v>
      </c>
      <c r="Y284" s="614" t="s">
        <v>1083</v>
      </c>
      <c r="Z284" s="614" t="s">
        <v>1083</v>
      </c>
      <c r="AA284" s="614" t="s">
        <v>1083</v>
      </c>
      <c r="AB284" s="614" t="s">
        <v>1083</v>
      </c>
      <c r="AC284" s="614" t="s">
        <v>1083</v>
      </c>
      <c r="AD284" s="614" t="s">
        <v>1083</v>
      </c>
      <c r="AE284" s="614" t="s">
        <v>1083</v>
      </c>
      <c r="AF284" s="614" t="s">
        <v>1083</v>
      </c>
      <c r="AG284" s="614" t="s">
        <v>1083</v>
      </c>
      <c r="AH284" s="614" t="s">
        <v>1083</v>
      </c>
      <c r="AI284" s="614" t="s">
        <v>1083</v>
      </c>
      <c r="AJ284" s="614" t="s">
        <v>1083</v>
      </c>
      <c r="AK284" s="614" t="s">
        <v>1083</v>
      </c>
      <c r="AL284" s="614" t="s">
        <v>1083</v>
      </c>
      <c r="AM284" s="614" t="s">
        <v>1083</v>
      </c>
      <c r="AN284" s="614" t="s">
        <v>1083</v>
      </c>
      <c r="AO284" s="614" t="s">
        <v>1083</v>
      </c>
      <c r="AP284" s="614" t="s">
        <v>1083</v>
      </c>
      <c r="AQ284" s="614" t="s">
        <v>1083</v>
      </c>
      <c r="AR284" s="614" t="s">
        <v>1083</v>
      </c>
      <c r="AS284" s="614" t="s">
        <v>1083</v>
      </c>
      <c r="AT284" s="614" t="s">
        <v>1083</v>
      </c>
      <c r="AU284" s="614" t="s">
        <v>1083</v>
      </c>
      <c r="AV284" s="614" t="s">
        <v>1083</v>
      </c>
      <c r="AW284" s="614" t="s">
        <v>1083</v>
      </c>
      <c r="AX284" s="614" t="s">
        <v>529</v>
      </c>
      <c r="AY284" s="614" t="s">
        <v>1083</v>
      </c>
      <c r="AZ284" s="614" t="s">
        <v>1083</v>
      </c>
      <c r="BA284" s="614" t="s">
        <v>1083</v>
      </c>
      <c r="BB284" s="614" t="s">
        <v>1083</v>
      </c>
      <c r="BC284" s="614" t="s">
        <v>529</v>
      </c>
      <c r="BD284" s="614" t="s">
        <v>529</v>
      </c>
      <c r="BE284" s="614" t="s">
        <v>1083</v>
      </c>
      <c r="BF284" s="614" t="s">
        <v>529</v>
      </c>
      <c r="BG284" s="614" t="s">
        <v>529</v>
      </c>
      <c r="BH284" s="614" t="s">
        <v>529</v>
      </c>
      <c r="BI284" s="614" t="s">
        <v>1083</v>
      </c>
      <c r="BJ284" s="614" t="s">
        <v>1083</v>
      </c>
      <c r="BK284" s="614" t="s">
        <v>529</v>
      </c>
      <c r="BL284" s="614" t="s">
        <v>529</v>
      </c>
      <c r="BM284" s="614" t="s">
        <v>1083</v>
      </c>
      <c r="BN284" s="614" t="s">
        <v>529</v>
      </c>
      <c r="BO284" s="614" t="s">
        <v>529</v>
      </c>
      <c r="BP284" s="614" t="s">
        <v>529</v>
      </c>
      <c r="BQ284" s="614" t="s">
        <v>529</v>
      </c>
      <c r="BR284" s="614" t="s">
        <v>529</v>
      </c>
      <c r="BS284" s="614" t="s">
        <v>529</v>
      </c>
      <c r="BT284" s="614" t="s">
        <v>529</v>
      </c>
      <c r="BU284" s="614" t="s">
        <v>529</v>
      </c>
      <c r="BV284" s="614" t="s">
        <v>529</v>
      </c>
      <c r="BW284" s="614" t="s">
        <v>529</v>
      </c>
      <c r="BX284" s="614" t="s">
        <v>529</v>
      </c>
      <c r="BY284" s="614" t="s">
        <v>1083</v>
      </c>
      <c r="BZ284" s="614" t="s">
        <v>1083</v>
      </c>
      <c r="CA284" s="614" t="s">
        <v>1083</v>
      </c>
      <c r="CB284" s="614" t="s">
        <v>1083</v>
      </c>
      <c r="CC284" s="614" t="s">
        <v>1083</v>
      </c>
      <c r="CD284" s="614" t="s">
        <v>1083</v>
      </c>
      <c r="CE284" s="614" t="s">
        <v>529</v>
      </c>
      <c r="CF284" s="614" t="s">
        <v>529</v>
      </c>
      <c r="CG284" s="614" t="s">
        <v>1083</v>
      </c>
      <c r="CH284" s="614" t="s">
        <v>1083</v>
      </c>
      <c r="CI284" s="614" t="s">
        <v>1083</v>
      </c>
      <c r="CJ284" s="614" t="s">
        <v>1083</v>
      </c>
      <c r="CK284" s="614" t="s">
        <v>529</v>
      </c>
      <c r="CL284" s="614" t="s">
        <v>1083</v>
      </c>
      <c r="CM284" s="614" t="s">
        <v>1083</v>
      </c>
      <c r="CN284" s="614" t="s">
        <v>1083</v>
      </c>
      <c r="CO284" s="614" t="s">
        <v>1083</v>
      </c>
      <c r="CP284" s="614" t="s">
        <v>1083</v>
      </c>
      <c r="CQ284" s="614" t="s">
        <v>1083</v>
      </c>
      <c r="CR284" s="614" t="s">
        <v>529</v>
      </c>
      <c r="CS284" s="614" t="s">
        <v>1083</v>
      </c>
      <c r="CT284" s="614" t="s">
        <v>1083</v>
      </c>
      <c r="CU284" s="614" t="s">
        <v>1083</v>
      </c>
      <c r="CV284" s="614" t="s">
        <v>1083</v>
      </c>
      <c r="CW284" s="614" t="s">
        <v>1083</v>
      </c>
      <c r="CX284" s="614" t="s">
        <v>1083</v>
      </c>
      <c r="CY284" s="614" t="s">
        <v>1083</v>
      </c>
      <c r="CZ284" s="614" t="s">
        <v>1083</v>
      </c>
      <c r="DA284" s="614" t="s">
        <v>1083</v>
      </c>
      <c r="DB284" s="614" t="s">
        <v>1083</v>
      </c>
      <c r="DC284" s="614" t="s">
        <v>529</v>
      </c>
      <c r="DD284" s="614" t="s">
        <v>1083</v>
      </c>
      <c r="DE284" s="614" t="s">
        <v>1083</v>
      </c>
      <c r="DF284" s="614" t="s">
        <v>1083</v>
      </c>
      <c r="DG284" s="614" t="s">
        <v>1083</v>
      </c>
      <c r="DH284" s="614" t="s">
        <v>1083</v>
      </c>
      <c r="DI284" s="614" t="s">
        <v>1083</v>
      </c>
      <c r="DJ284" s="614" t="s">
        <v>1083</v>
      </c>
      <c r="DK284" s="614" t="s">
        <v>1083</v>
      </c>
      <c r="DL284" s="614" t="s">
        <v>1083</v>
      </c>
      <c r="DM284" s="614" t="s">
        <v>529</v>
      </c>
      <c r="DN284" s="614" t="s">
        <v>1083</v>
      </c>
      <c r="DO284" s="614" t="s">
        <v>1083</v>
      </c>
      <c r="DP284" s="614" t="s">
        <v>1083</v>
      </c>
      <c r="DQ284" s="614" t="s">
        <v>529</v>
      </c>
      <c r="DR284" s="614" t="s">
        <v>1083</v>
      </c>
      <c r="DS284" s="614" t="s">
        <v>1083</v>
      </c>
      <c r="DT284" s="614" t="s">
        <v>1083</v>
      </c>
      <c r="DU284" s="614" t="s">
        <v>529</v>
      </c>
      <c r="DV284" s="614" t="s">
        <v>529</v>
      </c>
      <c r="DW284" s="614" t="s">
        <v>1083</v>
      </c>
      <c r="DX284" s="614" t="s">
        <v>1083</v>
      </c>
      <c r="DY284" s="614" t="s">
        <v>1083</v>
      </c>
      <c r="DZ284" s="614" t="s">
        <v>529</v>
      </c>
      <c r="EA284" s="614" t="s">
        <v>529</v>
      </c>
      <c r="EB284" s="614" t="s">
        <v>529</v>
      </c>
      <c r="EC284" s="614" t="s">
        <v>1083</v>
      </c>
      <c r="ED284" s="614" t="s">
        <v>529</v>
      </c>
      <c r="EE284" s="614" t="s">
        <v>529</v>
      </c>
      <c r="EF284" s="614" t="s">
        <v>529</v>
      </c>
      <c r="EG284" s="614" t="s">
        <v>529</v>
      </c>
      <c r="EH284" s="614" t="s">
        <v>1083</v>
      </c>
      <c r="EI284" s="614" t="s">
        <v>1083</v>
      </c>
      <c r="EJ284" s="614" t="s">
        <v>1083</v>
      </c>
      <c r="EK284" s="614" t="s">
        <v>1083</v>
      </c>
      <c r="EL284" s="614" t="s">
        <v>1083</v>
      </c>
      <c r="EM284" s="614" t="s">
        <v>1083</v>
      </c>
      <c r="EN284" s="614" t="s">
        <v>1083</v>
      </c>
      <c r="EO284" s="614" t="s">
        <v>1083</v>
      </c>
      <c r="EP284" s="614" t="s">
        <v>1083</v>
      </c>
      <c r="EQ284" s="614" t="s">
        <v>1083</v>
      </c>
      <c r="ER284" s="614" t="s">
        <v>1083</v>
      </c>
      <c r="ES284" s="614" t="s">
        <v>1083</v>
      </c>
      <c r="ET284" s="614" t="s">
        <v>1083</v>
      </c>
      <c r="EU284" s="614" t="s">
        <v>529</v>
      </c>
      <c r="EV284" s="614" t="s">
        <v>529</v>
      </c>
      <c r="EW284" s="614" t="s">
        <v>529</v>
      </c>
      <c r="EX284" s="614" t="s">
        <v>1083</v>
      </c>
      <c r="EY284" s="614" t="s">
        <v>1083</v>
      </c>
      <c r="EZ284" s="614" t="s">
        <v>529</v>
      </c>
      <c r="FA284" s="614" t="s">
        <v>1083</v>
      </c>
      <c r="FB284" s="614" t="s">
        <v>1083</v>
      </c>
      <c r="FC284" s="614" t="s">
        <v>1083</v>
      </c>
      <c r="FD284" s="614" t="s">
        <v>1083</v>
      </c>
      <c r="FE284" s="614" t="s">
        <v>1083</v>
      </c>
      <c r="FF284" s="614" t="s">
        <v>1083</v>
      </c>
      <c r="FG284" s="614" t="s">
        <v>1083</v>
      </c>
      <c r="FH284" s="614" t="s">
        <v>1083</v>
      </c>
      <c r="FI284" s="614" t="s">
        <v>1083</v>
      </c>
      <c r="FJ284" s="614" t="s">
        <v>529</v>
      </c>
      <c r="FK284" s="614" t="s">
        <v>529</v>
      </c>
      <c r="FL284" s="614" t="s">
        <v>1083</v>
      </c>
      <c r="FM284" s="614" t="s">
        <v>1083</v>
      </c>
      <c r="FN284" s="614" t="s">
        <v>1083</v>
      </c>
      <c r="FO284" s="614" t="s">
        <v>1083</v>
      </c>
      <c r="FP284" s="614" t="s">
        <v>1083</v>
      </c>
      <c r="FQ284" s="614" t="s">
        <v>1083</v>
      </c>
      <c r="FR284" s="614" t="s">
        <v>529</v>
      </c>
      <c r="FS284" s="614" t="s">
        <v>529</v>
      </c>
      <c r="FT284" s="614" t="s">
        <v>529</v>
      </c>
      <c r="FU284" s="614" t="s">
        <v>529</v>
      </c>
      <c r="FV284" s="614" t="s">
        <v>529</v>
      </c>
      <c r="FW284" s="614" t="s">
        <v>529</v>
      </c>
      <c r="FX284" s="614" t="s">
        <v>529</v>
      </c>
      <c r="FY284" s="614" t="s">
        <v>1083</v>
      </c>
      <c r="FZ284" s="614" t="s">
        <v>529</v>
      </c>
      <c r="GA284" s="614" t="s">
        <v>529</v>
      </c>
      <c r="GB284" s="614" t="s">
        <v>529</v>
      </c>
      <c r="GC284" s="614" t="s">
        <v>529</v>
      </c>
      <c r="GD284" s="614" t="s">
        <v>529</v>
      </c>
      <c r="GE284" s="614" t="s">
        <v>1083</v>
      </c>
      <c r="GF284" s="614" t="s">
        <v>529</v>
      </c>
      <c r="GG284" s="614" t="s">
        <v>529</v>
      </c>
      <c r="GH284" s="614" t="s">
        <v>1083</v>
      </c>
      <c r="GI284" s="614" t="s">
        <v>1083</v>
      </c>
      <c r="GJ284" s="614" t="s">
        <v>1083</v>
      </c>
      <c r="GK284" s="614" t="s">
        <v>1083</v>
      </c>
      <c r="GL284" s="614" t="s">
        <v>529</v>
      </c>
      <c r="GM284" s="614" t="s">
        <v>529</v>
      </c>
    </row>
    <row r="285" spans="1:195" x14ac:dyDescent="0.2">
      <c r="A285" s="613">
        <v>45110</v>
      </c>
      <c r="B285" s="614" t="s">
        <v>1083</v>
      </c>
      <c r="C285" s="614" t="s">
        <v>1083</v>
      </c>
      <c r="D285" s="614" t="s">
        <v>1083</v>
      </c>
      <c r="E285" s="614" t="s">
        <v>529</v>
      </c>
      <c r="F285" s="614" t="s">
        <v>1083</v>
      </c>
      <c r="G285" s="614" t="s">
        <v>1083</v>
      </c>
      <c r="H285" s="614" t="s">
        <v>1083</v>
      </c>
      <c r="I285" s="614" t="s">
        <v>1083</v>
      </c>
      <c r="J285" s="614" t="s">
        <v>1083</v>
      </c>
      <c r="K285" s="614" t="s">
        <v>1083</v>
      </c>
      <c r="L285" s="614" t="s">
        <v>1083</v>
      </c>
      <c r="M285" s="614" t="s">
        <v>1083</v>
      </c>
      <c r="N285" s="614" t="s">
        <v>1083</v>
      </c>
      <c r="O285" s="614" t="s">
        <v>1083</v>
      </c>
      <c r="P285" s="614" t="s">
        <v>1083</v>
      </c>
      <c r="Q285" s="614" t="s">
        <v>1083</v>
      </c>
      <c r="R285" s="614" t="s">
        <v>1083</v>
      </c>
      <c r="S285" s="614" t="s">
        <v>1083</v>
      </c>
      <c r="T285" s="614" t="s">
        <v>1083</v>
      </c>
      <c r="U285" s="614" t="s">
        <v>1083</v>
      </c>
      <c r="V285" s="614" t="s">
        <v>1083</v>
      </c>
      <c r="W285" s="614" t="s">
        <v>1083</v>
      </c>
      <c r="X285" s="614" t="s">
        <v>1083</v>
      </c>
      <c r="Y285" s="614" t="s">
        <v>1083</v>
      </c>
      <c r="Z285" s="614" t="s">
        <v>1083</v>
      </c>
      <c r="AA285" s="614" t="s">
        <v>1083</v>
      </c>
      <c r="AB285" s="614" t="s">
        <v>1083</v>
      </c>
      <c r="AC285" s="614" t="s">
        <v>1083</v>
      </c>
      <c r="AD285" s="614" t="s">
        <v>1083</v>
      </c>
      <c r="AE285" s="614" t="s">
        <v>1083</v>
      </c>
      <c r="AF285" s="614" t="s">
        <v>1083</v>
      </c>
      <c r="AG285" s="614" t="s">
        <v>1083</v>
      </c>
      <c r="AH285" s="614" t="s">
        <v>1083</v>
      </c>
      <c r="AI285" s="614" t="s">
        <v>1083</v>
      </c>
      <c r="AJ285" s="614" t="s">
        <v>1083</v>
      </c>
      <c r="AK285" s="614" t="s">
        <v>1083</v>
      </c>
      <c r="AL285" s="614" t="s">
        <v>1083</v>
      </c>
      <c r="AM285" s="614" t="s">
        <v>1083</v>
      </c>
      <c r="AN285" s="614" t="s">
        <v>1083</v>
      </c>
      <c r="AO285" s="614" t="s">
        <v>1083</v>
      </c>
      <c r="AP285" s="614" t="s">
        <v>1083</v>
      </c>
      <c r="AQ285" s="614" t="s">
        <v>1083</v>
      </c>
      <c r="AR285" s="614" t="s">
        <v>1083</v>
      </c>
      <c r="AS285" s="614" t="s">
        <v>1083</v>
      </c>
      <c r="AT285" s="614" t="s">
        <v>1083</v>
      </c>
      <c r="AU285" s="614" t="s">
        <v>1083</v>
      </c>
      <c r="AV285" s="614" t="s">
        <v>1083</v>
      </c>
      <c r="AW285" s="614" t="s">
        <v>1083</v>
      </c>
      <c r="AX285" s="614" t="s">
        <v>529</v>
      </c>
      <c r="AY285" s="614" t="s">
        <v>1083</v>
      </c>
      <c r="AZ285" s="614" t="s">
        <v>1083</v>
      </c>
      <c r="BA285" s="614" t="s">
        <v>1083</v>
      </c>
      <c r="BB285" s="614" t="s">
        <v>1083</v>
      </c>
      <c r="BC285" s="614" t="s">
        <v>529</v>
      </c>
      <c r="BD285" s="614" t="s">
        <v>529</v>
      </c>
      <c r="BE285" s="614" t="s">
        <v>1083</v>
      </c>
      <c r="BF285" s="614" t="s">
        <v>529</v>
      </c>
      <c r="BG285" s="614" t="s">
        <v>1083</v>
      </c>
      <c r="BH285" s="614" t="s">
        <v>529</v>
      </c>
      <c r="BI285" s="614" t="s">
        <v>1083</v>
      </c>
      <c r="BJ285" s="614" t="s">
        <v>1083</v>
      </c>
      <c r="BK285" s="614" t="s">
        <v>529</v>
      </c>
      <c r="BL285" s="614" t="s">
        <v>529</v>
      </c>
      <c r="BM285" s="614" t="s">
        <v>1083</v>
      </c>
      <c r="BN285" s="614" t="s">
        <v>529</v>
      </c>
      <c r="BO285" s="614" t="s">
        <v>529</v>
      </c>
      <c r="BP285" s="614" t="s">
        <v>529</v>
      </c>
      <c r="BQ285" s="614" t="s">
        <v>529</v>
      </c>
      <c r="BR285" s="614" t="s">
        <v>529</v>
      </c>
      <c r="BS285" s="614" t="s">
        <v>529</v>
      </c>
      <c r="BT285" s="614" t="s">
        <v>529</v>
      </c>
      <c r="BU285" s="614" t="s">
        <v>529</v>
      </c>
      <c r="BV285" s="614" t="s">
        <v>529</v>
      </c>
      <c r="BW285" s="614" t="s">
        <v>529</v>
      </c>
      <c r="BX285" s="614" t="s">
        <v>529</v>
      </c>
      <c r="BY285" s="614" t="s">
        <v>1083</v>
      </c>
      <c r="BZ285" s="614" t="s">
        <v>1083</v>
      </c>
      <c r="CA285" s="614" t="s">
        <v>1083</v>
      </c>
      <c r="CB285" s="614" t="s">
        <v>1083</v>
      </c>
      <c r="CC285" s="614" t="s">
        <v>1083</v>
      </c>
      <c r="CD285" s="614" t="s">
        <v>1083</v>
      </c>
      <c r="CE285" s="614" t="s">
        <v>529</v>
      </c>
      <c r="CF285" s="614" t="s">
        <v>529</v>
      </c>
      <c r="CG285" s="614" t="s">
        <v>1083</v>
      </c>
      <c r="CH285" s="614" t="s">
        <v>1083</v>
      </c>
      <c r="CI285" s="614" t="s">
        <v>1083</v>
      </c>
      <c r="CJ285" s="614" t="s">
        <v>1083</v>
      </c>
      <c r="CK285" s="614" t="s">
        <v>529</v>
      </c>
      <c r="CL285" s="614" t="s">
        <v>1083</v>
      </c>
      <c r="CM285" s="614" t="s">
        <v>1083</v>
      </c>
      <c r="CN285" s="614" t="s">
        <v>1083</v>
      </c>
      <c r="CO285" s="614" t="s">
        <v>1083</v>
      </c>
      <c r="CP285" s="614" t="s">
        <v>1083</v>
      </c>
      <c r="CQ285" s="614" t="s">
        <v>1083</v>
      </c>
      <c r="CR285" s="614" t="s">
        <v>529</v>
      </c>
      <c r="CS285" s="614" t="s">
        <v>1083</v>
      </c>
      <c r="CT285" s="614" t="s">
        <v>1083</v>
      </c>
      <c r="CU285" s="614" t="s">
        <v>1083</v>
      </c>
      <c r="CV285" s="614" t="s">
        <v>1083</v>
      </c>
      <c r="CW285" s="614" t="s">
        <v>1083</v>
      </c>
      <c r="CX285" s="614" t="s">
        <v>1083</v>
      </c>
      <c r="CY285" s="614" t="s">
        <v>1083</v>
      </c>
      <c r="CZ285" s="614" t="s">
        <v>1083</v>
      </c>
      <c r="DA285" s="614" t="s">
        <v>1083</v>
      </c>
      <c r="DB285" s="614" t="s">
        <v>1083</v>
      </c>
      <c r="DC285" s="614" t="s">
        <v>529</v>
      </c>
      <c r="DD285" s="614" t="s">
        <v>1083</v>
      </c>
      <c r="DE285" s="614" t="s">
        <v>1083</v>
      </c>
      <c r="DF285" s="614" t="s">
        <v>1083</v>
      </c>
      <c r="DG285" s="614" t="s">
        <v>1083</v>
      </c>
      <c r="DH285" s="614" t="s">
        <v>1083</v>
      </c>
      <c r="DI285" s="614" t="s">
        <v>1083</v>
      </c>
      <c r="DJ285" s="614" t="s">
        <v>1083</v>
      </c>
      <c r="DK285" s="614" t="s">
        <v>1083</v>
      </c>
      <c r="DL285" s="614" t="s">
        <v>1083</v>
      </c>
      <c r="DM285" s="614" t="s">
        <v>529</v>
      </c>
      <c r="DN285" s="614" t="s">
        <v>1083</v>
      </c>
      <c r="DO285" s="614" t="s">
        <v>1083</v>
      </c>
      <c r="DP285" s="614" t="s">
        <v>1083</v>
      </c>
      <c r="DQ285" s="614" t="s">
        <v>529</v>
      </c>
      <c r="DR285" s="614" t="s">
        <v>1083</v>
      </c>
      <c r="DS285" s="614" t="s">
        <v>1083</v>
      </c>
      <c r="DT285" s="614" t="s">
        <v>1083</v>
      </c>
      <c r="DU285" s="614" t="s">
        <v>529</v>
      </c>
      <c r="DV285" s="614" t="s">
        <v>529</v>
      </c>
      <c r="DW285" s="614" t="s">
        <v>1083</v>
      </c>
      <c r="DX285" s="614" t="s">
        <v>1083</v>
      </c>
      <c r="DY285" s="614" t="s">
        <v>1083</v>
      </c>
      <c r="DZ285" s="614" t="s">
        <v>529</v>
      </c>
      <c r="EA285" s="614" t="s">
        <v>529</v>
      </c>
      <c r="EB285" s="614" t="s">
        <v>529</v>
      </c>
      <c r="EC285" s="614" t="s">
        <v>1083</v>
      </c>
      <c r="ED285" s="614" t="s">
        <v>529</v>
      </c>
      <c r="EE285" s="614" t="s">
        <v>529</v>
      </c>
      <c r="EF285" s="614" t="s">
        <v>529</v>
      </c>
      <c r="EG285" s="614" t="s">
        <v>529</v>
      </c>
      <c r="EH285" s="614" t="s">
        <v>1083</v>
      </c>
      <c r="EI285" s="614" t="s">
        <v>1083</v>
      </c>
      <c r="EJ285" s="614" t="s">
        <v>1083</v>
      </c>
      <c r="EK285" s="614" t="s">
        <v>1083</v>
      </c>
      <c r="EL285" s="614" t="s">
        <v>1083</v>
      </c>
      <c r="EM285" s="614" t="s">
        <v>1083</v>
      </c>
      <c r="EN285" s="614" t="s">
        <v>1083</v>
      </c>
      <c r="EO285" s="614" t="s">
        <v>1083</v>
      </c>
      <c r="EP285" s="614" t="s">
        <v>1083</v>
      </c>
      <c r="EQ285" s="614" t="s">
        <v>1083</v>
      </c>
      <c r="ER285" s="614" t="s">
        <v>1083</v>
      </c>
      <c r="ES285" s="614" t="s">
        <v>1083</v>
      </c>
      <c r="ET285" s="614" t="s">
        <v>529</v>
      </c>
      <c r="EU285" s="614" t="s">
        <v>529</v>
      </c>
      <c r="EV285" s="614" t="s">
        <v>529</v>
      </c>
      <c r="EW285" s="614" t="s">
        <v>529</v>
      </c>
      <c r="EX285" s="614" t="s">
        <v>1083</v>
      </c>
      <c r="EY285" s="614" t="s">
        <v>1083</v>
      </c>
      <c r="EZ285" s="614" t="s">
        <v>529</v>
      </c>
      <c r="FA285" s="614" t="s">
        <v>1083</v>
      </c>
      <c r="FB285" s="614" t="s">
        <v>1083</v>
      </c>
      <c r="FC285" s="614" t="s">
        <v>1083</v>
      </c>
      <c r="FD285" s="614" t="s">
        <v>1083</v>
      </c>
      <c r="FE285" s="614" t="s">
        <v>1083</v>
      </c>
      <c r="FF285" s="614" t="s">
        <v>1083</v>
      </c>
      <c r="FG285" s="614" t="s">
        <v>1083</v>
      </c>
      <c r="FH285" s="614" t="s">
        <v>1083</v>
      </c>
      <c r="FI285" s="614" t="s">
        <v>1083</v>
      </c>
      <c r="FJ285" s="614" t="s">
        <v>529</v>
      </c>
      <c r="FK285" s="614" t="s">
        <v>529</v>
      </c>
      <c r="FL285" s="614" t="s">
        <v>1083</v>
      </c>
      <c r="FM285" s="614" t="s">
        <v>1083</v>
      </c>
      <c r="FN285" s="614" t="s">
        <v>1083</v>
      </c>
      <c r="FO285" s="614" t="s">
        <v>1083</v>
      </c>
      <c r="FP285" s="614" t="s">
        <v>1083</v>
      </c>
      <c r="FQ285" s="614" t="s">
        <v>1083</v>
      </c>
      <c r="FR285" s="614" t="s">
        <v>529</v>
      </c>
      <c r="FS285" s="614" t="s">
        <v>529</v>
      </c>
      <c r="FT285" s="614" t="s">
        <v>529</v>
      </c>
      <c r="FU285" s="614" t="s">
        <v>529</v>
      </c>
      <c r="FV285" s="614" t="s">
        <v>529</v>
      </c>
      <c r="FW285" s="614" t="s">
        <v>529</v>
      </c>
      <c r="FX285" s="614" t="s">
        <v>529</v>
      </c>
      <c r="FY285" s="614" t="s">
        <v>1083</v>
      </c>
      <c r="FZ285" s="614" t="s">
        <v>529</v>
      </c>
      <c r="GA285" s="614" t="s">
        <v>529</v>
      </c>
      <c r="GB285" s="614" t="s">
        <v>529</v>
      </c>
      <c r="GC285" s="614" t="s">
        <v>529</v>
      </c>
      <c r="GD285" s="614" t="s">
        <v>529</v>
      </c>
      <c r="GE285" s="614" t="s">
        <v>1083</v>
      </c>
      <c r="GF285" s="614" t="s">
        <v>529</v>
      </c>
      <c r="GG285" s="614" t="s">
        <v>529</v>
      </c>
      <c r="GH285" s="614" t="s">
        <v>1083</v>
      </c>
      <c r="GI285" s="614" t="s">
        <v>1083</v>
      </c>
      <c r="GJ285" s="614" t="s">
        <v>529</v>
      </c>
      <c r="GK285" s="614" t="s">
        <v>1083</v>
      </c>
      <c r="GL285" s="614" t="s">
        <v>529</v>
      </c>
      <c r="GM285" s="614" t="s">
        <v>1083</v>
      </c>
    </row>
    <row r="286" spans="1:195" x14ac:dyDescent="0.2">
      <c r="A286" s="613">
        <v>45111</v>
      </c>
      <c r="B286" s="614" t="s">
        <v>1083</v>
      </c>
      <c r="C286" s="614" t="s">
        <v>1083</v>
      </c>
      <c r="D286" s="614" t="s">
        <v>1083</v>
      </c>
      <c r="E286" s="614" t="s">
        <v>529</v>
      </c>
      <c r="F286" s="614" t="s">
        <v>1083</v>
      </c>
      <c r="G286" s="614" t="s">
        <v>1083</v>
      </c>
      <c r="H286" s="614" t="s">
        <v>1083</v>
      </c>
      <c r="I286" s="614" t="s">
        <v>1083</v>
      </c>
      <c r="J286" s="614" t="s">
        <v>1083</v>
      </c>
      <c r="K286" s="614" t="s">
        <v>1083</v>
      </c>
      <c r="L286" s="614" t="s">
        <v>1083</v>
      </c>
      <c r="M286" s="614" t="s">
        <v>1083</v>
      </c>
      <c r="N286" s="614" t="s">
        <v>1083</v>
      </c>
      <c r="O286" s="614" t="s">
        <v>1083</v>
      </c>
      <c r="P286" s="614" t="s">
        <v>1083</v>
      </c>
      <c r="Q286" s="614" t="s">
        <v>1083</v>
      </c>
      <c r="R286" s="614" t="s">
        <v>1083</v>
      </c>
      <c r="S286" s="614" t="s">
        <v>1083</v>
      </c>
      <c r="T286" s="614" t="s">
        <v>1083</v>
      </c>
      <c r="U286" s="614" t="s">
        <v>1083</v>
      </c>
      <c r="V286" s="614" t="s">
        <v>1083</v>
      </c>
      <c r="W286" s="614" t="s">
        <v>1083</v>
      </c>
      <c r="X286" s="614" t="s">
        <v>1083</v>
      </c>
      <c r="Y286" s="614" t="s">
        <v>1083</v>
      </c>
      <c r="Z286" s="614" t="s">
        <v>1083</v>
      </c>
      <c r="AA286" s="614" t="s">
        <v>1083</v>
      </c>
      <c r="AB286" s="614" t="s">
        <v>1083</v>
      </c>
      <c r="AC286" s="614" t="s">
        <v>1083</v>
      </c>
      <c r="AD286" s="614" t="s">
        <v>1083</v>
      </c>
      <c r="AE286" s="614" t="s">
        <v>1083</v>
      </c>
      <c r="AF286" s="614" t="s">
        <v>1083</v>
      </c>
      <c r="AG286" s="614" t="s">
        <v>1083</v>
      </c>
      <c r="AH286" s="614" t="s">
        <v>1083</v>
      </c>
      <c r="AI286" s="614" t="s">
        <v>1083</v>
      </c>
      <c r="AJ286" s="614" t="s">
        <v>1083</v>
      </c>
      <c r="AK286" s="614" t="s">
        <v>1083</v>
      </c>
      <c r="AL286" s="614" t="s">
        <v>1083</v>
      </c>
      <c r="AM286" s="614" t="s">
        <v>1083</v>
      </c>
      <c r="AN286" s="614" t="s">
        <v>1083</v>
      </c>
      <c r="AO286" s="614" t="s">
        <v>1083</v>
      </c>
      <c r="AP286" s="614" t="s">
        <v>1083</v>
      </c>
      <c r="AQ286" s="614" t="s">
        <v>1083</v>
      </c>
      <c r="AR286" s="614" t="s">
        <v>1083</v>
      </c>
      <c r="AS286" s="614" t="s">
        <v>1083</v>
      </c>
      <c r="AT286" s="614" t="s">
        <v>1083</v>
      </c>
      <c r="AU286" s="614" t="s">
        <v>1083</v>
      </c>
      <c r="AV286" s="614" t="s">
        <v>1083</v>
      </c>
      <c r="AW286" s="614" t="s">
        <v>1083</v>
      </c>
      <c r="AX286" s="614" t="s">
        <v>529</v>
      </c>
      <c r="AY286" s="614" t="s">
        <v>1083</v>
      </c>
      <c r="AZ286" s="614" t="s">
        <v>1083</v>
      </c>
      <c r="BA286" s="614" t="s">
        <v>1083</v>
      </c>
      <c r="BB286" s="614" t="s">
        <v>1083</v>
      </c>
      <c r="BC286" s="614" t="s">
        <v>529</v>
      </c>
      <c r="BD286" s="614" t="s">
        <v>529</v>
      </c>
      <c r="BE286" s="614" t="s">
        <v>1083</v>
      </c>
      <c r="BF286" s="614" t="s">
        <v>529</v>
      </c>
      <c r="BG286" s="614" t="s">
        <v>529</v>
      </c>
      <c r="BH286" s="614" t="s">
        <v>529</v>
      </c>
      <c r="BI286" s="614" t="s">
        <v>1083</v>
      </c>
      <c r="BJ286" s="614" t="s">
        <v>1083</v>
      </c>
      <c r="BK286" s="614" t="s">
        <v>529</v>
      </c>
      <c r="BL286" s="614" t="s">
        <v>529</v>
      </c>
      <c r="BM286" s="614" t="s">
        <v>1083</v>
      </c>
      <c r="BN286" s="614" t="s">
        <v>529</v>
      </c>
      <c r="BO286" s="614" t="s">
        <v>529</v>
      </c>
      <c r="BP286" s="614" t="s">
        <v>529</v>
      </c>
      <c r="BQ286" s="614" t="s">
        <v>529</v>
      </c>
      <c r="BR286" s="614" t="s">
        <v>529</v>
      </c>
      <c r="BS286" s="614" t="s">
        <v>529</v>
      </c>
      <c r="BT286" s="614" t="s">
        <v>529</v>
      </c>
      <c r="BU286" s="614" t="s">
        <v>529</v>
      </c>
      <c r="BV286" s="614" t="s">
        <v>529</v>
      </c>
      <c r="BW286" s="614" t="s">
        <v>529</v>
      </c>
      <c r="BX286" s="614" t="s">
        <v>529</v>
      </c>
      <c r="BY286" s="614" t="s">
        <v>1083</v>
      </c>
      <c r="BZ286" s="614" t="s">
        <v>1083</v>
      </c>
      <c r="CA286" s="614" t="s">
        <v>1083</v>
      </c>
      <c r="CB286" s="614" t="s">
        <v>1083</v>
      </c>
      <c r="CC286" s="614" t="s">
        <v>1083</v>
      </c>
      <c r="CD286" s="614" t="s">
        <v>1083</v>
      </c>
      <c r="CE286" s="614" t="s">
        <v>529</v>
      </c>
      <c r="CF286" s="614" t="s">
        <v>529</v>
      </c>
      <c r="CG286" s="614" t="s">
        <v>1083</v>
      </c>
      <c r="CH286" s="614" t="s">
        <v>1083</v>
      </c>
      <c r="CI286" s="614" t="s">
        <v>1083</v>
      </c>
      <c r="CJ286" s="614" t="s">
        <v>1083</v>
      </c>
      <c r="CK286" s="614" t="s">
        <v>529</v>
      </c>
      <c r="CL286" s="614" t="s">
        <v>1083</v>
      </c>
      <c r="CM286" s="614" t="s">
        <v>1083</v>
      </c>
      <c r="CN286" s="614" t="s">
        <v>1083</v>
      </c>
      <c r="CO286" s="614" t="s">
        <v>1083</v>
      </c>
      <c r="CP286" s="614" t="s">
        <v>1083</v>
      </c>
      <c r="CQ286" s="614" t="s">
        <v>1083</v>
      </c>
      <c r="CR286" s="614" t="s">
        <v>529</v>
      </c>
      <c r="CS286" s="614" t="s">
        <v>1083</v>
      </c>
      <c r="CT286" s="614" t="s">
        <v>1083</v>
      </c>
      <c r="CU286" s="614" t="s">
        <v>1083</v>
      </c>
      <c r="CV286" s="614" t="s">
        <v>1083</v>
      </c>
      <c r="CW286" s="614" t="s">
        <v>1083</v>
      </c>
      <c r="CX286" s="614" t="s">
        <v>1083</v>
      </c>
      <c r="CY286" s="614" t="s">
        <v>1083</v>
      </c>
      <c r="CZ286" s="614" t="s">
        <v>1083</v>
      </c>
      <c r="DA286" s="614" t="s">
        <v>1083</v>
      </c>
      <c r="DB286" s="614" t="s">
        <v>1083</v>
      </c>
      <c r="DC286" s="614" t="s">
        <v>529</v>
      </c>
      <c r="DD286" s="614" t="s">
        <v>1083</v>
      </c>
      <c r="DE286" s="614" t="s">
        <v>1083</v>
      </c>
      <c r="DF286" s="614" t="s">
        <v>1083</v>
      </c>
      <c r="DG286" s="614" t="s">
        <v>1083</v>
      </c>
      <c r="DH286" s="614" t="s">
        <v>1083</v>
      </c>
      <c r="DI286" s="614" t="s">
        <v>1083</v>
      </c>
      <c r="DJ286" s="614" t="s">
        <v>1083</v>
      </c>
      <c r="DK286" s="614" t="s">
        <v>1083</v>
      </c>
      <c r="DL286" s="614" t="s">
        <v>1083</v>
      </c>
      <c r="DM286" s="614" t="s">
        <v>529</v>
      </c>
      <c r="DN286" s="614" t="s">
        <v>1083</v>
      </c>
      <c r="DO286" s="614" t="s">
        <v>1083</v>
      </c>
      <c r="DP286" s="614" t="s">
        <v>1083</v>
      </c>
      <c r="DQ286" s="614" t="s">
        <v>529</v>
      </c>
      <c r="DR286" s="614" t="s">
        <v>1083</v>
      </c>
      <c r="DS286" s="614" t="s">
        <v>1083</v>
      </c>
      <c r="DT286" s="614" t="s">
        <v>1083</v>
      </c>
      <c r="DU286" s="614" t="s">
        <v>529</v>
      </c>
      <c r="DV286" s="614" t="s">
        <v>529</v>
      </c>
      <c r="DW286" s="614" t="s">
        <v>1083</v>
      </c>
      <c r="DX286" s="614" t="s">
        <v>1083</v>
      </c>
      <c r="DY286" s="614" t="s">
        <v>1083</v>
      </c>
      <c r="DZ286" s="614" t="s">
        <v>529</v>
      </c>
      <c r="EA286" s="614" t="s">
        <v>529</v>
      </c>
      <c r="EB286" s="614" t="s">
        <v>529</v>
      </c>
      <c r="EC286" s="614" t="s">
        <v>1083</v>
      </c>
      <c r="ED286" s="614" t="s">
        <v>529</v>
      </c>
      <c r="EE286" s="614" t="s">
        <v>529</v>
      </c>
      <c r="EF286" s="614" t="s">
        <v>529</v>
      </c>
      <c r="EG286" s="614" t="s">
        <v>529</v>
      </c>
      <c r="EH286" s="614" t="s">
        <v>1083</v>
      </c>
      <c r="EI286" s="614" t="s">
        <v>1083</v>
      </c>
      <c r="EJ286" s="614" t="s">
        <v>1083</v>
      </c>
      <c r="EK286" s="614" t="s">
        <v>1083</v>
      </c>
      <c r="EL286" s="614" t="s">
        <v>1083</v>
      </c>
      <c r="EM286" s="614" t="s">
        <v>1083</v>
      </c>
      <c r="EN286" s="614" t="s">
        <v>1083</v>
      </c>
      <c r="EO286" s="614" t="s">
        <v>1083</v>
      </c>
      <c r="EP286" s="614" t="s">
        <v>1083</v>
      </c>
      <c r="EQ286" s="614" t="s">
        <v>1083</v>
      </c>
      <c r="ER286" s="614" t="s">
        <v>1083</v>
      </c>
      <c r="ES286" s="614" t="s">
        <v>1083</v>
      </c>
      <c r="ET286" s="614" t="s">
        <v>529</v>
      </c>
      <c r="EU286" s="614" t="s">
        <v>1083</v>
      </c>
      <c r="EV286" s="614" t="s">
        <v>529</v>
      </c>
      <c r="EW286" s="614" t="s">
        <v>529</v>
      </c>
      <c r="EX286" s="614" t="s">
        <v>1083</v>
      </c>
      <c r="EY286" s="614" t="s">
        <v>1083</v>
      </c>
      <c r="EZ286" s="614" t="s">
        <v>529</v>
      </c>
      <c r="FA286" s="614" t="s">
        <v>1083</v>
      </c>
      <c r="FB286" s="614" t="s">
        <v>1083</v>
      </c>
      <c r="FC286" s="614" t="s">
        <v>1083</v>
      </c>
      <c r="FD286" s="614" t="s">
        <v>1083</v>
      </c>
      <c r="FE286" s="614" t="s">
        <v>1083</v>
      </c>
      <c r="FF286" s="614" t="s">
        <v>1083</v>
      </c>
      <c r="FG286" s="614" t="s">
        <v>1083</v>
      </c>
      <c r="FH286" s="614" t="s">
        <v>1083</v>
      </c>
      <c r="FI286" s="614" t="s">
        <v>1083</v>
      </c>
      <c r="FJ286" s="614" t="s">
        <v>529</v>
      </c>
      <c r="FK286" s="614" t="s">
        <v>529</v>
      </c>
      <c r="FL286" s="614" t="s">
        <v>1083</v>
      </c>
      <c r="FM286" s="614" t="s">
        <v>1083</v>
      </c>
      <c r="FN286" s="614" t="s">
        <v>1083</v>
      </c>
      <c r="FO286" s="614" t="s">
        <v>1083</v>
      </c>
      <c r="FP286" s="614" t="s">
        <v>1083</v>
      </c>
      <c r="FQ286" s="614" t="s">
        <v>1083</v>
      </c>
      <c r="FR286" s="614" t="s">
        <v>529</v>
      </c>
      <c r="FS286" s="614" t="s">
        <v>529</v>
      </c>
      <c r="FT286" s="614" t="s">
        <v>529</v>
      </c>
      <c r="FU286" s="614" t="s">
        <v>529</v>
      </c>
      <c r="FV286" s="614" t="s">
        <v>529</v>
      </c>
      <c r="FW286" s="614" t="s">
        <v>529</v>
      </c>
      <c r="FX286" s="614" t="s">
        <v>529</v>
      </c>
      <c r="FY286" s="614" t="s">
        <v>1083</v>
      </c>
      <c r="FZ286" s="614" t="s">
        <v>529</v>
      </c>
      <c r="GA286" s="614" t="s">
        <v>529</v>
      </c>
      <c r="GB286" s="614" t="s">
        <v>529</v>
      </c>
      <c r="GC286" s="614" t="s">
        <v>529</v>
      </c>
      <c r="GD286" s="614" t="s">
        <v>529</v>
      </c>
      <c r="GE286" s="614" t="s">
        <v>1083</v>
      </c>
      <c r="GF286" s="614" t="s">
        <v>529</v>
      </c>
      <c r="GG286" s="614" t="s">
        <v>529</v>
      </c>
      <c r="GH286" s="614" t="s">
        <v>1083</v>
      </c>
      <c r="GI286" s="614" t="s">
        <v>1083</v>
      </c>
      <c r="GJ286" s="614" t="s">
        <v>529</v>
      </c>
      <c r="GK286" s="614" t="s">
        <v>1083</v>
      </c>
      <c r="GL286" s="614" t="s">
        <v>529</v>
      </c>
      <c r="GM286" s="614" t="s">
        <v>529</v>
      </c>
    </row>
    <row r="287" spans="1:195" x14ac:dyDescent="0.2">
      <c r="A287" s="613">
        <v>45112</v>
      </c>
      <c r="B287" s="614" t="s">
        <v>1083</v>
      </c>
      <c r="C287" s="614" t="s">
        <v>1083</v>
      </c>
      <c r="D287" s="614" t="s">
        <v>1083</v>
      </c>
      <c r="E287" s="614" t="s">
        <v>529</v>
      </c>
      <c r="F287" s="614" t="s">
        <v>1083</v>
      </c>
      <c r="G287" s="614" t="s">
        <v>1083</v>
      </c>
      <c r="H287" s="614" t="s">
        <v>1083</v>
      </c>
      <c r="I287" s="614" t="s">
        <v>1083</v>
      </c>
      <c r="J287" s="614" t="s">
        <v>1083</v>
      </c>
      <c r="K287" s="614" t="s">
        <v>1083</v>
      </c>
      <c r="L287" s="614" t="s">
        <v>1083</v>
      </c>
      <c r="M287" s="614" t="s">
        <v>1083</v>
      </c>
      <c r="N287" s="614" t="s">
        <v>1083</v>
      </c>
      <c r="O287" s="614" t="s">
        <v>1083</v>
      </c>
      <c r="P287" s="614" t="s">
        <v>1083</v>
      </c>
      <c r="Q287" s="614" t="s">
        <v>1083</v>
      </c>
      <c r="R287" s="614" t="s">
        <v>1083</v>
      </c>
      <c r="S287" s="614" t="s">
        <v>1083</v>
      </c>
      <c r="T287" s="614" t="s">
        <v>1083</v>
      </c>
      <c r="U287" s="614" t="s">
        <v>1083</v>
      </c>
      <c r="V287" s="614" t="s">
        <v>1083</v>
      </c>
      <c r="W287" s="614" t="s">
        <v>1083</v>
      </c>
      <c r="X287" s="614" t="s">
        <v>1083</v>
      </c>
      <c r="Y287" s="614" t="s">
        <v>1083</v>
      </c>
      <c r="Z287" s="614" t="s">
        <v>1083</v>
      </c>
      <c r="AA287" s="614" t="s">
        <v>1083</v>
      </c>
      <c r="AB287" s="614" t="s">
        <v>1083</v>
      </c>
      <c r="AC287" s="614" t="s">
        <v>1083</v>
      </c>
      <c r="AD287" s="614" t="s">
        <v>1083</v>
      </c>
      <c r="AE287" s="614" t="s">
        <v>1083</v>
      </c>
      <c r="AF287" s="614" t="s">
        <v>1083</v>
      </c>
      <c r="AG287" s="614" t="s">
        <v>1083</v>
      </c>
      <c r="AH287" s="614" t="s">
        <v>1083</v>
      </c>
      <c r="AI287" s="614" t="s">
        <v>1083</v>
      </c>
      <c r="AJ287" s="614" t="s">
        <v>1083</v>
      </c>
      <c r="AK287" s="614" t="s">
        <v>1083</v>
      </c>
      <c r="AL287" s="614" t="s">
        <v>1083</v>
      </c>
      <c r="AM287" s="614" t="s">
        <v>1083</v>
      </c>
      <c r="AN287" s="614" t="s">
        <v>1083</v>
      </c>
      <c r="AO287" s="614" t="s">
        <v>1083</v>
      </c>
      <c r="AP287" s="614" t="s">
        <v>1083</v>
      </c>
      <c r="AQ287" s="614" t="s">
        <v>1083</v>
      </c>
      <c r="AR287" s="614" t="s">
        <v>1083</v>
      </c>
      <c r="AS287" s="614" t="s">
        <v>1083</v>
      </c>
      <c r="AT287" s="614" t="s">
        <v>1083</v>
      </c>
      <c r="AU287" s="614" t="s">
        <v>1083</v>
      </c>
      <c r="AV287" s="614" t="s">
        <v>1083</v>
      </c>
      <c r="AW287" s="614" t="s">
        <v>1083</v>
      </c>
      <c r="AX287" s="614" t="s">
        <v>529</v>
      </c>
      <c r="AY287" s="614" t="s">
        <v>1083</v>
      </c>
      <c r="AZ287" s="614" t="s">
        <v>1083</v>
      </c>
      <c r="BA287" s="614" t="s">
        <v>1083</v>
      </c>
      <c r="BB287" s="614" t="s">
        <v>1083</v>
      </c>
      <c r="BC287" s="614" t="s">
        <v>529</v>
      </c>
      <c r="BD287" s="614" t="s">
        <v>529</v>
      </c>
      <c r="BE287" s="614" t="s">
        <v>1083</v>
      </c>
      <c r="BF287" s="614" t="s">
        <v>529</v>
      </c>
      <c r="BG287" s="614" t="s">
        <v>1083</v>
      </c>
      <c r="BH287" s="614" t="s">
        <v>529</v>
      </c>
      <c r="BI287" s="614" t="s">
        <v>1083</v>
      </c>
      <c r="BJ287" s="614" t="s">
        <v>1083</v>
      </c>
      <c r="BK287" s="614" t="s">
        <v>529</v>
      </c>
      <c r="BL287" s="614" t="s">
        <v>529</v>
      </c>
      <c r="BM287" s="614" t="s">
        <v>1083</v>
      </c>
      <c r="BN287" s="614" t="s">
        <v>529</v>
      </c>
      <c r="BO287" s="614" t="s">
        <v>529</v>
      </c>
      <c r="BP287" s="614" t="s">
        <v>529</v>
      </c>
      <c r="BQ287" s="614" t="s">
        <v>529</v>
      </c>
      <c r="BR287" s="614" t="s">
        <v>529</v>
      </c>
      <c r="BS287" s="614" t="s">
        <v>529</v>
      </c>
      <c r="BT287" s="614" t="s">
        <v>529</v>
      </c>
      <c r="BU287" s="614" t="s">
        <v>529</v>
      </c>
      <c r="BV287" s="614" t="s">
        <v>529</v>
      </c>
      <c r="BW287" s="614" t="s">
        <v>529</v>
      </c>
      <c r="BX287" s="614" t="s">
        <v>529</v>
      </c>
      <c r="BY287" s="614" t="s">
        <v>1083</v>
      </c>
      <c r="BZ287" s="614" t="s">
        <v>1083</v>
      </c>
      <c r="CA287" s="614" t="s">
        <v>1083</v>
      </c>
      <c r="CB287" s="614" t="s">
        <v>1083</v>
      </c>
      <c r="CC287" s="614" t="s">
        <v>1083</v>
      </c>
      <c r="CD287" s="614" t="s">
        <v>1083</v>
      </c>
      <c r="CE287" s="614" t="s">
        <v>529</v>
      </c>
      <c r="CF287" s="614" t="s">
        <v>529</v>
      </c>
      <c r="CG287" s="614" t="s">
        <v>1083</v>
      </c>
      <c r="CH287" s="614" t="s">
        <v>1083</v>
      </c>
      <c r="CI287" s="614" t="s">
        <v>1083</v>
      </c>
      <c r="CJ287" s="614" t="s">
        <v>1083</v>
      </c>
      <c r="CK287" s="614" t="s">
        <v>529</v>
      </c>
      <c r="CL287" s="614" t="s">
        <v>1083</v>
      </c>
      <c r="CM287" s="614" t="s">
        <v>1083</v>
      </c>
      <c r="CN287" s="614" t="s">
        <v>1083</v>
      </c>
      <c r="CO287" s="614" t="s">
        <v>1083</v>
      </c>
      <c r="CP287" s="614" t="s">
        <v>1083</v>
      </c>
      <c r="CQ287" s="614" t="s">
        <v>1083</v>
      </c>
      <c r="CR287" s="614" t="s">
        <v>529</v>
      </c>
      <c r="CS287" s="614" t="s">
        <v>1083</v>
      </c>
      <c r="CT287" s="614" t="s">
        <v>1083</v>
      </c>
      <c r="CU287" s="614" t="s">
        <v>1083</v>
      </c>
      <c r="CV287" s="614" t="s">
        <v>1083</v>
      </c>
      <c r="CW287" s="614" t="s">
        <v>1083</v>
      </c>
      <c r="CX287" s="614" t="s">
        <v>1083</v>
      </c>
      <c r="CY287" s="614" t="s">
        <v>1083</v>
      </c>
      <c r="CZ287" s="614" t="s">
        <v>1083</v>
      </c>
      <c r="DA287" s="614" t="s">
        <v>1083</v>
      </c>
      <c r="DB287" s="614" t="s">
        <v>1083</v>
      </c>
      <c r="DC287" s="614" t="s">
        <v>529</v>
      </c>
      <c r="DD287" s="614" t="s">
        <v>1083</v>
      </c>
      <c r="DE287" s="614" t="s">
        <v>1083</v>
      </c>
      <c r="DF287" s="614" t="s">
        <v>1083</v>
      </c>
      <c r="DG287" s="614" t="s">
        <v>1083</v>
      </c>
      <c r="DH287" s="614" t="s">
        <v>1083</v>
      </c>
      <c r="DI287" s="614" t="s">
        <v>1083</v>
      </c>
      <c r="DJ287" s="614" t="s">
        <v>1083</v>
      </c>
      <c r="DK287" s="614" t="s">
        <v>1083</v>
      </c>
      <c r="DL287" s="614" t="s">
        <v>1083</v>
      </c>
      <c r="DM287" s="614" t="s">
        <v>529</v>
      </c>
      <c r="DN287" s="614" t="s">
        <v>1083</v>
      </c>
      <c r="DO287" s="614" t="s">
        <v>1083</v>
      </c>
      <c r="DP287" s="614" t="s">
        <v>529</v>
      </c>
      <c r="DQ287" s="614" t="s">
        <v>1083</v>
      </c>
      <c r="DR287" s="614" t="s">
        <v>1083</v>
      </c>
      <c r="DS287" s="614" t="s">
        <v>1083</v>
      </c>
      <c r="DT287" s="614" t="s">
        <v>1083</v>
      </c>
      <c r="DU287" s="614" t="s">
        <v>529</v>
      </c>
      <c r="DV287" s="614" t="s">
        <v>529</v>
      </c>
      <c r="DW287" s="614" t="s">
        <v>1083</v>
      </c>
      <c r="DX287" s="614" t="s">
        <v>1083</v>
      </c>
      <c r="DY287" s="614" t="s">
        <v>1083</v>
      </c>
      <c r="DZ287" s="614" t="s">
        <v>529</v>
      </c>
      <c r="EA287" s="614" t="s">
        <v>529</v>
      </c>
      <c r="EB287" s="614" t="s">
        <v>529</v>
      </c>
      <c r="EC287" s="614" t="s">
        <v>1083</v>
      </c>
      <c r="ED287" s="614" t="s">
        <v>529</v>
      </c>
      <c r="EE287" s="614" t="s">
        <v>529</v>
      </c>
      <c r="EF287" s="614" t="s">
        <v>529</v>
      </c>
      <c r="EG287" s="614" t="s">
        <v>529</v>
      </c>
      <c r="EH287" s="614" t="s">
        <v>1083</v>
      </c>
      <c r="EI287" s="614" t="s">
        <v>1083</v>
      </c>
      <c r="EJ287" s="614" t="s">
        <v>1083</v>
      </c>
      <c r="EK287" s="614" t="s">
        <v>1083</v>
      </c>
      <c r="EL287" s="614" t="s">
        <v>1083</v>
      </c>
      <c r="EM287" s="614" t="s">
        <v>1083</v>
      </c>
      <c r="EN287" s="614" t="s">
        <v>1083</v>
      </c>
      <c r="EO287" s="614" t="s">
        <v>1083</v>
      </c>
      <c r="EP287" s="614" t="s">
        <v>1083</v>
      </c>
      <c r="EQ287" s="614" t="s">
        <v>1083</v>
      </c>
      <c r="ER287" s="614" t="s">
        <v>1083</v>
      </c>
      <c r="ES287" s="614" t="s">
        <v>1083</v>
      </c>
      <c r="ET287" s="614" t="s">
        <v>1083</v>
      </c>
      <c r="EU287" s="614" t="s">
        <v>529</v>
      </c>
      <c r="EV287" s="614" t="s">
        <v>529</v>
      </c>
      <c r="EW287" s="614" t="s">
        <v>529</v>
      </c>
      <c r="EX287" s="614" t="s">
        <v>1083</v>
      </c>
      <c r="EY287" s="614" t="s">
        <v>1083</v>
      </c>
      <c r="EZ287" s="614" t="s">
        <v>529</v>
      </c>
      <c r="FA287" s="614" t="s">
        <v>1083</v>
      </c>
      <c r="FB287" s="614" t="s">
        <v>1083</v>
      </c>
      <c r="FC287" s="614" t="s">
        <v>1083</v>
      </c>
      <c r="FD287" s="614" t="s">
        <v>1083</v>
      </c>
      <c r="FE287" s="614" t="s">
        <v>1083</v>
      </c>
      <c r="FF287" s="614" t="s">
        <v>1083</v>
      </c>
      <c r="FG287" s="614" t="s">
        <v>1083</v>
      </c>
      <c r="FH287" s="614" t="s">
        <v>1083</v>
      </c>
      <c r="FI287" s="614" t="s">
        <v>1083</v>
      </c>
      <c r="FJ287" s="614" t="s">
        <v>529</v>
      </c>
      <c r="FK287" s="614" t="s">
        <v>529</v>
      </c>
      <c r="FL287" s="614" t="s">
        <v>1083</v>
      </c>
      <c r="FM287" s="614" t="s">
        <v>1083</v>
      </c>
      <c r="FN287" s="614" t="s">
        <v>1083</v>
      </c>
      <c r="FO287" s="614" t="s">
        <v>1083</v>
      </c>
      <c r="FP287" s="614" t="s">
        <v>1083</v>
      </c>
      <c r="FQ287" s="614" t="s">
        <v>1083</v>
      </c>
      <c r="FR287" s="614" t="s">
        <v>529</v>
      </c>
      <c r="FS287" s="614" t="s">
        <v>529</v>
      </c>
      <c r="FT287" s="614" t="s">
        <v>529</v>
      </c>
      <c r="FU287" s="614" t="s">
        <v>529</v>
      </c>
      <c r="FV287" s="614" t="s">
        <v>529</v>
      </c>
      <c r="FW287" s="614" t="s">
        <v>529</v>
      </c>
      <c r="FX287" s="614" t="s">
        <v>529</v>
      </c>
      <c r="FY287" s="614" t="s">
        <v>1083</v>
      </c>
      <c r="FZ287" s="614" t="s">
        <v>529</v>
      </c>
      <c r="GA287" s="614" t="s">
        <v>529</v>
      </c>
      <c r="GB287" s="614" t="s">
        <v>529</v>
      </c>
      <c r="GC287" s="614" t="s">
        <v>529</v>
      </c>
      <c r="GD287" s="614" t="s">
        <v>529</v>
      </c>
      <c r="GE287" s="614" t="s">
        <v>1083</v>
      </c>
      <c r="GF287" s="614" t="s">
        <v>529</v>
      </c>
      <c r="GG287" s="614" t="s">
        <v>529</v>
      </c>
      <c r="GH287" s="614" t="s">
        <v>1083</v>
      </c>
      <c r="GI287" s="614" t="s">
        <v>1083</v>
      </c>
      <c r="GJ287" s="614" t="s">
        <v>529</v>
      </c>
      <c r="GK287" s="614" t="s">
        <v>1083</v>
      </c>
      <c r="GL287" s="614" t="s">
        <v>529</v>
      </c>
      <c r="GM287" s="614" t="s">
        <v>1083</v>
      </c>
    </row>
    <row r="288" spans="1:195" x14ac:dyDescent="0.2">
      <c r="A288" s="613">
        <v>45113</v>
      </c>
      <c r="B288" s="614" t="s">
        <v>1083</v>
      </c>
      <c r="C288" s="614" t="s">
        <v>1083</v>
      </c>
      <c r="D288" s="614" t="s">
        <v>1083</v>
      </c>
      <c r="E288" s="614" t="s">
        <v>529</v>
      </c>
      <c r="F288" s="614" t="s">
        <v>1083</v>
      </c>
      <c r="G288" s="614" t="s">
        <v>1083</v>
      </c>
      <c r="H288" s="614" t="s">
        <v>1083</v>
      </c>
      <c r="I288" s="614" t="s">
        <v>1083</v>
      </c>
      <c r="J288" s="614" t="s">
        <v>1083</v>
      </c>
      <c r="K288" s="614" t="s">
        <v>1083</v>
      </c>
      <c r="L288" s="614" t="s">
        <v>1083</v>
      </c>
      <c r="M288" s="614" t="s">
        <v>1083</v>
      </c>
      <c r="N288" s="614" t="s">
        <v>1083</v>
      </c>
      <c r="O288" s="614" t="s">
        <v>1083</v>
      </c>
      <c r="P288" s="614" t="s">
        <v>1083</v>
      </c>
      <c r="Q288" s="614" t="s">
        <v>1083</v>
      </c>
      <c r="R288" s="614" t="s">
        <v>1083</v>
      </c>
      <c r="S288" s="614" t="s">
        <v>1083</v>
      </c>
      <c r="T288" s="614" t="s">
        <v>1083</v>
      </c>
      <c r="U288" s="614" t="s">
        <v>1083</v>
      </c>
      <c r="V288" s="614" t="s">
        <v>1083</v>
      </c>
      <c r="W288" s="614" t="s">
        <v>1083</v>
      </c>
      <c r="X288" s="614" t="s">
        <v>1083</v>
      </c>
      <c r="Y288" s="614" t="s">
        <v>1083</v>
      </c>
      <c r="Z288" s="614" t="s">
        <v>1083</v>
      </c>
      <c r="AA288" s="614" t="s">
        <v>1083</v>
      </c>
      <c r="AB288" s="614" t="s">
        <v>1083</v>
      </c>
      <c r="AC288" s="614" t="s">
        <v>1083</v>
      </c>
      <c r="AD288" s="614" t="s">
        <v>1083</v>
      </c>
      <c r="AE288" s="614" t="s">
        <v>1083</v>
      </c>
      <c r="AF288" s="614" t="s">
        <v>1083</v>
      </c>
      <c r="AG288" s="614" t="s">
        <v>1083</v>
      </c>
      <c r="AH288" s="614" t="s">
        <v>1083</v>
      </c>
      <c r="AI288" s="614" t="s">
        <v>1083</v>
      </c>
      <c r="AJ288" s="614" t="s">
        <v>1083</v>
      </c>
      <c r="AK288" s="614" t="s">
        <v>1083</v>
      </c>
      <c r="AL288" s="614" t="s">
        <v>1083</v>
      </c>
      <c r="AM288" s="614" t="s">
        <v>1083</v>
      </c>
      <c r="AN288" s="614" t="s">
        <v>1083</v>
      </c>
      <c r="AO288" s="614" t="s">
        <v>1083</v>
      </c>
      <c r="AP288" s="614" t="s">
        <v>1083</v>
      </c>
      <c r="AQ288" s="614" t="s">
        <v>1083</v>
      </c>
      <c r="AR288" s="614" t="s">
        <v>1083</v>
      </c>
      <c r="AS288" s="614" t="s">
        <v>1083</v>
      </c>
      <c r="AT288" s="614" t="s">
        <v>1083</v>
      </c>
      <c r="AU288" s="614" t="s">
        <v>1083</v>
      </c>
      <c r="AV288" s="614" t="s">
        <v>1083</v>
      </c>
      <c r="AW288" s="614" t="s">
        <v>1083</v>
      </c>
      <c r="AX288" s="614" t="s">
        <v>529</v>
      </c>
      <c r="AY288" s="614" t="s">
        <v>1083</v>
      </c>
      <c r="AZ288" s="614" t="s">
        <v>1083</v>
      </c>
      <c r="BA288" s="614" t="s">
        <v>1083</v>
      </c>
      <c r="BB288" s="614" t="s">
        <v>1083</v>
      </c>
      <c r="BC288" s="614" t="s">
        <v>529</v>
      </c>
      <c r="BD288" s="614" t="s">
        <v>529</v>
      </c>
      <c r="BE288" s="614" t="s">
        <v>1083</v>
      </c>
      <c r="BF288" s="614" t="s">
        <v>529</v>
      </c>
      <c r="BG288" s="614" t="s">
        <v>1083</v>
      </c>
      <c r="BH288" s="614" t="s">
        <v>529</v>
      </c>
      <c r="BI288" s="614" t="s">
        <v>1083</v>
      </c>
      <c r="BJ288" s="614" t="s">
        <v>1083</v>
      </c>
      <c r="BK288" s="614" t="s">
        <v>529</v>
      </c>
      <c r="BL288" s="614" t="s">
        <v>529</v>
      </c>
      <c r="BM288" s="614" t="s">
        <v>1083</v>
      </c>
      <c r="BN288" s="614" t="s">
        <v>529</v>
      </c>
      <c r="BO288" s="614" t="s">
        <v>529</v>
      </c>
      <c r="BP288" s="614" t="s">
        <v>529</v>
      </c>
      <c r="BQ288" s="614" t="s">
        <v>529</v>
      </c>
      <c r="BR288" s="614" t="s">
        <v>529</v>
      </c>
      <c r="BS288" s="614" t="s">
        <v>529</v>
      </c>
      <c r="BT288" s="614" t="s">
        <v>529</v>
      </c>
      <c r="BU288" s="614" t="s">
        <v>529</v>
      </c>
      <c r="BV288" s="614" t="s">
        <v>529</v>
      </c>
      <c r="BW288" s="614" t="s">
        <v>529</v>
      </c>
      <c r="BX288" s="614" t="s">
        <v>529</v>
      </c>
      <c r="BY288" s="614" t="s">
        <v>1083</v>
      </c>
      <c r="BZ288" s="614" t="s">
        <v>1083</v>
      </c>
      <c r="CA288" s="614" t="s">
        <v>1083</v>
      </c>
      <c r="CB288" s="614" t="s">
        <v>1083</v>
      </c>
      <c r="CC288" s="614" t="s">
        <v>1083</v>
      </c>
      <c r="CD288" s="614" t="s">
        <v>1083</v>
      </c>
      <c r="CE288" s="614" t="s">
        <v>529</v>
      </c>
      <c r="CF288" s="614" t="s">
        <v>529</v>
      </c>
      <c r="CG288" s="614" t="s">
        <v>1083</v>
      </c>
      <c r="CH288" s="614" t="s">
        <v>1083</v>
      </c>
      <c r="CI288" s="614" t="s">
        <v>1083</v>
      </c>
      <c r="CJ288" s="614" t="s">
        <v>1083</v>
      </c>
      <c r="CK288" s="614" t="s">
        <v>529</v>
      </c>
      <c r="CL288" s="614" t="s">
        <v>1083</v>
      </c>
      <c r="CM288" s="614" t="s">
        <v>1083</v>
      </c>
      <c r="CN288" s="614" t="s">
        <v>529</v>
      </c>
      <c r="CO288" s="614" t="s">
        <v>1083</v>
      </c>
      <c r="CP288" s="614" t="s">
        <v>1083</v>
      </c>
      <c r="CQ288" s="614" t="s">
        <v>1083</v>
      </c>
      <c r="CR288" s="614" t="s">
        <v>529</v>
      </c>
      <c r="CS288" s="614" t="s">
        <v>1083</v>
      </c>
      <c r="CT288" s="614" t="s">
        <v>1083</v>
      </c>
      <c r="CU288" s="614" t="s">
        <v>1083</v>
      </c>
      <c r="CV288" s="614" t="s">
        <v>1083</v>
      </c>
      <c r="CW288" s="614" t="s">
        <v>1083</v>
      </c>
      <c r="CX288" s="614" t="s">
        <v>1083</v>
      </c>
      <c r="CY288" s="614" t="s">
        <v>1083</v>
      </c>
      <c r="CZ288" s="614" t="s">
        <v>1083</v>
      </c>
      <c r="DA288" s="614" t="s">
        <v>1083</v>
      </c>
      <c r="DB288" s="614" t="s">
        <v>1083</v>
      </c>
      <c r="DC288" s="614" t="s">
        <v>529</v>
      </c>
      <c r="DD288" s="614" t="s">
        <v>1083</v>
      </c>
      <c r="DE288" s="614" t="s">
        <v>1083</v>
      </c>
      <c r="DF288" s="614" t="s">
        <v>1083</v>
      </c>
      <c r="DG288" s="614" t="s">
        <v>1083</v>
      </c>
      <c r="DH288" s="614" t="s">
        <v>1083</v>
      </c>
      <c r="DI288" s="614" t="s">
        <v>1083</v>
      </c>
      <c r="DJ288" s="614" t="s">
        <v>1083</v>
      </c>
      <c r="DK288" s="614" t="s">
        <v>1083</v>
      </c>
      <c r="DL288" s="614" t="s">
        <v>1083</v>
      </c>
      <c r="DM288" s="614" t="s">
        <v>529</v>
      </c>
      <c r="DN288" s="614" t="s">
        <v>1083</v>
      </c>
      <c r="DO288" s="614" t="s">
        <v>1083</v>
      </c>
      <c r="DP288" s="614" t="s">
        <v>529</v>
      </c>
      <c r="DQ288" s="614" t="s">
        <v>1083</v>
      </c>
      <c r="DR288" s="614" t="s">
        <v>1083</v>
      </c>
      <c r="DS288" s="614" t="s">
        <v>1083</v>
      </c>
      <c r="DT288" s="614" t="s">
        <v>1083</v>
      </c>
      <c r="DU288" s="614" t="s">
        <v>1083</v>
      </c>
      <c r="DV288" s="614" t="s">
        <v>1083</v>
      </c>
      <c r="DW288" s="614" t="s">
        <v>1083</v>
      </c>
      <c r="DX288" s="614" t="s">
        <v>1083</v>
      </c>
      <c r="DY288" s="614" t="s">
        <v>1083</v>
      </c>
      <c r="DZ288" s="614" t="s">
        <v>529</v>
      </c>
      <c r="EA288" s="614" t="s">
        <v>529</v>
      </c>
      <c r="EB288" s="614" t="s">
        <v>529</v>
      </c>
      <c r="EC288" s="614" t="s">
        <v>1083</v>
      </c>
      <c r="ED288" s="614" t="s">
        <v>529</v>
      </c>
      <c r="EE288" s="614" t="s">
        <v>529</v>
      </c>
      <c r="EF288" s="614" t="s">
        <v>529</v>
      </c>
      <c r="EG288" s="614" t="s">
        <v>529</v>
      </c>
      <c r="EH288" s="614" t="s">
        <v>1083</v>
      </c>
      <c r="EI288" s="614" t="s">
        <v>1083</v>
      </c>
      <c r="EJ288" s="614" t="s">
        <v>1083</v>
      </c>
      <c r="EK288" s="614" t="s">
        <v>1083</v>
      </c>
      <c r="EL288" s="614" t="s">
        <v>1083</v>
      </c>
      <c r="EM288" s="614" t="s">
        <v>1083</v>
      </c>
      <c r="EN288" s="614" t="s">
        <v>1083</v>
      </c>
      <c r="EO288" s="614" t="s">
        <v>1083</v>
      </c>
      <c r="EP288" s="614" t="s">
        <v>1083</v>
      </c>
      <c r="EQ288" s="614" t="s">
        <v>1083</v>
      </c>
      <c r="ER288" s="614" t="s">
        <v>1083</v>
      </c>
      <c r="ES288" s="614" t="s">
        <v>1083</v>
      </c>
      <c r="ET288" s="614" t="s">
        <v>1083</v>
      </c>
      <c r="EU288" s="614" t="s">
        <v>1083</v>
      </c>
      <c r="EV288" s="614" t="s">
        <v>529</v>
      </c>
      <c r="EW288" s="614" t="s">
        <v>529</v>
      </c>
      <c r="EX288" s="614" t="s">
        <v>1083</v>
      </c>
      <c r="EY288" s="614" t="s">
        <v>1083</v>
      </c>
      <c r="EZ288" s="614" t="s">
        <v>529</v>
      </c>
      <c r="FA288" s="614" t="s">
        <v>1083</v>
      </c>
      <c r="FB288" s="614" t="s">
        <v>1083</v>
      </c>
      <c r="FC288" s="614" t="s">
        <v>1083</v>
      </c>
      <c r="FD288" s="614" t="s">
        <v>1083</v>
      </c>
      <c r="FE288" s="614" t="s">
        <v>1083</v>
      </c>
      <c r="FF288" s="614" t="s">
        <v>1083</v>
      </c>
      <c r="FG288" s="614" t="s">
        <v>1083</v>
      </c>
      <c r="FH288" s="614" t="s">
        <v>1083</v>
      </c>
      <c r="FI288" s="614" t="s">
        <v>1083</v>
      </c>
      <c r="FJ288" s="614" t="s">
        <v>529</v>
      </c>
      <c r="FK288" s="614" t="s">
        <v>529</v>
      </c>
      <c r="FL288" s="614" t="s">
        <v>1083</v>
      </c>
      <c r="FM288" s="614" t="s">
        <v>1083</v>
      </c>
      <c r="FN288" s="614" t="s">
        <v>1083</v>
      </c>
      <c r="FO288" s="614" t="s">
        <v>1083</v>
      </c>
      <c r="FP288" s="614" t="s">
        <v>1083</v>
      </c>
      <c r="FQ288" s="614" t="s">
        <v>1083</v>
      </c>
      <c r="FR288" s="614" t="s">
        <v>529</v>
      </c>
      <c r="FS288" s="614" t="s">
        <v>529</v>
      </c>
      <c r="FT288" s="614" t="s">
        <v>529</v>
      </c>
      <c r="FU288" s="614" t="s">
        <v>529</v>
      </c>
      <c r="FV288" s="614" t="s">
        <v>529</v>
      </c>
      <c r="FW288" s="614" t="s">
        <v>529</v>
      </c>
      <c r="FX288" s="614" t="s">
        <v>529</v>
      </c>
      <c r="FY288" s="614" t="s">
        <v>1083</v>
      </c>
      <c r="FZ288" s="614" t="s">
        <v>529</v>
      </c>
      <c r="GA288" s="614" t="s">
        <v>529</v>
      </c>
      <c r="GB288" s="614" t="s">
        <v>529</v>
      </c>
      <c r="GC288" s="614" t="s">
        <v>529</v>
      </c>
      <c r="GD288" s="614" t="s">
        <v>529</v>
      </c>
      <c r="GE288" s="614" t="s">
        <v>1083</v>
      </c>
      <c r="GF288" s="614" t="s">
        <v>529</v>
      </c>
      <c r="GG288" s="614" t="s">
        <v>529</v>
      </c>
      <c r="GH288" s="614" t="s">
        <v>1083</v>
      </c>
      <c r="GI288" s="614" t="s">
        <v>1083</v>
      </c>
      <c r="GJ288" s="614" t="s">
        <v>529</v>
      </c>
      <c r="GK288" s="614" t="s">
        <v>1083</v>
      </c>
      <c r="GL288" s="614" t="s">
        <v>529</v>
      </c>
      <c r="GM288" s="614" t="s">
        <v>1083</v>
      </c>
    </row>
    <row r="289" spans="1:195" x14ac:dyDescent="0.2">
      <c r="A289" s="613">
        <v>45114</v>
      </c>
      <c r="B289" s="614" t="s">
        <v>1083</v>
      </c>
      <c r="C289" s="614" t="s">
        <v>1083</v>
      </c>
      <c r="D289" s="614" t="s">
        <v>1083</v>
      </c>
      <c r="E289" s="614" t="s">
        <v>529</v>
      </c>
      <c r="F289" s="614" t="s">
        <v>1083</v>
      </c>
      <c r="G289" s="614" t="s">
        <v>1083</v>
      </c>
      <c r="H289" s="614" t="s">
        <v>1083</v>
      </c>
      <c r="I289" s="614" t="s">
        <v>1083</v>
      </c>
      <c r="J289" s="614" t="s">
        <v>1083</v>
      </c>
      <c r="K289" s="614" t="s">
        <v>1083</v>
      </c>
      <c r="L289" s="614" t="s">
        <v>1083</v>
      </c>
      <c r="M289" s="614" t="s">
        <v>1083</v>
      </c>
      <c r="N289" s="614" t="s">
        <v>1083</v>
      </c>
      <c r="O289" s="614" t="s">
        <v>1083</v>
      </c>
      <c r="P289" s="614" t="s">
        <v>1083</v>
      </c>
      <c r="Q289" s="614" t="s">
        <v>1083</v>
      </c>
      <c r="R289" s="614" t="s">
        <v>1083</v>
      </c>
      <c r="S289" s="614" t="s">
        <v>1083</v>
      </c>
      <c r="T289" s="614" t="s">
        <v>1083</v>
      </c>
      <c r="U289" s="614" t="s">
        <v>1083</v>
      </c>
      <c r="V289" s="614" t="s">
        <v>1083</v>
      </c>
      <c r="W289" s="614" t="s">
        <v>1083</v>
      </c>
      <c r="X289" s="614" t="s">
        <v>1083</v>
      </c>
      <c r="Y289" s="614" t="s">
        <v>1083</v>
      </c>
      <c r="Z289" s="614" t="s">
        <v>1083</v>
      </c>
      <c r="AA289" s="614" t="s">
        <v>1083</v>
      </c>
      <c r="AB289" s="614" t="s">
        <v>1083</v>
      </c>
      <c r="AC289" s="614" t="s">
        <v>1083</v>
      </c>
      <c r="AD289" s="614" t="s">
        <v>1083</v>
      </c>
      <c r="AE289" s="614" t="s">
        <v>1083</v>
      </c>
      <c r="AF289" s="614" t="s">
        <v>1083</v>
      </c>
      <c r="AG289" s="614" t="s">
        <v>1083</v>
      </c>
      <c r="AH289" s="614" t="s">
        <v>1083</v>
      </c>
      <c r="AI289" s="614" t="s">
        <v>1083</v>
      </c>
      <c r="AJ289" s="614" t="s">
        <v>1083</v>
      </c>
      <c r="AK289" s="614" t="s">
        <v>1083</v>
      </c>
      <c r="AL289" s="614" t="s">
        <v>1083</v>
      </c>
      <c r="AM289" s="614" t="s">
        <v>1083</v>
      </c>
      <c r="AN289" s="614" t="s">
        <v>1083</v>
      </c>
      <c r="AO289" s="614" t="s">
        <v>1083</v>
      </c>
      <c r="AP289" s="614" t="s">
        <v>1083</v>
      </c>
      <c r="AQ289" s="614" t="s">
        <v>1083</v>
      </c>
      <c r="AR289" s="614" t="s">
        <v>1083</v>
      </c>
      <c r="AS289" s="614" t="s">
        <v>1083</v>
      </c>
      <c r="AT289" s="614" t="s">
        <v>1083</v>
      </c>
      <c r="AU289" s="614" t="s">
        <v>1083</v>
      </c>
      <c r="AV289" s="614" t="s">
        <v>1083</v>
      </c>
      <c r="AW289" s="614" t="s">
        <v>1083</v>
      </c>
      <c r="AX289" s="614" t="s">
        <v>529</v>
      </c>
      <c r="AY289" s="614" t="s">
        <v>1083</v>
      </c>
      <c r="AZ289" s="614" t="s">
        <v>1083</v>
      </c>
      <c r="BA289" s="614" t="s">
        <v>1083</v>
      </c>
      <c r="BB289" s="614" t="s">
        <v>1083</v>
      </c>
      <c r="BC289" s="614" t="s">
        <v>529</v>
      </c>
      <c r="BD289" s="614" t="s">
        <v>529</v>
      </c>
      <c r="BE289" s="614" t="s">
        <v>1083</v>
      </c>
      <c r="BF289" s="614" t="s">
        <v>529</v>
      </c>
      <c r="BG289" s="614" t="s">
        <v>1083</v>
      </c>
      <c r="BH289" s="614" t="s">
        <v>529</v>
      </c>
      <c r="BI289" s="614" t="s">
        <v>1083</v>
      </c>
      <c r="BJ289" s="614" t="s">
        <v>1083</v>
      </c>
      <c r="BK289" s="614" t="s">
        <v>529</v>
      </c>
      <c r="BL289" s="614" t="s">
        <v>529</v>
      </c>
      <c r="BM289" s="614" t="s">
        <v>1083</v>
      </c>
      <c r="BN289" s="614" t="s">
        <v>529</v>
      </c>
      <c r="BO289" s="614" t="s">
        <v>529</v>
      </c>
      <c r="BP289" s="614" t="s">
        <v>529</v>
      </c>
      <c r="BQ289" s="614" t="s">
        <v>529</v>
      </c>
      <c r="BR289" s="614" t="s">
        <v>529</v>
      </c>
      <c r="BS289" s="614" t="s">
        <v>529</v>
      </c>
      <c r="BT289" s="614" t="s">
        <v>529</v>
      </c>
      <c r="BU289" s="614" t="s">
        <v>529</v>
      </c>
      <c r="BV289" s="614" t="s">
        <v>529</v>
      </c>
      <c r="BW289" s="614" t="s">
        <v>529</v>
      </c>
      <c r="BX289" s="614" t="s">
        <v>529</v>
      </c>
      <c r="BY289" s="614" t="s">
        <v>1083</v>
      </c>
      <c r="BZ289" s="614" t="s">
        <v>1083</v>
      </c>
      <c r="CA289" s="614" t="s">
        <v>1083</v>
      </c>
      <c r="CB289" s="614" t="s">
        <v>1083</v>
      </c>
      <c r="CC289" s="614" t="s">
        <v>1083</v>
      </c>
      <c r="CD289" s="614" t="s">
        <v>529</v>
      </c>
      <c r="CE289" s="614" t="s">
        <v>529</v>
      </c>
      <c r="CF289" s="614" t="s">
        <v>529</v>
      </c>
      <c r="CG289" s="614" t="s">
        <v>1083</v>
      </c>
      <c r="CH289" s="614" t="s">
        <v>1083</v>
      </c>
      <c r="CI289" s="614" t="s">
        <v>1083</v>
      </c>
      <c r="CJ289" s="614" t="s">
        <v>1083</v>
      </c>
      <c r="CK289" s="614" t="s">
        <v>529</v>
      </c>
      <c r="CL289" s="614" t="s">
        <v>1083</v>
      </c>
      <c r="CM289" s="614" t="s">
        <v>1083</v>
      </c>
      <c r="CN289" s="614" t="s">
        <v>1083</v>
      </c>
      <c r="CO289" s="614" t="s">
        <v>1083</v>
      </c>
      <c r="CP289" s="614" t="s">
        <v>1083</v>
      </c>
      <c r="CQ289" s="614" t="s">
        <v>1083</v>
      </c>
      <c r="CR289" s="614" t="s">
        <v>529</v>
      </c>
      <c r="CS289" s="614" t="s">
        <v>1083</v>
      </c>
      <c r="CT289" s="614" t="s">
        <v>1083</v>
      </c>
      <c r="CU289" s="614" t="s">
        <v>1083</v>
      </c>
      <c r="CV289" s="614" t="s">
        <v>1083</v>
      </c>
      <c r="CW289" s="614" t="s">
        <v>1083</v>
      </c>
      <c r="CX289" s="614" t="s">
        <v>1083</v>
      </c>
      <c r="CY289" s="614" t="s">
        <v>1083</v>
      </c>
      <c r="CZ289" s="614" t="s">
        <v>1083</v>
      </c>
      <c r="DA289" s="614" t="s">
        <v>1083</v>
      </c>
      <c r="DB289" s="614" t="s">
        <v>1083</v>
      </c>
      <c r="DC289" s="614" t="s">
        <v>529</v>
      </c>
      <c r="DD289" s="614" t="s">
        <v>1083</v>
      </c>
      <c r="DE289" s="614" t="s">
        <v>1083</v>
      </c>
      <c r="DF289" s="614" t="s">
        <v>1083</v>
      </c>
      <c r="DG289" s="614" t="s">
        <v>1083</v>
      </c>
      <c r="DH289" s="614" t="s">
        <v>1083</v>
      </c>
      <c r="DI289" s="614" t="s">
        <v>1083</v>
      </c>
      <c r="DJ289" s="614" t="s">
        <v>1083</v>
      </c>
      <c r="DK289" s="614" t="s">
        <v>1083</v>
      </c>
      <c r="DL289" s="614" t="s">
        <v>1083</v>
      </c>
      <c r="DM289" s="614" t="s">
        <v>529</v>
      </c>
      <c r="DN289" s="614" t="s">
        <v>1083</v>
      </c>
      <c r="DO289" s="614" t="s">
        <v>1083</v>
      </c>
      <c r="DP289" s="614" t="s">
        <v>529</v>
      </c>
      <c r="DQ289" s="614" t="s">
        <v>529</v>
      </c>
      <c r="DR289" s="614" t="s">
        <v>1083</v>
      </c>
      <c r="DS289" s="614" t="s">
        <v>1083</v>
      </c>
      <c r="DT289" s="614" t="s">
        <v>1083</v>
      </c>
      <c r="DU289" s="614" t="s">
        <v>1083</v>
      </c>
      <c r="DV289" s="614" t="s">
        <v>1083</v>
      </c>
      <c r="DW289" s="614" t="s">
        <v>1083</v>
      </c>
      <c r="DX289" s="614" t="s">
        <v>1083</v>
      </c>
      <c r="DY289" s="614" t="s">
        <v>1083</v>
      </c>
      <c r="DZ289" s="614" t="s">
        <v>529</v>
      </c>
      <c r="EA289" s="614" t="s">
        <v>529</v>
      </c>
      <c r="EB289" s="614" t="s">
        <v>529</v>
      </c>
      <c r="EC289" s="614" t="s">
        <v>1083</v>
      </c>
      <c r="ED289" s="614" t="s">
        <v>529</v>
      </c>
      <c r="EE289" s="614" t="s">
        <v>529</v>
      </c>
      <c r="EF289" s="614" t="s">
        <v>529</v>
      </c>
      <c r="EG289" s="614" t="s">
        <v>529</v>
      </c>
      <c r="EH289" s="614" t="s">
        <v>1083</v>
      </c>
      <c r="EI289" s="614" t="s">
        <v>1083</v>
      </c>
      <c r="EJ289" s="614" t="s">
        <v>1083</v>
      </c>
      <c r="EK289" s="614" t="s">
        <v>1083</v>
      </c>
      <c r="EL289" s="614" t="s">
        <v>1083</v>
      </c>
      <c r="EM289" s="614" t="s">
        <v>1083</v>
      </c>
      <c r="EN289" s="614" t="s">
        <v>1083</v>
      </c>
      <c r="EO289" s="614" t="s">
        <v>1083</v>
      </c>
      <c r="EP289" s="614" t="s">
        <v>1083</v>
      </c>
      <c r="EQ289" s="614" t="s">
        <v>1083</v>
      </c>
      <c r="ER289" s="614" t="s">
        <v>1083</v>
      </c>
      <c r="ES289" s="614" t="s">
        <v>1083</v>
      </c>
      <c r="ET289" s="614" t="s">
        <v>529</v>
      </c>
      <c r="EU289" s="614" t="s">
        <v>529</v>
      </c>
      <c r="EV289" s="614" t="s">
        <v>529</v>
      </c>
      <c r="EW289" s="614" t="s">
        <v>529</v>
      </c>
      <c r="EX289" s="614" t="s">
        <v>1083</v>
      </c>
      <c r="EY289" s="614" t="s">
        <v>1083</v>
      </c>
      <c r="EZ289" s="614" t="s">
        <v>529</v>
      </c>
      <c r="FA289" s="614" t="s">
        <v>1083</v>
      </c>
      <c r="FB289" s="614" t="s">
        <v>1083</v>
      </c>
      <c r="FC289" s="614" t="s">
        <v>1083</v>
      </c>
      <c r="FD289" s="614" t="s">
        <v>1083</v>
      </c>
      <c r="FE289" s="614" t="s">
        <v>1083</v>
      </c>
      <c r="FF289" s="614" t="s">
        <v>1083</v>
      </c>
      <c r="FG289" s="614" t="s">
        <v>1083</v>
      </c>
      <c r="FH289" s="614" t="s">
        <v>1083</v>
      </c>
      <c r="FI289" s="614" t="s">
        <v>1083</v>
      </c>
      <c r="FJ289" s="614" t="s">
        <v>529</v>
      </c>
      <c r="FK289" s="614" t="s">
        <v>529</v>
      </c>
      <c r="FL289" s="614" t="s">
        <v>1083</v>
      </c>
      <c r="FM289" s="614" t="s">
        <v>1083</v>
      </c>
      <c r="FN289" s="614" t="s">
        <v>1083</v>
      </c>
      <c r="FO289" s="614" t="s">
        <v>1083</v>
      </c>
      <c r="FP289" s="614" t="s">
        <v>1083</v>
      </c>
      <c r="FQ289" s="614" t="s">
        <v>1083</v>
      </c>
      <c r="FR289" s="614" t="s">
        <v>529</v>
      </c>
      <c r="FS289" s="614" t="s">
        <v>529</v>
      </c>
      <c r="FT289" s="614" t="s">
        <v>529</v>
      </c>
      <c r="FU289" s="614" t="s">
        <v>529</v>
      </c>
      <c r="FV289" s="614" t="s">
        <v>529</v>
      </c>
      <c r="FW289" s="614" t="s">
        <v>529</v>
      </c>
      <c r="FX289" s="614" t="s">
        <v>529</v>
      </c>
      <c r="FY289" s="614" t="s">
        <v>1083</v>
      </c>
      <c r="FZ289" s="614" t="s">
        <v>529</v>
      </c>
      <c r="GA289" s="614" t="s">
        <v>529</v>
      </c>
      <c r="GB289" s="614" t="s">
        <v>529</v>
      </c>
      <c r="GC289" s="614" t="s">
        <v>529</v>
      </c>
      <c r="GD289" s="614" t="s">
        <v>529</v>
      </c>
      <c r="GE289" s="614" t="s">
        <v>1083</v>
      </c>
      <c r="GF289" s="614" t="s">
        <v>529</v>
      </c>
      <c r="GG289" s="614" t="s">
        <v>529</v>
      </c>
      <c r="GH289" s="614" t="s">
        <v>1083</v>
      </c>
      <c r="GI289" s="614" t="s">
        <v>1083</v>
      </c>
      <c r="GJ289" s="614" t="s">
        <v>529</v>
      </c>
      <c r="GK289" s="614" t="s">
        <v>1083</v>
      </c>
      <c r="GL289" s="614" t="s">
        <v>529</v>
      </c>
      <c r="GM289" s="614" t="s">
        <v>529</v>
      </c>
    </row>
    <row r="290" spans="1:195" x14ac:dyDescent="0.2">
      <c r="A290" s="613">
        <v>45115</v>
      </c>
      <c r="B290" s="614" t="s">
        <v>1083</v>
      </c>
      <c r="C290" s="614" t="s">
        <v>1083</v>
      </c>
      <c r="D290" s="614" t="s">
        <v>1083</v>
      </c>
      <c r="E290" s="614" t="s">
        <v>529</v>
      </c>
      <c r="F290" s="614" t="s">
        <v>1083</v>
      </c>
      <c r="G290" s="614" t="s">
        <v>1083</v>
      </c>
      <c r="H290" s="614" t="s">
        <v>1083</v>
      </c>
      <c r="I290" s="614" t="s">
        <v>1083</v>
      </c>
      <c r="J290" s="614" t="s">
        <v>1083</v>
      </c>
      <c r="K290" s="614" t="s">
        <v>1083</v>
      </c>
      <c r="L290" s="614" t="s">
        <v>1083</v>
      </c>
      <c r="M290" s="614" t="s">
        <v>1083</v>
      </c>
      <c r="N290" s="614" t="s">
        <v>1083</v>
      </c>
      <c r="O290" s="614" t="s">
        <v>1083</v>
      </c>
      <c r="P290" s="614" t="s">
        <v>1083</v>
      </c>
      <c r="Q290" s="614" t="s">
        <v>1083</v>
      </c>
      <c r="R290" s="614" t="s">
        <v>1083</v>
      </c>
      <c r="S290" s="614" t="s">
        <v>1083</v>
      </c>
      <c r="T290" s="614" t="s">
        <v>1083</v>
      </c>
      <c r="U290" s="614" t="s">
        <v>1083</v>
      </c>
      <c r="V290" s="614" t="s">
        <v>1083</v>
      </c>
      <c r="W290" s="614" t="s">
        <v>1083</v>
      </c>
      <c r="X290" s="614" t="s">
        <v>1083</v>
      </c>
      <c r="Y290" s="614" t="s">
        <v>1083</v>
      </c>
      <c r="Z290" s="614" t="s">
        <v>1083</v>
      </c>
      <c r="AA290" s="614" t="s">
        <v>1083</v>
      </c>
      <c r="AB290" s="614" t="s">
        <v>1083</v>
      </c>
      <c r="AC290" s="614" t="s">
        <v>1083</v>
      </c>
      <c r="AD290" s="614" t="s">
        <v>1083</v>
      </c>
      <c r="AE290" s="614" t="s">
        <v>1083</v>
      </c>
      <c r="AF290" s="614" t="s">
        <v>1083</v>
      </c>
      <c r="AG290" s="614" t="s">
        <v>1083</v>
      </c>
      <c r="AH290" s="614" t="s">
        <v>1083</v>
      </c>
      <c r="AI290" s="614" t="s">
        <v>1083</v>
      </c>
      <c r="AJ290" s="614" t="s">
        <v>1083</v>
      </c>
      <c r="AK290" s="614" t="s">
        <v>1083</v>
      </c>
      <c r="AL290" s="614" t="s">
        <v>1083</v>
      </c>
      <c r="AM290" s="614" t="s">
        <v>1083</v>
      </c>
      <c r="AN290" s="614" t="s">
        <v>1083</v>
      </c>
      <c r="AO290" s="614" t="s">
        <v>1083</v>
      </c>
      <c r="AP290" s="614" t="s">
        <v>1083</v>
      </c>
      <c r="AQ290" s="614" t="s">
        <v>1083</v>
      </c>
      <c r="AR290" s="614" t="s">
        <v>1083</v>
      </c>
      <c r="AS290" s="614" t="s">
        <v>1083</v>
      </c>
      <c r="AT290" s="614" t="s">
        <v>1083</v>
      </c>
      <c r="AU290" s="614" t="s">
        <v>1083</v>
      </c>
      <c r="AV290" s="614" t="s">
        <v>1083</v>
      </c>
      <c r="AW290" s="614" t="s">
        <v>1083</v>
      </c>
      <c r="AX290" s="614" t="s">
        <v>529</v>
      </c>
      <c r="AY290" s="614" t="s">
        <v>1083</v>
      </c>
      <c r="AZ290" s="614" t="s">
        <v>1083</v>
      </c>
      <c r="BA290" s="614" t="s">
        <v>1083</v>
      </c>
      <c r="BB290" s="614" t="s">
        <v>1083</v>
      </c>
      <c r="BC290" s="614" t="s">
        <v>529</v>
      </c>
      <c r="BD290" s="614" t="s">
        <v>529</v>
      </c>
      <c r="BE290" s="614" t="s">
        <v>1083</v>
      </c>
      <c r="BF290" s="614" t="s">
        <v>529</v>
      </c>
      <c r="BG290" s="614" t="s">
        <v>1083</v>
      </c>
      <c r="BH290" s="614" t="s">
        <v>529</v>
      </c>
      <c r="BI290" s="614" t="s">
        <v>1083</v>
      </c>
      <c r="BJ290" s="614" t="s">
        <v>1083</v>
      </c>
      <c r="BK290" s="614" t="s">
        <v>529</v>
      </c>
      <c r="BL290" s="614" t="s">
        <v>529</v>
      </c>
      <c r="BM290" s="614" t="s">
        <v>1083</v>
      </c>
      <c r="BN290" s="614" t="s">
        <v>529</v>
      </c>
      <c r="BO290" s="614" t="s">
        <v>529</v>
      </c>
      <c r="BP290" s="614" t="s">
        <v>529</v>
      </c>
      <c r="BQ290" s="614" t="s">
        <v>529</v>
      </c>
      <c r="BR290" s="614" t="s">
        <v>529</v>
      </c>
      <c r="BS290" s="614" t="s">
        <v>529</v>
      </c>
      <c r="BT290" s="614" t="s">
        <v>529</v>
      </c>
      <c r="BU290" s="614" t="s">
        <v>529</v>
      </c>
      <c r="BV290" s="614" t="s">
        <v>529</v>
      </c>
      <c r="BW290" s="614" t="s">
        <v>529</v>
      </c>
      <c r="BX290" s="614" t="s">
        <v>529</v>
      </c>
      <c r="BY290" s="614" t="s">
        <v>1083</v>
      </c>
      <c r="BZ290" s="614" t="s">
        <v>1083</v>
      </c>
      <c r="CA290" s="614" t="s">
        <v>1083</v>
      </c>
      <c r="CB290" s="614" t="s">
        <v>1083</v>
      </c>
      <c r="CC290" s="614" t="s">
        <v>1083</v>
      </c>
      <c r="CD290" s="614" t="s">
        <v>1083</v>
      </c>
      <c r="CE290" s="614" t="s">
        <v>529</v>
      </c>
      <c r="CF290" s="614" t="s">
        <v>529</v>
      </c>
      <c r="CG290" s="614" t="s">
        <v>1083</v>
      </c>
      <c r="CH290" s="614" t="s">
        <v>1083</v>
      </c>
      <c r="CI290" s="614" t="s">
        <v>1083</v>
      </c>
      <c r="CJ290" s="614" t="s">
        <v>1083</v>
      </c>
      <c r="CK290" s="614" t="s">
        <v>529</v>
      </c>
      <c r="CL290" s="614" t="s">
        <v>1083</v>
      </c>
      <c r="CM290" s="614" t="s">
        <v>1083</v>
      </c>
      <c r="CN290" s="614" t="s">
        <v>1083</v>
      </c>
      <c r="CO290" s="614" t="s">
        <v>1083</v>
      </c>
      <c r="CP290" s="614" t="s">
        <v>1083</v>
      </c>
      <c r="CQ290" s="614" t="s">
        <v>1083</v>
      </c>
      <c r="CR290" s="614" t="s">
        <v>529</v>
      </c>
      <c r="CS290" s="614" t="s">
        <v>1083</v>
      </c>
      <c r="CT290" s="614" t="s">
        <v>1083</v>
      </c>
      <c r="CU290" s="614" t="s">
        <v>1083</v>
      </c>
      <c r="CV290" s="614" t="s">
        <v>1083</v>
      </c>
      <c r="CW290" s="614" t="s">
        <v>1083</v>
      </c>
      <c r="CX290" s="614" t="s">
        <v>1083</v>
      </c>
      <c r="CY290" s="614" t="s">
        <v>1083</v>
      </c>
      <c r="CZ290" s="614" t="s">
        <v>1083</v>
      </c>
      <c r="DA290" s="614" t="s">
        <v>1083</v>
      </c>
      <c r="DB290" s="614" t="s">
        <v>1083</v>
      </c>
      <c r="DC290" s="614" t="s">
        <v>529</v>
      </c>
      <c r="DD290" s="614" t="s">
        <v>1083</v>
      </c>
      <c r="DE290" s="614" t="s">
        <v>1083</v>
      </c>
      <c r="DF290" s="614" t="s">
        <v>1083</v>
      </c>
      <c r="DG290" s="614" t="s">
        <v>1083</v>
      </c>
      <c r="DH290" s="614" t="s">
        <v>1083</v>
      </c>
      <c r="DI290" s="614" t="s">
        <v>1083</v>
      </c>
      <c r="DJ290" s="614" t="s">
        <v>1083</v>
      </c>
      <c r="DK290" s="614" t="s">
        <v>1083</v>
      </c>
      <c r="DL290" s="614" t="s">
        <v>1083</v>
      </c>
      <c r="DM290" s="614" t="s">
        <v>529</v>
      </c>
      <c r="DN290" s="614" t="s">
        <v>1083</v>
      </c>
      <c r="DO290" s="614" t="s">
        <v>1083</v>
      </c>
      <c r="DP290" s="614" t="s">
        <v>529</v>
      </c>
      <c r="DQ290" s="614" t="s">
        <v>529</v>
      </c>
      <c r="DR290" s="614" t="s">
        <v>1083</v>
      </c>
      <c r="DS290" s="614" t="s">
        <v>1083</v>
      </c>
      <c r="DT290" s="614" t="s">
        <v>1083</v>
      </c>
      <c r="DU290" s="614" t="s">
        <v>1083</v>
      </c>
      <c r="DV290" s="614" t="s">
        <v>1083</v>
      </c>
      <c r="DW290" s="614" t="s">
        <v>1083</v>
      </c>
      <c r="DX290" s="614" t="s">
        <v>1083</v>
      </c>
      <c r="DY290" s="614" t="s">
        <v>1083</v>
      </c>
      <c r="DZ290" s="614" t="s">
        <v>529</v>
      </c>
      <c r="EA290" s="614" t="s">
        <v>529</v>
      </c>
      <c r="EB290" s="614" t="s">
        <v>529</v>
      </c>
      <c r="EC290" s="614" t="s">
        <v>1083</v>
      </c>
      <c r="ED290" s="614" t="s">
        <v>529</v>
      </c>
      <c r="EE290" s="614" t="s">
        <v>1083</v>
      </c>
      <c r="EF290" s="614" t="s">
        <v>529</v>
      </c>
      <c r="EG290" s="614" t="s">
        <v>529</v>
      </c>
      <c r="EH290" s="614" t="s">
        <v>1083</v>
      </c>
      <c r="EI290" s="614" t="s">
        <v>1083</v>
      </c>
      <c r="EJ290" s="614" t="s">
        <v>1083</v>
      </c>
      <c r="EK290" s="614" t="s">
        <v>1083</v>
      </c>
      <c r="EL290" s="614" t="s">
        <v>1083</v>
      </c>
      <c r="EM290" s="614" t="s">
        <v>1083</v>
      </c>
      <c r="EN290" s="614" t="s">
        <v>1083</v>
      </c>
      <c r="EO290" s="614" t="s">
        <v>1083</v>
      </c>
      <c r="EP290" s="614" t="s">
        <v>1083</v>
      </c>
      <c r="EQ290" s="614" t="s">
        <v>1083</v>
      </c>
      <c r="ER290" s="614" t="s">
        <v>1083</v>
      </c>
      <c r="ES290" s="614" t="s">
        <v>1083</v>
      </c>
      <c r="ET290" s="614" t="s">
        <v>529</v>
      </c>
      <c r="EU290" s="614" t="s">
        <v>1083</v>
      </c>
      <c r="EV290" s="614" t="s">
        <v>529</v>
      </c>
      <c r="EW290" s="614" t="s">
        <v>529</v>
      </c>
      <c r="EX290" s="614" t="s">
        <v>1083</v>
      </c>
      <c r="EY290" s="614" t="s">
        <v>1083</v>
      </c>
      <c r="EZ290" s="614" t="s">
        <v>529</v>
      </c>
      <c r="FA290" s="614" t="s">
        <v>1083</v>
      </c>
      <c r="FB290" s="614" t="s">
        <v>1083</v>
      </c>
      <c r="FC290" s="614" t="s">
        <v>1083</v>
      </c>
      <c r="FD290" s="614" t="s">
        <v>1083</v>
      </c>
      <c r="FE290" s="614" t="s">
        <v>1083</v>
      </c>
      <c r="FF290" s="614" t="s">
        <v>1083</v>
      </c>
      <c r="FG290" s="614" t="s">
        <v>1083</v>
      </c>
      <c r="FH290" s="614" t="s">
        <v>1083</v>
      </c>
      <c r="FI290" s="614" t="s">
        <v>1083</v>
      </c>
      <c r="FJ290" s="614" t="s">
        <v>529</v>
      </c>
      <c r="FK290" s="614" t="s">
        <v>529</v>
      </c>
      <c r="FL290" s="614" t="s">
        <v>1083</v>
      </c>
      <c r="FM290" s="614" t="s">
        <v>1083</v>
      </c>
      <c r="FN290" s="614" t="s">
        <v>1083</v>
      </c>
      <c r="FO290" s="614" t="s">
        <v>1083</v>
      </c>
      <c r="FP290" s="614" t="s">
        <v>1083</v>
      </c>
      <c r="FQ290" s="614" t="s">
        <v>1083</v>
      </c>
      <c r="FR290" s="614" t="s">
        <v>529</v>
      </c>
      <c r="FS290" s="614" t="s">
        <v>529</v>
      </c>
      <c r="FT290" s="614" t="s">
        <v>529</v>
      </c>
      <c r="FU290" s="614" t="s">
        <v>529</v>
      </c>
      <c r="FV290" s="614" t="s">
        <v>529</v>
      </c>
      <c r="FW290" s="614" t="s">
        <v>529</v>
      </c>
      <c r="FX290" s="614" t="s">
        <v>529</v>
      </c>
      <c r="FY290" s="614" t="s">
        <v>1083</v>
      </c>
      <c r="FZ290" s="614" t="s">
        <v>529</v>
      </c>
      <c r="GA290" s="614" t="s">
        <v>529</v>
      </c>
      <c r="GB290" s="614" t="s">
        <v>529</v>
      </c>
      <c r="GC290" s="614" t="s">
        <v>529</v>
      </c>
      <c r="GD290" s="614" t="s">
        <v>529</v>
      </c>
      <c r="GE290" s="614" t="s">
        <v>1083</v>
      </c>
      <c r="GF290" s="614" t="s">
        <v>529</v>
      </c>
      <c r="GG290" s="614" t="s">
        <v>529</v>
      </c>
      <c r="GH290" s="614" t="s">
        <v>1083</v>
      </c>
      <c r="GI290" s="614" t="s">
        <v>1083</v>
      </c>
      <c r="GJ290" s="614" t="s">
        <v>529</v>
      </c>
      <c r="GK290" s="614" t="s">
        <v>1083</v>
      </c>
      <c r="GL290" s="614" t="s">
        <v>529</v>
      </c>
      <c r="GM290" s="614" t="s">
        <v>529</v>
      </c>
    </row>
    <row r="291" spans="1:195" x14ac:dyDescent="0.2">
      <c r="A291" s="613">
        <v>45116</v>
      </c>
      <c r="B291" s="614" t="s">
        <v>1083</v>
      </c>
      <c r="C291" s="614" t="s">
        <v>1083</v>
      </c>
      <c r="D291" s="614" t="s">
        <v>1083</v>
      </c>
      <c r="E291" s="614" t="s">
        <v>529</v>
      </c>
      <c r="F291" s="614" t="s">
        <v>1083</v>
      </c>
      <c r="G291" s="614" t="s">
        <v>1083</v>
      </c>
      <c r="H291" s="614" t="s">
        <v>1083</v>
      </c>
      <c r="I291" s="614" t="s">
        <v>1083</v>
      </c>
      <c r="J291" s="614" t="s">
        <v>1083</v>
      </c>
      <c r="K291" s="614" t="s">
        <v>1083</v>
      </c>
      <c r="L291" s="614" t="s">
        <v>1083</v>
      </c>
      <c r="M291" s="614" t="s">
        <v>1083</v>
      </c>
      <c r="N291" s="614" t="s">
        <v>1083</v>
      </c>
      <c r="O291" s="614" t="s">
        <v>1083</v>
      </c>
      <c r="P291" s="614" t="s">
        <v>1083</v>
      </c>
      <c r="Q291" s="614" t="s">
        <v>1083</v>
      </c>
      <c r="R291" s="614" t="s">
        <v>1083</v>
      </c>
      <c r="S291" s="614" t="s">
        <v>1083</v>
      </c>
      <c r="T291" s="614" t="s">
        <v>1083</v>
      </c>
      <c r="U291" s="614" t="s">
        <v>1083</v>
      </c>
      <c r="V291" s="614" t="s">
        <v>1083</v>
      </c>
      <c r="W291" s="614" t="s">
        <v>529</v>
      </c>
      <c r="X291" s="614" t="s">
        <v>529</v>
      </c>
      <c r="Y291" s="614" t="s">
        <v>1083</v>
      </c>
      <c r="Z291" s="614" t="s">
        <v>1083</v>
      </c>
      <c r="AA291" s="614" t="s">
        <v>1083</v>
      </c>
      <c r="AB291" s="614" t="s">
        <v>1083</v>
      </c>
      <c r="AC291" s="614" t="s">
        <v>1083</v>
      </c>
      <c r="AD291" s="614" t="s">
        <v>1083</v>
      </c>
      <c r="AE291" s="614" t="s">
        <v>1083</v>
      </c>
      <c r="AF291" s="614" t="s">
        <v>1083</v>
      </c>
      <c r="AG291" s="614" t="s">
        <v>1083</v>
      </c>
      <c r="AH291" s="614" t="s">
        <v>1083</v>
      </c>
      <c r="AI291" s="614" t="s">
        <v>1083</v>
      </c>
      <c r="AJ291" s="614" t="s">
        <v>1083</v>
      </c>
      <c r="AK291" s="614" t="s">
        <v>1083</v>
      </c>
      <c r="AL291" s="614" t="s">
        <v>1083</v>
      </c>
      <c r="AM291" s="614" t="s">
        <v>1083</v>
      </c>
      <c r="AN291" s="614" t="s">
        <v>1083</v>
      </c>
      <c r="AO291" s="614" t="s">
        <v>1083</v>
      </c>
      <c r="AP291" s="614" t="s">
        <v>1083</v>
      </c>
      <c r="AQ291" s="614" t="s">
        <v>1083</v>
      </c>
      <c r="AR291" s="614" t="s">
        <v>1083</v>
      </c>
      <c r="AS291" s="614" t="s">
        <v>1083</v>
      </c>
      <c r="AT291" s="614" t="s">
        <v>1083</v>
      </c>
      <c r="AU291" s="614" t="s">
        <v>1083</v>
      </c>
      <c r="AV291" s="614" t="s">
        <v>1083</v>
      </c>
      <c r="AW291" s="614" t="s">
        <v>1083</v>
      </c>
      <c r="AX291" s="614" t="s">
        <v>529</v>
      </c>
      <c r="AY291" s="614" t="s">
        <v>1083</v>
      </c>
      <c r="AZ291" s="614" t="s">
        <v>1083</v>
      </c>
      <c r="BA291" s="614" t="s">
        <v>1083</v>
      </c>
      <c r="BB291" s="614" t="s">
        <v>1083</v>
      </c>
      <c r="BC291" s="614" t="s">
        <v>529</v>
      </c>
      <c r="BD291" s="614" t="s">
        <v>529</v>
      </c>
      <c r="BE291" s="614" t="s">
        <v>1083</v>
      </c>
      <c r="BF291" s="614" t="s">
        <v>529</v>
      </c>
      <c r="BG291" s="614" t="s">
        <v>1083</v>
      </c>
      <c r="BH291" s="614" t="s">
        <v>529</v>
      </c>
      <c r="BI291" s="614" t="s">
        <v>1083</v>
      </c>
      <c r="BJ291" s="614" t="s">
        <v>1083</v>
      </c>
      <c r="BK291" s="614" t="s">
        <v>529</v>
      </c>
      <c r="BL291" s="614" t="s">
        <v>529</v>
      </c>
      <c r="BM291" s="614" t="s">
        <v>1083</v>
      </c>
      <c r="BN291" s="614" t="s">
        <v>529</v>
      </c>
      <c r="BO291" s="614" t="s">
        <v>529</v>
      </c>
      <c r="BP291" s="614" t="s">
        <v>529</v>
      </c>
      <c r="BQ291" s="614" t="s">
        <v>529</v>
      </c>
      <c r="BR291" s="614" t="s">
        <v>529</v>
      </c>
      <c r="BS291" s="614" t="s">
        <v>529</v>
      </c>
      <c r="BT291" s="614" t="s">
        <v>529</v>
      </c>
      <c r="BU291" s="614" t="s">
        <v>529</v>
      </c>
      <c r="BV291" s="614" t="s">
        <v>529</v>
      </c>
      <c r="BW291" s="614" t="s">
        <v>529</v>
      </c>
      <c r="BX291" s="614" t="s">
        <v>529</v>
      </c>
      <c r="BY291" s="614" t="s">
        <v>1083</v>
      </c>
      <c r="BZ291" s="614" t="s">
        <v>1083</v>
      </c>
      <c r="CA291" s="614" t="s">
        <v>1083</v>
      </c>
      <c r="CB291" s="614" t="s">
        <v>1083</v>
      </c>
      <c r="CC291" s="614" t="s">
        <v>1083</v>
      </c>
      <c r="CD291" s="614" t="s">
        <v>1083</v>
      </c>
      <c r="CE291" s="614" t="s">
        <v>529</v>
      </c>
      <c r="CF291" s="614" t="s">
        <v>529</v>
      </c>
      <c r="CG291" s="614" t="s">
        <v>1083</v>
      </c>
      <c r="CH291" s="614" t="s">
        <v>1083</v>
      </c>
      <c r="CI291" s="614" t="s">
        <v>1083</v>
      </c>
      <c r="CJ291" s="614" t="s">
        <v>1083</v>
      </c>
      <c r="CK291" s="614" t="s">
        <v>529</v>
      </c>
      <c r="CL291" s="614" t="s">
        <v>1083</v>
      </c>
      <c r="CM291" s="614" t="s">
        <v>1083</v>
      </c>
      <c r="CN291" s="614" t="s">
        <v>1083</v>
      </c>
      <c r="CO291" s="614" t="s">
        <v>1083</v>
      </c>
      <c r="CP291" s="614" t="s">
        <v>1083</v>
      </c>
      <c r="CQ291" s="614" t="s">
        <v>1083</v>
      </c>
      <c r="CR291" s="614" t="s">
        <v>529</v>
      </c>
      <c r="CS291" s="614" t="s">
        <v>1083</v>
      </c>
      <c r="CT291" s="614" t="s">
        <v>1083</v>
      </c>
      <c r="CU291" s="614" t="s">
        <v>1083</v>
      </c>
      <c r="CV291" s="614" t="s">
        <v>1083</v>
      </c>
      <c r="CW291" s="614" t="s">
        <v>1083</v>
      </c>
      <c r="CX291" s="614" t="s">
        <v>1083</v>
      </c>
      <c r="CY291" s="614" t="s">
        <v>1083</v>
      </c>
      <c r="CZ291" s="614" t="s">
        <v>1083</v>
      </c>
      <c r="DA291" s="614" t="s">
        <v>1083</v>
      </c>
      <c r="DB291" s="614" t="s">
        <v>1083</v>
      </c>
      <c r="DC291" s="614" t="s">
        <v>529</v>
      </c>
      <c r="DD291" s="614" t="s">
        <v>1083</v>
      </c>
      <c r="DE291" s="614" t="s">
        <v>1083</v>
      </c>
      <c r="DF291" s="614" t="s">
        <v>1083</v>
      </c>
      <c r="DG291" s="614" t="s">
        <v>1083</v>
      </c>
      <c r="DH291" s="614" t="s">
        <v>1083</v>
      </c>
      <c r="DI291" s="614" t="s">
        <v>1083</v>
      </c>
      <c r="DJ291" s="614" t="s">
        <v>1083</v>
      </c>
      <c r="DK291" s="614" t="s">
        <v>1083</v>
      </c>
      <c r="DL291" s="614" t="s">
        <v>1083</v>
      </c>
      <c r="DM291" s="614" t="s">
        <v>529</v>
      </c>
      <c r="DN291" s="614" t="s">
        <v>1083</v>
      </c>
      <c r="DO291" s="614" t="s">
        <v>1083</v>
      </c>
      <c r="DP291" s="614" t="s">
        <v>529</v>
      </c>
      <c r="DQ291" s="614" t="s">
        <v>529</v>
      </c>
      <c r="DR291" s="614" t="s">
        <v>1083</v>
      </c>
      <c r="DS291" s="614" t="s">
        <v>1083</v>
      </c>
      <c r="DT291" s="614" t="s">
        <v>1083</v>
      </c>
      <c r="DU291" s="614" t="s">
        <v>1083</v>
      </c>
      <c r="DV291" s="614" t="s">
        <v>1083</v>
      </c>
      <c r="DW291" s="614" t="s">
        <v>1083</v>
      </c>
      <c r="DX291" s="614" t="s">
        <v>1083</v>
      </c>
      <c r="DY291" s="614" t="s">
        <v>1083</v>
      </c>
      <c r="DZ291" s="614" t="s">
        <v>529</v>
      </c>
      <c r="EA291" s="614" t="s">
        <v>529</v>
      </c>
      <c r="EB291" s="614" t="s">
        <v>529</v>
      </c>
      <c r="EC291" s="614" t="s">
        <v>1083</v>
      </c>
      <c r="ED291" s="614" t="s">
        <v>529</v>
      </c>
      <c r="EE291" s="614" t="s">
        <v>529</v>
      </c>
      <c r="EF291" s="614" t="s">
        <v>529</v>
      </c>
      <c r="EG291" s="614" t="s">
        <v>529</v>
      </c>
      <c r="EH291" s="614" t="s">
        <v>1083</v>
      </c>
      <c r="EI291" s="614" t="s">
        <v>1083</v>
      </c>
      <c r="EJ291" s="614" t="s">
        <v>1083</v>
      </c>
      <c r="EK291" s="614" t="s">
        <v>1083</v>
      </c>
      <c r="EL291" s="614" t="s">
        <v>1083</v>
      </c>
      <c r="EM291" s="614" t="s">
        <v>1083</v>
      </c>
      <c r="EN291" s="614" t="s">
        <v>1083</v>
      </c>
      <c r="EO291" s="614" t="s">
        <v>1083</v>
      </c>
      <c r="EP291" s="614" t="s">
        <v>1083</v>
      </c>
      <c r="EQ291" s="614" t="s">
        <v>1083</v>
      </c>
      <c r="ER291" s="614" t="s">
        <v>1083</v>
      </c>
      <c r="ES291" s="614" t="s">
        <v>1083</v>
      </c>
      <c r="ET291" s="614" t="s">
        <v>1083</v>
      </c>
      <c r="EU291" s="614" t="s">
        <v>1083</v>
      </c>
      <c r="EV291" s="614" t="s">
        <v>529</v>
      </c>
      <c r="EW291" s="614" t="s">
        <v>529</v>
      </c>
      <c r="EX291" s="614" t="s">
        <v>1083</v>
      </c>
      <c r="EY291" s="614" t="s">
        <v>1083</v>
      </c>
      <c r="EZ291" s="614" t="s">
        <v>529</v>
      </c>
      <c r="FA291" s="614" t="s">
        <v>1083</v>
      </c>
      <c r="FB291" s="614" t="s">
        <v>1083</v>
      </c>
      <c r="FC291" s="614" t="s">
        <v>1083</v>
      </c>
      <c r="FD291" s="614" t="s">
        <v>1083</v>
      </c>
      <c r="FE291" s="614" t="s">
        <v>529</v>
      </c>
      <c r="FF291" s="614" t="s">
        <v>1083</v>
      </c>
      <c r="FG291" s="614" t="s">
        <v>1083</v>
      </c>
      <c r="FH291" s="614" t="s">
        <v>1083</v>
      </c>
      <c r="FI291" s="614" t="s">
        <v>1083</v>
      </c>
      <c r="FJ291" s="614" t="s">
        <v>529</v>
      </c>
      <c r="FK291" s="614" t="s">
        <v>529</v>
      </c>
      <c r="FL291" s="614" t="s">
        <v>1083</v>
      </c>
      <c r="FM291" s="614" t="s">
        <v>1083</v>
      </c>
      <c r="FN291" s="614" t="s">
        <v>1083</v>
      </c>
      <c r="FO291" s="614" t="s">
        <v>1083</v>
      </c>
      <c r="FP291" s="614" t="s">
        <v>1083</v>
      </c>
      <c r="FQ291" s="614" t="s">
        <v>1083</v>
      </c>
      <c r="FR291" s="614" t="s">
        <v>529</v>
      </c>
      <c r="FS291" s="614" t="s">
        <v>529</v>
      </c>
      <c r="FT291" s="614" t="s">
        <v>529</v>
      </c>
      <c r="FU291" s="614" t="s">
        <v>529</v>
      </c>
      <c r="FV291" s="614" t="s">
        <v>529</v>
      </c>
      <c r="FW291" s="614" t="s">
        <v>529</v>
      </c>
      <c r="FX291" s="614" t="s">
        <v>529</v>
      </c>
      <c r="FY291" s="614" t="s">
        <v>1083</v>
      </c>
      <c r="FZ291" s="614" t="s">
        <v>529</v>
      </c>
      <c r="GA291" s="614" t="s">
        <v>529</v>
      </c>
      <c r="GB291" s="614" t="s">
        <v>529</v>
      </c>
      <c r="GC291" s="614" t="s">
        <v>529</v>
      </c>
      <c r="GD291" s="614" t="s">
        <v>529</v>
      </c>
      <c r="GE291" s="614" t="s">
        <v>1083</v>
      </c>
      <c r="GF291" s="614" t="s">
        <v>529</v>
      </c>
      <c r="GG291" s="614" t="s">
        <v>529</v>
      </c>
      <c r="GH291" s="614" t="s">
        <v>1083</v>
      </c>
      <c r="GI291" s="614" t="s">
        <v>1083</v>
      </c>
      <c r="GJ291" s="614" t="s">
        <v>529</v>
      </c>
      <c r="GK291" s="614" t="s">
        <v>1083</v>
      </c>
      <c r="GL291" s="614" t="s">
        <v>529</v>
      </c>
      <c r="GM291" s="614" t="s">
        <v>529</v>
      </c>
    </row>
    <row r="292" spans="1:195" x14ac:dyDescent="0.2">
      <c r="A292" s="613">
        <v>45117</v>
      </c>
      <c r="B292" s="614" t="s">
        <v>1083</v>
      </c>
      <c r="C292" s="614" t="s">
        <v>1083</v>
      </c>
      <c r="D292" s="614" t="s">
        <v>1083</v>
      </c>
      <c r="E292" s="614" t="s">
        <v>529</v>
      </c>
      <c r="F292" s="614" t="s">
        <v>1083</v>
      </c>
      <c r="G292" s="614" t="s">
        <v>1083</v>
      </c>
      <c r="H292" s="614" t="s">
        <v>1083</v>
      </c>
      <c r="I292" s="614" t="s">
        <v>1083</v>
      </c>
      <c r="J292" s="614" t="s">
        <v>1083</v>
      </c>
      <c r="K292" s="614" t="s">
        <v>1083</v>
      </c>
      <c r="L292" s="614" t="s">
        <v>1083</v>
      </c>
      <c r="M292" s="614" t="s">
        <v>1083</v>
      </c>
      <c r="N292" s="614" t="s">
        <v>1083</v>
      </c>
      <c r="O292" s="614" t="s">
        <v>1083</v>
      </c>
      <c r="P292" s="614" t="s">
        <v>1083</v>
      </c>
      <c r="Q292" s="614" t="s">
        <v>1083</v>
      </c>
      <c r="R292" s="614" t="s">
        <v>1083</v>
      </c>
      <c r="S292" s="614" t="s">
        <v>1083</v>
      </c>
      <c r="T292" s="614" t="s">
        <v>1083</v>
      </c>
      <c r="U292" s="614" t="s">
        <v>1083</v>
      </c>
      <c r="V292" s="614" t="s">
        <v>1083</v>
      </c>
      <c r="W292" s="614" t="s">
        <v>529</v>
      </c>
      <c r="X292" s="614" t="s">
        <v>529</v>
      </c>
      <c r="Y292" s="614" t="s">
        <v>1083</v>
      </c>
      <c r="Z292" s="614" t="s">
        <v>1083</v>
      </c>
      <c r="AA292" s="614" t="s">
        <v>1083</v>
      </c>
      <c r="AB292" s="614" t="s">
        <v>1083</v>
      </c>
      <c r="AC292" s="614" t="s">
        <v>1083</v>
      </c>
      <c r="AD292" s="614" t="s">
        <v>1083</v>
      </c>
      <c r="AE292" s="614" t="s">
        <v>1083</v>
      </c>
      <c r="AF292" s="614" t="s">
        <v>1083</v>
      </c>
      <c r="AG292" s="614" t="s">
        <v>1083</v>
      </c>
      <c r="AH292" s="614" t="s">
        <v>1083</v>
      </c>
      <c r="AI292" s="614" t="s">
        <v>1083</v>
      </c>
      <c r="AJ292" s="614" t="s">
        <v>1083</v>
      </c>
      <c r="AK292" s="614" t="s">
        <v>1083</v>
      </c>
      <c r="AL292" s="614" t="s">
        <v>1083</v>
      </c>
      <c r="AM292" s="614" t="s">
        <v>1083</v>
      </c>
      <c r="AN292" s="614" t="s">
        <v>1083</v>
      </c>
      <c r="AO292" s="614" t="s">
        <v>1083</v>
      </c>
      <c r="AP292" s="614" t="s">
        <v>1083</v>
      </c>
      <c r="AQ292" s="614" t="s">
        <v>1083</v>
      </c>
      <c r="AR292" s="614" t="s">
        <v>1083</v>
      </c>
      <c r="AS292" s="614" t="s">
        <v>1083</v>
      </c>
      <c r="AT292" s="614" t="s">
        <v>1083</v>
      </c>
      <c r="AU292" s="614" t="s">
        <v>1083</v>
      </c>
      <c r="AV292" s="614" t="s">
        <v>1083</v>
      </c>
      <c r="AW292" s="614" t="s">
        <v>1083</v>
      </c>
      <c r="AX292" s="614" t="s">
        <v>529</v>
      </c>
      <c r="AY292" s="614" t="s">
        <v>1083</v>
      </c>
      <c r="AZ292" s="614" t="s">
        <v>1083</v>
      </c>
      <c r="BA292" s="614" t="s">
        <v>1083</v>
      </c>
      <c r="BB292" s="614" t="s">
        <v>1083</v>
      </c>
      <c r="BC292" s="614" t="s">
        <v>529</v>
      </c>
      <c r="BD292" s="614" t="s">
        <v>529</v>
      </c>
      <c r="BE292" s="614" t="s">
        <v>1083</v>
      </c>
      <c r="BF292" s="614" t="s">
        <v>529</v>
      </c>
      <c r="BG292" s="614" t="s">
        <v>1083</v>
      </c>
      <c r="BH292" s="614" t="s">
        <v>529</v>
      </c>
      <c r="BI292" s="614" t="s">
        <v>1083</v>
      </c>
      <c r="BJ292" s="614" t="s">
        <v>1083</v>
      </c>
      <c r="BK292" s="614" t="s">
        <v>529</v>
      </c>
      <c r="BL292" s="614" t="s">
        <v>529</v>
      </c>
      <c r="BM292" s="614" t="s">
        <v>1083</v>
      </c>
      <c r="BN292" s="614" t="s">
        <v>529</v>
      </c>
      <c r="BO292" s="614" t="s">
        <v>529</v>
      </c>
      <c r="BP292" s="614" t="s">
        <v>529</v>
      </c>
      <c r="BQ292" s="614" t="s">
        <v>529</v>
      </c>
      <c r="BR292" s="614" t="s">
        <v>529</v>
      </c>
      <c r="BS292" s="614" t="s">
        <v>529</v>
      </c>
      <c r="BT292" s="614" t="s">
        <v>529</v>
      </c>
      <c r="BU292" s="614" t="s">
        <v>529</v>
      </c>
      <c r="BV292" s="614" t="s">
        <v>529</v>
      </c>
      <c r="BW292" s="614" t="s">
        <v>529</v>
      </c>
      <c r="BX292" s="614" t="s">
        <v>529</v>
      </c>
      <c r="BY292" s="614" t="s">
        <v>1083</v>
      </c>
      <c r="BZ292" s="614" t="s">
        <v>1083</v>
      </c>
      <c r="CA292" s="614" t="s">
        <v>1083</v>
      </c>
      <c r="CB292" s="614" t="s">
        <v>1083</v>
      </c>
      <c r="CC292" s="614" t="s">
        <v>1083</v>
      </c>
      <c r="CD292" s="614" t="s">
        <v>1083</v>
      </c>
      <c r="CE292" s="614" t="s">
        <v>529</v>
      </c>
      <c r="CF292" s="614" t="s">
        <v>529</v>
      </c>
      <c r="CG292" s="614" t="s">
        <v>1083</v>
      </c>
      <c r="CH292" s="614" t="s">
        <v>1083</v>
      </c>
      <c r="CI292" s="614" t="s">
        <v>1083</v>
      </c>
      <c r="CJ292" s="614" t="s">
        <v>1083</v>
      </c>
      <c r="CK292" s="614" t="s">
        <v>529</v>
      </c>
      <c r="CL292" s="614" t="s">
        <v>1083</v>
      </c>
      <c r="CM292" s="614" t="s">
        <v>1083</v>
      </c>
      <c r="CN292" s="614" t="s">
        <v>1083</v>
      </c>
      <c r="CO292" s="614" t="s">
        <v>1083</v>
      </c>
      <c r="CP292" s="614" t="s">
        <v>1083</v>
      </c>
      <c r="CQ292" s="614" t="s">
        <v>1083</v>
      </c>
      <c r="CR292" s="614" t="s">
        <v>529</v>
      </c>
      <c r="CS292" s="614" t="s">
        <v>1083</v>
      </c>
      <c r="CT292" s="614" t="s">
        <v>1083</v>
      </c>
      <c r="CU292" s="614" t="s">
        <v>1083</v>
      </c>
      <c r="CV292" s="614" t="s">
        <v>1083</v>
      </c>
      <c r="CW292" s="614" t="s">
        <v>1083</v>
      </c>
      <c r="CX292" s="614" t="s">
        <v>1083</v>
      </c>
      <c r="CY292" s="614" t="s">
        <v>1083</v>
      </c>
      <c r="CZ292" s="614" t="s">
        <v>1083</v>
      </c>
      <c r="DA292" s="614" t="s">
        <v>1083</v>
      </c>
      <c r="DB292" s="614" t="s">
        <v>1083</v>
      </c>
      <c r="DC292" s="614" t="s">
        <v>529</v>
      </c>
      <c r="DD292" s="614" t="s">
        <v>1083</v>
      </c>
      <c r="DE292" s="614" t="s">
        <v>1083</v>
      </c>
      <c r="DF292" s="614" t="s">
        <v>1083</v>
      </c>
      <c r="DG292" s="614" t="s">
        <v>1083</v>
      </c>
      <c r="DH292" s="614" t="s">
        <v>1083</v>
      </c>
      <c r="DI292" s="614" t="s">
        <v>1083</v>
      </c>
      <c r="DJ292" s="614" t="s">
        <v>1083</v>
      </c>
      <c r="DK292" s="614" t="s">
        <v>1083</v>
      </c>
      <c r="DL292" s="614" t="s">
        <v>1083</v>
      </c>
      <c r="DM292" s="614" t="s">
        <v>529</v>
      </c>
      <c r="DN292" s="614" t="s">
        <v>1083</v>
      </c>
      <c r="DO292" s="614" t="s">
        <v>1083</v>
      </c>
      <c r="DP292" s="614" t="s">
        <v>529</v>
      </c>
      <c r="DQ292" s="614" t="s">
        <v>1083</v>
      </c>
      <c r="DR292" s="614" t="s">
        <v>1083</v>
      </c>
      <c r="DS292" s="614" t="s">
        <v>1083</v>
      </c>
      <c r="DT292" s="614" t="s">
        <v>1083</v>
      </c>
      <c r="DU292" s="614" t="s">
        <v>1083</v>
      </c>
      <c r="DV292" s="614" t="s">
        <v>1083</v>
      </c>
      <c r="DW292" s="614" t="s">
        <v>1083</v>
      </c>
      <c r="DX292" s="614" t="s">
        <v>1083</v>
      </c>
      <c r="DY292" s="614" t="s">
        <v>1083</v>
      </c>
      <c r="DZ292" s="614" t="s">
        <v>529</v>
      </c>
      <c r="EA292" s="614" t="s">
        <v>529</v>
      </c>
      <c r="EB292" s="614" t="s">
        <v>529</v>
      </c>
      <c r="EC292" s="614" t="s">
        <v>1083</v>
      </c>
      <c r="ED292" s="614" t="s">
        <v>529</v>
      </c>
      <c r="EE292" s="614" t="s">
        <v>529</v>
      </c>
      <c r="EF292" s="614" t="s">
        <v>529</v>
      </c>
      <c r="EG292" s="614" t="s">
        <v>529</v>
      </c>
      <c r="EH292" s="614" t="s">
        <v>1083</v>
      </c>
      <c r="EI292" s="614" t="s">
        <v>1083</v>
      </c>
      <c r="EJ292" s="614" t="s">
        <v>1083</v>
      </c>
      <c r="EK292" s="614" t="s">
        <v>1083</v>
      </c>
      <c r="EL292" s="614" t="s">
        <v>1083</v>
      </c>
      <c r="EM292" s="614" t="s">
        <v>1083</v>
      </c>
      <c r="EN292" s="614" t="s">
        <v>1083</v>
      </c>
      <c r="EO292" s="614" t="s">
        <v>1083</v>
      </c>
      <c r="EP292" s="614" t="s">
        <v>1083</v>
      </c>
      <c r="EQ292" s="614" t="s">
        <v>1083</v>
      </c>
      <c r="ER292" s="614" t="s">
        <v>1083</v>
      </c>
      <c r="ES292" s="614" t="s">
        <v>1083</v>
      </c>
      <c r="ET292" s="614" t="s">
        <v>1083</v>
      </c>
      <c r="EU292" s="614" t="s">
        <v>529</v>
      </c>
      <c r="EV292" s="614" t="s">
        <v>529</v>
      </c>
      <c r="EW292" s="614" t="s">
        <v>1083</v>
      </c>
      <c r="EX292" s="614" t="s">
        <v>1083</v>
      </c>
      <c r="EY292" s="614" t="s">
        <v>1083</v>
      </c>
      <c r="EZ292" s="614" t="s">
        <v>529</v>
      </c>
      <c r="FA292" s="614" t="s">
        <v>1083</v>
      </c>
      <c r="FB292" s="614" t="s">
        <v>1083</v>
      </c>
      <c r="FC292" s="614" t="s">
        <v>1083</v>
      </c>
      <c r="FD292" s="614" t="s">
        <v>1083</v>
      </c>
      <c r="FE292" s="614" t="s">
        <v>1083</v>
      </c>
      <c r="FF292" s="614" t="s">
        <v>1083</v>
      </c>
      <c r="FG292" s="614" t="s">
        <v>1083</v>
      </c>
      <c r="FH292" s="614" t="s">
        <v>1083</v>
      </c>
      <c r="FI292" s="614" t="s">
        <v>1083</v>
      </c>
      <c r="FJ292" s="614" t="s">
        <v>529</v>
      </c>
      <c r="FK292" s="614" t="s">
        <v>529</v>
      </c>
      <c r="FL292" s="614" t="s">
        <v>1083</v>
      </c>
      <c r="FM292" s="614" t="s">
        <v>1083</v>
      </c>
      <c r="FN292" s="614" t="s">
        <v>1083</v>
      </c>
      <c r="FO292" s="614" t="s">
        <v>1083</v>
      </c>
      <c r="FP292" s="614" t="s">
        <v>1083</v>
      </c>
      <c r="FQ292" s="614" t="s">
        <v>1083</v>
      </c>
      <c r="FR292" s="614" t="s">
        <v>529</v>
      </c>
      <c r="FS292" s="614" t="s">
        <v>529</v>
      </c>
      <c r="FT292" s="614" t="s">
        <v>529</v>
      </c>
      <c r="FU292" s="614" t="s">
        <v>529</v>
      </c>
      <c r="FV292" s="614" t="s">
        <v>529</v>
      </c>
      <c r="FW292" s="614" t="s">
        <v>529</v>
      </c>
      <c r="FX292" s="614" t="s">
        <v>529</v>
      </c>
      <c r="FY292" s="614" t="s">
        <v>1083</v>
      </c>
      <c r="FZ292" s="614" t="s">
        <v>529</v>
      </c>
      <c r="GA292" s="614" t="s">
        <v>529</v>
      </c>
      <c r="GB292" s="614" t="s">
        <v>529</v>
      </c>
      <c r="GC292" s="614" t="s">
        <v>529</v>
      </c>
      <c r="GD292" s="614" t="s">
        <v>529</v>
      </c>
      <c r="GE292" s="614" t="s">
        <v>1083</v>
      </c>
      <c r="GF292" s="614" t="s">
        <v>529</v>
      </c>
      <c r="GG292" s="614" t="s">
        <v>529</v>
      </c>
      <c r="GH292" s="614" t="s">
        <v>1083</v>
      </c>
      <c r="GI292" s="614" t="s">
        <v>1083</v>
      </c>
      <c r="GJ292" s="614" t="s">
        <v>529</v>
      </c>
      <c r="GK292" s="614" t="s">
        <v>1083</v>
      </c>
      <c r="GL292" s="614" t="s">
        <v>529</v>
      </c>
      <c r="GM292" s="614" t="s">
        <v>1083</v>
      </c>
    </row>
    <row r="293" spans="1:195" x14ac:dyDescent="0.2">
      <c r="A293" s="613">
        <v>45118</v>
      </c>
      <c r="B293" s="614" t="s">
        <v>1083</v>
      </c>
      <c r="C293" s="614" t="s">
        <v>1083</v>
      </c>
      <c r="D293" s="614" t="s">
        <v>1083</v>
      </c>
      <c r="E293" s="614" t="s">
        <v>529</v>
      </c>
      <c r="F293" s="614" t="s">
        <v>1083</v>
      </c>
      <c r="G293" s="614" t="s">
        <v>1083</v>
      </c>
      <c r="H293" s="614" t="s">
        <v>1083</v>
      </c>
      <c r="I293" s="614" t="s">
        <v>1083</v>
      </c>
      <c r="J293" s="614" t="s">
        <v>1083</v>
      </c>
      <c r="K293" s="614" t="s">
        <v>1083</v>
      </c>
      <c r="L293" s="614" t="s">
        <v>1083</v>
      </c>
      <c r="M293" s="614" t="s">
        <v>1083</v>
      </c>
      <c r="N293" s="614" t="s">
        <v>1083</v>
      </c>
      <c r="O293" s="614" t="s">
        <v>1083</v>
      </c>
      <c r="P293" s="614" t="s">
        <v>1083</v>
      </c>
      <c r="Q293" s="614" t="s">
        <v>1083</v>
      </c>
      <c r="R293" s="614" t="s">
        <v>1083</v>
      </c>
      <c r="S293" s="614" t="s">
        <v>1083</v>
      </c>
      <c r="T293" s="614" t="s">
        <v>1083</v>
      </c>
      <c r="U293" s="614" t="s">
        <v>1083</v>
      </c>
      <c r="V293" s="614" t="s">
        <v>1083</v>
      </c>
      <c r="W293" s="614" t="s">
        <v>1083</v>
      </c>
      <c r="X293" s="614" t="s">
        <v>1083</v>
      </c>
      <c r="Y293" s="614" t="s">
        <v>1083</v>
      </c>
      <c r="Z293" s="614" t="s">
        <v>1083</v>
      </c>
      <c r="AA293" s="614" t="s">
        <v>1083</v>
      </c>
      <c r="AB293" s="614" t="s">
        <v>1083</v>
      </c>
      <c r="AC293" s="614" t="s">
        <v>1083</v>
      </c>
      <c r="AD293" s="614" t="s">
        <v>1083</v>
      </c>
      <c r="AE293" s="614" t="s">
        <v>1083</v>
      </c>
      <c r="AF293" s="614" t="s">
        <v>1083</v>
      </c>
      <c r="AG293" s="614" t="s">
        <v>1083</v>
      </c>
      <c r="AH293" s="614" t="s">
        <v>1083</v>
      </c>
      <c r="AI293" s="614" t="s">
        <v>1083</v>
      </c>
      <c r="AJ293" s="614" t="s">
        <v>1083</v>
      </c>
      <c r="AK293" s="614" t="s">
        <v>1083</v>
      </c>
      <c r="AL293" s="614" t="s">
        <v>1083</v>
      </c>
      <c r="AM293" s="614" t="s">
        <v>1083</v>
      </c>
      <c r="AN293" s="614" t="s">
        <v>1083</v>
      </c>
      <c r="AO293" s="614" t="s">
        <v>1083</v>
      </c>
      <c r="AP293" s="614" t="s">
        <v>1083</v>
      </c>
      <c r="AQ293" s="614" t="s">
        <v>1083</v>
      </c>
      <c r="AR293" s="614" t="s">
        <v>1083</v>
      </c>
      <c r="AS293" s="614" t="s">
        <v>1083</v>
      </c>
      <c r="AT293" s="614" t="s">
        <v>1083</v>
      </c>
      <c r="AU293" s="614" t="s">
        <v>1083</v>
      </c>
      <c r="AV293" s="614" t="s">
        <v>1083</v>
      </c>
      <c r="AW293" s="614" t="s">
        <v>1083</v>
      </c>
      <c r="AX293" s="614" t="s">
        <v>1083</v>
      </c>
      <c r="AY293" s="614" t="s">
        <v>1083</v>
      </c>
      <c r="AZ293" s="614" t="s">
        <v>1083</v>
      </c>
      <c r="BA293" s="614" t="s">
        <v>1083</v>
      </c>
      <c r="BB293" s="614" t="s">
        <v>1083</v>
      </c>
      <c r="BC293" s="614" t="s">
        <v>529</v>
      </c>
      <c r="BD293" s="614" t="s">
        <v>529</v>
      </c>
      <c r="BE293" s="614" t="s">
        <v>1083</v>
      </c>
      <c r="BF293" s="614" t="s">
        <v>529</v>
      </c>
      <c r="BG293" s="614" t="s">
        <v>1083</v>
      </c>
      <c r="BH293" s="614" t="s">
        <v>529</v>
      </c>
      <c r="BI293" s="614" t="s">
        <v>1083</v>
      </c>
      <c r="BJ293" s="614" t="s">
        <v>1083</v>
      </c>
      <c r="BK293" s="614" t="s">
        <v>529</v>
      </c>
      <c r="BL293" s="614" t="s">
        <v>529</v>
      </c>
      <c r="BM293" s="614" t="s">
        <v>1083</v>
      </c>
      <c r="BN293" s="614" t="s">
        <v>529</v>
      </c>
      <c r="BO293" s="614" t="s">
        <v>529</v>
      </c>
      <c r="BP293" s="614" t="s">
        <v>529</v>
      </c>
      <c r="BQ293" s="614" t="s">
        <v>529</v>
      </c>
      <c r="BR293" s="614" t="s">
        <v>529</v>
      </c>
      <c r="BS293" s="614" t="s">
        <v>529</v>
      </c>
      <c r="BT293" s="614" t="s">
        <v>529</v>
      </c>
      <c r="BU293" s="614" t="s">
        <v>529</v>
      </c>
      <c r="BV293" s="614" t="s">
        <v>529</v>
      </c>
      <c r="BW293" s="614" t="s">
        <v>529</v>
      </c>
      <c r="BX293" s="614" t="s">
        <v>529</v>
      </c>
      <c r="BY293" s="614" t="s">
        <v>1083</v>
      </c>
      <c r="BZ293" s="614" t="s">
        <v>1083</v>
      </c>
      <c r="CA293" s="614" t="s">
        <v>1083</v>
      </c>
      <c r="CB293" s="614" t="s">
        <v>1083</v>
      </c>
      <c r="CC293" s="614" t="s">
        <v>1083</v>
      </c>
      <c r="CD293" s="614" t="s">
        <v>1083</v>
      </c>
      <c r="CE293" s="614" t="s">
        <v>529</v>
      </c>
      <c r="CF293" s="614" t="s">
        <v>529</v>
      </c>
      <c r="CG293" s="614" t="s">
        <v>1083</v>
      </c>
      <c r="CH293" s="614" t="s">
        <v>1083</v>
      </c>
      <c r="CI293" s="614" t="s">
        <v>1083</v>
      </c>
      <c r="CJ293" s="614" t="s">
        <v>1083</v>
      </c>
      <c r="CK293" s="614" t="s">
        <v>529</v>
      </c>
      <c r="CL293" s="614" t="s">
        <v>1083</v>
      </c>
      <c r="CM293" s="614" t="s">
        <v>1083</v>
      </c>
      <c r="CN293" s="614" t="s">
        <v>529</v>
      </c>
      <c r="CO293" s="614" t="s">
        <v>1083</v>
      </c>
      <c r="CP293" s="614" t="s">
        <v>1083</v>
      </c>
      <c r="CQ293" s="614" t="s">
        <v>1083</v>
      </c>
      <c r="CR293" s="614" t="s">
        <v>529</v>
      </c>
      <c r="CS293" s="614" t="s">
        <v>1083</v>
      </c>
      <c r="CT293" s="614" t="s">
        <v>1083</v>
      </c>
      <c r="CU293" s="614" t="s">
        <v>1083</v>
      </c>
      <c r="CV293" s="614" t="s">
        <v>1083</v>
      </c>
      <c r="CW293" s="614" t="s">
        <v>1083</v>
      </c>
      <c r="CX293" s="614" t="s">
        <v>1083</v>
      </c>
      <c r="CY293" s="614" t="s">
        <v>1083</v>
      </c>
      <c r="CZ293" s="614" t="s">
        <v>1083</v>
      </c>
      <c r="DA293" s="614" t="s">
        <v>1083</v>
      </c>
      <c r="DB293" s="614" t="s">
        <v>1083</v>
      </c>
      <c r="DC293" s="614" t="s">
        <v>529</v>
      </c>
      <c r="DD293" s="614" t="s">
        <v>1083</v>
      </c>
      <c r="DE293" s="614" t="s">
        <v>1083</v>
      </c>
      <c r="DF293" s="614" t="s">
        <v>1083</v>
      </c>
      <c r="DG293" s="614" t="s">
        <v>1083</v>
      </c>
      <c r="DH293" s="614" t="s">
        <v>1083</v>
      </c>
      <c r="DI293" s="614" t="s">
        <v>1083</v>
      </c>
      <c r="DJ293" s="614" t="s">
        <v>1083</v>
      </c>
      <c r="DK293" s="614" t="s">
        <v>1083</v>
      </c>
      <c r="DL293" s="614" t="s">
        <v>1083</v>
      </c>
      <c r="DM293" s="614" t="s">
        <v>529</v>
      </c>
      <c r="DN293" s="614" t="s">
        <v>1083</v>
      </c>
      <c r="DO293" s="614" t="s">
        <v>1083</v>
      </c>
      <c r="DP293" s="614" t="s">
        <v>529</v>
      </c>
      <c r="DQ293" s="614" t="s">
        <v>1083</v>
      </c>
      <c r="DR293" s="614" t="s">
        <v>1083</v>
      </c>
      <c r="DS293" s="614" t="s">
        <v>1083</v>
      </c>
      <c r="DT293" s="614" t="s">
        <v>1083</v>
      </c>
      <c r="DU293" s="614" t="s">
        <v>1083</v>
      </c>
      <c r="DV293" s="614" t="s">
        <v>1083</v>
      </c>
      <c r="DW293" s="614" t="s">
        <v>1083</v>
      </c>
      <c r="DX293" s="614" t="s">
        <v>1083</v>
      </c>
      <c r="DY293" s="614" t="s">
        <v>1083</v>
      </c>
      <c r="DZ293" s="614" t="s">
        <v>529</v>
      </c>
      <c r="EA293" s="614" t="s">
        <v>529</v>
      </c>
      <c r="EB293" s="614" t="s">
        <v>529</v>
      </c>
      <c r="EC293" s="614" t="s">
        <v>1083</v>
      </c>
      <c r="ED293" s="614" t="s">
        <v>529</v>
      </c>
      <c r="EE293" s="614" t="s">
        <v>529</v>
      </c>
      <c r="EF293" s="614" t="s">
        <v>529</v>
      </c>
      <c r="EG293" s="614" t="s">
        <v>529</v>
      </c>
      <c r="EH293" s="614" t="s">
        <v>1083</v>
      </c>
      <c r="EI293" s="614" t="s">
        <v>1083</v>
      </c>
      <c r="EJ293" s="614" t="s">
        <v>1083</v>
      </c>
      <c r="EK293" s="614" t="s">
        <v>1083</v>
      </c>
      <c r="EL293" s="614" t="s">
        <v>1083</v>
      </c>
      <c r="EM293" s="614" t="s">
        <v>1083</v>
      </c>
      <c r="EN293" s="614" t="s">
        <v>1083</v>
      </c>
      <c r="EO293" s="614" t="s">
        <v>1083</v>
      </c>
      <c r="EP293" s="614" t="s">
        <v>1083</v>
      </c>
      <c r="EQ293" s="614" t="s">
        <v>1083</v>
      </c>
      <c r="ER293" s="614" t="s">
        <v>1083</v>
      </c>
      <c r="ES293" s="614" t="s">
        <v>1083</v>
      </c>
      <c r="ET293" s="614" t="s">
        <v>529</v>
      </c>
      <c r="EU293" s="614" t="s">
        <v>529</v>
      </c>
      <c r="EV293" s="614" t="s">
        <v>529</v>
      </c>
      <c r="EW293" s="614" t="s">
        <v>1083</v>
      </c>
      <c r="EX293" s="614" t="s">
        <v>1083</v>
      </c>
      <c r="EY293" s="614" t="s">
        <v>1083</v>
      </c>
      <c r="EZ293" s="614" t="s">
        <v>529</v>
      </c>
      <c r="FA293" s="614" t="s">
        <v>1083</v>
      </c>
      <c r="FB293" s="614" t="s">
        <v>1083</v>
      </c>
      <c r="FC293" s="614" t="s">
        <v>1083</v>
      </c>
      <c r="FD293" s="614" t="s">
        <v>1083</v>
      </c>
      <c r="FE293" s="614" t="s">
        <v>1083</v>
      </c>
      <c r="FF293" s="614" t="s">
        <v>1083</v>
      </c>
      <c r="FG293" s="614" t="s">
        <v>1083</v>
      </c>
      <c r="FH293" s="614" t="s">
        <v>1083</v>
      </c>
      <c r="FI293" s="614" t="s">
        <v>1083</v>
      </c>
      <c r="FJ293" s="614" t="s">
        <v>529</v>
      </c>
      <c r="FK293" s="614" t="s">
        <v>529</v>
      </c>
      <c r="FL293" s="614" t="s">
        <v>1083</v>
      </c>
      <c r="FM293" s="614" t="s">
        <v>1083</v>
      </c>
      <c r="FN293" s="614" t="s">
        <v>1083</v>
      </c>
      <c r="FO293" s="614" t="s">
        <v>1083</v>
      </c>
      <c r="FP293" s="614" t="s">
        <v>1083</v>
      </c>
      <c r="FQ293" s="614" t="s">
        <v>1083</v>
      </c>
      <c r="FR293" s="614" t="s">
        <v>529</v>
      </c>
      <c r="FS293" s="614" t="s">
        <v>529</v>
      </c>
      <c r="FT293" s="614" t="s">
        <v>529</v>
      </c>
      <c r="FU293" s="614" t="s">
        <v>529</v>
      </c>
      <c r="FV293" s="614" t="s">
        <v>529</v>
      </c>
      <c r="FW293" s="614" t="s">
        <v>529</v>
      </c>
      <c r="FX293" s="614" t="s">
        <v>529</v>
      </c>
      <c r="FY293" s="614" t="s">
        <v>1083</v>
      </c>
      <c r="FZ293" s="614" t="s">
        <v>529</v>
      </c>
      <c r="GA293" s="614" t="s">
        <v>529</v>
      </c>
      <c r="GB293" s="614" t="s">
        <v>529</v>
      </c>
      <c r="GC293" s="614" t="s">
        <v>529</v>
      </c>
      <c r="GD293" s="614" t="s">
        <v>529</v>
      </c>
      <c r="GE293" s="614" t="s">
        <v>1083</v>
      </c>
      <c r="GF293" s="614" t="s">
        <v>529</v>
      </c>
      <c r="GG293" s="614" t="s">
        <v>529</v>
      </c>
      <c r="GH293" s="614" t="s">
        <v>1083</v>
      </c>
      <c r="GI293" s="614" t="s">
        <v>1083</v>
      </c>
      <c r="GJ293" s="614" t="s">
        <v>529</v>
      </c>
      <c r="GK293" s="614" t="s">
        <v>1083</v>
      </c>
      <c r="GL293" s="614" t="s">
        <v>529</v>
      </c>
      <c r="GM293" s="614" t="s">
        <v>1083</v>
      </c>
    </row>
    <row r="294" spans="1:195" x14ac:dyDescent="0.2">
      <c r="A294" s="613">
        <v>45119</v>
      </c>
      <c r="B294" s="614" t="s">
        <v>1083</v>
      </c>
      <c r="C294" s="614" t="s">
        <v>1083</v>
      </c>
      <c r="D294" s="614" t="s">
        <v>1083</v>
      </c>
      <c r="E294" s="614" t="s">
        <v>529</v>
      </c>
      <c r="F294" s="614" t="s">
        <v>1083</v>
      </c>
      <c r="G294" s="614" t="s">
        <v>1083</v>
      </c>
      <c r="H294" s="614" t="s">
        <v>1083</v>
      </c>
      <c r="I294" s="614" t="s">
        <v>1083</v>
      </c>
      <c r="J294" s="614" t="s">
        <v>1083</v>
      </c>
      <c r="K294" s="614" t="s">
        <v>1083</v>
      </c>
      <c r="L294" s="614" t="s">
        <v>1083</v>
      </c>
      <c r="M294" s="614" t="s">
        <v>1083</v>
      </c>
      <c r="N294" s="614" t="s">
        <v>1083</v>
      </c>
      <c r="O294" s="614" t="s">
        <v>1083</v>
      </c>
      <c r="P294" s="614" t="s">
        <v>1083</v>
      </c>
      <c r="Q294" s="614" t="s">
        <v>1083</v>
      </c>
      <c r="R294" s="614" t="s">
        <v>1083</v>
      </c>
      <c r="S294" s="614" t="s">
        <v>1083</v>
      </c>
      <c r="T294" s="614" t="s">
        <v>1083</v>
      </c>
      <c r="U294" s="614" t="s">
        <v>1083</v>
      </c>
      <c r="V294" s="614" t="s">
        <v>1083</v>
      </c>
      <c r="W294" s="614" t="s">
        <v>529</v>
      </c>
      <c r="X294" s="614" t="s">
        <v>529</v>
      </c>
      <c r="Y294" s="614" t="s">
        <v>1083</v>
      </c>
      <c r="Z294" s="614" t="s">
        <v>1083</v>
      </c>
      <c r="AA294" s="614" t="s">
        <v>1083</v>
      </c>
      <c r="AB294" s="614" t="s">
        <v>1083</v>
      </c>
      <c r="AC294" s="614" t="s">
        <v>1083</v>
      </c>
      <c r="AD294" s="614" t="s">
        <v>1083</v>
      </c>
      <c r="AE294" s="614" t="s">
        <v>1083</v>
      </c>
      <c r="AF294" s="614" t="s">
        <v>1083</v>
      </c>
      <c r="AG294" s="614" t="s">
        <v>1083</v>
      </c>
      <c r="AH294" s="614" t="s">
        <v>1083</v>
      </c>
      <c r="AI294" s="614" t="s">
        <v>1083</v>
      </c>
      <c r="AJ294" s="614" t="s">
        <v>1083</v>
      </c>
      <c r="AK294" s="614" t="s">
        <v>1083</v>
      </c>
      <c r="AL294" s="614" t="s">
        <v>1083</v>
      </c>
      <c r="AM294" s="614" t="s">
        <v>1083</v>
      </c>
      <c r="AN294" s="614" t="s">
        <v>1083</v>
      </c>
      <c r="AO294" s="614" t="s">
        <v>1083</v>
      </c>
      <c r="AP294" s="614" t="s">
        <v>1083</v>
      </c>
      <c r="AQ294" s="614" t="s">
        <v>1083</v>
      </c>
      <c r="AR294" s="614" t="s">
        <v>1083</v>
      </c>
      <c r="AS294" s="614" t="s">
        <v>1083</v>
      </c>
      <c r="AT294" s="614" t="s">
        <v>1083</v>
      </c>
      <c r="AU294" s="614" t="s">
        <v>1083</v>
      </c>
      <c r="AV294" s="614" t="s">
        <v>1083</v>
      </c>
      <c r="AW294" s="614" t="s">
        <v>1083</v>
      </c>
      <c r="AX294" s="614" t="s">
        <v>1083</v>
      </c>
      <c r="AY294" s="614" t="s">
        <v>1083</v>
      </c>
      <c r="AZ294" s="614" t="s">
        <v>1083</v>
      </c>
      <c r="BA294" s="614" t="s">
        <v>1083</v>
      </c>
      <c r="BB294" s="614" t="s">
        <v>1083</v>
      </c>
      <c r="BC294" s="614" t="s">
        <v>529</v>
      </c>
      <c r="BD294" s="614" t="s">
        <v>529</v>
      </c>
      <c r="BE294" s="614" t="s">
        <v>1083</v>
      </c>
      <c r="BF294" s="614" t="s">
        <v>529</v>
      </c>
      <c r="BG294" s="614" t="s">
        <v>529</v>
      </c>
      <c r="BH294" s="614" t="s">
        <v>529</v>
      </c>
      <c r="BI294" s="614" t="s">
        <v>1083</v>
      </c>
      <c r="BJ294" s="614" t="s">
        <v>1083</v>
      </c>
      <c r="BK294" s="614" t="s">
        <v>529</v>
      </c>
      <c r="BL294" s="614" t="s">
        <v>529</v>
      </c>
      <c r="BM294" s="614" t="s">
        <v>1083</v>
      </c>
      <c r="BN294" s="614" t="s">
        <v>529</v>
      </c>
      <c r="BO294" s="614" t="s">
        <v>529</v>
      </c>
      <c r="BP294" s="614" t="s">
        <v>529</v>
      </c>
      <c r="BQ294" s="614" t="s">
        <v>529</v>
      </c>
      <c r="BR294" s="614" t="s">
        <v>529</v>
      </c>
      <c r="BS294" s="614" t="s">
        <v>529</v>
      </c>
      <c r="BT294" s="614" t="s">
        <v>529</v>
      </c>
      <c r="BU294" s="614" t="s">
        <v>529</v>
      </c>
      <c r="BV294" s="614" t="s">
        <v>529</v>
      </c>
      <c r="BW294" s="614" t="s">
        <v>529</v>
      </c>
      <c r="BX294" s="614" t="s">
        <v>529</v>
      </c>
      <c r="BY294" s="614" t="s">
        <v>1083</v>
      </c>
      <c r="BZ294" s="614" t="s">
        <v>1083</v>
      </c>
      <c r="CA294" s="614" t="s">
        <v>1083</v>
      </c>
      <c r="CB294" s="614" t="s">
        <v>1083</v>
      </c>
      <c r="CC294" s="614" t="s">
        <v>1083</v>
      </c>
      <c r="CD294" s="614" t="s">
        <v>1083</v>
      </c>
      <c r="CE294" s="614" t="s">
        <v>529</v>
      </c>
      <c r="CF294" s="614" t="s">
        <v>529</v>
      </c>
      <c r="CG294" s="614" t="s">
        <v>1083</v>
      </c>
      <c r="CH294" s="614" t="s">
        <v>1083</v>
      </c>
      <c r="CI294" s="614" t="s">
        <v>1083</v>
      </c>
      <c r="CJ294" s="614" t="s">
        <v>1083</v>
      </c>
      <c r="CK294" s="614" t="s">
        <v>529</v>
      </c>
      <c r="CL294" s="614" t="s">
        <v>1083</v>
      </c>
      <c r="CM294" s="614" t="s">
        <v>1083</v>
      </c>
      <c r="CN294" s="614" t="s">
        <v>1083</v>
      </c>
      <c r="CO294" s="614" t="s">
        <v>1083</v>
      </c>
      <c r="CP294" s="614" t="s">
        <v>1083</v>
      </c>
      <c r="CQ294" s="614" t="s">
        <v>1083</v>
      </c>
      <c r="CR294" s="614" t="s">
        <v>529</v>
      </c>
      <c r="CS294" s="614" t="s">
        <v>1083</v>
      </c>
      <c r="CT294" s="614" t="s">
        <v>1083</v>
      </c>
      <c r="CU294" s="614" t="s">
        <v>1083</v>
      </c>
      <c r="CV294" s="614" t="s">
        <v>1083</v>
      </c>
      <c r="CW294" s="614" t="s">
        <v>1083</v>
      </c>
      <c r="CX294" s="614" t="s">
        <v>1083</v>
      </c>
      <c r="CY294" s="614" t="s">
        <v>1083</v>
      </c>
      <c r="CZ294" s="614" t="s">
        <v>1083</v>
      </c>
      <c r="DA294" s="614" t="s">
        <v>1083</v>
      </c>
      <c r="DB294" s="614" t="s">
        <v>1083</v>
      </c>
      <c r="DC294" s="614" t="s">
        <v>529</v>
      </c>
      <c r="DD294" s="614" t="s">
        <v>1083</v>
      </c>
      <c r="DE294" s="614" t="s">
        <v>1083</v>
      </c>
      <c r="DF294" s="614" t="s">
        <v>1083</v>
      </c>
      <c r="DG294" s="614" t="s">
        <v>1083</v>
      </c>
      <c r="DH294" s="614" t="s">
        <v>1083</v>
      </c>
      <c r="DI294" s="614" t="s">
        <v>1083</v>
      </c>
      <c r="DJ294" s="614" t="s">
        <v>1083</v>
      </c>
      <c r="DK294" s="614" t="s">
        <v>1083</v>
      </c>
      <c r="DL294" s="614" t="s">
        <v>1083</v>
      </c>
      <c r="DM294" s="614" t="s">
        <v>529</v>
      </c>
      <c r="DN294" s="614" t="s">
        <v>1083</v>
      </c>
      <c r="DO294" s="614" t="s">
        <v>1083</v>
      </c>
      <c r="DP294" s="614" t="s">
        <v>529</v>
      </c>
      <c r="DQ294" s="614" t="s">
        <v>1083</v>
      </c>
      <c r="DR294" s="614" t="s">
        <v>1083</v>
      </c>
      <c r="DS294" s="614" t="s">
        <v>1083</v>
      </c>
      <c r="DT294" s="614" t="s">
        <v>1083</v>
      </c>
      <c r="DU294" s="614" t="s">
        <v>1083</v>
      </c>
      <c r="DV294" s="614" t="s">
        <v>1083</v>
      </c>
      <c r="DW294" s="614" t="s">
        <v>1083</v>
      </c>
      <c r="DX294" s="614" t="s">
        <v>1083</v>
      </c>
      <c r="DY294" s="614" t="s">
        <v>1083</v>
      </c>
      <c r="DZ294" s="614" t="s">
        <v>529</v>
      </c>
      <c r="EA294" s="614" t="s">
        <v>529</v>
      </c>
      <c r="EB294" s="614" t="s">
        <v>529</v>
      </c>
      <c r="EC294" s="614" t="s">
        <v>1083</v>
      </c>
      <c r="ED294" s="614" t="s">
        <v>529</v>
      </c>
      <c r="EE294" s="614" t="s">
        <v>529</v>
      </c>
      <c r="EF294" s="614" t="s">
        <v>529</v>
      </c>
      <c r="EG294" s="614" t="s">
        <v>529</v>
      </c>
      <c r="EH294" s="614" t="s">
        <v>1083</v>
      </c>
      <c r="EI294" s="614" t="s">
        <v>1083</v>
      </c>
      <c r="EJ294" s="614" t="s">
        <v>1083</v>
      </c>
      <c r="EK294" s="614" t="s">
        <v>1083</v>
      </c>
      <c r="EL294" s="614" t="s">
        <v>1083</v>
      </c>
      <c r="EM294" s="614" t="s">
        <v>1083</v>
      </c>
      <c r="EN294" s="614" t="s">
        <v>1083</v>
      </c>
      <c r="EO294" s="614" t="s">
        <v>1083</v>
      </c>
      <c r="EP294" s="614" t="s">
        <v>1083</v>
      </c>
      <c r="EQ294" s="614" t="s">
        <v>1083</v>
      </c>
      <c r="ER294" s="614" t="s">
        <v>1083</v>
      </c>
      <c r="ES294" s="614" t="s">
        <v>1083</v>
      </c>
      <c r="ET294" s="614" t="s">
        <v>529</v>
      </c>
      <c r="EU294" s="614" t="s">
        <v>529</v>
      </c>
      <c r="EV294" s="614" t="s">
        <v>529</v>
      </c>
      <c r="EW294" s="614" t="s">
        <v>1083</v>
      </c>
      <c r="EX294" s="614" t="s">
        <v>1083</v>
      </c>
      <c r="EY294" s="614" t="s">
        <v>1083</v>
      </c>
      <c r="EZ294" s="614" t="s">
        <v>529</v>
      </c>
      <c r="FA294" s="614" t="s">
        <v>1083</v>
      </c>
      <c r="FB294" s="614" t="s">
        <v>1083</v>
      </c>
      <c r="FC294" s="614" t="s">
        <v>1083</v>
      </c>
      <c r="FD294" s="614" t="s">
        <v>1083</v>
      </c>
      <c r="FE294" s="614" t="s">
        <v>1083</v>
      </c>
      <c r="FF294" s="614" t="s">
        <v>1083</v>
      </c>
      <c r="FG294" s="614" t="s">
        <v>1083</v>
      </c>
      <c r="FH294" s="614" t="s">
        <v>1083</v>
      </c>
      <c r="FI294" s="614" t="s">
        <v>1083</v>
      </c>
      <c r="FJ294" s="614" t="s">
        <v>1083</v>
      </c>
      <c r="FK294" s="614" t="s">
        <v>1083</v>
      </c>
      <c r="FL294" s="614" t="s">
        <v>1083</v>
      </c>
      <c r="FM294" s="614" t="s">
        <v>1083</v>
      </c>
      <c r="FN294" s="614" t="s">
        <v>1083</v>
      </c>
      <c r="FO294" s="614" t="s">
        <v>1083</v>
      </c>
      <c r="FP294" s="614" t="s">
        <v>1083</v>
      </c>
      <c r="FQ294" s="614" t="s">
        <v>1083</v>
      </c>
      <c r="FR294" s="614" t="s">
        <v>529</v>
      </c>
      <c r="FS294" s="614" t="s">
        <v>529</v>
      </c>
      <c r="FT294" s="614" t="s">
        <v>529</v>
      </c>
      <c r="FU294" s="614" t="s">
        <v>529</v>
      </c>
      <c r="FV294" s="614" t="s">
        <v>529</v>
      </c>
      <c r="FW294" s="614" t="s">
        <v>529</v>
      </c>
      <c r="FX294" s="614" t="s">
        <v>529</v>
      </c>
      <c r="FY294" s="614" t="s">
        <v>1083</v>
      </c>
      <c r="FZ294" s="614" t="s">
        <v>1083</v>
      </c>
      <c r="GA294" s="614" t="s">
        <v>1083</v>
      </c>
      <c r="GB294" s="614" t="s">
        <v>529</v>
      </c>
      <c r="GC294" s="614" t="s">
        <v>529</v>
      </c>
      <c r="GD294" s="614" t="s">
        <v>529</v>
      </c>
      <c r="GE294" s="614" t="s">
        <v>1083</v>
      </c>
      <c r="GF294" s="614" t="s">
        <v>529</v>
      </c>
      <c r="GG294" s="614" t="s">
        <v>529</v>
      </c>
      <c r="GH294" s="614" t="s">
        <v>1083</v>
      </c>
      <c r="GI294" s="614" t="s">
        <v>1083</v>
      </c>
      <c r="GJ294" s="614" t="s">
        <v>529</v>
      </c>
      <c r="GK294" s="614" t="s">
        <v>1083</v>
      </c>
      <c r="GL294" s="614" t="s">
        <v>529</v>
      </c>
      <c r="GM294" s="614" t="s">
        <v>1083</v>
      </c>
    </row>
    <row r="295" spans="1:195" x14ac:dyDescent="0.2">
      <c r="A295" s="613">
        <v>45120</v>
      </c>
      <c r="B295" s="614" t="s">
        <v>1083</v>
      </c>
      <c r="C295" s="614" t="s">
        <v>1083</v>
      </c>
      <c r="D295" s="614" t="s">
        <v>1083</v>
      </c>
      <c r="E295" s="614" t="s">
        <v>529</v>
      </c>
      <c r="F295" s="614" t="s">
        <v>1083</v>
      </c>
      <c r="G295" s="614" t="s">
        <v>1083</v>
      </c>
      <c r="H295" s="614" t="s">
        <v>1083</v>
      </c>
      <c r="I295" s="614" t="s">
        <v>1083</v>
      </c>
      <c r="J295" s="614" t="s">
        <v>1083</v>
      </c>
      <c r="K295" s="614" t="s">
        <v>1083</v>
      </c>
      <c r="L295" s="614" t="s">
        <v>1083</v>
      </c>
      <c r="M295" s="614" t="s">
        <v>1083</v>
      </c>
      <c r="N295" s="614" t="s">
        <v>1083</v>
      </c>
      <c r="O295" s="614" t="s">
        <v>1083</v>
      </c>
      <c r="P295" s="614" t="s">
        <v>1083</v>
      </c>
      <c r="Q295" s="614" t="s">
        <v>1083</v>
      </c>
      <c r="R295" s="614" t="s">
        <v>1083</v>
      </c>
      <c r="S295" s="614" t="s">
        <v>1083</v>
      </c>
      <c r="T295" s="614" t="s">
        <v>1083</v>
      </c>
      <c r="U295" s="614" t="s">
        <v>1083</v>
      </c>
      <c r="V295" s="614" t="s">
        <v>1083</v>
      </c>
      <c r="W295" s="614" t="s">
        <v>529</v>
      </c>
      <c r="X295" s="614" t="s">
        <v>529</v>
      </c>
      <c r="Y295" s="614" t="s">
        <v>1083</v>
      </c>
      <c r="Z295" s="614" t="s">
        <v>1083</v>
      </c>
      <c r="AA295" s="614" t="s">
        <v>1083</v>
      </c>
      <c r="AB295" s="614" t="s">
        <v>1083</v>
      </c>
      <c r="AC295" s="614" t="s">
        <v>1083</v>
      </c>
      <c r="AD295" s="614" t="s">
        <v>1083</v>
      </c>
      <c r="AE295" s="614" t="s">
        <v>1083</v>
      </c>
      <c r="AF295" s="614" t="s">
        <v>1083</v>
      </c>
      <c r="AG295" s="614" t="s">
        <v>1083</v>
      </c>
      <c r="AH295" s="614" t="s">
        <v>1083</v>
      </c>
      <c r="AI295" s="614" t="s">
        <v>1083</v>
      </c>
      <c r="AJ295" s="614" t="s">
        <v>1083</v>
      </c>
      <c r="AK295" s="614" t="s">
        <v>1083</v>
      </c>
      <c r="AL295" s="614" t="s">
        <v>1083</v>
      </c>
      <c r="AM295" s="614" t="s">
        <v>1083</v>
      </c>
      <c r="AN295" s="614" t="s">
        <v>1083</v>
      </c>
      <c r="AO295" s="614" t="s">
        <v>1083</v>
      </c>
      <c r="AP295" s="614" t="s">
        <v>1083</v>
      </c>
      <c r="AQ295" s="614" t="s">
        <v>1083</v>
      </c>
      <c r="AR295" s="614" t="s">
        <v>1083</v>
      </c>
      <c r="AS295" s="614" t="s">
        <v>1083</v>
      </c>
      <c r="AT295" s="614" t="s">
        <v>1083</v>
      </c>
      <c r="AU295" s="614" t="s">
        <v>1083</v>
      </c>
      <c r="AV295" s="614" t="s">
        <v>1083</v>
      </c>
      <c r="AW295" s="614" t="s">
        <v>1083</v>
      </c>
      <c r="AX295" s="614" t="s">
        <v>1083</v>
      </c>
      <c r="AY295" s="614" t="s">
        <v>1083</v>
      </c>
      <c r="AZ295" s="614" t="s">
        <v>1083</v>
      </c>
      <c r="BA295" s="614" t="s">
        <v>1083</v>
      </c>
      <c r="BB295" s="614" t="s">
        <v>1083</v>
      </c>
      <c r="BC295" s="614" t="s">
        <v>529</v>
      </c>
      <c r="BD295" s="614" t="s">
        <v>529</v>
      </c>
      <c r="BE295" s="614" t="s">
        <v>1083</v>
      </c>
      <c r="BF295" s="614" t="s">
        <v>529</v>
      </c>
      <c r="BG295" s="614" t="s">
        <v>529</v>
      </c>
      <c r="BH295" s="614" t="s">
        <v>529</v>
      </c>
      <c r="BI295" s="614" t="s">
        <v>1083</v>
      </c>
      <c r="BJ295" s="614" t="s">
        <v>1083</v>
      </c>
      <c r="BK295" s="614" t="s">
        <v>529</v>
      </c>
      <c r="BL295" s="614" t="s">
        <v>529</v>
      </c>
      <c r="BM295" s="614" t="s">
        <v>1083</v>
      </c>
      <c r="BN295" s="614" t="s">
        <v>529</v>
      </c>
      <c r="BO295" s="614" t="s">
        <v>529</v>
      </c>
      <c r="BP295" s="614" t="s">
        <v>529</v>
      </c>
      <c r="BQ295" s="614" t="s">
        <v>529</v>
      </c>
      <c r="BR295" s="614" t="s">
        <v>529</v>
      </c>
      <c r="BS295" s="614" t="s">
        <v>529</v>
      </c>
      <c r="BT295" s="614" t="s">
        <v>529</v>
      </c>
      <c r="BU295" s="614" t="s">
        <v>529</v>
      </c>
      <c r="BV295" s="614" t="s">
        <v>529</v>
      </c>
      <c r="BW295" s="614" t="s">
        <v>529</v>
      </c>
      <c r="BX295" s="614" t="s">
        <v>529</v>
      </c>
      <c r="BY295" s="614" t="s">
        <v>1083</v>
      </c>
      <c r="BZ295" s="614" t="s">
        <v>1083</v>
      </c>
      <c r="CA295" s="614" t="s">
        <v>1083</v>
      </c>
      <c r="CB295" s="614" t="s">
        <v>1083</v>
      </c>
      <c r="CC295" s="614" t="s">
        <v>1083</v>
      </c>
      <c r="CD295" s="614" t="s">
        <v>1083</v>
      </c>
      <c r="CE295" s="614" t="s">
        <v>529</v>
      </c>
      <c r="CF295" s="614" t="s">
        <v>529</v>
      </c>
      <c r="CG295" s="614" t="s">
        <v>1083</v>
      </c>
      <c r="CH295" s="614" t="s">
        <v>1083</v>
      </c>
      <c r="CI295" s="614" t="s">
        <v>1083</v>
      </c>
      <c r="CJ295" s="614" t="s">
        <v>1083</v>
      </c>
      <c r="CK295" s="614" t="s">
        <v>529</v>
      </c>
      <c r="CL295" s="614" t="s">
        <v>1083</v>
      </c>
      <c r="CM295" s="614" t="s">
        <v>1083</v>
      </c>
      <c r="CN295" s="614" t="s">
        <v>1083</v>
      </c>
      <c r="CO295" s="614" t="s">
        <v>1083</v>
      </c>
      <c r="CP295" s="614" t="s">
        <v>1083</v>
      </c>
      <c r="CQ295" s="614" t="s">
        <v>1083</v>
      </c>
      <c r="CR295" s="614" t="s">
        <v>529</v>
      </c>
      <c r="CS295" s="614" t="s">
        <v>1083</v>
      </c>
      <c r="CT295" s="614" t="s">
        <v>1083</v>
      </c>
      <c r="CU295" s="614" t="s">
        <v>1083</v>
      </c>
      <c r="CV295" s="614" t="s">
        <v>1083</v>
      </c>
      <c r="CW295" s="614" t="s">
        <v>1083</v>
      </c>
      <c r="CX295" s="614" t="s">
        <v>1083</v>
      </c>
      <c r="CY295" s="614" t="s">
        <v>1083</v>
      </c>
      <c r="CZ295" s="614" t="s">
        <v>1083</v>
      </c>
      <c r="DA295" s="614" t="s">
        <v>529</v>
      </c>
      <c r="DB295" s="614" t="s">
        <v>1083</v>
      </c>
      <c r="DC295" s="614" t="s">
        <v>529</v>
      </c>
      <c r="DD295" s="614" t="s">
        <v>1083</v>
      </c>
      <c r="DE295" s="614" t="s">
        <v>1083</v>
      </c>
      <c r="DF295" s="614" t="s">
        <v>1083</v>
      </c>
      <c r="DG295" s="614" t="s">
        <v>1083</v>
      </c>
      <c r="DH295" s="614" t="s">
        <v>1083</v>
      </c>
      <c r="DI295" s="614" t="s">
        <v>1083</v>
      </c>
      <c r="DJ295" s="614" t="s">
        <v>1083</v>
      </c>
      <c r="DK295" s="614" t="s">
        <v>1083</v>
      </c>
      <c r="DL295" s="614" t="s">
        <v>1083</v>
      </c>
      <c r="DM295" s="614" t="s">
        <v>529</v>
      </c>
      <c r="DN295" s="614" t="s">
        <v>1083</v>
      </c>
      <c r="DO295" s="614" t="s">
        <v>1083</v>
      </c>
      <c r="DP295" s="614" t="s">
        <v>529</v>
      </c>
      <c r="DQ295" s="614" t="s">
        <v>1083</v>
      </c>
      <c r="DR295" s="614" t="s">
        <v>1083</v>
      </c>
      <c r="DS295" s="614" t="s">
        <v>1083</v>
      </c>
      <c r="DT295" s="614" t="s">
        <v>1083</v>
      </c>
      <c r="DU295" s="614" t="s">
        <v>1083</v>
      </c>
      <c r="DV295" s="614" t="s">
        <v>1083</v>
      </c>
      <c r="DW295" s="614" t="s">
        <v>1083</v>
      </c>
      <c r="DX295" s="614" t="s">
        <v>1083</v>
      </c>
      <c r="DY295" s="614" t="s">
        <v>1083</v>
      </c>
      <c r="DZ295" s="614" t="s">
        <v>529</v>
      </c>
      <c r="EA295" s="614" t="s">
        <v>529</v>
      </c>
      <c r="EB295" s="614" t="s">
        <v>529</v>
      </c>
      <c r="EC295" s="614" t="s">
        <v>1083</v>
      </c>
      <c r="ED295" s="614" t="s">
        <v>529</v>
      </c>
      <c r="EE295" s="614" t="s">
        <v>529</v>
      </c>
      <c r="EF295" s="614" t="s">
        <v>529</v>
      </c>
      <c r="EG295" s="614" t="s">
        <v>529</v>
      </c>
      <c r="EH295" s="614" t="s">
        <v>1083</v>
      </c>
      <c r="EI295" s="614" t="s">
        <v>1083</v>
      </c>
      <c r="EJ295" s="614" t="s">
        <v>1083</v>
      </c>
      <c r="EK295" s="614" t="s">
        <v>1083</v>
      </c>
      <c r="EL295" s="614" t="s">
        <v>1083</v>
      </c>
      <c r="EM295" s="614" t="s">
        <v>1083</v>
      </c>
      <c r="EN295" s="614" t="s">
        <v>1083</v>
      </c>
      <c r="EO295" s="614" t="s">
        <v>1083</v>
      </c>
      <c r="EP295" s="614" t="s">
        <v>1083</v>
      </c>
      <c r="EQ295" s="614" t="s">
        <v>1083</v>
      </c>
      <c r="ER295" s="614" t="s">
        <v>1083</v>
      </c>
      <c r="ES295" s="614" t="s">
        <v>1083</v>
      </c>
      <c r="ET295" s="614" t="s">
        <v>529</v>
      </c>
      <c r="EU295" s="614" t="s">
        <v>1083</v>
      </c>
      <c r="EV295" s="614" t="s">
        <v>529</v>
      </c>
      <c r="EW295" s="614" t="s">
        <v>1083</v>
      </c>
      <c r="EX295" s="614" t="s">
        <v>1083</v>
      </c>
      <c r="EY295" s="614" t="s">
        <v>1083</v>
      </c>
      <c r="EZ295" s="614" t="s">
        <v>529</v>
      </c>
      <c r="FA295" s="614" t="s">
        <v>1083</v>
      </c>
      <c r="FB295" s="614" t="s">
        <v>1083</v>
      </c>
      <c r="FC295" s="614" t="s">
        <v>1083</v>
      </c>
      <c r="FD295" s="614" t="s">
        <v>1083</v>
      </c>
      <c r="FE295" s="614" t="s">
        <v>1083</v>
      </c>
      <c r="FF295" s="614" t="s">
        <v>1083</v>
      </c>
      <c r="FG295" s="614" t="s">
        <v>1083</v>
      </c>
      <c r="FH295" s="614" t="s">
        <v>1083</v>
      </c>
      <c r="FI295" s="614" t="s">
        <v>1083</v>
      </c>
      <c r="FJ295" s="614" t="s">
        <v>1083</v>
      </c>
      <c r="FK295" s="614" t="s">
        <v>1083</v>
      </c>
      <c r="FL295" s="614" t="s">
        <v>1083</v>
      </c>
      <c r="FM295" s="614" t="s">
        <v>1083</v>
      </c>
      <c r="FN295" s="614" t="s">
        <v>1083</v>
      </c>
      <c r="FO295" s="614" t="s">
        <v>1083</v>
      </c>
      <c r="FP295" s="614" t="s">
        <v>1083</v>
      </c>
      <c r="FQ295" s="614" t="s">
        <v>1083</v>
      </c>
      <c r="FR295" s="614" t="s">
        <v>529</v>
      </c>
      <c r="FS295" s="614" t="s">
        <v>529</v>
      </c>
      <c r="FT295" s="614" t="s">
        <v>529</v>
      </c>
      <c r="FU295" s="614" t="s">
        <v>529</v>
      </c>
      <c r="FV295" s="614" t="s">
        <v>529</v>
      </c>
      <c r="FW295" s="614" t="s">
        <v>529</v>
      </c>
      <c r="FX295" s="614" t="s">
        <v>529</v>
      </c>
      <c r="FY295" s="614" t="s">
        <v>1083</v>
      </c>
      <c r="FZ295" s="614" t="s">
        <v>529</v>
      </c>
      <c r="GA295" s="614" t="s">
        <v>529</v>
      </c>
      <c r="GB295" s="614" t="s">
        <v>529</v>
      </c>
      <c r="GC295" s="614" t="s">
        <v>529</v>
      </c>
      <c r="GD295" s="614" t="s">
        <v>529</v>
      </c>
      <c r="GE295" s="614" t="s">
        <v>1083</v>
      </c>
      <c r="GF295" s="614" t="s">
        <v>529</v>
      </c>
      <c r="GG295" s="614" t="s">
        <v>529</v>
      </c>
      <c r="GH295" s="614" t="s">
        <v>1083</v>
      </c>
      <c r="GI295" s="614" t="s">
        <v>1083</v>
      </c>
      <c r="GJ295" s="614" t="s">
        <v>529</v>
      </c>
      <c r="GK295" s="614" t="s">
        <v>1083</v>
      </c>
      <c r="GL295" s="614" t="s">
        <v>529</v>
      </c>
      <c r="GM295" s="614" t="s">
        <v>1083</v>
      </c>
    </row>
    <row r="296" spans="1:195" x14ac:dyDescent="0.2">
      <c r="A296" s="613">
        <v>45121</v>
      </c>
      <c r="B296" s="614" t="s">
        <v>1083</v>
      </c>
      <c r="C296" s="614" t="s">
        <v>529</v>
      </c>
      <c r="D296" s="614" t="s">
        <v>1083</v>
      </c>
      <c r="E296" s="614" t="s">
        <v>529</v>
      </c>
      <c r="F296" s="614" t="s">
        <v>1083</v>
      </c>
      <c r="G296" s="614" t="s">
        <v>529</v>
      </c>
      <c r="H296" s="614" t="s">
        <v>1083</v>
      </c>
      <c r="I296" s="614" t="s">
        <v>1083</v>
      </c>
      <c r="J296" s="614" t="s">
        <v>1083</v>
      </c>
      <c r="K296" s="614" t="s">
        <v>529</v>
      </c>
      <c r="L296" s="614" t="s">
        <v>1083</v>
      </c>
      <c r="M296" s="614" t="s">
        <v>1083</v>
      </c>
      <c r="N296" s="614" t="s">
        <v>1083</v>
      </c>
      <c r="O296" s="614" t="s">
        <v>529</v>
      </c>
      <c r="P296" s="614" t="s">
        <v>1083</v>
      </c>
      <c r="Q296" s="614" t="s">
        <v>1083</v>
      </c>
      <c r="R296" s="614" t="s">
        <v>1083</v>
      </c>
      <c r="S296" s="614" t="s">
        <v>1083</v>
      </c>
      <c r="T296" s="614" t="s">
        <v>1083</v>
      </c>
      <c r="U296" s="614" t="s">
        <v>1083</v>
      </c>
      <c r="V296" s="614" t="s">
        <v>1083</v>
      </c>
      <c r="W296" s="614" t="s">
        <v>1083</v>
      </c>
      <c r="X296" s="614" t="s">
        <v>529</v>
      </c>
      <c r="Y296" s="614" t="s">
        <v>1083</v>
      </c>
      <c r="Z296" s="614" t="s">
        <v>1083</v>
      </c>
      <c r="AA296" s="614" t="s">
        <v>1083</v>
      </c>
      <c r="AB296" s="614" t="s">
        <v>1083</v>
      </c>
      <c r="AC296" s="614" t="s">
        <v>1083</v>
      </c>
      <c r="AD296" s="614" t="s">
        <v>1083</v>
      </c>
      <c r="AE296" s="614" t="s">
        <v>1083</v>
      </c>
      <c r="AF296" s="614" t="s">
        <v>1083</v>
      </c>
      <c r="AG296" s="614" t="s">
        <v>1083</v>
      </c>
      <c r="AH296" s="614" t="s">
        <v>1083</v>
      </c>
      <c r="AI296" s="614" t="s">
        <v>1083</v>
      </c>
      <c r="AJ296" s="614" t="s">
        <v>1083</v>
      </c>
      <c r="AK296" s="614" t="s">
        <v>1083</v>
      </c>
      <c r="AL296" s="614" t="s">
        <v>1083</v>
      </c>
      <c r="AM296" s="614" t="s">
        <v>1083</v>
      </c>
      <c r="AN296" s="614" t="s">
        <v>1083</v>
      </c>
      <c r="AO296" s="614" t="s">
        <v>1083</v>
      </c>
      <c r="AP296" s="614" t="s">
        <v>1083</v>
      </c>
      <c r="AQ296" s="614" t="s">
        <v>1083</v>
      </c>
      <c r="AR296" s="614" t="s">
        <v>1083</v>
      </c>
      <c r="AS296" s="614" t="s">
        <v>1083</v>
      </c>
      <c r="AT296" s="614" t="s">
        <v>529</v>
      </c>
      <c r="AU296" s="614" t="s">
        <v>1083</v>
      </c>
      <c r="AV296" s="614" t="s">
        <v>1083</v>
      </c>
      <c r="AW296" s="614" t="s">
        <v>529</v>
      </c>
      <c r="AX296" s="614" t="s">
        <v>1083</v>
      </c>
      <c r="AY296" s="614" t="s">
        <v>1083</v>
      </c>
      <c r="AZ296" s="614" t="s">
        <v>529</v>
      </c>
      <c r="BA296" s="614" t="s">
        <v>1083</v>
      </c>
      <c r="BB296" s="614" t="s">
        <v>1083</v>
      </c>
      <c r="BC296" s="614" t="s">
        <v>529</v>
      </c>
      <c r="BD296" s="614" t="s">
        <v>529</v>
      </c>
      <c r="BE296" s="614" t="s">
        <v>1083</v>
      </c>
      <c r="BF296" s="614" t="s">
        <v>529</v>
      </c>
      <c r="BG296" s="614" t="s">
        <v>529</v>
      </c>
      <c r="BH296" s="614" t="s">
        <v>529</v>
      </c>
      <c r="BI296" s="614" t="s">
        <v>1083</v>
      </c>
      <c r="BJ296" s="614" t="s">
        <v>1083</v>
      </c>
      <c r="BK296" s="614" t="s">
        <v>529</v>
      </c>
      <c r="BL296" s="614" t="s">
        <v>529</v>
      </c>
      <c r="BM296" s="614" t="s">
        <v>1083</v>
      </c>
      <c r="BN296" s="614" t="s">
        <v>529</v>
      </c>
      <c r="BO296" s="614" t="s">
        <v>529</v>
      </c>
      <c r="BP296" s="614" t="s">
        <v>529</v>
      </c>
      <c r="BQ296" s="614" t="s">
        <v>529</v>
      </c>
      <c r="BR296" s="614" t="s">
        <v>529</v>
      </c>
      <c r="BS296" s="614" t="s">
        <v>529</v>
      </c>
      <c r="BT296" s="614" t="s">
        <v>529</v>
      </c>
      <c r="BU296" s="614" t="s">
        <v>529</v>
      </c>
      <c r="BV296" s="614" t="s">
        <v>529</v>
      </c>
      <c r="BW296" s="614" t="s">
        <v>529</v>
      </c>
      <c r="BX296" s="614" t="s">
        <v>529</v>
      </c>
      <c r="BY296" s="614" t="s">
        <v>1083</v>
      </c>
      <c r="BZ296" s="614" t="s">
        <v>1083</v>
      </c>
      <c r="CA296" s="614" t="s">
        <v>1083</v>
      </c>
      <c r="CB296" s="614" t="s">
        <v>1083</v>
      </c>
      <c r="CC296" s="614" t="s">
        <v>1083</v>
      </c>
      <c r="CD296" s="614" t="s">
        <v>1083</v>
      </c>
      <c r="CE296" s="614" t="s">
        <v>529</v>
      </c>
      <c r="CF296" s="614" t="s">
        <v>529</v>
      </c>
      <c r="CG296" s="614" t="s">
        <v>1083</v>
      </c>
      <c r="CH296" s="614" t="s">
        <v>1083</v>
      </c>
      <c r="CI296" s="614" t="s">
        <v>1083</v>
      </c>
      <c r="CJ296" s="614" t="s">
        <v>1083</v>
      </c>
      <c r="CK296" s="614" t="s">
        <v>529</v>
      </c>
      <c r="CL296" s="614" t="s">
        <v>1083</v>
      </c>
      <c r="CM296" s="614" t="s">
        <v>529</v>
      </c>
      <c r="CN296" s="614" t="s">
        <v>1083</v>
      </c>
      <c r="CO296" s="614" t="s">
        <v>1083</v>
      </c>
      <c r="CP296" s="614" t="s">
        <v>1083</v>
      </c>
      <c r="CQ296" s="614" t="s">
        <v>1083</v>
      </c>
      <c r="CR296" s="614" t="s">
        <v>529</v>
      </c>
      <c r="CS296" s="614" t="s">
        <v>1083</v>
      </c>
      <c r="CT296" s="614" t="s">
        <v>1083</v>
      </c>
      <c r="CU296" s="614" t="s">
        <v>1083</v>
      </c>
      <c r="CV296" s="614" t="s">
        <v>1083</v>
      </c>
      <c r="CW296" s="614" t="s">
        <v>1083</v>
      </c>
      <c r="CX296" s="614" t="s">
        <v>1083</v>
      </c>
      <c r="CY296" s="614" t="s">
        <v>1083</v>
      </c>
      <c r="CZ296" s="614" t="s">
        <v>1083</v>
      </c>
      <c r="DA296" s="614" t="s">
        <v>529</v>
      </c>
      <c r="DB296" s="614" t="s">
        <v>1083</v>
      </c>
      <c r="DC296" s="614" t="s">
        <v>529</v>
      </c>
      <c r="DD296" s="614" t="s">
        <v>1083</v>
      </c>
      <c r="DE296" s="614" t="s">
        <v>1083</v>
      </c>
      <c r="DF296" s="614" t="s">
        <v>1083</v>
      </c>
      <c r="DG296" s="614" t="s">
        <v>529</v>
      </c>
      <c r="DH296" s="614" t="s">
        <v>1083</v>
      </c>
      <c r="DI296" s="614" t="s">
        <v>529</v>
      </c>
      <c r="DJ296" s="614" t="s">
        <v>1083</v>
      </c>
      <c r="DK296" s="614" t="s">
        <v>1083</v>
      </c>
      <c r="DL296" s="614" t="s">
        <v>529</v>
      </c>
      <c r="DM296" s="614" t="s">
        <v>529</v>
      </c>
      <c r="DN296" s="614" t="s">
        <v>1083</v>
      </c>
      <c r="DO296" s="614" t="s">
        <v>1083</v>
      </c>
      <c r="DP296" s="614" t="s">
        <v>529</v>
      </c>
      <c r="DQ296" s="614" t="s">
        <v>1083</v>
      </c>
      <c r="DR296" s="614" t="s">
        <v>1083</v>
      </c>
      <c r="DS296" s="614" t="s">
        <v>1083</v>
      </c>
      <c r="DT296" s="614" t="s">
        <v>1083</v>
      </c>
      <c r="DU296" s="614" t="s">
        <v>1083</v>
      </c>
      <c r="DV296" s="614" t="s">
        <v>529</v>
      </c>
      <c r="DW296" s="614" t="s">
        <v>1083</v>
      </c>
      <c r="DX296" s="614" t="s">
        <v>1083</v>
      </c>
      <c r="DY296" s="614" t="s">
        <v>529</v>
      </c>
      <c r="DZ296" s="614" t="s">
        <v>529</v>
      </c>
      <c r="EA296" s="614" t="s">
        <v>529</v>
      </c>
      <c r="EB296" s="614" t="s">
        <v>529</v>
      </c>
      <c r="EC296" s="614" t="s">
        <v>1083</v>
      </c>
      <c r="ED296" s="614" t="s">
        <v>1083</v>
      </c>
      <c r="EE296" s="614" t="s">
        <v>529</v>
      </c>
      <c r="EF296" s="614" t="s">
        <v>529</v>
      </c>
      <c r="EG296" s="614" t="s">
        <v>1083</v>
      </c>
      <c r="EH296" s="614" t="s">
        <v>1083</v>
      </c>
      <c r="EI296" s="614" t="s">
        <v>1083</v>
      </c>
      <c r="EJ296" s="614" t="s">
        <v>1083</v>
      </c>
      <c r="EK296" s="614" t="s">
        <v>529</v>
      </c>
      <c r="EL296" s="614" t="s">
        <v>1083</v>
      </c>
      <c r="EM296" s="614" t="s">
        <v>1083</v>
      </c>
      <c r="EN296" s="614" t="s">
        <v>1083</v>
      </c>
      <c r="EO296" s="614" t="s">
        <v>529</v>
      </c>
      <c r="EP296" s="614" t="s">
        <v>1083</v>
      </c>
      <c r="EQ296" s="614" t="s">
        <v>1083</v>
      </c>
      <c r="ER296" s="614" t="s">
        <v>1083</v>
      </c>
      <c r="ES296" s="614" t="s">
        <v>529</v>
      </c>
      <c r="ET296" s="614" t="s">
        <v>529</v>
      </c>
      <c r="EU296" s="614" t="s">
        <v>529</v>
      </c>
      <c r="EV296" s="614" t="s">
        <v>529</v>
      </c>
      <c r="EW296" s="614" t="s">
        <v>1083</v>
      </c>
      <c r="EX296" s="614" t="s">
        <v>1083</v>
      </c>
      <c r="EY296" s="614" t="s">
        <v>1083</v>
      </c>
      <c r="EZ296" s="614" t="s">
        <v>529</v>
      </c>
      <c r="FA296" s="614" t="s">
        <v>1083</v>
      </c>
      <c r="FB296" s="614" t="s">
        <v>1083</v>
      </c>
      <c r="FC296" s="614" t="s">
        <v>1083</v>
      </c>
      <c r="FD296" s="614" t="s">
        <v>1083</v>
      </c>
      <c r="FE296" s="614" t="s">
        <v>1083</v>
      </c>
      <c r="FF296" s="614" t="s">
        <v>1083</v>
      </c>
      <c r="FG296" s="614" t="s">
        <v>1083</v>
      </c>
      <c r="FH296" s="614" t="s">
        <v>1083</v>
      </c>
      <c r="FI296" s="614" t="s">
        <v>1083</v>
      </c>
      <c r="FJ296" s="614" t="s">
        <v>1083</v>
      </c>
      <c r="FK296" s="614" t="s">
        <v>529</v>
      </c>
      <c r="FL296" s="614" t="s">
        <v>1083</v>
      </c>
      <c r="FM296" s="614" t="s">
        <v>1083</v>
      </c>
      <c r="FN296" s="614" t="s">
        <v>529</v>
      </c>
      <c r="FO296" s="614" t="s">
        <v>1083</v>
      </c>
      <c r="FP296" s="614" t="s">
        <v>1083</v>
      </c>
      <c r="FQ296" s="614" t="s">
        <v>529</v>
      </c>
      <c r="FR296" s="614" t="s">
        <v>529</v>
      </c>
      <c r="FS296" s="614" t="s">
        <v>529</v>
      </c>
      <c r="FT296" s="614" t="s">
        <v>529</v>
      </c>
      <c r="FU296" s="614" t="s">
        <v>529</v>
      </c>
      <c r="FV296" s="614" t="s">
        <v>529</v>
      </c>
      <c r="FW296" s="614" t="s">
        <v>529</v>
      </c>
      <c r="FX296" s="614" t="s">
        <v>529</v>
      </c>
      <c r="FY296" s="614" t="s">
        <v>1083</v>
      </c>
      <c r="FZ296" s="614" t="s">
        <v>529</v>
      </c>
      <c r="GA296" s="614" t="s">
        <v>529</v>
      </c>
      <c r="GB296" s="614" t="s">
        <v>529</v>
      </c>
      <c r="GC296" s="614" t="s">
        <v>529</v>
      </c>
      <c r="GD296" s="614" t="s">
        <v>529</v>
      </c>
      <c r="GE296" s="614" t="s">
        <v>1083</v>
      </c>
      <c r="GF296" s="614" t="s">
        <v>529</v>
      </c>
      <c r="GG296" s="614" t="s">
        <v>529</v>
      </c>
      <c r="GH296" s="614" t="s">
        <v>1083</v>
      </c>
      <c r="GI296" s="614" t="s">
        <v>1083</v>
      </c>
      <c r="GJ296" s="614" t="s">
        <v>529</v>
      </c>
      <c r="GK296" s="614" t="s">
        <v>1083</v>
      </c>
      <c r="GL296" s="614" t="s">
        <v>529</v>
      </c>
      <c r="GM296" s="614" t="s">
        <v>529</v>
      </c>
    </row>
    <row r="297" spans="1:195" x14ac:dyDescent="0.2">
      <c r="A297" s="613">
        <v>45122</v>
      </c>
      <c r="B297" s="614" t="s">
        <v>1083</v>
      </c>
      <c r="C297" s="614" t="s">
        <v>1083</v>
      </c>
      <c r="D297" s="614" t="s">
        <v>1083</v>
      </c>
      <c r="E297" s="614" t="s">
        <v>529</v>
      </c>
      <c r="F297" s="614" t="s">
        <v>1083</v>
      </c>
      <c r="G297" s="614" t="s">
        <v>1083</v>
      </c>
      <c r="H297" s="614" t="s">
        <v>1083</v>
      </c>
      <c r="I297" s="614" t="s">
        <v>1083</v>
      </c>
      <c r="J297" s="614" t="s">
        <v>1083</v>
      </c>
      <c r="K297" s="614" t="s">
        <v>1083</v>
      </c>
      <c r="L297" s="614" t="s">
        <v>1083</v>
      </c>
      <c r="M297" s="614" t="s">
        <v>1083</v>
      </c>
      <c r="N297" s="614" t="s">
        <v>529</v>
      </c>
      <c r="O297" s="614" t="s">
        <v>529</v>
      </c>
      <c r="P297" s="614" t="s">
        <v>1083</v>
      </c>
      <c r="Q297" s="614" t="s">
        <v>1083</v>
      </c>
      <c r="R297" s="614" t="s">
        <v>1083</v>
      </c>
      <c r="S297" s="614" t="s">
        <v>1083</v>
      </c>
      <c r="T297" s="614" t="s">
        <v>1083</v>
      </c>
      <c r="U297" s="614" t="s">
        <v>1083</v>
      </c>
      <c r="V297" s="614" t="s">
        <v>1083</v>
      </c>
      <c r="W297" s="614" t="s">
        <v>529</v>
      </c>
      <c r="X297" s="614" t="s">
        <v>529</v>
      </c>
      <c r="Y297" s="614" t="s">
        <v>1083</v>
      </c>
      <c r="Z297" s="614" t="s">
        <v>1083</v>
      </c>
      <c r="AA297" s="614" t="s">
        <v>1083</v>
      </c>
      <c r="AB297" s="614" t="s">
        <v>1083</v>
      </c>
      <c r="AC297" s="614" t="s">
        <v>1083</v>
      </c>
      <c r="AD297" s="614" t="s">
        <v>1083</v>
      </c>
      <c r="AE297" s="614" t="s">
        <v>1083</v>
      </c>
      <c r="AF297" s="614" t="s">
        <v>1083</v>
      </c>
      <c r="AG297" s="614" t="s">
        <v>1083</v>
      </c>
      <c r="AH297" s="614" t="s">
        <v>1083</v>
      </c>
      <c r="AI297" s="614" t="s">
        <v>1083</v>
      </c>
      <c r="AJ297" s="614" t="s">
        <v>1083</v>
      </c>
      <c r="AK297" s="614" t="s">
        <v>1083</v>
      </c>
      <c r="AL297" s="614" t="s">
        <v>1083</v>
      </c>
      <c r="AM297" s="614" t="s">
        <v>1083</v>
      </c>
      <c r="AN297" s="614" t="s">
        <v>1083</v>
      </c>
      <c r="AO297" s="614" t="s">
        <v>1083</v>
      </c>
      <c r="AP297" s="614" t="s">
        <v>1083</v>
      </c>
      <c r="AQ297" s="614" t="s">
        <v>1083</v>
      </c>
      <c r="AR297" s="614" t="s">
        <v>1083</v>
      </c>
      <c r="AS297" s="614" t="s">
        <v>1083</v>
      </c>
      <c r="AT297" s="614" t="s">
        <v>1083</v>
      </c>
      <c r="AU297" s="614" t="s">
        <v>1083</v>
      </c>
      <c r="AV297" s="614" t="s">
        <v>1083</v>
      </c>
      <c r="AW297" s="614" t="s">
        <v>1083</v>
      </c>
      <c r="AX297" s="614" t="s">
        <v>529</v>
      </c>
      <c r="AY297" s="614" t="s">
        <v>1083</v>
      </c>
      <c r="AZ297" s="614" t="s">
        <v>1083</v>
      </c>
      <c r="BA297" s="614" t="s">
        <v>1083</v>
      </c>
      <c r="BB297" s="614" t="s">
        <v>1083</v>
      </c>
      <c r="BC297" s="614" t="s">
        <v>529</v>
      </c>
      <c r="BD297" s="614" t="s">
        <v>529</v>
      </c>
      <c r="BE297" s="614" t="s">
        <v>1083</v>
      </c>
      <c r="BF297" s="614" t="s">
        <v>529</v>
      </c>
      <c r="BG297" s="614" t="s">
        <v>529</v>
      </c>
      <c r="BH297" s="614" t="s">
        <v>529</v>
      </c>
      <c r="BI297" s="614" t="s">
        <v>1083</v>
      </c>
      <c r="BJ297" s="614" t="s">
        <v>1083</v>
      </c>
      <c r="BK297" s="614" t="s">
        <v>529</v>
      </c>
      <c r="BL297" s="614" t="s">
        <v>529</v>
      </c>
      <c r="BM297" s="614" t="s">
        <v>1083</v>
      </c>
      <c r="BN297" s="614" t="s">
        <v>529</v>
      </c>
      <c r="BO297" s="614" t="s">
        <v>529</v>
      </c>
      <c r="BP297" s="614" t="s">
        <v>529</v>
      </c>
      <c r="BQ297" s="614" t="s">
        <v>529</v>
      </c>
      <c r="BR297" s="614" t="s">
        <v>529</v>
      </c>
      <c r="BS297" s="614" t="s">
        <v>529</v>
      </c>
      <c r="BT297" s="614" t="s">
        <v>529</v>
      </c>
      <c r="BU297" s="614" t="s">
        <v>529</v>
      </c>
      <c r="BV297" s="614" t="s">
        <v>529</v>
      </c>
      <c r="BW297" s="614" t="s">
        <v>529</v>
      </c>
      <c r="BX297" s="614" t="s">
        <v>529</v>
      </c>
      <c r="BY297" s="614" t="s">
        <v>1083</v>
      </c>
      <c r="BZ297" s="614" t="s">
        <v>1083</v>
      </c>
      <c r="CA297" s="614" t="s">
        <v>1083</v>
      </c>
      <c r="CB297" s="614" t="s">
        <v>1083</v>
      </c>
      <c r="CC297" s="614" t="s">
        <v>1083</v>
      </c>
      <c r="CD297" s="614" t="s">
        <v>1083</v>
      </c>
      <c r="CE297" s="614" t="s">
        <v>529</v>
      </c>
      <c r="CF297" s="614" t="s">
        <v>529</v>
      </c>
      <c r="CG297" s="614" t="s">
        <v>1083</v>
      </c>
      <c r="CH297" s="614" t="s">
        <v>1083</v>
      </c>
      <c r="CI297" s="614" t="s">
        <v>1083</v>
      </c>
      <c r="CJ297" s="614" t="s">
        <v>1083</v>
      </c>
      <c r="CK297" s="614" t="s">
        <v>529</v>
      </c>
      <c r="CL297" s="614" t="s">
        <v>1083</v>
      </c>
      <c r="CM297" s="614" t="s">
        <v>1083</v>
      </c>
      <c r="CN297" s="614" t="s">
        <v>1083</v>
      </c>
      <c r="CO297" s="614" t="s">
        <v>1083</v>
      </c>
      <c r="CP297" s="614" t="s">
        <v>1083</v>
      </c>
      <c r="CQ297" s="614" t="s">
        <v>1083</v>
      </c>
      <c r="CR297" s="614" t="s">
        <v>529</v>
      </c>
      <c r="CS297" s="614" t="s">
        <v>1083</v>
      </c>
      <c r="CT297" s="614" t="s">
        <v>1083</v>
      </c>
      <c r="CU297" s="614" t="s">
        <v>1083</v>
      </c>
      <c r="CV297" s="614" t="s">
        <v>1083</v>
      </c>
      <c r="CW297" s="614" t="s">
        <v>1083</v>
      </c>
      <c r="CX297" s="614" t="s">
        <v>1083</v>
      </c>
      <c r="CY297" s="614" t="s">
        <v>1083</v>
      </c>
      <c r="CZ297" s="614" t="s">
        <v>1083</v>
      </c>
      <c r="DA297" s="614" t="s">
        <v>1083</v>
      </c>
      <c r="DB297" s="614" t="s">
        <v>1083</v>
      </c>
      <c r="DC297" s="614" t="s">
        <v>529</v>
      </c>
      <c r="DD297" s="614" t="s">
        <v>1083</v>
      </c>
      <c r="DE297" s="614" t="s">
        <v>1083</v>
      </c>
      <c r="DF297" s="614" t="s">
        <v>1083</v>
      </c>
      <c r="DG297" s="614" t="s">
        <v>1083</v>
      </c>
      <c r="DH297" s="614" t="s">
        <v>1083</v>
      </c>
      <c r="DI297" s="614" t="s">
        <v>1083</v>
      </c>
      <c r="DJ297" s="614" t="s">
        <v>1083</v>
      </c>
      <c r="DK297" s="614" t="s">
        <v>1083</v>
      </c>
      <c r="DL297" s="614" t="s">
        <v>1083</v>
      </c>
      <c r="DM297" s="614" t="s">
        <v>529</v>
      </c>
      <c r="DN297" s="614" t="s">
        <v>1083</v>
      </c>
      <c r="DO297" s="614" t="s">
        <v>1083</v>
      </c>
      <c r="DP297" s="614" t="s">
        <v>529</v>
      </c>
      <c r="DQ297" s="614" t="s">
        <v>1083</v>
      </c>
      <c r="DR297" s="614" t="s">
        <v>1083</v>
      </c>
      <c r="DS297" s="614" t="s">
        <v>1083</v>
      </c>
      <c r="DT297" s="614" t="s">
        <v>1083</v>
      </c>
      <c r="DU297" s="614" t="s">
        <v>1083</v>
      </c>
      <c r="DV297" s="614" t="s">
        <v>1083</v>
      </c>
      <c r="DW297" s="614" t="s">
        <v>1083</v>
      </c>
      <c r="DX297" s="614" t="s">
        <v>1083</v>
      </c>
      <c r="DY297" s="614" t="s">
        <v>1083</v>
      </c>
      <c r="DZ297" s="614" t="s">
        <v>529</v>
      </c>
      <c r="EA297" s="614" t="s">
        <v>529</v>
      </c>
      <c r="EB297" s="614" t="s">
        <v>529</v>
      </c>
      <c r="EC297" s="614" t="s">
        <v>1083</v>
      </c>
      <c r="ED297" s="614" t="s">
        <v>529</v>
      </c>
      <c r="EE297" s="614" t="s">
        <v>529</v>
      </c>
      <c r="EF297" s="614" t="s">
        <v>529</v>
      </c>
      <c r="EG297" s="614" t="s">
        <v>529</v>
      </c>
      <c r="EH297" s="614" t="s">
        <v>1083</v>
      </c>
      <c r="EI297" s="614" t="s">
        <v>1083</v>
      </c>
      <c r="EJ297" s="614" t="s">
        <v>1083</v>
      </c>
      <c r="EK297" s="614" t="s">
        <v>1083</v>
      </c>
      <c r="EL297" s="614" t="s">
        <v>1083</v>
      </c>
      <c r="EM297" s="614" t="s">
        <v>1083</v>
      </c>
      <c r="EN297" s="614" t="s">
        <v>1083</v>
      </c>
      <c r="EO297" s="614" t="s">
        <v>1083</v>
      </c>
      <c r="EP297" s="614" t="s">
        <v>1083</v>
      </c>
      <c r="EQ297" s="614" t="s">
        <v>1083</v>
      </c>
      <c r="ER297" s="614" t="s">
        <v>1083</v>
      </c>
      <c r="ES297" s="614" t="s">
        <v>1083</v>
      </c>
      <c r="ET297" s="614" t="s">
        <v>529</v>
      </c>
      <c r="EU297" s="614" t="s">
        <v>529</v>
      </c>
      <c r="EV297" s="614" t="s">
        <v>529</v>
      </c>
      <c r="EW297" s="614" t="s">
        <v>1083</v>
      </c>
      <c r="EX297" s="614" t="s">
        <v>1083</v>
      </c>
      <c r="EY297" s="614" t="s">
        <v>1083</v>
      </c>
      <c r="EZ297" s="614" t="s">
        <v>529</v>
      </c>
      <c r="FA297" s="614" t="s">
        <v>1083</v>
      </c>
      <c r="FB297" s="614" t="s">
        <v>1083</v>
      </c>
      <c r="FC297" s="614" t="s">
        <v>1083</v>
      </c>
      <c r="FD297" s="614" t="s">
        <v>1083</v>
      </c>
      <c r="FE297" s="614" t="s">
        <v>1083</v>
      </c>
      <c r="FF297" s="614" t="s">
        <v>1083</v>
      </c>
      <c r="FG297" s="614" t="s">
        <v>1083</v>
      </c>
      <c r="FH297" s="614" t="s">
        <v>1083</v>
      </c>
      <c r="FI297" s="614" t="s">
        <v>1083</v>
      </c>
      <c r="FJ297" s="614" t="s">
        <v>529</v>
      </c>
      <c r="FK297" s="614" t="s">
        <v>529</v>
      </c>
      <c r="FL297" s="614" t="s">
        <v>1083</v>
      </c>
      <c r="FM297" s="614" t="s">
        <v>1083</v>
      </c>
      <c r="FN297" s="614" t="s">
        <v>1083</v>
      </c>
      <c r="FO297" s="614" t="s">
        <v>1083</v>
      </c>
      <c r="FP297" s="614" t="s">
        <v>1083</v>
      </c>
      <c r="FQ297" s="614" t="s">
        <v>1083</v>
      </c>
      <c r="FR297" s="614" t="s">
        <v>529</v>
      </c>
      <c r="FS297" s="614" t="s">
        <v>529</v>
      </c>
      <c r="FT297" s="614" t="s">
        <v>529</v>
      </c>
      <c r="FU297" s="614" t="s">
        <v>529</v>
      </c>
      <c r="FV297" s="614" t="s">
        <v>529</v>
      </c>
      <c r="FW297" s="614" t="s">
        <v>529</v>
      </c>
      <c r="FX297" s="614" t="s">
        <v>529</v>
      </c>
      <c r="FY297" s="614" t="s">
        <v>1083</v>
      </c>
      <c r="FZ297" s="614" t="s">
        <v>529</v>
      </c>
      <c r="GA297" s="614" t="s">
        <v>529</v>
      </c>
      <c r="GB297" s="614" t="s">
        <v>529</v>
      </c>
      <c r="GC297" s="614" t="s">
        <v>529</v>
      </c>
      <c r="GD297" s="614" t="s">
        <v>529</v>
      </c>
      <c r="GE297" s="614" t="s">
        <v>1083</v>
      </c>
      <c r="GF297" s="614" t="s">
        <v>529</v>
      </c>
      <c r="GG297" s="614" t="s">
        <v>529</v>
      </c>
      <c r="GH297" s="614" t="s">
        <v>1083</v>
      </c>
      <c r="GI297" s="614" t="s">
        <v>1083</v>
      </c>
      <c r="GJ297" s="614" t="s">
        <v>529</v>
      </c>
      <c r="GK297" s="614" t="s">
        <v>1083</v>
      </c>
      <c r="GL297" s="614" t="s">
        <v>529</v>
      </c>
      <c r="GM297" s="614" t="s">
        <v>529</v>
      </c>
    </row>
    <row r="298" spans="1:195" x14ac:dyDescent="0.2">
      <c r="A298" s="613">
        <v>45123</v>
      </c>
      <c r="B298" s="614" t="s">
        <v>1083</v>
      </c>
      <c r="C298" s="614" t="s">
        <v>529</v>
      </c>
      <c r="D298" s="614" t="s">
        <v>1083</v>
      </c>
      <c r="E298" s="614" t="s">
        <v>529</v>
      </c>
      <c r="F298" s="614" t="s">
        <v>1083</v>
      </c>
      <c r="G298" s="614" t="s">
        <v>529</v>
      </c>
      <c r="H298" s="614" t="s">
        <v>1083</v>
      </c>
      <c r="I298" s="614" t="s">
        <v>1083</v>
      </c>
      <c r="J298" s="614" t="s">
        <v>1083</v>
      </c>
      <c r="K298" s="614" t="s">
        <v>529</v>
      </c>
      <c r="L298" s="614" t="s">
        <v>1083</v>
      </c>
      <c r="M298" s="614" t="s">
        <v>1083</v>
      </c>
      <c r="N298" s="614" t="s">
        <v>1083</v>
      </c>
      <c r="O298" s="614" t="s">
        <v>529</v>
      </c>
      <c r="P298" s="614" t="s">
        <v>1083</v>
      </c>
      <c r="Q298" s="614" t="s">
        <v>1083</v>
      </c>
      <c r="R298" s="614" t="s">
        <v>1083</v>
      </c>
      <c r="S298" s="614" t="s">
        <v>1083</v>
      </c>
      <c r="T298" s="614" t="s">
        <v>529</v>
      </c>
      <c r="U298" s="614" t="s">
        <v>1083</v>
      </c>
      <c r="V298" s="614" t="s">
        <v>1083</v>
      </c>
      <c r="W298" s="614" t="s">
        <v>529</v>
      </c>
      <c r="X298" s="614" t="s">
        <v>529</v>
      </c>
      <c r="Y298" s="614" t="s">
        <v>1083</v>
      </c>
      <c r="Z298" s="614" t="s">
        <v>1083</v>
      </c>
      <c r="AA298" s="614" t="s">
        <v>1083</v>
      </c>
      <c r="AB298" s="614" t="s">
        <v>1083</v>
      </c>
      <c r="AC298" s="614" t="s">
        <v>1083</v>
      </c>
      <c r="AD298" s="614" t="s">
        <v>1083</v>
      </c>
      <c r="AE298" s="614" t="s">
        <v>1083</v>
      </c>
      <c r="AF298" s="614" t="s">
        <v>1083</v>
      </c>
      <c r="AG298" s="614" t="s">
        <v>529</v>
      </c>
      <c r="AH298" s="614" t="s">
        <v>529</v>
      </c>
      <c r="AI298" s="614" t="s">
        <v>1083</v>
      </c>
      <c r="AJ298" s="614" t="s">
        <v>1083</v>
      </c>
      <c r="AK298" s="614" t="s">
        <v>1083</v>
      </c>
      <c r="AL298" s="614" t="s">
        <v>1083</v>
      </c>
      <c r="AM298" s="614" t="s">
        <v>1083</v>
      </c>
      <c r="AN298" s="614" t="s">
        <v>1083</v>
      </c>
      <c r="AO298" s="614" t="s">
        <v>1083</v>
      </c>
      <c r="AP298" s="614" t="s">
        <v>1083</v>
      </c>
      <c r="AQ298" s="614" t="s">
        <v>1083</v>
      </c>
      <c r="AR298" s="614" t="s">
        <v>1083</v>
      </c>
      <c r="AS298" s="614" t="s">
        <v>1083</v>
      </c>
      <c r="AT298" s="614" t="s">
        <v>529</v>
      </c>
      <c r="AU298" s="614" t="s">
        <v>1083</v>
      </c>
      <c r="AV298" s="614" t="s">
        <v>1083</v>
      </c>
      <c r="AW298" s="614" t="s">
        <v>529</v>
      </c>
      <c r="AX298" s="614" t="s">
        <v>1083</v>
      </c>
      <c r="AY298" s="614" t="s">
        <v>1083</v>
      </c>
      <c r="AZ298" s="614" t="s">
        <v>529</v>
      </c>
      <c r="BA298" s="614" t="s">
        <v>1083</v>
      </c>
      <c r="BB298" s="614" t="s">
        <v>1083</v>
      </c>
      <c r="BC298" s="614" t="s">
        <v>529</v>
      </c>
      <c r="BD298" s="614" t="s">
        <v>529</v>
      </c>
      <c r="BE298" s="614" t="s">
        <v>1083</v>
      </c>
      <c r="BF298" s="614" t="s">
        <v>529</v>
      </c>
      <c r="BG298" s="614" t="s">
        <v>529</v>
      </c>
      <c r="BH298" s="614" t="s">
        <v>529</v>
      </c>
      <c r="BI298" s="614" t="s">
        <v>1083</v>
      </c>
      <c r="BJ298" s="614" t="s">
        <v>1083</v>
      </c>
      <c r="BK298" s="614" t="s">
        <v>529</v>
      </c>
      <c r="BL298" s="614" t="s">
        <v>529</v>
      </c>
      <c r="BM298" s="614" t="s">
        <v>1083</v>
      </c>
      <c r="BN298" s="614" t="s">
        <v>529</v>
      </c>
      <c r="BO298" s="614" t="s">
        <v>529</v>
      </c>
      <c r="BP298" s="614" t="s">
        <v>529</v>
      </c>
      <c r="BQ298" s="614" t="s">
        <v>529</v>
      </c>
      <c r="BR298" s="614" t="s">
        <v>529</v>
      </c>
      <c r="BS298" s="614" t="s">
        <v>529</v>
      </c>
      <c r="BT298" s="614" t="s">
        <v>529</v>
      </c>
      <c r="BU298" s="614" t="s">
        <v>529</v>
      </c>
      <c r="BV298" s="614" t="s">
        <v>529</v>
      </c>
      <c r="BW298" s="614" t="s">
        <v>529</v>
      </c>
      <c r="BX298" s="614" t="s">
        <v>529</v>
      </c>
      <c r="BY298" s="614" t="s">
        <v>1083</v>
      </c>
      <c r="BZ298" s="614" t="s">
        <v>1083</v>
      </c>
      <c r="CA298" s="614" t="s">
        <v>1083</v>
      </c>
      <c r="CB298" s="614" t="s">
        <v>1083</v>
      </c>
      <c r="CC298" s="614" t="s">
        <v>1083</v>
      </c>
      <c r="CD298" s="614" t="s">
        <v>1083</v>
      </c>
      <c r="CE298" s="614" t="s">
        <v>529</v>
      </c>
      <c r="CF298" s="614" t="s">
        <v>529</v>
      </c>
      <c r="CG298" s="614" t="s">
        <v>1083</v>
      </c>
      <c r="CH298" s="614" t="s">
        <v>1083</v>
      </c>
      <c r="CI298" s="614" t="s">
        <v>1083</v>
      </c>
      <c r="CJ298" s="614" t="s">
        <v>1083</v>
      </c>
      <c r="CK298" s="614" t="s">
        <v>529</v>
      </c>
      <c r="CL298" s="614" t="s">
        <v>1083</v>
      </c>
      <c r="CM298" s="614" t="s">
        <v>529</v>
      </c>
      <c r="CN298" s="614" t="s">
        <v>1083</v>
      </c>
      <c r="CO298" s="614" t="s">
        <v>1083</v>
      </c>
      <c r="CP298" s="614" t="s">
        <v>1083</v>
      </c>
      <c r="CQ298" s="614" t="s">
        <v>1083</v>
      </c>
      <c r="CR298" s="614" t="s">
        <v>529</v>
      </c>
      <c r="CS298" s="614" t="s">
        <v>1083</v>
      </c>
      <c r="CT298" s="614" t="s">
        <v>1083</v>
      </c>
      <c r="CU298" s="614" t="s">
        <v>1083</v>
      </c>
      <c r="CV298" s="614" t="s">
        <v>1083</v>
      </c>
      <c r="CW298" s="614" t="s">
        <v>1083</v>
      </c>
      <c r="CX298" s="614" t="s">
        <v>1083</v>
      </c>
      <c r="CY298" s="614" t="s">
        <v>1083</v>
      </c>
      <c r="CZ298" s="614" t="s">
        <v>1083</v>
      </c>
      <c r="DA298" s="614" t="s">
        <v>1083</v>
      </c>
      <c r="DB298" s="614" t="s">
        <v>1083</v>
      </c>
      <c r="DC298" s="614" t="s">
        <v>529</v>
      </c>
      <c r="DD298" s="614" t="s">
        <v>1083</v>
      </c>
      <c r="DE298" s="614" t="s">
        <v>1083</v>
      </c>
      <c r="DF298" s="614" t="s">
        <v>1083</v>
      </c>
      <c r="DG298" s="614" t="s">
        <v>529</v>
      </c>
      <c r="DH298" s="614" t="s">
        <v>1083</v>
      </c>
      <c r="DI298" s="614" t="s">
        <v>529</v>
      </c>
      <c r="DJ298" s="614" t="s">
        <v>1083</v>
      </c>
      <c r="DK298" s="614" t="s">
        <v>1083</v>
      </c>
      <c r="DL298" s="614" t="s">
        <v>529</v>
      </c>
      <c r="DM298" s="614" t="s">
        <v>529</v>
      </c>
      <c r="DN298" s="614" t="s">
        <v>1083</v>
      </c>
      <c r="DO298" s="614" t="s">
        <v>529</v>
      </c>
      <c r="DP298" s="614" t="s">
        <v>529</v>
      </c>
      <c r="DQ298" s="614" t="s">
        <v>1083</v>
      </c>
      <c r="DR298" s="614" t="s">
        <v>1083</v>
      </c>
      <c r="DS298" s="614" t="s">
        <v>1083</v>
      </c>
      <c r="DT298" s="614" t="s">
        <v>1083</v>
      </c>
      <c r="DU298" s="614" t="s">
        <v>1083</v>
      </c>
      <c r="DV298" s="614" t="s">
        <v>529</v>
      </c>
      <c r="DW298" s="614" t="s">
        <v>1083</v>
      </c>
      <c r="DX298" s="614" t="s">
        <v>1083</v>
      </c>
      <c r="DY298" s="614" t="s">
        <v>529</v>
      </c>
      <c r="DZ298" s="614" t="s">
        <v>529</v>
      </c>
      <c r="EA298" s="614" t="s">
        <v>529</v>
      </c>
      <c r="EB298" s="614" t="s">
        <v>529</v>
      </c>
      <c r="EC298" s="614" t="s">
        <v>1083</v>
      </c>
      <c r="ED298" s="614" t="s">
        <v>529</v>
      </c>
      <c r="EE298" s="614" t="s">
        <v>529</v>
      </c>
      <c r="EF298" s="614" t="s">
        <v>529</v>
      </c>
      <c r="EG298" s="614" t="s">
        <v>529</v>
      </c>
      <c r="EH298" s="614" t="s">
        <v>1083</v>
      </c>
      <c r="EI298" s="614" t="s">
        <v>1083</v>
      </c>
      <c r="EJ298" s="614" t="s">
        <v>1083</v>
      </c>
      <c r="EK298" s="614" t="s">
        <v>529</v>
      </c>
      <c r="EL298" s="614" t="s">
        <v>1083</v>
      </c>
      <c r="EM298" s="614" t="s">
        <v>1083</v>
      </c>
      <c r="EN298" s="614" t="s">
        <v>1083</v>
      </c>
      <c r="EO298" s="614" t="s">
        <v>529</v>
      </c>
      <c r="EP298" s="614" t="s">
        <v>1083</v>
      </c>
      <c r="EQ298" s="614" t="s">
        <v>1083</v>
      </c>
      <c r="ER298" s="614" t="s">
        <v>1083</v>
      </c>
      <c r="ES298" s="614" t="s">
        <v>529</v>
      </c>
      <c r="ET298" s="614" t="s">
        <v>529</v>
      </c>
      <c r="EU298" s="614" t="s">
        <v>529</v>
      </c>
      <c r="EV298" s="614" t="s">
        <v>529</v>
      </c>
      <c r="EW298" s="614" t="s">
        <v>1083</v>
      </c>
      <c r="EX298" s="614" t="s">
        <v>1083</v>
      </c>
      <c r="EY298" s="614" t="s">
        <v>1083</v>
      </c>
      <c r="EZ298" s="614" t="s">
        <v>529</v>
      </c>
      <c r="FA298" s="614" t="s">
        <v>1083</v>
      </c>
      <c r="FB298" s="614" t="s">
        <v>1083</v>
      </c>
      <c r="FC298" s="614" t="s">
        <v>1083</v>
      </c>
      <c r="FD298" s="614" t="s">
        <v>1083</v>
      </c>
      <c r="FE298" s="614" t="s">
        <v>1083</v>
      </c>
      <c r="FF298" s="614" t="s">
        <v>1083</v>
      </c>
      <c r="FG298" s="614" t="s">
        <v>1083</v>
      </c>
      <c r="FH298" s="614" t="s">
        <v>1083</v>
      </c>
      <c r="FI298" s="614" t="s">
        <v>1083</v>
      </c>
      <c r="FJ298" s="614" t="s">
        <v>529</v>
      </c>
      <c r="FK298" s="614" t="s">
        <v>529</v>
      </c>
      <c r="FL298" s="614" t="s">
        <v>1083</v>
      </c>
      <c r="FM298" s="614" t="s">
        <v>1083</v>
      </c>
      <c r="FN298" s="614" t="s">
        <v>529</v>
      </c>
      <c r="FO298" s="614" t="s">
        <v>1083</v>
      </c>
      <c r="FP298" s="614" t="s">
        <v>1083</v>
      </c>
      <c r="FQ298" s="614" t="s">
        <v>529</v>
      </c>
      <c r="FR298" s="614" t="s">
        <v>529</v>
      </c>
      <c r="FS298" s="614" t="s">
        <v>529</v>
      </c>
      <c r="FT298" s="614" t="s">
        <v>529</v>
      </c>
      <c r="FU298" s="614" t="s">
        <v>529</v>
      </c>
      <c r="FV298" s="614" t="s">
        <v>529</v>
      </c>
      <c r="FW298" s="614" t="s">
        <v>529</v>
      </c>
      <c r="FX298" s="614" t="s">
        <v>529</v>
      </c>
      <c r="FY298" s="614" t="s">
        <v>1083</v>
      </c>
      <c r="FZ298" s="614" t="s">
        <v>529</v>
      </c>
      <c r="GA298" s="614" t="s">
        <v>529</v>
      </c>
      <c r="GB298" s="614" t="s">
        <v>529</v>
      </c>
      <c r="GC298" s="614" t="s">
        <v>529</v>
      </c>
      <c r="GD298" s="614" t="s">
        <v>529</v>
      </c>
      <c r="GE298" s="614" t="s">
        <v>1083</v>
      </c>
      <c r="GF298" s="614" t="s">
        <v>529</v>
      </c>
      <c r="GG298" s="614" t="s">
        <v>529</v>
      </c>
      <c r="GH298" s="614" t="s">
        <v>1083</v>
      </c>
      <c r="GI298" s="614" t="s">
        <v>1083</v>
      </c>
      <c r="GJ298" s="614" t="s">
        <v>529</v>
      </c>
      <c r="GK298" s="614" t="s">
        <v>1083</v>
      </c>
      <c r="GL298" s="614" t="s">
        <v>529</v>
      </c>
      <c r="GM298" s="614" t="s">
        <v>529</v>
      </c>
    </row>
    <row r="299" spans="1:195" x14ac:dyDescent="0.2">
      <c r="A299" s="613">
        <v>45124</v>
      </c>
      <c r="B299" s="614" t="s">
        <v>1083</v>
      </c>
      <c r="C299" s="614" t="s">
        <v>1083</v>
      </c>
      <c r="D299" s="614" t="s">
        <v>1083</v>
      </c>
      <c r="E299" s="614" t="s">
        <v>529</v>
      </c>
      <c r="F299" s="614" t="s">
        <v>1083</v>
      </c>
      <c r="G299" s="614" t="s">
        <v>1083</v>
      </c>
      <c r="H299" s="614" t="s">
        <v>1083</v>
      </c>
      <c r="I299" s="614" t="s">
        <v>1083</v>
      </c>
      <c r="J299" s="614" t="s">
        <v>1083</v>
      </c>
      <c r="K299" s="614" t="s">
        <v>1083</v>
      </c>
      <c r="L299" s="614" t="s">
        <v>1083</v>
      </c>
      <c r="M299" s="614" t="s">
        <v>1083</v>
      </c>
      <c r="N299" s="614" t="s">
        <v>1083</v>
      </c>
      <c r="O299" s="614" t="s">
        <v>1083</v>
      </c>
      <c r="P299" s="614" t="s">
        <v>1083</v>
      </c>
      <c r="Q299" s="614" t="s">
        <v>1083</v>
      </c>
      <c r="R299" s="614" t="s">
        <v>1083</v>
      </c>
      <c r="S299" s="614" t="s">
        <v>1083</v>
      </c>
      <c r="T299" s="614" t="s">
        <v>1083</v>
      </c>
      <c r="U299" s="614" t="s">
        <v>1083</v>
      </c>
      <c r="V299" s="614" t="s">
        <v>1083</v>
      </c>
      <c r="W299" s="614" t="s">
        <v>529</v>
      </c>
      <c r="X299" s="614" t="s">
        <v>529</v>
      </c>
      <c r="Y299" s="614" t="s">
        <v>1083</v>
      </c>
      <c r="Z299" s="614" t="s">
        <v>1083</v>
      </c>
      <c r="AA299" s="614" t="s">
        <v>1083</v>
      </c>
      <c r="AB299" s="614" t="s">
        <v>1083</v>
      </c>
      <c r="AC299" s="614" t="s">
        <v>1083</v>
      </c>
      <c r="AD299" s="614" t="s">
        <v>1083</v>
      </c>
      <c r="AE299" s="614" t="s">
        <v>1083</v>
      </c>
      <c r="AF299" s="614" t="s">
        <v>1083</v>
      </c>
      <c r="AG299" s="614" t="s">
        <v>1083</v>
      </c>
      <c r="AH299" s="614" t="s">
        <v>1083</v>
      </c>
      <c r="AI299" s="614" t="s">
        <v>1083</v>
      </c>
      <c r="AJ299" s="614" t="s">
        <v>1083</v>
      </c>
      <c r="AK299" s="614" t="s">
        <v>1083</v>
      </c>
      <c r="AL299" s="614" t="s">
        <v>1083</v>
      </c>
      <c r="AM299" s="614" t="s">
        <v>1083</v>
      </c>
      <c r="AN299" s="614" t="s">
        <v>1083</v>
      </c>
      <c r="AO299" s="614" t="s">
        <v>1083</v>
      </c>
      <c r="AP299" s="614" t="s">
        <v>1083</v>
      </c>
      <c r="AQ299" s="614" t="s">
        <v>1083</v>
      </c>
      <c r="AR299" s="614" t="s">
        <v>1083</v>
      </c>
      <c r="AS299" s="614" t="s">
        <v>1083</v>
      </c>
      <c r="AT299" s="614" t="s">
        <v>1083</v>
      </c>
      <c r="AU299" s="614" t="s">
        <v>1083</v>
      </c>
      <c r="AV299" s="614" t="s">
        <v>1083</v>
      </c>
      <c r="AW299" s="614" t="s">
        <v>1083</v>
      </c>
      <c r="AX299" s="614" t="s">
        <v>1083</v>
      </c>
      <c r="AY299" s="614" t="s">
        <v>1083</v>
      </c>
      <c r="AZ299" s="614" t="s">
        <v>1083</v>
      </c>
      <c r="BA299" s="614" t="s">
        <v>1083</v>
      </c>
      <c r="BB299" s="614" t="s">
        <v>1083</v>
      </c>
      <c r="BC299" s="614" t="s">
        <v>529</v>
      </c>
      <c r="BD299" s="614" t="s">
        <v>529</v>
      </c>
      <c r="BE299" s="614" t="s">
        <v>1083</v>
      </c>
      <c r="BF299" s="614" t="s">
        <v>529</v>
      </c>
      <c r="BG299" s="614" t="s">
        <v>529</v>
      </c>
      <c r="BH299" s="614" t="s">
        <v>529</v>
      </c>
      <c r="BI299" s="614" t="s">
        <v>1083</v>
      </c>
      <c r="BJ299" s="614" t="s">
        <v>1083</v>
      </c>
      <c r="BK299" s="614" t="s">
        <v>529</v>
      </c>
      <c r="BL299" s="614" t="s">
        <v>529</v>
      </c>
      <c r="BM299" s="614" t="s">
        <v>1083</v>
      </c>
      <c r="BN299" s="614" t="s">
        <v>529</v>
      </c>
      <c r="BO299" s="614" t="s">
        <v>529</v>
      </c>
      <c r="BP299" s="614" t="s">
        <v>529</v>
      </c>
      <c r="BQ299" s="614" t="s">
        <v>529</v>
      </c>
      <c r="BR299" s="614" t="s">
        <v>529</v>
      </c>
      <c r="BS299" s="614" t="s">
        <v>529</v>
      </c>
      <c r="BT299" s="614" t="s">
        <v>529</v>
      </c>
      <c r="BU299" s="614" t="s">
        <v>529</v>
      </c>
      <c r="BV299" s="614" t="s">
        <v>529</v>
      </c>
      <c r="BW299" s="614" t="s">
        <v>529</v>
      </c>
      <c r="BX299" s="614" t="s">
        <v>529</v>
      </c>
      <c r="BY299" s="614" t="s">
        <v>1083</v>
      </c>
      <c r="BZ299" s="614" t="s">
        <v>1083</v>
      </c>
      <c r="CA299" s="614" t="s">
        <v>1083</v>
      </c>
      <c r="CB299" s="614" t="s">
        <v>1083</v>
      </c>
      <c r="CC299" s="614" t="s">
        <v>1083</v>
      </c>
      <c r="CD299" s="614" t="s">
        <v>1083</v>
      </c>
      <c r="CE299" s="614" t="s">
        <v>529</v>
      </c>
      <c r="CF299" s="614" t="s">
        <v>529</v>
      </c>
      <c r="CG299" s="614" t="s">
        <v>1083</v>
      </c>
      <c r="CH299" s="614" t="s">
        <v>1083</v>
      </c>
      <c r="CI299" s="614" t="s">
        <v>1083</v>
      </c>
      <c r="CJ299" s="614" t="s">
        <v>1083</v>
      </c>
      <c r="CK299" s="614" t="s">
        <v>529</v>
      </c>
      <c r="CL299" s="614" t="s">
        <v>1083</v>
      </c>
      <c r="CM299" s="614" t="s">
        <v>1083</v>
      </c>
      <c r="CN299" s="614" t="s">
        <v>1083</v>
      </c>
      <c r="CO299" s="614" t="s">
        <v>1083</v>
      </c>
      <c r="CP299" s="614" t="s">
        <v>1083</v>
      </c>
      <c r="CQ299" s="614" t="s">
        <v>1083</v>
      </c>
      <c r="CR299" s="614" t="s">
        <v>529</v>
      </c>
      <c r="CS299" s="614" t="s">
        <v>1083</v>
      </c>
      <c r="CT299" s="614" t="s">
        <v>1083</v>
      </c>
      <c r="CU299" s="614" t="s">
        <v>1083</v>
      </c>
      <c r="CV299" s="614" t="s">
        <v>1083</v>
      </c>
      <c r="CW299" s="614" t="s">
        <v>1083</v>
      </c>
      <c r="CX299" s="614" t="s">
        <v>1083</v>
      </c>
      <c r="CY299" s="614" t="s">
        <v>1083</v>
      </c>
      <c r="CZ299" s="614" t="s">
        <v>1083</v>
      </c>
      <c r="DA299" s="614" t="s">
        <v>1083</v>
      </c>
      <c r="DB299" s="614" t="s">
        <v>1083</v>
      </c>
      <c r="DC299" s="614" t="s">
        <v>529</v>
      </c>
      <c r="DD299" s="614" t="s">
        <v>1083</v>
      </c>
      <c r="DE299" s="614" t="s">
        <v>1083</v>
      </c>
      <c r="DF299" s="614" t="s">
        <v>1083</v>
      </c>
      <c r="DG299" s="614" t="s">
        <v>1083</v>
      </c>
      <c r="DH299" s="614" t="s">
        <v>1083</v>
      </c>
      <c r="DI299" s="614" t="s">
        <v>1083</v>
      </c>
      <c r="DJ299" s="614" t="s">
        <v>1083</v>
      </c>
      <c r="DK299" s="614" t="s">
        <v>1083</v>
      </c>
      <c r="DL299" s="614" t="s">
        <v>1083</v>
      </c>
      <c r="DM299" s="614" t="s">
        <v>1083</v>
      </c>
      <c r="DN299" s="614" t="s">
        <v>1083</v>
      </c>
      <c r="DO299" s="614" t="s">
        <v>1083</v>
      </c>
      <c r="DP299" s="614" t="s">
        <v>529</v>
      </c>
      <c r="DQ299" s="614" t="s">
        <v>1083</v>
      </c>
      <c r="DR299" s="614" t="s">
        <v>1083</v>
      </c>
      <c r="DS299" s="614" t="s">
        <v>1083</v>
      </c>
      <c r="DT299" s="614" t="s">
        <v>1083</v>
      </c>
      <c r="DU299" s="614" t="s">
        <v>1083</v>
      </c>
      <c r="DV299" s="614" t="s">
        <v>1083</v>
      </c>
      <c r="DW299" s="614" t="s">
        <v>1083</v>
      </c>
      <c r="DX299" s="614" t="s">
        <v>1083</v>
      </c>
      <c r="DY299" s="614" t="s">
        <v>1083</v>
      </c>
      <c r="DZ299" s="614" t="s">
        <v>529</v>
      </c>
      <c r="EA299" s="614" t="s">
        <v>529</v>
      </c>
      <c r="EB299" s="614" t="s">
        <v>529</v>
      </c>
      <c r="EC299" s="614" t="s">
        <v>1083</v>
      </c>
      <c r="ED299" s="614" t="s">
        <v>529</v>
      </c>
      <c r="EE299" s="614" t="s">
        <v>529</v>
      </c>
      <c r="EF299" s="614" t="s">
        <v>529</v>
      </c>
      <c r="EG299" s="614" t="s">
        <v>529</v>
      </c>
      <c r="EH299" s="614" t="s">
        <v>1083</v>
      </c>
      <c r="EI299" s="614" t="s">
        <v>1083</v>
      </c>
      <c r="EJ299" s="614" t="s">
        <v>1083</v>
      </c>
      <c r="EK299" s="614" t="s">
        <v>1083</v>
      </c>
      <c r="EL299" s="614" t="s">
        <v>1083</v>
      </c>
      <c r="EM299" s="614" t="s">
        <v>1083</v>
      </c>
      <c r="EN299" s="614" t="s">
        <v>1083</v>
      </c>
      <c r="EO299" s="614" t="s">
        <v>1083</v>
      </c>
      <c r="EP299" s="614" t="s">
        <v>1083</v>
      </c>
      <c r="EQ299" s="614" t="s">
        <v>1083</v>
      </c>
      <c r="ER299" s="614" t="s">
        <v>1083</v>
      </c>
      <c r="ES299" s="614" t="s">
        <v>1083</v>
      </c>
      <c r="ET299" s="614" t="s">
        <v>1083</v>
      </c>
      <c r="EU299" s="614" t="s">
        <v>1083</v>
      </c>
      <c r="EV299" s="614" t="s">
        <v>529</v>
      </c>
      <c r="EW299" s="614" t="s">
        <v>1083</v>
      </c>
      <c r="EX299" s="614" t="s">
        <v>1083</v>
      </c>
      <c r="EY299" s="614" t="s">
        <v>1083</v>
      </c>
      <c r="EZ299" s="614" t="s">
        <v>529</v>
      </c>
      <c r="FA299" s="614" t="s">
        <v>1083</v>
      </c>
      <c r="FB299" s="614" t="s">
        <v>1083</v>
      </c>
      <c r="FC299" s="614" t="s">
        <v>1083</v>
      </c>
      <c r="FD299" s="614" t="s">
        <v>1083</v>
      </c>
      <c r="FE299" s="614" t="s">
        <v>1083</v>
      </c>
      <c r="FF299" s="614" t="s">
        <v>1083</v>
      </c>
      <c r="FG299" s="614" t="s">
        <v>1083</v>
      </c>
      <c r="FH299" s="614" t="s">
        <v>1083</v>
      </c>
      <c r="FI299" s="614" t="s">
        <v>1083</v>
      </c>
      <c r="FJ299" s="614" t="s">
        <v>1083</v>
      </c>
      <c r="FK299" s="614" t="s">
        <v>1083</v>
      </c>
      <c r="FL299" s="614" t="s">
        <v>1083</v>
      </c>
      <c r="FM299" s="614" t="s">
        <v>1083</v>
      </c>
      <c r="FN299" s="614" t="s">
        <v>1083</v>
      </c>
      <c r="FO299" s="614" t="s">
        <v>1083</v>
      </c>
      <c r="FP299" s="614" t="s">
        <v>1083</v>
      </c>
      <c r="FQ299" s="614" t="s">
        <v>1083</v>
      </c>
      <c r="FR299" s="614" t="s">
        <v>529</v>
      </c>
      <c r="FS299" s="614" t="s">
        <v>529</v>
      </c>
      <c r="FT299" s="614" t="s">
        <v>529</v>
      </c>
      <c r="FU299" s="614" t="s">
        <v>529</v>
      </c>
      <c r="FV299" s="614" t="s">
        <v>529</v>
      </c>
      <c r="FW299" s="614" t="s">
        <v>529</v>
      </c>
      <c r="FX299" s="614" t="s">
        <v>529</v>
      </c>
      <c r="FY299" s="614" t="s">
        <v>1083</v>
      </c>
      <c r="FZ299" s="614" t="s">
        <v>529</v>
      </c>
      <c r="GA299" s="614" t="s">
        <v>529</v>
      </c>
      <c r="GB299" s="614" t="s">
        <v>529</v>
      </c>
      <c r="GC299" s="614" t="s">
        <v>529</v>
      </c>
      <c r="GD299" s="614" t="s">
        <v>529</v>
      </c>
      <c r="GE299" s="614" t="s">
        <v>1083</v>
      </c>
      <c r="GF299" s="614" t="s">
        <v>529</v>
      </c>
      <c r="GG299" s="614" t="s">
        <v>529</v>
      </c>
      <c r="GH299" s="614" t="s">
        <v>1083</v>
      </c>
      <c r="GI299" s="614" t="s">
        <v>1083</v>
      </c>
      <c r="GJ299" s="614" t="s">
        <v>529</v>
      </c>
      <c r="GK299" s="614" t="s">
        <v>1083</v>
      </c>
      <c r="GL299" s="614" t="s">
        <v>529</v>
      </c>
      <c r="GM299" s="614" t="s">
        <v>529</v>
      </c>
    </row>
    <row r="300" spans="1:195" x14ac:dyDescent="0.2">
      <c r="A300" s="613">
        <v>45125</v>
      </c>
      <c r="B300" s="614" t="s">
        <v>1083</v>
      </c>
      <c r="C300" s="614" t="s">
        <v>1083</v>
      </c>
      <c r="D300" s="614" t="s">
        <v>1083</v>
      </c>
      <c r="E300" s="614" t="s">
        <v>529</v>
      </c>
      <c r="F300" s="614" t="s">
        <v>1083</v>
      </c>
      <c r="G300" s="614" t="s">
        <v>1083</v>
      </c>
      <c r="H300" s="614" t="s">
        <v>1083</v>
      </c>
      <c r="I300" s="614" t="s">
        <v>1083</v>
      </c>
      <c r="J300" s="614" t="s">
        <v>1083</v>
      </c>
      <c r="K300" s="614" t="s">
        <v>1083</v>
      </c>
      <c r="L300" s="614" t="s">
        <v>1083</v>
      </c>
      <c r="M300" s="614" t="s">
        <v>1083</v>
      </c>
      <c r="N300" s="614" t="s">
        <v>1083</v>
      </c>
      <c r="O300" s="614" t="s">
        <v>1083</v>
      </c>
      <c r="P300" s="614" t="s">
        <v>1083</v>
      </c>
      <c r="Q300" s="614" t="s">
        <v>1083</v>
      </c>
      <c r="R300" s="614" t="s">
        <v>1083</v>
      </c>
      <c r="S300" s="614" t="s">
        <v>1083</v>
      </c>
      <c r="T300" s="614" t="s">
        <v>1083</v>
      </c>
      <c r="U300" s="614" t="s">
        <v>1083</v>
      </c>
      <c r="V300" s="614" t="s">
        <v>1083</v>
      </c>
      <c r="W300" s="614" t="s">
        <v>529</v>
      </c>
      <c r="X300" s="614" t="s">
        <v>529</v>
      </c>
      <c r="Y300" s="614" t="s">
        <v>1083</v>
      </c>
      <c r="Z300" s="614" t="s">
        <v>1083</v>
      </c>
      <c r="AA300" s="614" t="s">
        <v>1083</v>
      </c>
      <c r="AB300" s="614" t="s">
        <v>1083</v>
      </c>
      <c r="AC300" s="614" t="s">
        <v>1083</v>
      </c>
      <c r="AD300" s="614" t="s">
        <v>1083</v>
      </c>
      <c r="AE300" s="614" t="s">
        <v>1083</v>
      </c>
      <c r="AF300" s="614" t="s">
        <v>1083</v>
      </c>
      <c r="AG300" s="614" t="s">
        <v>1083</v>
      </c>
      <c r="AH300" s="614" t="s">
        <v>1083</v>
      </c>
      <c r="AI300" s="614" t="s">
        <v>1083</v>
      </c>
      <c r="AJ300" s="614" t="s">
        <v>1083</v>
      </c>
      <c r="AK300" s="614" t="s">
        <v>1083</v>
      </c>
      <c r="AL300" s="614" t="s">
        <v>1083</v>
      </c>
      <c r="AM300" s="614" t="s">
        <v>1083</v>
      </c>
      <c r="AN300" s="614" t="s">
        <v>1083</v>
      </c>
      <c r="AO300" s="614" t="s">
        <v>1083</v>
      </c>
      <c r="AP300" s="614" t="s">
        <v>1083</v>
      </c>
      <c r="AQ300" s="614" t="s">
        <v>1083</v>
      </c>
      <c r="AR300" s="614" t="s">
        <v>1083</v>
      </c>
      <c r="AS300" s="614" t="s">
        <v>1083</v>
      </c>
      <c r="AT300" s="614" t="s">
        <v>1083</v>
      </c>
      <c r="AU300" s="614" t="s">
        <v>1083</v>
      </c>
      <c r="AV300" s="614" t="s">
        <v>1083</v>
      </c>
      <c r="AW300" s="614" t="s">
        <v>1083</v>
      </c>
      <c r="AX300" s="614" t="s">
        <v>1083</v>
      </c>
      <c r="AY300" s="614" t="s">
        <v>1083</v>
      </c>
      <c r="AZ300" s="614" t="s">
        <v>1083</v>
      </c>
      <c r="BA300" s="614" t="s">
        <v>1083</v>
      </c>
      <c r="BB300" s="614" t="s">
        <v>1083</v>
      </c>
      <c r="BC300" s="614" t="s">
        <v>529</v>
      </c>
      <c r="BD300" s="614" t="s">
        <v>529</v>
      </c>
      <c r="BE300" s="614" t="s">
        <v>1083</v>
      </c>
      <c r="BF300" s="614" t="s">
        <v>529</v>
      </c>
      <c r="BG300" s="614" t="s">
        <v>529</v>
      </c>
      <c r="BH300" s="614" t="s">
        <v>529</v>
      </c>
      <c r="BI300" s="614" t="s">
        <v>1083</v>
      </c>
      <c r="BJ300" s="614" t="s">
        <v>1083</v>
      </c>
      <c r="BK300" s="614" t="s">
        <v>529</v>
      </c>
      <c r="BL300" s="614" t="s">
        <v>529</v>
      </c>
      <c r="BM300" s="614" t="s">
        <v>1083</v>
      </c>
      <c r="BN300" s="614" t="s">
        <v>529</v>
      </c>
      <c r="BO300" s="614" t="s">
        <v>529</v>
      </c>
      <c r="BP300" s="614" t="s">
        <v>529</v>
      </c>
      <c r="BQ300" s="614" t="s">
        <v>529</v>
      </c>
      <c r="BR300" s="614" t="s">
        <v>529</v>
      </c>
      <c r="BS300" s="614" t="s">
        <v>529</v>
      </c>
      <c r="BT300" s="614" t="s">
        <v>529</v>
      </c>
      <c r="BU300" s="614" t="s">
        <v>529</v>
      </c>
      <c r="BV300" s="614" t="s">
        <v>529</v>
      </c>
      <c r="BW300" s="614" t="s">
        <v>529</v>
      </c>
      <c r="BX300" s="614" t="s">
        <v>529</v>
      </c>
      <c r="BY300" s="614" t="s">
        <v>1083</v>
      </c>
      <c r="BZ300" s="614" t="s">
        <v>1083</v>
      </c>
      <c r="CA300" s="614" t="s">
        <v>1083</v>
      </c>
      <c r="CB300" s="614" t="s">
        <v>1083</v>
      </c>
      <c r="CC300" s="614" t="s">
        <v>1083</v>
      </c>
      <c r="CD300" s="614" t="s">
        <v>1083</v>
      </c>
      <c r="CE300" s="614" t="s">
        <v>529</v>
      </c>
      <c r="CF300" s="614" t="s">
        <v>529</v>
      </c>
      <c r="CG300" s="614" t="s">
        <v>1083</v>
      </c>
      <c r="CH300" s="614" t="s">
        <v>1083</v>
      </c>
      <c r="CI300" s="614" t="s">
        <v>1083</v>
      </c>
      <c r="CJ300" s="614" t="s">
        <v>1083</v>
      </c>
      <c r="CK300" s="614" t="s">
        <v>529</v>
      </c>
      <c r="CL300" s="614" t="s">
        <v>1083</v>
      </c>
      <c r="CM300" s="614" t="s">
        <v>1083</v>
      </c>
      <c r="CN300" s="614" t="s">
        <v>1083</v>
      </c>
      <c r="CO300" s="614" t="s">
        <v>1083</v>
      </c>
      <c r="CP300" s="614" t="s">
        <v>1083</v>
      </c>
      <c r="CQ300" s="614" t="s">
        <v>1083</v>
      </c>
      <c r="CR300" s="614" t="s">
        <v>529</v>
      </c>
      <c r="CS300" s="614" t="s">
        <v>1083</v>
      </c>
      <c r="CT300" s="614" t="s">
        <v>1083</v>
      </c>
      <c r="CU300" s="614" t="s">
        <v>1083</v>
      </c>
      <c r="CV300" s="614" t="s">
        <v>1083</v>
      </c>
      <c r="CW300" s="614" t="s">
        <v>1083</v>
      </c>
      <c r="CX300" s="614" t="s">
        <v>1083</v>
      </c>
      <c r="CY300" s="614" t="s">
        <v>1083</v>
      </c>
      <c r="CZ300" s="614" t="s">
        <v>1083</v>
      </c>
      <c r="DA300" s="614" t="s">
        <v>1083</v>
      </c>
      <c r="DB300" s="614" t="s">
        <v>1083</v>
      </c>
      <c r="DC300" s="614" t="s">
        <v>529</v>
      </c>
      <c r="DD300" s="614" t="s">
        <v>1083</v>
      </c>
      <c r="DE300" s="614" t="s">
        <v>1083</v>
      </c>
      <c r="DF300" s="614" t="s">
        <v>1083</v>
      </c>
      <c r="DG300" s="614" t="s">
        <v>1083</v>
      </c>
      <c r="DH300" s="614" t="s">
        <v>1083</v>
      </c>
      <c r="DI300" s="614" t="s">
        <v>1083</v>
      </c>
      <c r="DJ300" s="614" t="s">
        <v>1083</v>
      </c>
      <c r="DK300" s="614" t="s">
        <v>1083</v>
      </c>
      <c r="DL300" s="614" t="s">
        <v>1083</v>
      </c>
      <c r="DM300" s="614" t="s">
        <v>529</v>
      </c>
      <c r="DN300" s="614" t="s">
        <v>1083</v>
      </c>
      <c r="DO300" s="614" t="s">
        <v>1083</v>
      </c>
      <c r="DP300" s="614" t="s">
        <v>529</v>
      </c>
      <c r="DQ300" s="614" t="s">
        <v>529</v>
      </c>
      <c r="DR300" s="614" t="s">
        <v>1083</v>
      </c>
      <c r="DS300" s="614" t="s">
        <v>1083</v>
      </c>
      <c r="DT300" s="614" t="s">
        <v>1083</v>
      </c>
      <c r="DU300" s="614" t="s">
        <v>1083</v>
      </c>
      <c r="DV300" s="614" t="s">
        <v>1083</v>
      </c>
      <c r="DW300" s="614" t="s">
        <v>1083</v>
      </c>
      <c r="DX300" s="614" t="s">
        <v>1083</v>
      </c>
      <c r="DY300" s="614" t="s">
        <v>1083</v>
      </c>
      <c r="DZ300" s="614" t="s">
        <v>529</v>
      </c>
      <c r="EA300" s="614" t="s">
        <v>529</v>
      </c>
      <c r="EB300" s="614" t="s">
        <v>529</v>
      </c>
      <c r="EC300" s="614" t="s">
        <v>1083</v>
      </c>
      <c r="ED300" s="614" t="s">
        <v>529</v>
      </c>
      <c r="EE300" s="614" t="s">
        <v>1083</v>
      </c>
      <c r="EF300" s="614" t="s">
        <v>529</v>
      </c>
      <c r="EG300" s="614" t="s">
        <v>1083</v>
      </c>
      <c r="EH300" s="614" t="s">
        <v>1083</v>
      </c>
      <c r="EI300" s="614" t="s">
        <v>1083</v>
      </c>
      <c r="EJ300" s="614" t="s">
        <v>1083</v>
      </c>
      <c r="EK300" s="614" t="s">
        <v>1083</v>
      </c>
      <c r="EL300" s="614" t="s">
        <v>1083</v>
      </c>
      <c r="EM300" s="614" t="s">
        <v>1083</v>
      </c>
      <c r="EN300" s="614" t="s">
        <v>1083</v>
      </c>
      <c r="EO300" s="614" t="s">
        <v>1083</v>
      </c>
      <c r="EP300" s="614" t="s">
        <v>1083</v>
      </c>
      <c r="EQ300" s="614" t="s">
        <v>1083</v>
      </c>
      <c r="ER300" s="614" t="s">
        <v>1083</v>
      </c>
      <c r="ES300" s="614" t="s">
        <v>1083</v>
      </c>
      <c r="ET300" s="614" t="s">
        <v>1083</v>
      </c>
      <c r="EU300" s="614" t="s">
        <v>529</v>
      </c>
      <c r="EV300" s="614" t="s">
        <v>529</v>
      </c>
      <c r="EW300" s="614" t="s">
        <v>1083</v>
      </c>
      <c r="EX300" s="614" t="s">
        <v>1083</v>
      </c>
      <c r="EY300" s="614" t="s">
        <v>1083</v>
      </c>
      <c r="EZ300" s="614" t="s">
        <v>529</v>
      </c>
      <c r="FA300" s="614" t="s">
        <v>1083</v>
      </c>
      <c r="FB300" s="614" t="s">
        <v>1083</v>
      </c>
      <c r="FC300" s="614" t="s">
        <v>1083</v>
      </c>
      <c r="FD300" s="614" t="s">
        <v>1083</v>
      </c>
      <c r="FE300" s="614" t="s">
        <v>1083</v>
      </c>
      <c r="FF300" s="614" t="s">
        <v>1083</v>
      </c>
      <c r="FG300" s="614" t="s">
        <v>1083</v>
      </c>
      <c r="FH300" s="614" t="s">
        <v>1083</v>
      </c>
      <c r="FI300" s="614" t="s">
        <v>1083</v>
      </c>
      <c r="FJ300" s="614" t="s">
        <v>1083</v>
      </c>
      <c r="FK300" s="614" t="s">
        <v>1083</v>
      </c>
      <c r="FL300" s="614" t="s">
        <v>1083</v>
      </c>
      <c r="FM300" s="614" t="s">
        <v>1083</v>
      </c>
      <c r="FN300" s="614" t="s">
        <v>1083</v>
      </c>
      <c r="FO300" s="614" t="s">
        <v>1083</v>
      </c>
      <c r="FP300" s="614" t="s">
        <v>1083</v>
      </c>
      <c r="FQ300" s="614" t="s">
        <v>1083</v>
      </c>
      <c r="FR300" s="614" t="s">
        <v>529</v>
      </c>
      <c r="FS300" s="614" t="s">
        <v>529</v>
      </c>
      <c r="FT300" s="614" t="s">
        <v>529</v>
      </c>
      <c r="FU300" s="614" t="s">
        <v>529</v>
      </c>
      <c r="FV300" s="614" t="s">
        <v>529</v>
      </c>
      <c r="FW300" s="614" t="s">
        <v>529</v>
      </c>
      <c r="FX300" s="614" t="s">
        <v>529</v>
      </c>
      <c r="FY300" s="614" t="s">
        <v>1083</v>
      </c>
      <c r="FZ300" s="614" t="s">
        <v>529</v>
      </c>
      <c r="GA300" s="614" t="s">
        <v>529</v>
      </c>
      <c r="GB300" s="614" t="s">
        <v>529</v>
      </c>
      <c r="GC300" s="614" t="s">
        <v>529</v>
      </c>
      <c r="GD300" s="614" t="s">
        <v>529</v>
      </c>
      <c r="GE300" s="614" t="s">
        <v>1083</v>
      </c>
      <c r="GF300" s="614" t="s">
        <v>529</v>
      </c>
      <c r="GG300" s="614" t="s">
        <v>529</v>
      </c>
      <c r="GH300" s="614" t="s">
        <v>1083</v>
      </c>
      <c r="GI300" s="614" t="s">
        <v>1083</v>
      </c>
      <c r="GJ300" s="614" t="s">
        <v>529</v>
      </c>
      <c r="GK300" s="614" t="s">
        <v>1083</v>
      </c>
      <c r="GL300" s="614" t="s">
        <v>529</v>
      </c>
      <c r="GM300" s="614" t="s">
        <v>1083</v>
      </c>
    </row>
    <row r="301" spans="1:195" x14ac:dyDescent="0.2">
      <c r="A301" s="613">
        <v>45126</v>
      </c>
      <c r="B301" s="614" t="s">
        <v>1083</v>
      </c>
      <c r="C301" s="614" t="s">
        <v>1083</v>
      </c>
      <c r="D301" s="614" t="s">
        <v>1083</v>
      </c>
      <c r="E301" s="614" t="s">
        <v>529</v>
      </c>
      <c r="F301" s="614" t="s">
        <v>1083</v>
      </c>
      <c r="G301" s="614" t="s">
        <v>1083</v>
      </c>
      <c r="H301" s="614" t="s">
        <v>1083</v>
      </c>
      <c r="I301" s="614" t="s">
        <v>1083</v>
      </c>
      <c r="J301" s="614" t="s">
        <v>1083</v>
      </c>
      <c r="K301" s="614" t="s">
        <v>1083</v>
      </c>
      <c r="L301" s="614" t="s">
        <v>1083</v>
      </c>
      <c r="M301" s="614" t="s">
        <v>1083</v>
      </c>
      <c r="N301" s="614" t="s">
        <v>1083</v>
      </c>
      <c r="O301" s="614" t="s">
        <v>1083</v>
      </c>
      <c r="P301" s="614" t="s">
        <v>1083</v>
      </c>
      <c r="Q301" s="614" t="s">
        <v>1083</v>
      </c>
      <c r="R301" s="614" t="s">
        <v>1083</v>
      </c>
      <c r="S301" s="614" t="s">
        <v>1083</v>
      </c>
      <c r="T301" s="614" t="s">
        <v>1083</v>
      </c>
      <c r="U301" s="614" t="s">
        <v>1083</v>
      </c>
      <c r="V301" s="614" t="s">
        <v>1083</v>
      </c>
      <c r="W301" s="614" t="s">
        <v>529</v>
      </c>
      <c r="X301" s="614" t="s">
        <v>529</v>
      </c>
      <c r="Y301" s="614" t="s">
        <v>1083</v>
      </c>
      <c r="Z301" s="614" t="s">
        <v>1083</v>
      </c>
      <c r="AA301" s="614" t="s">
        <v>1083</v>
      </c>
      <c r="AB301" s="614" t="s">
        <v>1083</v>
      </c>
      <c r="AC301" s="614" t="s">
        <v>1083</v>
      </c>
      <c r="AD301" s="614" t="s">
        <v>1083</v>
      </c>
      <c r="AE301" s="614" t="s">
        <v>1083</v>
      </c>
      <c r="AF301" s="614" t="s">
        <v>1083</v>
      </c>
      <c r="AG301" s="614" t="s">
        <v>1083</v>
      </c>
      <c r="AH301" s="614" t="s">
        <v>1083</v>
      </c>
      <c r="AI301" s="614" t="s">
        <v>1083</v>
      </c>
      <c r="AJ301" s="614" t="s">
        <v>1083</v>
      </c>
      <c r="AK301" s="614" t="s">
        <v>1083</v>
      </c>
      <c r="AL301" s="614" t="s">
        <v>1083</v>
      </c>
      <c r="AM301" s="614" t="s">
        <v>1083</v>
      </c>
      <c r="AN301" s="614" t="s">
        <v>1083</v>
      </c>
      <c r="AO301" s="614" t="s">
        <v>1083</v>
      </c>
      <c r="AP301" s="614" t="s">
        <v>1083</v>
      </c>
      <c r="AQ301" s="614" t="s">
        <v>1083</v>
      </c>
      <c r="AR301" s="614" t="s">
        <v>1083</v>
      </c>
      <c r="AS301" s="614" t="s">
        <v>1083</v>
      </c>
      <c r="AT301" s="614" t="s">
        <v>1083</v>
      </c>
      <c r="AU301" s="614" t="s">
        <v>1083</v>
      </c>
      <c r="AV301" s="614" t="s">
        <v>1083</v>
      </c>
      <c r="AW301" s="614" t="s">
        <v>1083</v>
      </c>
      <c r="AX301" s="614" t="s">
        <v>1083</v>
      </c>
      <c r="AY301" s="614" t="s">
        <v>1083</v>
      </c>
      <c r="AZ301" s="614" t="s">
        <v>1083</v>
      </c>
      <c r="BA301" s="614" t="s">
        <v>1083</v>
      </c>
      <c r="BB301" s="614" t="s">
        <v>1083</v>
      </c>
      <c r="BC301" s="614" t="s">
        <v>529</v>
      </c>
      <c r="BD301" s="614" t="s">
        <v>529</v>
      </c>
      <c r="BE301" s="614" t="s">
        <v>1083</v>
      </c>
      <c r="BF301" s="614" t="s">
        <v>529</v>
      </c>
      <c r="BG301" s="614" t="s">
        <v>529</v>
      </c>
      <c r="BH301" s="614" t="s">
        <v>529</v>
      </c>
      <c r="BI301" s="614" t="s">
        <v>1083</v>
      </c>
      <c r="BJ301" s="614" t="s">
        <v>1083</v>
      </c>
      <c r="BK301" s="614" t="s">
        <v>529</v>
      </c>
      <c r="BL301" s="614" t="s">
        <v>529</v>
      </c>
      <c r="BM301" s="614" t="s">
        <v>1083</v>
      </c>
      <c r="BN301" s="614" t="s">
        <v>529</v>
      </c>
      <c r="BO301" s="614" t="s">
        <v>529</v>
      </c>
      <c r="BP301" s="614" t="s">
        <v>529</v>
      </c>
      <c r="BQ301" s="614" t="s">
        <v>529</v>
      </c>
      <c r="BR301" s="614" t="s">
        <v>529</v>
      </c>
      <c r="BS301" s="614" t="s">
        <v>529</v>
      </c>
      <c r="BT301" s="614" t="s">
        <v>529</v>
      </c>
      <c r="BU301" s="614" t="s">
        <v>529</v>
      </c>
      <c r="BV301" s="614" t="s">
        <v>529</v>
      </c>
      <c r="BW301" s="614" t="s">
        <v>529</v>
      </c>
      <c r="BX301" s="614" t="s">
        <v>529</v>
      </c>
      <c r="BY301" s="614" t="s">
        <v>1083</v>
      </c>
      <c r="BZ301" s="614" t="s">
        <v>1083</v>
      </c>
      <c r="CA301" s="614" t="s">
        <v>1083</v>
      </c>
      <c r="CB301" s="614" t="s">
        <v>1083</v>
      </c>
      <c r="CC301" s="614" t="s">
        <v>1083</v>
      </c>
      <c r="CD301" s="614" t="s">
        <v>1083</v>
      </c>
      <c r="CE301" s="614" t="s">
        <v>529</v>
      </c>
      <c r="CF301" s="614" t="s">
        <v>529</v>
      </c>
      <c r="CG301" s="614" t="s">
        <v>1083</v>
      </c>
      <c r="CH301" s="614" t="s">
        <v>1083</v>
      </c>
      <c r="CI301" s="614" t="s">
        <v>1083</v>
      </c>
      <c r="CJ301" s="614" t="s">
        <v>1083</v>
      </c>
      <c r="CK301" s="614" t="s">
        <v>529</v>
      </c>
      <c r="CL301" s="614" t="s">
        <v>1083</v>
      </c>
      <c r="CM301" s="614" t="s">
        <v>1083</v>
      </c>
      <c r="CN301" s="614" t="s">
        <v>1083</v>
      </c>
      <c r="CO301" s="614" t="s">
        <v>1083</v>
      </c>
      <c r="CP301" s="614" t="s">
        <v>1083</v>
      </c>
      <c r="CQ301" s="614" t="s">
        <v>1083</v>
      </c>
      <c r="CR301" s="614" t="s">
        <v>529</v>
      </c>
      <c r="CS301" s="614" t="s">
        <v>1083</v>
      </c>
      <c r="CT301" s="614" t="s">
        <v>1083</v>
      </c>
      <c r="CU301" s="614" t="s">
        <v>1083</v>
      </c>
      <c r="CV301" s="614" t="s">
        <v>1083</v>
      </c>
      <c r="CW301" s="614" t="s">
        <v>1083</v>
      </c>
      <c r="CX301" s="614" t="s">
        <v>1083</v>
      </c>
      <c r="CY301" s="614" t="s">
        <v>1083</v>
      </c>
      <c r="CZ301" s="614" t="s">
        <v>1083</v>
      </c>
      <c r="DA301" s="614" t="s">
        <v>1083</v>
      </c>
      <c r="DB301" s="614" t="s">
        <v>1083</v>
      </c>
      <c r="DC301" s="614" t="s">
        <v>529</v>
      </c>
      <c r="DD301" s="614" t="s">
        <v>1083</v>
      </c>
      <c r="DE301" s="614" t="s">
        <v>1083</v>
      </c>
      <c r="DF301" s="614" t="s">
        <v>1083</v>
      </c>
      <c r="DG301" s="614" t="s">
        <v>1083</v>
      </c>
      <c r="DH301" s="614" t="s">
        <v>1083</v>
      </c>
      <c r="DI301" s="614" t="s">
        <v>1083</v>
      </c>
      <c r="DJ301" s="614" t="s">
        <v>1083</v>
      </c>
      <c r="DK301" s="614" t="s">
        <v>1083</v>
      </c>
      <c r="DL301" s="614" t="s">
        <v>1083</v>
      </c>
      <c r="DM301" s="614" t="s">
        <v>529</v>
      </c>
      <c r="DN301" s="614" t="s">
        <v>1083</v>
      </c>
      <c r="DO301" s="614" t="s">
        <v>1083</v>
      </c>
      <c r="DP301" s="614" t="s">
        <v>529</v>
      </c>
      <c r="DQ301" s="614" t="s">
        <v>1083</v>
      </c>
      <c r="DR301" s="614" t="s">
        <v>1083</v>
      </c>
      <c r="DS301" s="614" t="s">
        <v>1083</v>
      </c>
      <c r="DT301" s="614" t="s">
        <v>1083</v>
      </c>
      <c r="DU301" s="614" t="s">
        <v>529</v>
      </c>
      <c r="DV301" s="614" t="s">
        <v>529</v>
      </c>
      <c r="DW301" s="614" t="s">
        <v>1083</v>
      </c>
      <c r="DX301" s="614" t="s">
        <v>1083</v>
      </c>
      <c r="DY301" s="614" t="s">
        <v>1083</v>
      </c>
      <c r="DZ301" s="614" t="s">
        <v>529</v>
      </c>
      <c r="EA301" s="614" t="s">
        <v>529</v>
      </c>
      <c r="EB301" s="614" t="s">
        <v>529</v>
      </c>
      <c r="EC301" s="614" t="s">
        <v>1083</v>
      </c>
      <c r="ED301" s="614" t="s">
        <v>529</v>
      </c>
      <c r="EE301" s="614" t="s">
        <v>529</v>
      </c>
      <c r="EF301" s="614" t="s">
        <v>529</v>
      </c>
      <c r="EG301" s="614" t="s">
        <v>529</v>
      </c>
      <c r="EH301" s="614" t="s">
        <v>1083</v>
      </c>
      <c r="EI301" s="614" t="s">
        <v>1083</v>
      </c>
      <c r="EJ301" s="614" t="s">
        <v>1083</v>
      </c>
      <c r="EK301" s="614" t="s">
        <v>1083</v>
      </c>
      <c r="EL301" s="614" t="s">
        <v>1083</v>
      </c>
      <c r="EM301" s="614" t="s">
        <v>1083</v>
      </c>
      <c r="EN301" s="614" t="s">
        <v>1083</v>
      </c>
      <c r="EO301" s="614" t="s">
        <v>1083</v>
      </c>
      <c r="EP301" s="614" t="s">
        <v>1083</v>
      </c>
      <c r="EQ301" s="614" t="s">
        <v>1083</v>
      </c>
      <c r="ER301" s="614" t="s">
        <v>1083</v>
      </c>
      <c r="ES301" s="614" t="s">
        <v>1083</v>
      </c>
      <c r="ET301" s="614" t="s">
        <v>529</v>
      </c>
      <c r="EU301" s="614" t="s">
        <v>1083</v>
      </c>
      <c r="EV301" s="614" t="s">
        <v>529</v>
      </c>
      <c r="EW301" s="614" t="s">
        <v>1083</v>
      </c>
      <c r="EX301" s="614" t="s">
        <v>1083</v>
      </c>
      <c r="EY301" s="614" t="s">
        <v>1083</v>
      </c>
      <c r="EZ301" s="614" t="s">
        <v>529</v>
      </c>
      <c r="FA301" s="614" t="s">
        <v>1083</v>
      </c>
      <c r="FB301" s="614" t="s">
        <v>1083</v>
      </c>
      <c r="FC301" s="614" t="s">
        <v>1083</v>
      </c>
      <c r="FD301" s="614" t="s">
        <v>1083</v>
      </c>
      <c r="FE301" s="614" t="s">
        <v>1083</v>
      </c>
      <c r="FF301" s="614" t="s">
        <v>1083</v>
      </c>
      <c r="FG301" s="614" t="s">
        <v>1083</v>
      </c>
      <c r="FH301" s="614" t="s">
        <v>1083</v>
      </c>
      <c r="FI301" s="614" t="s">
        <v>1083</v>
      </c>
      <c r="FJ301" s="614" t="s">
        <v>529</v>
      </c>
      <c r="FK301" s="614" t="s">
        <v>529</v>
      </c>
      <c r="FL301" s="614" t="s">
        <v>1083</v>
      </c>
      <c r="FM301" s="614" t="s">
        <v>1083</v>
      </c>
      <c r="FN301" s="614" t="s">
        <v>1083</v>
      </c>
      <c r="FO301" s="614" t="s">
        <v>1083</v>
      </c>
      <c r="FP301" s="614" t="s">
        <v>1083</v>
      </c>
      <c r="FQ301" s="614" t="s">
        <v>1083</v>
      </c>
      <c r="FR301" s="614" t="s">
        <v>529</v>
      </c>
      <c r="FS301" s="614" t="s">
        <v>529</v>
      </c>
      <c r="FT301" s="614" t="s">
        <v>529</v>
      </c>
      <c r="FU301" s="614" t="s">
        <v>529</v>
      </c>
      <c r="FV301" s="614" t="s">
        <v>529</v>
      </c>
      <c r="FW301" s="614" t="s">
        <v>529</v>
      </c>
      <c r="FX301" s="614" t="s">
        <v>529</v>
      </c>
      <c r="FY301" s="614" t="s">
        <v>1083</v>
      </c>
      <c r="FZ301" s="614" t="s">
        <v>529</v>
      </c>
      <c r="GA301" s="614" t="s">
        <v>529</v>
      </c>
      <c r="GB301" s="614" t="s">
        <v>529</v>
      </c>
      <c r="GC301" s="614" t="s">
        <v>529</v>
      </c>
      <c r="GD301" s="614" t="s">
        <v>529</v>
      </c>
      <c r="GE301" s="614" t="s">
        <v>1083</v>
      </c>
      <c r="GF301" s="614" t="s">
        <v>529</v>
      </c>
      <c r="GG301" s="614" t="s">
        <v>529</v>
      </c>
      <c r="GH301" s="614" t="s">
        <v>1083</v>
      </c>
      <c r="GI301" s="614" t="s">
        <v>1083</v>
      </c>
      <c r="GJ301" s="614" t="s">
        <v>1083</v>
      </c>
      <c r="GK301" s="614" t="s">
        <v>1083</v>
      </c>
      <c r="GL301" s="614" t="s">
        <v>529</v>
      </c>
      <c r="GM301" s="614" t="s">
        <v>1083</v>
      </c>
    </row>
    <row r="302" spans="1:195" x14ac:dyDescent="0.2">
      <c r="A302" s="613">
        <v>45127</v>
      </c>
      <c r="B302" s="614" t="s">
        <v>1083</v>
      </c>
      <c r="C302" s="614" t="s">
        <v>1083</v>
      </c>
      <c r="D302" s="614" t="s">
        <v>1083</v>
      </c>
      <c r="E302" s="614" t="s">
        <v>529</v>
      </c>
      <c r="F302" s="614" t="s">
        <v>1083</v>
      </c>
      <c r="G302" s="614" t="s">
        <v>1083</v>
      </c>
      <c r="H302" s="614" t="s">
        <v>1083</v>
      </c>
      <c r="I302" s="614" t="s">
        <v>1083</v>
      </c>
      <c r="J302" s="614" t="s">
        <v>1083</v>
      </c>
      <c r="K302" s="614" t="s">
        <v>1083</v>
      </c>
      <c r="L302" s="614" t="s">
        <v>1083</v>
      </c>
      <c r="M302" s="614" t="s">
        <v>1083</v>
      </c>
      <c r="N302" s="614" t="s">
        <v>1083</v>
      </c>
      <c r="O302" s="614" t="s">
        <v>1083</v>
      </c>
      <c r="P302" s="614" t="s">
        <v>1083</v>
      </c>
      <c r="Q302" s="614" t="s">
        <v>1083</v>
      </c>
      <c r="R302" s="614" t="s">
        <v>1083</v>
      </c>
      <c r="S302" s="614" t="s">
        <v>1083</v>
      </c>
      <c r="T302" s="614" t="s">
        <v>1083</v>
      </c>
      <c r="U302" s="614" t="s">
        <v>1083</v>
      </c>
      <c r="V302" s="614" t="s">
        <v>1083</v>
      </c>
      <c r="W302" s="614" t="s">
        <v>529</v>
      </c>
      <c r="X302" s="614" t="s">
        <v>529</v>
      </c>
      <c r="Y302" s="614" t="s">
        <v>1083</v>
      </c>
      <c r="Z302" s="614" t="s">
        <v>1083</v>
      </c>
      <c r="AA302" s="614" t="s">
        <v>1083</v>
      </c>
      <c r="AB302" s="614" t="s">
        <v>1083</v>
      </c>
      <c r="AC302" s="614" t="s">
        <v>1083</v>
      </c>
      <c r="AD302" s="614" t="s">
        <v>1083</v>
      </c>
      <c r="AE302" s="614" t="s">
        <v>1083</v>
      </c>
      <c r="AF302" s="614" t="s">
        <v>1083</v>
      </c>
      <c r="AG302" s="614" t="s">
        <v>1083</v>
      </c>
      <c r="AH302" s="614" t="s">
        <v>1083</v>
      </c>
      <c r="AI302" s="614" t="s">
        <v>1083</v>
      </c>
      <c r="AJ302" s="614" t="s">
        <v>1083</v>
      </c>
      <c r="AK302" s="614" t="s">
        <v>1083</v>
      </c>
      <c r="AL302" s="614" t="s">
        <v>1083</v>
      </c>
      <c r="AM302" s="614" t="s">
        <v>1083</v>
      </c>
      <c r="AN302" s="614" t="s">
        <v>1083</v>
      </c>
      <c r="AO302" s="614" t="s">
        <v>1083</v>
      </c>
      <c r="AP302" s="614" t="s">
        <v>1083</v>
      </c>
      <c r="AQ302" s="614" t="s">
        <v>1083</v>
      </c>
      <c r="AR302" s="614" t="s">
        <v>1083</v>
      </c>
      <c r="AS302" s="614" t="s">
        <v>1083</v>
      </c>
      <c r="AT302" s="614" t="s">
        <v>1083</v>
      </c>
      <c r="AU302" s="614" t="s">
        <v>1083</v>
      </c>
      <c r="AV302" s="614" t="s">
        <v>1083</v>
      </c>
      <c r="AW302" s="614" t="s">
        <v>1083</v>
      </c>
      <c r="AX302" s="614" t="s">
        <v>1083</v>
      </c>
      <c r="AY302" s="614" t="s">
        <v>1083</v>
      </c>
      <c r="AZ302" s="614" t="s">
        <v>1083</v>
      </c>
      <c r="BA302" s="614" t="s">
        <v>1083</v>
      </c>
      <c r="BB302" s="614" t="s">
        <v>1083</v>
      </c>
      <c r="BC302" s="614" t="s">
        <v>529</v>
      </c>
      <c r="BD302" s="614" t="s">
        <v>529</v>
      </c>
      <c r="BE302" s="614" t="s">
        <v>1083</v>
      </c>
      <c r="BF302" s="614" t="s">
        <v>529</v>
      </c>
      <c r="BG302" s="614" t="s">
        <v>529</v>
      </c>
      <c r="BH302" s="614" t="s">
        <v>529</v>
      </c>
      <c r="BI302" s="614" t="s">
        <v>1083</v>
      </c>
      <c r="BJ302" s="614" t="s">
        <v>1083</v>
      </c>
      <c r="BK302" s="614" t="s">
        <v>529</v>
      </c>
      <c r="BL302" s="614" t="s">
        <v>529</v>
      </c>
      <c r="BM302" s="614" t="s">
        <v>1083</v>
      </c>
      <c r="BN302" s="614" t="s">
        <v>529</v>
      </c>
      <c r="BO302" s="614" t="s">
        <v>529</v>
      </c>
      <c r="BP302" s="614" t="s">
        <v>529</v>
      </c>
      <c r="BQ302" s="614" t="s">
        <v>529</v>
      </c>
      <c r="BR302" s="614" t="s">
        <v>529</v>
      </c>
      <c r="BS302" s="614" t="s">
        <v>529</v>
      </c>
      <c r="BT302" s="614" t="s">
        <v>529</v>
      </c>
      <c r="BU302" s="614" t="s">
        <v>529</v>
      </c>
      <c r="BV302" s="614" t="s">
        <v>529</v>
      </c>
      <c r="BW302" s="614" t="s">
        <v>529</v>
      </c>
      <c r="BX302" s="614" t="s">
        <v>529</v>
      </c>
      <c r="BY302" s="614" t="s">
        <v>1083</v>
      </c>
      <c r="BZ302" s="614" t="s">
        <v>529</v>
      </c>
      <c r="CA302" s="614" t="s">
        <v>1083</v>
      </c>
      <c r="CB302" s="614" t="s">
        <v>1083</v>
      </c>
      <c r="CC302" s="614" t="s">
        <v>1083</v>
      </c>
      <c r="CD302" s="614" t="s">
        <v>1083</v>
      </c>
      <c r="CE302" s="614" t="s">
        <v>529</v>
      </c>
      <c r="CF302" s="614" t="s">
        <v>529</v>
      </c>
      <c r="CG302" s="614" t="s">
        <v>1083</v>
      </c>
      <c r="CH302" s="614" t="s">
        <v>1083</v>
      </c>
      <c r="CI302" s="614" t="s">
        <v>1083</v>
      </c>
      <c r="CJ302" s="614" t="s">
        <v>1083</v>
      </c>
      <c r="CK302" s="614" t="s">
        <v>529</v>
      </c>
      <c r="CL302" s="614" t="s">
        <v>1083</v>
      </c>
      <c r="CM302" s="614" t="s">
        <v>1083</v>
      </c>
      <c r="CN302" s="614" t="s">
        <v>1083</v>
      </c>
      <c r="CO302" s="614" t="s">
        <v>1083</v>
      </c>
      <c r="CP302" s="614" t="s">
        <v>1083</v>
      </c>
      <c r="CQ302" s="614" t="s">
        <v>1083</v>
      </c>
      <c r="CR302" s="614" t="s">
        <v>529</v>
      </c>
      <c r="CS302" s="614" t="s">
        <v>1083</v>
      </c>
      <c r="CT302" s="614" t="s">
        <v>1083</v>
      </c>
      <c r="CU302" s="614" t="s">
        <v>529</v>
      </c>
      <c r="CV302" s="614" t="s">
        <v>1083</v>
      </c>
      <c r="CW302" s="614" t="s">
        <v>1083</v>
      </c>
      <c r="CX302" s="614" t="s">
        <v>1083</v>
      </c>
      <c r="CY302" s="614" t="s">
        <v>529</v>
      </c>
      <c r="CZ302" s="614" t="s">
        <v>1083</v>
      </c>
      <c r="DA302" s="614" t="s">
        <v>529</v>
      </c>
      <c r="DB302" s="614" t="s">
        <v>1083</v>
      </c>
      <c r="DC302" s="614" t="s">
        <v>529</v>
      </c>
      <c r="DD302" s="614" t="s">
        <v>1083</v>
      </c>
      <c r="DE302" s="614" t="s">
        <v>1083</v>
      </c>
      <c r="DF302" s="614" t="s">
        <v>1083</v>
      </c>
      <c r="DG302" s="614" t="s">
        <v>1083</v>
      </c>
      <c r="DH302" s="614" t="s">
        <v>1083</v>
      </c>
      <c r="DI302" s="614" t="s">
        <v>1083</v>
      </c>
      <c r="DJ302" s="614" t="s">
        <v>1083</v>
      </c>
      <c r="DK302" s="614" t="s">
        <v>1083</v>
      </c>
      <c r="DL302" s="614" t="s">
        <v>1083</v>
      </c>
      <c r="DM302" s="614" t="s">
        <v>529</v>
      </c>
      <c r="DN302" s="614" t="s">
        <v>1083</v>
      </c>
      <c r="DO302" s="614" t="s">
        <v>1083</v>
      </c>
      <c r="DP302" s="614" t="s">
        <v>529</v>
      </c>
      <c r="DQ302" s="614" t="s">
        <v>1083</v>
      </c>
      <c r="DR302" s="614" t="s">
        <v>1083</v>
      </c>
      <c r="DS302" s="614" t="s">
        <v>1083</v>
      </c>
      <c r="DT302" s="614" t="s">
        <v>1083</v>
      </c>
      <c r="DU302" s="614" t="s">
        <v>529</v>
      </c>
      <c r="DV302" s="614" t="s">
        <v>529</v>
      </c>
      <c r="DW302" s="614" t="s">
        <v>1083</v>
      </c>
      <c r="DX302" s="614" t="s">
        <v>1083</v>
      </c>
      <c r="DY302" s="614" t="s">
        <v>1083</v>
      </c>
      <c r="DZ302" s="614" t="s">
        <v>529</v>
      </c>
      <c r="EA302" s="614" t="s">
        <v>529</v>
      </c>
      <c r="EB302" s="614" t="s">
        <v>529</v>
      </c>
      <c r="EC302" s="614" t="s">
        <v>1083</v>
      </c>
      <c r="ED302" s="614" t="s">
        <v>529</v>
      </c>
      <c r="EE302" s="614" t="s">
        <v>529</v>
      </c>
      <c r="EF302" s="614" t="s">
        <v>529</v>
      </c>
      <c r="EG302" s="614" t="s">
        <v>529</v>
      </c>
      <c r="EH302" s="614" t="s">
        <v>1083</v>
      </c>
      <c r="EI302" s="614" t="s">
        <v>1083</v>
      </c>
      <c r="EJ302" s="614" t="s">
        <v>1083</v>
      </c>
      <c r="EK302" s="614" t="s">
        <v>1083</v>
      </c>
      <c r="EL302" s="614" t="s">
        <v>1083</v>
      </c>
      <c r="EM302" s="614" t="s">
        <v>1083</v>
      </c>
      <c r="EN302" s="614" t="s">
        <v>1083</v>
      </c>
      <c r="EO302" s="614" t="s">
        <v>1083</v>
      </c>
      <c r="EP302" s="614" t="s">
        <v>529</v>
      </c>
      <c r="EQ302" s="614" t="s">
        <v>1083</v>
      </c>
      <c r="ER302" s="614" t="s">
        <v>1083</v>
      </c>
      <c r="ES302" s="614" t="s">
        <v>1083</v>
      </c>
      <c r="ET302" s="614" t="s">
        <v>1083</v>
      </c>
      <c r="EU302" s="614" t="s">
        <v>1083</v>
      </c>
      <c r="EV302" s="614" t="s">
        <v>529</v>
      </c>
      <c r="EW302" s="614" t="s">
        <v>1083</v>
      </c>
      <c r="EX302" s="614" t="s">
        <v>1083</v>
      </c>
      <c r="EY302" s="614" t="s">
        <v>1083</v>
      </c>
      <c r="EZ302" s="614" t="s">
        <v>529</v>
      </c>
      <c r="FA302" s="614" t="s">
        <v>1083</v>
      </c>
      <c r="FB302" s="614" t="s">
        <v>1083</v>
      </c>
      <c r="FC302" s="614" t="s">
        <v>1083</v>
      </c>
      <c r="FD302" s="614" t="s">
        <v>1083</v>
      </c>
      <c r="FE302" s="614" t="s">
        <v>1083</v>
      </c>
      <c r="FF302" s="614" t="s">
        <v>1083</v>
      </c>
      <c r="FG302" s="614" t="s">
        <v>1083</v>
      </c>
      <c r="FH302" s="614" t="s">
        <v>1083</v>
      </c>
      <c r="FI302" s="614" t="s">
        <v>1083</v>
      </c>
      <c r="FJ302" s="614" t="s">
        <v>1083</v>
      </c>
      <c r="FK302" s="614" t="s">
        <v>1083</v>
      </c>
      <c r="FL302" s="614" t="s">
        <v>1083</v>
      </c>
      <c r="FM302" s="614" t="s">
        <v>1083</v>
      </c>
      <c r="FN302" s="614" t="s">
        <v>1083</v>
      </c>
      <c r="FO302" s="614" t="s">
        <v>1083</v>
      </c>
      <c r="FP302" s="614" t="s">
        <v>1083</v>
      </c>
      <c r="FQ302" s="614" t="s">
        <v>1083</v>
      </c>
      <c r="FR302" s="614" t="s">
        <v>529</v>
      </c>
      <c r="FS302" s="614" t="s">
        <v>529</v>
      </c>
      <c r="FT302" s="614" t="s">
        <v>529</v>
      </c>
      <c r="FU302" s="614" t="s">
        <v>529</v>
      </c>
      <c r="FV302" s="614" t="s">
        <v>529</v>
      </c>
      <c r="FW302" s="614" t="s">
        <v>529</v>
      </c>
      <c r="FX302" s="614" t="s">
        <v>529</v>
      </c>
      <c r="FY302" s="614" t="s">
        <v>1083</v>
      </c>
      <c r="FZ302" s="614" t="s">
        <v>529</v>
      </c>
      <c r="GA302" s="614" t="s">
        <v>529</v>
      </c>
      <c r="GB302" s="614" t="s">
        <v>529</v>
      </c>
      <c r="GC302" s="614" t="s">
        <v>529</v>
      </c>
      <c r="GD302" s="614" t="s">
        <v>529</v>
      </c>
      <c r="GE302" s="614" t="s">
        <v>1083</v>
      </c>
      <c r="GF302" s="614" t="s">
        <v>529</v>
      </c>
      <c r="GG302" s="614" t="s">
        <v>529</v>
      </c>
      <c r="GH302" s="614" t="s">
        <v>1083</v>
      </c>
      <c r="GI302" s="614" t="s">
        <v>1083</v>
      </c>
      <c r="GJ302" s="614" t="s">
        <v>529</v>
      </c>
      <c r="GK302" s="614" t="s">
        <v>1083</v>
      </c>
      <c r="GL302" s="614" t="s">
        <v>529</v>
      </c>
      <c r="GM302" s="614" t="s">
        <v>529</v>
      </c>
    </row>
    <row r="303" spans="1:195" x14ac:dyDescent="0.2">
      <c r="A303" s="613">
        <v>45128</v>
      </c>
      <c r="B303" s="614" t="s">
        <v>1083</v>
      </c>
      <c r="C303" s="614" t="s">
        <v>1083</v>
      </c>
      <c r="D303" s="614" t="s">
        <v>1083</v>
      </c>
      <c r="E303" s="614" t="s">
        <v>529</v>
      </c>
      <c r="F303" s="614" t="s">
        <v>1083</v>
      </c>
      <c r="G303" s="614" t="s">
        <v>1083</v>
      </c>
      <c r="H303" s="614" t="s">
        <v>1083</v>
      </c>
      <c r="I303" s="614" t="s">
        <v>1083</v>
      </c>
      <c r="J303" s="614" t="s">
        <v>1083</v>
      </c>
      <c r="K303" s="614" t="s">
        <v>1083</v>
      </c>
      <c r="L303" s="614" t="s">
        <v>1083</v>
      </c>
      <c r="M303" s="614" t="s">
        <v>1083</v>
      </c>
      <c r="N303" s="614" t="s">
        <v>1083</v>
      </c>
      <c r="O303" s="614" t="s">
        <v>1083</v>
      </c>
      <c r="P303" s="614" t="s">
        <v>1083</v>
      </c>
      <c r="Q303" s="614" t="s">
        <v>1083</v>
      </c>
      <c r="R303" s="614" t="s">
        <v>1083</v>
      </c>
      <c r="S303" s="614" t="s">
        <v>1083</v>
      </c>
      <c r="T303" s="614" t="s">
        <v>1083</v>
      </c>
      <c r="U303" s="614" t="s">
        <v>1083</v>
      </c>
      <c r="V303" s="614" t="s">
        <v>1083</v>
      </c>
      <c r="W303" s="614" t="s">
        <v>529</v>
      </c>
      <c r="X303" s="614" t="s">
        <v>529</v>
      </c>
      <c r="Y303" s="614" t="s">
        <v>1083</v>
      </c>
      <c r="Z303" s="614" t="s">
        <v>1083</v>
      </c>
      <c r="AA303" s="614" t="s">
        <v>1083</v>
      </c>
      <c r="AB303" s="614" t="s">
        <v>1083</v>
      </c>
      <c r="AC303" s="614" t="s">
        <v>1083</v>
      </c>
      <c r="AD303" s="614" t="s">
        <v>1083</v>
      </c>
      <c r="AE303" s="614" t="s">
        <v>1083</v>
      </c>
      <c r="AF303" s="614" t="s">
        <v>1083</v>
      </c>
      <c r="AG303" s="614" t="s">
        <v>1083</v>
      </c>
      <c r="AH303" s="614" t="s">
        <v>1083</v>
      </c>
      <c r="AI303" s="614" t="s">
        <v>1083</v>
      </c>
      <c r="AJ303" s="614" t="s">
        <v>1083</v>
      </c>
      <c r="AK303" s="614" t="s">
        <v>1083</v>
      </c>
      <c r="AL303" s="614" t="s">
        <v>1083</v>
      </c>
      <c r="AM303" s="614" t="s">
        <v>1083</v>
      </c>
      <c r="AN303" s="614" t="s">
        <v>1083</v>
      </c>
      <c r="AO303" s="614" t="s">
        <v>1083</v>
      </c>
      <c r="AP303" s="614" t="s">
        <v>1083</v>
      </c>
      <c r="AQ303" s="614" t="s">
        <v>1083</v>
      </c>
      <c r="AR303" s="614" t="s">
        <v>1083</v>
      </c>
      <c r="AS303" s="614" t="s">
        <v>1083</v>
      </c>
      <c r="AT303" s="614" t="s">
        <v>1083</v>
      </c>
      <c r="AU303" s="614" t="s">
        <v>1083</v>
      </c>
      <c r="AV303" s="614" t="s">
        <v>1083</v>
      </c>
      <c r="AW303" s="614" t="s">
        <v>1083</v>
      </c>
      <c r="AX303" s="614" t="s">
        <v>1083</v>
      </c>
      <c r="AY303" s="614" t="s">
        <v>1083</v>
      </c>
      <c r="AZ303" s="614" t="s">
        <v>1083</v>
      </c>
      <c r="BA303" s="614" t="s">
        <v>1083</v>
      </c>
      <c r="BB303" s="614" t="s">
        <v>1083</v>
      </c>
      <c r="BC303" s="614" t="s">
        <v>529</v>
      </c>
      <c r="BD303" s="614" t="s">
        <v>529</v>
      </c>
      <c r="BE303" s="614" t="s">
        <v>1083</v>
      </c>
      <c r="BF303" s="614" t="s">
        <v>529</v>
      </c>
      <c r="BG303" s="614" t="s">
        <v>529</v>
      </c>
      <c r="BH303" s="614" t="s">
        <v>529</v>
      </c>
      <c r="BI303" s="614" t="s">
        <v>1083</v>
      </c>
      <c r="BJ303" s="614" t="s">
        <v>1083</v>
      </c>
      <c r="BK303" s="614" t="s">
        <v>529</v>
      </c>
      <c r="BL303" s="614" t="s">
        <v>529</v>
      </c>
      <c r="BM303" s="614" t="s">
        <v>1083</v>
      </c>
      <c r="BN303" s="614" t="s">
        <v>529</v>
      </c>
      <c r="BO303" s="614" t="s">
        <v>529</v>
      </c>
      <c r="BP303" s="614" t="s">
        <v>529</v>
      </c>
      <c r="BQ303" s="614" t="s">
        <v>529</v>
      </c>
      <c r="BR303" s="614" t="s">
        <v>529</v>
      </c>
      <c r="BS303" s="614" t="s">
        <v>529</v>
      </c>
      <c r="BT303" s="614" t="s">
        <v>529</v>
      </c>
      <c r="BU303" s="614" t="s">
        <v>529</v>
      </c>
      <c r="BV303" s="614" t="s">
        <v>529</v>
      </c>
      <c r="BW303" s="614" t="s">
        <v>529</v>
      </c>
      <c r="BX303" s="614" t="s">
        <v>529</v>
      </c>
      <c r="BY303" s="614" t="s">
        <v>1083</v>
      </c>
      <c r="BZ303" s="614" t="s">
        <v>529</v>
      </c>
      <c r="CA303" s="614" t="s">
        <v>1083</v>
      </c>
      <c r="CB303" s="614" t="s">
        <v>1083</v>
      </c>
      <c r="CC303" s="614" t="s">
        <v>1083</v>
      </c>
      <c r="CD303" s="614" t="s">
        <v>1083</v>
      </c>
      <c r="CE303" s="614" t="s">
        <v>529</v>
      </c>
      <c r="CF303" s="614" t="s">
        <v>529</v>
      </c>
      <c r="CG303" s="614" t="s">
        <v>1083</v>
      </c>
      <c r="CH303" s="614" t="s">
        <v>1083</v>
      </c>
      <c r="CI303" s="614" t="s">
        <v>1083</v>
      </c>
      <c r="CJ303" s="614" t="s">
        <v>1083</v>
      </c>
      <c r="CK303" s="614" t="s">
        <v>529</v>
      </c>
      <c r="CL303" s="614" t="s">
        <v>1083</v>
      </c>
      <c r="CM303" s="614" t="s">
        <v>1083</v>
      </c>
      <c r="CN303" s="614" t="s">
        <v>1083</v>
      </c>
      <c r="CO303" s="614" t="s">
        <v>1083</v>
      </c>
      <c r="CP303" s="614" t="s">
        <v>1083</v>
      </c>
      <c r="CQ303" s="614" t="s">
        <v>1083</v>
      </c>
      <c r="CR303" s="614" t="s">
        <v>529</v>
      </c>
      <c r="CS303" s="614" t="s">
        <v>1083</v>
      </c>
      <c r="CT303" s="614" t="s">
        <v>1083</v>
      </c>
      <c r="CU303" s="614" t="s">
        <v>1083</v>
      </c>
      <c r="CV303" s="614" t="s">
        <v>1083</v>
      </c>
      <c r="CW303" s="614" t="s">
        <v>1083</v>
      </c>
      <c r="CX303" s="614" t="s">
        <v>1083</v>
      </c>
      <c r="CY303" s="614" t="s">
        <v>529</v>
      </c>
      <c r="CZ303" s="614" t="s">
        <v>1083</v>
      </c>
      <c r="DA303" s="614" t="s">
        <v>529</v>
      </c>
      <c r="DB303" s="614" t="s">
        <v>1083</v>
      </c>
      <c r="DC303" s="614" t="s">
        <v>529</v>
      </c>
      <c r="DD303" s="614" t="s">
        <v>1083</v>
      </c>
      <c r="DE303" s="614" t="s">
        <v>1083</v>
      </c>
      <c r="DF303" s="614" t="s">
        <v>1083</v>
      </c>
      <c r="DG303" s="614" t="s">
        <v>1083</v>
      </c>
      <c r="DH303" s="614" t="s">
        <v>1083</v>
      </c>
      <c r="DI303" s="614" t="s">
        <v>1083</v>
      </c>
      <c r="DJ303" s="614" t="s">
        <v>1083</v>
      </c>
      <c r="DK303" s="614" t="s">
        <v>1083</v>
      </c>
      <c r="DL303" s="614" t="s">
        <v>1083</v>
      </c>
      <c r="DM303" s="614" t="s">
        <v>529</v>
      </c>
      <c r="DN303" s="614" t="s">
        <v>1083</v>
      </c>
      <c r="DO303" s="614" t="s">
        <v>1083</v>
      </c>
      <c r="DP303" s="614" t="s">
        <v>529</v>
      </c>
      <c r="DQ303" s="614" t="s">
        <v>529</v>
      </c>
      <c r="DR303" s="614" t="s">
        <v>1083</v>
      </c>
      <c r="DS303" s="614" t="s">
        <v>1083</v>
      </c>
      <c r="DT303" s="614" t="s">
        <v>1083</v>
      </c>
      <c r="DU303" s="614" t="s">
        <v>1083</v>
      </c>
      <c r="DV303" s="614" t="s">
        <v>1083</v>
      </c>
      <c r="DW303" s="614" t="s">
        <v>1083</v>
      </c>
      <c r="DX303" s="614" t="s">
        <v>1083</v>
      </c>
      <c r="DY303" s="614" t="s">
        <v>1083</v>
      </c>
      <c r="DZ303" s="614" t="s">
        <v>529</v>
      </c>
      <c r="EA303" s="614" t="s">
        <v>529</v>
      </c>
      <c r="EB303" s="614" t="s">
        <v>529</v>
      </c>
      <c r="EC303" s="614" t="s">
        <v>1083</v>
      </c>
      <c r="ED303" s="614" t="s">
        <v>529</v>
      </c>
      <c r="EE303" s="614" t="s">
        <v>529</v>
      </c>
      <c r="EF303" s="614" t="s">
        <v>529</v>
      </c>
      <c r="EG303" s="614" t="s">
        <v>529</v>
      </c>
      <c r="EH303" s="614" t="s">
        <v>1083</v>
      </c>
      <c r="EI303" s="614" t="s">
        <v>1083</v>
      </c>
      <c r="EJ303" s="614" t="s">
        <v>1083</v>
      </c>
      <c r="EK303" s="614" t="s">
        <v>1083</v>
      </c>
      <c r="EL303" s="614" t="s">
        <v>1083</v>
      </c>
      <c r="EM303" s="614" t="s">
        <v>1083</v>
      </c>
      <c r="EN303" s="614" t="s">
        <v>529</v>
      </c>
      <c r="EO303" s="614" t="s">
        <v>529</v>
      </c>
      <c r="EP303" s="614" t="s">
        <v>529</v>
      </c>
      <c r="EQ303" s="614" t="s">
        <v>529</v>
      </c>
      <c r="ER303" s="614" t="s">
        <v>1083</v>
      </c>
      <c r="ES303" s="614" t="s">
        <v>1083</v>
      </c>
      <c r="ET303" s="614" t="s">
        <v>529</v>
      </c>
      <c r="EU303" s="614" t="s">
        <v>529</v>
      </c>
      <c r="EV303" s="614" t="s">
        <v>529</v>
      </c>
      <c r="EW303" s="614" t="s">
        <v>1083</v>
      </c>
      <c r="EX303" s="614" t="s">
        <v>1083</v>
      </c>
      <c r="EY303" s="614" t="s">
        <v>1083</v>
      </c>
      <c r="EZ303" s="614" t="s">
        <v>529</v>
      </c>
      <c r="FA303" s="614" t="s">
        <v>1083</v>
      </c>
      <c r="FB303" s="614" t="s">
        <v>1083</v>
      </c>
      <c r="FC303" s="614" t="s">
        <v>1083</v>
      </c>
      <c r="FD303" s="614" t="s">
        <v>1083</v>
      </c>
      <c r="FE303" s="614" t="s">
        <v>1083</v>
      </c>
      <c r="FF303" s="614" t="s">
        <v>1083</v>
      </c>
      <c r="FG303" s="614" t="s">
        <v>1083</v>
      </c>
      <c r="FH303" s="614" t="s">
        <v>1083</v>
      </c>
      <c r="FI303" s="614" t="s">
        <v>1083</v>
      </c>
      <c r="FJ303" s="614" t="s">
        <v>1083</v>
      </c>
      <c r="FK303" s="614" t="s">
        <v>1083</v>
      </c>
      <c r="FL303" s="614" t="s">
        <v>1083</v>
      </c>
      <c r="FM303" s="614" t="s">
        <v>1083</v>
      </c>
      <c r="FN303" s="614" t="s">
        <v>1083</v>
      </c>
      <c r="FO303" s="614" t="s">
        <v>1083</v>
      </c>
      <c r="FP303" s="614" t="s">
        <v>1083</v>
      </c>
      <c r="FQ303" s="614" t="s">
        <v>1083</v>
      </c>
      <c r="FR303" s="614" t="s">
        <v>529</v>
      </c>
      <c r="FS303" s="614" t="s">
        <v>529</v>
      </c>
      <c r="FT303" s="614" t="s">
        <v>529</v>
      </c>
      <c r="FU303" s="614" t="s">
        <v>529</v>
      </c>
      <c r="FV303" s="614" t="s">
        <v>529</v>
      </c>
      <c r="FW303" s="614" t="s">
        <v>529</v>
      </c>
      <c r="FX303" s="614" t="s">
        <v>529</v>
      </c>
      <c r="FY303" s="614" t="s">
        <v>1083</v>
      </c>
      <c r="FZ303" s="614" t="s">
        <v>529</v>
      </c>
      <c r="GA303" s="614" t="s">
        <v>529</v>
      </c>
      <c r="GB303" s="614" t="s">
        <v>529</v>
      </c>
      <c r="GC303" s="614" t="s">
        <v>529</v>
      </c>
      <c r="GD303" s="614" t="s">
        <v>529</v>
      </c>
      <c r="GE303" s="614" t="s">
        <v>1083</v>
      </c>
      <c r="GF303" s="614" t="s">
        <v>529</v>
      </c>
      <c r="GG303" s="614" t="s">
        <v>529</v>
      </c>
      <c r="GH303" s="614" t="s">
        <v>1083</v>
      </c>
      <c r="GI303" s="614" t="s">
        <v>1083</v>
      </c>
      <c r="GJ303" s="614" t="s">
        <v>529</v>
      </c>
      <c r="GK303" s="614" t="s">
        <v>1083</v>
      </c>
      <c r="GL303" s="614" t="s">
        <v>529</v>
      </c>
      <c r="GM303" s="614" t="s">
        <v>529</v>
      </c>
    </row>
    <row r="304" spans="1:195" x14ac:dyDescent="0.2">
      <c r="A304" s="613">
        <v>45129</v>
      </c>
      <c r="B304" s="614" t="s">
        <v>1083</v>
      </c>
      <c r="C304" s="614" t="s">
        <v>1083</v>
      </c>
      <c r="D304" s="614" t="s">
        <v>1083</v>
      </c>
      <c r="E304" s="614" t="s">
        <v>529</v>
      </c>
      <c r="F304" s="614" t="s">
        <v>1083</v>
      </c>
      <c r="G304" s="614" t="s">
        <v>1083</v>
      </c>
      <c r="H304" s="614" t="s">
        <v>1083</v>
      </c>
      <c r="I304" s="614" t="s">
        <v>1083</v>
      </c>
      <c r="J304" s="614" t="s">
        <v>1083</v>
      </c>
      <c r="K304" s="614" t="s">
        <v>1083</v>
      </c>
      <c r="L304" s="614" t="s">
        <v>1083</v>
      </c>
      <c r="M304" s="614" t="s">
        <v>1083</v>
      </c>
      <c r="N304" s="614" t="s">
        <v>1083</v>
      </c>
      <c r="O304" s="614" t="s">
        <v>1083</v>
      </c>
      <c r="P304" s="614" t="s">
        <v>1083</v>
      </c>
      <c r="Q304" s="614" t="s">
        <v>1083</v>
      </c>
      <c r="R304" s="614" t="s">
        <v>1083</v>
      </c>
      <c r="S304" s="614" t="s">
        <v>1083</v>
      </c>
      <c r="T304" s="614" t="s">
        <v>1083</v>
      </c>
      <c r="U304" s="614" t="s">
        <v>1083</v>
      </c>
      <c r="V304" s="614" t="s">
        <v>1083</v>
      </c>
      <c r="W304" s="614" t="s">
        <v>529</v>
      </c>
      <c r="X304" s="614" t="s">
        <v>529</v>
      </c>
      <c r="Y304" s="614" t="s">
        <v>1083</v>
      </c>
      <c r="Z304" s="614" t="s">
        <v>1083</v>
      </c>
      <c r="AA304" s="614" t="s">
        <v>1083</v>
      </c>
      <c r="AB304" s="614" t="s">
        <v>1083</v>
      </c>
      <c r="AC304" s="614" t="s">
        <v>1083</v>
      </c>
      <c r="AD304" s="614" t="s">
        <v>1083</v>
      </c>
      <c r="AE304" s="614" t="s">
        <v>1083</v>
      </c>
      <c r="AF304" s="614" t="s">
        <v>1083</v>
      </c>
      <c r="AG304" s="614" t="s">
        <v>1083</v>
      </c>
      <c r="AH304" s="614" t="s">
        <v>1083</v>
      </c>
      <c r="AI304" s="614" t="s">
        <v>1083</v>
      </c>
      <c r="AJ304" s="614" t="s">
        <v>1083</v>
      </c>
      <c r="AK304" s="614" t="s">
        <v>1083</v>
      </c>
      <c r="AL304" s="614" t="s">
        <v>1083</v>
      </c>
      <c r="AM304" s="614" t="s">
        <v>1083</v>
      </c>
      <c r="AN304" s="614" t="s">
        <v>1083</v>
      </c>
      <c r="AO304" s="614" t="s">
        <v>1083</v>
      </c>
      <c r="AP304" s="614" t="s">
        <v>1083</v>
      </c>
      <c r="AQ304" s="614" t="s">
        <v>1083</v>
      </c>
      <c r="AR304" s="614" t="s">
        <v>1083</v>
      </c>
      <c r="AS304" s="614" t="s">
        <v>1083</v>
      </c>
      <c r="AT304" s="614" t="s">
        <v>1083</v>
      </c>
      <c r="AU304" s="614" t="s">
        <v>1083</v>
      </c>
      <c r="AV304" s="614" t="s">
        <v>529</v>
      </c>
      <c r="AW304" s="614" t="s">
        <v>529</v>
      </c>
      <c r="AX304" s="614" t="s">
        <v>1083</v>
      </c>
      <c r="AY304" s="614" t="s">
        <v>1083</v>
      </c>
      <c r="AZ304" s="614" t="s">
        <v>1083</v>
      </c>
      <c r="BA304" s="614" t="s">
        <v>1083</v>
      </c>
      <c r="BB304" s="614" t="s">
        <v>1083</v>
      </c>
      <c r="BC304" s="614" t="s">
        <v>529</v>
      </c>
      <c r="BD304" s="614" t="s">
        <v>529</v>
      </c>
      <c r="BE304" s="614" t="s">
        <v>1083</v>
      </c>
      <c r="BF304" s="614" t="s">
        <v>529</v>
      </c>
      <c r="BG304" s="614" t="s">
        <v>529</v>
      </c>
      <c r="BH304" s="614" t="s">
        <v>529</v>
      </c>
      <c r="BI304" s="614" t="s">
        <v>1083</v>
      </c>
      <c r="BJ304" s="614" t="s">
        <v>1083</v>
      </c>
      <c r="BK304" s="614" t="s">
        <v>529</v>
      </c>
      <c r="BL304" s="614" t="s">
        <v>529</v>
      </c>
      <c r="BM304" s="614" t="s">
        <v>1083</v>
      </c>
      <c r="BN304" s="614" t="s">
        <v>529</v>
      </c>
      <c r="BO304" s="614" t="s">
        <v>529</v>
      </c>
      <c r="BP304" s="614" t="s">
        <v>529</v>
      </c>
      <c r="BQ304" s="614" t="s">
        <v>529</v>
      </c>
      <c r="BR304" s="614" t="s">
        <v>529</v>
      </c>
      <c r="BS304" s="614" t="s">
        <v>529</v>
      </c>
      <c r="BT304" s="614" t="s">
        <v>529</v>
      </c>
      <c r="BU304" s="614" t="s">
        <v>529</v>
      </c>
      <c r="BV304" s="614" t="s">
        <v>529</v>
      </c>
      <c r="BW304" s="614" t="s">
        <v>529</v>
      </c>
      <c r="BX304" s="614" t="s">
        <v>529</v>
      </c>
      <c r="BY304" s="614" t="s">
        <v>1083</v>
      </c>
      <c r="BZ304" s="614" t="s">
        <v>529</v>
      </c>
      <c r="CA304" s="614" t="s">
        <v>1083</v>
      </c>
      <c r="CB304" s="614" t="s">
        <v>1083</v>
      </c>
      <c r="CC304" s="614" t="s">
        <v>1083</v>
      </c>
      <c r="CD304" s="614" t="s">
        <v>1083</v>
      </c>
      <c r="CE304" s="614" t="s">
        <v>529</v>
      </c>
      <c r="CF304" s="614" t="s">
        <v>529</v>
      </c>
      <c r="CG304" s="614" t="s">
        <v>1083</v>
      </c>
      <c r="CH304" s="614" t="s">
        <v>1083</v>
      </c>
      <c r="CI304" s="614" t="s">
        <v>1083</v>
      </c>
      <c r="CJ304" s="614" t="s">
        <v>1083</v>
      </c>
      <c r="CK304" s="614" t="s">
        <v>529</v>
      </c>
      <c r="CL304" s="614" t="s">
        <v>1083</v>
      </c>
      <c r="CM304" s="614" t="s">
        <v>1083</v>
      </c>
      <c r="CN304" s="614" t="s">
        <v>1083</v>
      </c>
      <c r="CO304" s="614" t="s">
        <v>1083</v>
      </c>
      <c r="CP304" s="614" t="s">
        <v>1083</v>
      </c>
      <c r="CQ304" s="614" t="s">
        <v>1083</v>
      </c>
      <c r="CR304" s="614" t="s">
        <v>529</v>
      </c>
      <c r="CS304" s="614" t="s">
        <v>529</v>
      </c>
      <c r="CT304" s="614" t="s">
        <v>529</v>
      </c>
      <c r="CU304" s="614" t="s">
        <v>529</v>
      </c>
      <c r="CV304" s="614" t="s">
        <v>1083</v>
      </c>
      <c r="CW304" s="614" t="s">
        <v>1083</v>
      </c>
      <c r="CX304" s="614" t="s">
        <v>529</v>
      </c>
      <c r="CY304" s="614" t="s">
        <v>1083</v>
      </c>
      <c r="CZ304" s="614" t="s">
        <v>529</v>
      </c>
      <c r="DA304" s="614" t="s">
        <v>529</v>
      </c>
      <c r="DB304" s="614" t="s">
        <v>1083</v>
      </c>
      <c r="DC304" s="614" t="s">
        <v>529</v>
      </c>
      <c r="DD304" s="614" t="s">
        <v>1083</v>
      </c>
      <c r="DE304" s="614" t="s">
        <v>1083</v>
      </c>
      <c r="DF304" s="614" t="s">
        <v>1083</v>
      </c>
      <c r="DG304" s="614" t="s">
        <v>1083</v>
      </c>
      <c r="DH304" s="614" t="s">
        <v>1083</v>
      </c>
      <c r="DI304" s="614" t="s">
        <v>1083</v>
      </c>
      <c r="DJ304" s="614" t="s">
        <v>1083</v>
      </c>
      <c r="DK304" s="614" t="s">
        <v>1083</v>
      </c>
      <c r="DL304" s="614" t="s">
        <v>1083</v>
      </c>
      <c r="DM304" s="614" t="s">
        <v>529</v>
      </c>
      <c r="DN304" s="614" t="s">
        <v>1083</v>
      </c>
      <c r="DO304" s="614" t="s">
        <v>1083</v>
      </c>
      <c r="DP304" s="614" t="s">
        <v>529</v>
      </c>
      <c r="DQ304" s="614" t="s">
        <v>529</v>
      </c>
      <c r="DR304" s="614" t="s">
        <v>1083</v>
      </c>
      <c r="DS304" s="614" t="s">
        <v>1083</v>
      </c>
      <c r="DT304" s="614" t="s">
        <v>1083</v>
      </c>
      <c r="DU304" s="614" t="s">
        <v>529</v>
      </c>
      <c r="DV304" s="614" t="s">
        <v>529</v>
      </c>
      <c r="DW304" s="614" t="s">
        <v>1083</v>
      </c>
      <c r="DX304" s="614" t="s">
        <v>1083</v>
      </c>
      <c r="DY304" s="614" t="s">
        <v>1083</v>
      </c>
      <c r="DZ304" s="614" t="s">
        <v>529</v>
      </c>
      <c r="EA304" s="614" t="s">
        <v>529</v>
      </c>
      <c r="EB304" s="614" t="s">
        <v>529</v>
      </c>
      <c r="EC304" s="614" t="s">
        <v>1083</v>
      </c>
      <c r="ED304" s="614" t="s">
        <v>529</v>
      </c>
      <c r="EE304" s="614" t="s">
        <v>1083</v>
      </c>
      <c r="EF304" s="614" t="s">
        <v>529</v>
      </c>
      <c r="EG304" s="614" t="s">
        <v>529</v>
      </c>
      <c r="EH304" s="614" t="s">
        <v>1083</v>
      </c>
      <c r="EI304" s="614" t="s">
        <v>1083</v>
      </c>
      <c r="EJ304" s="614" t="s">
        <v>1083</v>
      </c>
      <c r="EK304" s="614" t="s">
        <v>1083</v>
      </c>
      <c r="EL304" s="614" t="s">
        <v>1083</v>
      </c>
      <c r="EM304" s="614" t="s">
        <v>1083</v>
      </c>
      <c r="EN304" s="614" t="s">
        <v>529</v>
      </c>
      <c r="EO304" s="614" t="s">
        <v>529</v>
      </c>
      <c r="EP304" s="614" t="s">
        <v>529</v>
      </c>
      <c r="EQ304" s="614" t="s">
        <v>529</v>
      </c>
      <c r="ER304" s="614" t="s">
        <v>1083</v>
      </c>
      <c r="ES304" s="614" t="s">
        <v>1083</v>
      </c>
      <c r="ET304" s="614" t="s">
        <v>529</v>
      </c>
      <c r="EU304" s="614" t="s">
        <v>529</v>
      </c>
      <c r="EV304" s="614" t="s">
        <v>529</v>
      </c>
      <c r="EW304" s="614" t="s">
        <v>1083</v>
      </c>
      <c r="EX304" s="614" t="s">
        <v>1083</v>
      </c>
      <c r="EY304" s="614" t="s">
        <v>1083</v>
      </c>
      <c r="EZ304" s="614" t="s">
        <v>529</v>
      </c>
      <c r="FA304" s="614" t="s">
        <v>1083</v>
      </c>
      <c r="FB304" s="614" t="s">
        <v>1083</v>
      </c>
      <c r="FC304" s="614" t="s">
        <v>1083</v>
      </c>
      <c r="FD304" s="614" t="s">
        <v>1083</v>
      </c>
      <c r="FE304" s="614" t="s">
        <v>529</v>
      </c>
      <c r="FF304" s="614" t="s">
        <v>1083</v>
      </c>
      <c r="FG304" s="614" t="s">
        <v>1083</v>
      </c>
      <c r="FH304" s="614" t="s">
        <v>1083</v>
      </c>
      <c r="FI304" s="614" t="s">
        <v>1083</v>
      </c>
      <c r="FJ304" s="614" t="s">
        <v>529</v>
      </c>
      <c r="FK304" s="614" t="s">
        <v>529</v>
      </c>
      <c r="FL304" s="614" t="s">
        <v>1083</v>
      </c>
      <c r="FM304" s="614" t="s">
        <v>1083</v>
      </c>
      <c r="FN304" s="614" t="s">
        <v>1083</v>
      </c>
      <c r="FO304" s="614" t="s">
        <v>1083</v>
      </c>
      <c r="FP304" s="614" t="s">
        <v>1083</v>
      </c>
      <c r="FQ304" s="614" t="s">
        <v>1083</v>
      </c>
      <c r="FR304" s="614" t="s">
        <v>529</v>
      </c>
      <c r="FS304" s="614" t="s">
        <v>529</v>
      </c>
      <c r="FT304" s="614" t="s">
        <v>529</v>
      </c>
      <c r="FU304" s="614" t="s">
        <v>529</v>
      </c>
      <c r="FV304" s="614" t="s">
        <v>529</v>
      </c>
      <c r="FW304" s="614" t="s">
        <v>529</v>
      </c>
      <c r="FX304" s="614" t="s">
        <v>529</v>
      </c>
      <c r="FY304" s="614" t="s">
        <v>1083</v>
      </c>
      <c r="FZ304" s="614" t="s">
        <v>529</v>
      </c>
      <c r="GA304" s="614" t="s">
        <v>529</v>
      </c>
      <c r="GB304" s="614" t="s">
        <v>529</v>
      </c>
      <c r="GC304" s="614" t="s">
        <v>529</v>
      </c>
      <c r="GD304" s="614" t="s">
        <v>529</v>
      </c>
      <c r="GE304" s="614" t="s">
        <v>1083</v>
      </c>
      <c r="GF304" s="614" t="s">
        <v>529</v>
      </c>
      <c r="GG304" s="614" t="s">
        <v>529</v>
      </c>
      <c r="GH304" s="614" t="s">
        <v>1083</v>
      </c>
      <c r="GI304" s="614" t="s">
        <v>1083</v>
      </c>
      <c r="GJ304" s="614" t="s">
        <v>529</v>
      </c>
      <c r="GK304" s="614" t="s">
        <v>1083</v>
      </c>
      <c r="GL304" s="614" t="s">
        <v>529</v>
      </c>
      <c r="GM304" s="614" t="s">
        <v>529</v>
      </c>
    </row>
    <row r="305" spans="1:195" x14ac:dyDescent="0.2">
      <c r="A305" s="613">
        <v>45130</v>
      </c>
      <c r="B305" s="614" t="s">
        <v>1083</v>
      </c>
      <c r="C305" s="614" t="s">
        <v>1083</v>
      </c>
      <c r="D305" s="614" t="s">
        <v>1083</v>
      </c>
      <c r="E305" s="614" t="s">
        <v>529</v>
      </c>
      <c r="F305" s="614" t="s">
        <v>1083</v>
      </c>
      <c r="G305" s="614" t="s">
        <v>1083</v>
      </c>
      <c r="H305" s="614" t="s">
        <v>1083</v>
      </c>
      <c r="I305" s="614" t="s">
        <v>1083</v>
      </c>
      <c r="J305" s="614" t="s">
        <v>1083</v>
      </c>
      <c r="K305" s="614" t="s">
        <v>1083</v>
      </c>
      <c r="L305" s="614" t="s">
        <v>1083</v>
      </c>
      <c r="M305" s="614" t="s">
        <v>1083</v>
      </c>
      <c r="N305" s="614" t="s">
        <v>1083</v>
      </c>
      <c r="O305" s="614" t="s">
        <v>1083</v>
      </c>
      <c r="P305" s="614" t="s">
        <v>1083</v>
      </c>
      <c r="Q305" s="614" t="s">
        <v>1083</v>
      </c>
      <c r="R305" s="614" t="s">
        <v>1083</v>
      </c>
      <c r="S305" s="614" t="s">
        <v>1083</v>
      </c>
      <c r="T305" s="614" t="s">
        <v>1083</v>
      </c>
      <c r="U305" s="614" t="s">
        <v>1083</v>
      </c>
      <c r="V305" s="614" t="s">
        <v>1083</v>
      </c>
      <c r="W305" s="614" t="s">
        <v>529</v>
      </c>
      <c r="X305" s="614" t="s">
        <v>529</v>
      </c>
      <c r="Y305" s="614" t="s">
        <v>1083</v>
      </c>
      <c r="Z305" s="614" t="s">
        <v>1083</v>
      </c>
      <c r="AA305" s="614" t="s">
        <v>1083</v>
      </c>
      <c r="AB305" s="614" t="s">
        <v>1083</v>
      </c>
      <c r="AC305" s="614" t="s">
        <v>1083</v>
      </c>
      <c r="AD305" s="614" t="s">
        <v>1083</v>
      </c>
      <c r="AE305" s="614" t="s">
        <v>1083</v>
      </c>
      <c r="AF305" s="614" t="s">
        <v>1083</v>
      </c>
      <c r="AG305" s="614" t="s">
        <v>1083</v>
      </c>
      <c r="AH305" s="614" t="s">
        <v>1083</v>
      </c>
      <c r="AI305" s="614" t="s">
        <v>1083</v>
      </c>
      <c r="AJ305" s="614" t="s">
        <v>1083</v>
      </c>
      <c r="AK305" s="614" t="s">
        <v>1083</v>
      </c>
      <c r="AL305" s="614" t="s">
        <v>1083</v>
      </c>
      <c r="AM305" s="614" t="s">
        <v>1083</v>
      </c>
      <c r="AN305" s="614" t="s">
        <v>1083</v>
      </c>
      <c r="AO305" s="614" t="s">
        <v>1083</v>
      </c>
      <c r="AP305" s="614" t="s">
        <v>1083</v>
      </c>
      <c r="AQ305" s="614" t="s">
        <v>1083</v>
      </c>
      <c r="AR305" s="614" t="s">
        <v>1083</v>
      </c>
      <c r="AS305" s="614" t="s">
        <v>1083</v>
      </c>
      <c r="AT305" s="614" t="s">
        <v>1083</v>
      </c>
      <c r="AU305" s="614" t="s">
        <v>1083</v>
      </c>
      <c r="AV305" s="614" t="s">
        <v>529</v>
      </c>
      <c r="AW305" s="614" t="s">
        <v>529</v>
      </c>
      <c r="AX305" s="614" t="s">
        <v>1083</v>
      </c>
      <c r="AY305" s="614" t="s">
        <v>1083</v>
      </c>
      <c r="AZ305" s="614" t="s">
        <v>1083</v>
      </c>
      <c r="BA305" s="614" t="s">
        <v>1083</v>
      </c>
      <c r="BB305" s="614" t="s">
        <v>1083</v>
      </c>
      <c r="BC305" s="614" t="s">
        <v>529</v>
      </c>
      <c r="BD305" s="614" t="s">
        <v>529</v>
      </c>
      <c r="BE305" s="614" t="s">
        <v>1083</v>
      </c>
      <c r="BF305" s="614" t="s">
        <v>529</v>
      </c>
      <c r="BG305" s="614" t="s">
        <v>529</v>
      </c>
      <c r="BH305" s="614" t="s">
        <v>529</v>
      </c>
      <c r="BI305" s="614" t="s">
        <v>1083</v>
      </c>
      <c r="BJ305" s="614" t="s">
        <v>1083</v>
      </c>
      <c r="BK305" s="614" t="s">
        <v>529</v>
      </c>
      <c r="BL305" s="614" t="s">
        <v>529</v>
      </c>
      <c r="BM305" s="614" t="s">
        <v>1083</v>
      </c>
      <c r="BN305" s="614" t="s">
        <v>529</v>
      </c>
      <c r="BO305" s="614" t="s">
        <v>529</v>
      </c>
      <c r="BP305" s="614" t="s">
        <v>529</v>
      </c>
      <c r="BQ305" s="614" t="s">
        <v>529</v>
      </c>
      <c r="BR305" s="614" t="s">
        <v>529</v>
      </c>
      <c r="BS305" s="614" t="s">
        <v>529</v>
      </c>
      <c r="BT305" s="614" t="s">
        <v>529</v>
      </c>
      <c r="BU305" s="614" t="s">
        <v>529</v>
      </c>
      <c r="BV305" s="614" t="s">
        <v>529</v>
      </c>
      <c r="BW305" s="614" t="s">
        <v>529</v>
      </c>
      <c r="BX305" s="614" t="s">
        <v>529</v>
      </c>
      <c r="BY305" s="614" t="s">
        <v>1083</v>
      </c>
      <c r="BZ305" s="614" t="s">
        <v>529</v>
      </c>
      <c r="CA305" s="614" t="s">
        <v>1083</v>
      </c>
      <c r="CB305" s="614" t="s">
        <v>1083</v>
      </c>
      <c r="CC305" s="614" t="s">
        <v>1083</v>
      </c>
      <c r="CD305" s="614" t="s">
        <v>1083</v>
      </c>
      <c r="CE305" s="614" t="s">
        <v>529</v>
      </c>
      <c r="CF305" s="614" t="s">
        <v>529</v>
      </c>
      <c r="CG305" s="614" t="s">
        <v>1083</v>
      </c>
      <c r="CH305" s="614" t="s">
        <v>1083</v>
      </c>
      <c r="CI305" s="614" t="s">
        <v>1083</v>
      </c>
      <c r="CJ305" s="614" t="s">
        <v>1083</v>
      </c>
      <c r="CK305" s="614" t="s">
        <v>529</v>
      </c>
      <c r="CL305" s="614" t="s">
        <v>1083</v>
      </c>
      <c r="CM305" s="614" t="s">
        <v>1083</v>
      </c>
      <c r="CN305" s="614" t="s">
        <v>1083</v>
      </c>
      <c r="CO305" s="614" t="s">
        <v>1083</v>
      </c>
      <c r="CP305" s="614" t="s">
        <v>1083</v>
      </c>
      <c r="CQ305" s="614" t="s">
        <v>1083</v>
      </c>
      <c r="CR305" s="614" t="s">
        <v>529</v>
      </c>
      <c r="CS305" s="614" t="s">
        <v>529</v>
      </c>
      <c r="CT305" s="614" t="s">
        <v>1083</v>
      </c>
      <c r="CU305" s="614" t="s">
        <v>1083</v>
      </c>
      <c r="CV305" s="614" t="s">
        <v>1083</v>
      </c>
      <c r="CW305" s="614" t="s">
        <v>1083</v>
      </c>
      <c r="CX305" s="614" t="s">
        <v>1083</v>
      </c>
      <c r="CY305" s="614" t="s">
        <v>1083</v>
      </c>
      <c r="CZ305" s="614" t="s">
        <v>1083</v>
      </c>
      <c r="DA305" s="614" t="s">
        <v>1083</v>
      </c>
      <c r="DB305" s="614" t="s">
        <v>1083</v>
      </c>
      <c r="DC305" s="614" t="s">
        <v>529</v>
      </c>
      <c r="DD305" s="614" t="s">
        <v>1083</v>
      </c>
      <c r="DE305" s="614" t="s">
        <v>1083</v>
      </c>
      <c r="DF305" s="614" t="s">
        <v>1083</v>
      </c>
      <c r="DG305" s="614" t="s">
        <v>1083</v>
      </c>
      <c r="DH305" s="614" t="s">
        <v>1083</v>
      </c>
      <c r="DI305" s="614" t="s">
        <v>1083</v>
      </c>
      <c r="DJ305" s="614" t="s">
        <v>1083</v>
      </c>
      <c r="DK305" s="614" t="s">
        <v>1083</v>
      </c>
      <c r="DL305" s="614" t="s">
        <v>1083</v>
      </c>
      <c r="DM305" s="614" t="s">
        <v>529</v>
      </c>
      <c r="DN305" s="614" t="s">
        <v>1083</v>
      </c>
      <c r="DO305" s="614" t="s">
        <v>1083</v>
      </c>
      <c r="DP305" s="614" t="s">
        <v>529</v>
      </c>
      <c r="DQ305" s="614" t="s">
        <v>529</v>
      </c>
      <c r="DR305" s="614" t="s">
        <v>1083</v>
      </c>
      <c r="DS305" s="614" t="s">
        <v>1083</v>
      </c>
      <c r="DT305" s="614" t="s">
        <v>1083</v>
      </c>
      <c r="DU305" s="614" t="s">
        <v>529</v>
      </c>
      <c r="DV305" s="614" t="s">
        <v>529</v>
      </c>
      <c r="DW305" s="614" t="s">
        <v>1083</v>
      </c>
      <c r="DX305" s="614" t="s">
        <v>1083</v>
      </c>
      <c r="DY305" s="614" t="s">
        <v>1083</v>
      </c>
      <c r="DZ305" s="614" t="s">
        <v>529</v>
      </c>
      <c r="EA305" s="614" t="s">
        <v>529</v>
      </c>
      <c r="EB305" s="614" t="s">
        <v>529</v>
      </c>
      <c r="EC305" s="614" t="s">
        <v>1083</v>
      </c>
      <c r="ED305" s="614" t="s">
        <v>529</v>
      </c>
      <c r="EE305" s="614" t="s">
        <v>529</v>
      </c>
      <c r="EF305" s="614" t="s">
        <v>529</v>
      </c>
      <c r="EG305" s="614" t="s">
        <v>529</v>
      </c>
      <c r="EH305" s="614" t="s">
        <v>1083</v>
      </c>
      <c r="EI305" s="614" t="s">
        <v>1083</v>
      </c>
      <c r="EJ305" s="614" t="s">
        <v>1083</v>
      </c>
      <c r="EK305" s="614" t="s">
        <v>1083</v>
      </c>
      <c r="EL305" s="614" t="s">
        <v>1083</v>
      </c>
      <c r="EM305" s="614" t="s">
        <v>1083</v>
      </c>
      <c r="EN305" s="614" t="s">
        <v>529</v>
      </c>
      <c r="EO305" s="614" t="s">
        <v>529</v>
      </c>
      <c r="EP305" s="614" t="s">
        <v>1083</v>
      </c>
      <c r="EQ305" s="614" t="s">
        <v>529</v>
      </c>
      <c r="ER305" s="614" t="s">
        <v>1083</v>
      </c>
      <c r="ES305" s="614" t="s">
        <v>1083</v>
      </c>
      <c r="ET305" s="614" t="s">
        <v>1083</v>
      </c>
      <c r="EU305" s="614" t="s">
        <v>1083</v>
      </c>
      <c r="EV305" s="614" t="s">
        <v>529</v>
      </c>
      <c r="EW305" s="614" t="s">
        <v>1083</v>
      </c>
      <c r="EX305" s="614" t="s">
        <v>1083</v>
      </c>
      <c r="EY305" s="614" t="s">
        <v>1083</v>
      </c>
      <c r="EZ305" s="614" t="s">
        <v>529</v>
      </c>
      <c r="FA305" s="614" t="s">
        <v>1083</v>
      </c>
      <c r="FB305" s="614" t="s">
        <v>1083</v>
      </c>
      <c r="FC305" s="614" t="s">
        <v>1083</v>
      </c>
      <c r="FD305" s="614" t="s">
        <v>1083</v>
      </c>
      <c r="FE305" s="614" t="s">
        <v>1083</v>
      </c>
      <c r="FF305" s="614" t="s">
        <v>1083</v>
      </c>
      <c r="FG305" s="614" t="s">
        <v>1083</v>
      </c>
      <c r="FH305" s="614" t="s">
        <v>1083</v>
      </c>
      <c r="FI305" s="614" t="s">
        <v>1083</v>
      </c>
      <c r="FJ305" s="614" t="s">
        <v>529</v>
      </c>
      <c r="FK305" s="614" t="s">
        <v>529</v>
      </c>
      <c r="FL305" s="614" t="s">
        <v>1083</v>
      </c>
      <c r="FM305" s="614" t="s">
        <v>1083</v>
      </c>
      <c r="FN305" s="614" t="s">
        <v>1083</v>
      </c>
      <c r="FO305" s="614" t="s">
        <v>1083</v>
      </c>
      <c r="FP305" s="614" t="s">
        <v>1083</v>
      </c>
      <c r="FQ305" s="614" t="s">
        <v>1083</v>
      </c>
      <c r="FR305" s="614" t="s">
        <v>529</v>
      </c>
      <c r="FS305" s="614" t="s">
        <v>529</v>
      </c>
      <c r="FT305" s="614" t="s">
        <v>529</v>
      </c>
      <c r="FU305" s="614" t="s">
        <v>529</v>
      </c>
      <c r="FV305" s="614" t="s">
        <v>529</v>
      </c>
      <c r="FW305" s="614" t="s">
        <v>529</v>
      </c>
      <c r="FX305" s="614" t="s">
        <v>529</v>
      </c>
      <c r="FY305" s="614" t="s">
        <v>1083</v>
      </c>
      <c r="FZ305" s="614" t="s">
        <v>529</v>
      </c>
      <c r="GA305" s="614" t="s">
        <v>529</v>
      </c>
      <c r="GB305" s="614" t="s">
        <v>529</v>
      </c>
      <c r="GC305" s="614" t="s">
        <v>529</v>
      </c>
      <c r="GD305" s="614" t="s">
        <v>529</v>
      </c>
      <c r="GE305" s="614" t="s">
        <v>1083</v>
      </c>
      <c r="GF305" s="614" t="s">
        <v>529</v>
      </c>
      <c r="GG305" s="614" t="s">
        <v>529</v>
      </c>
      <c r="GH305" s="614" t="s">
        <v>1083</v>
      </c>
      <c r="GI305" s="614" t="s">
        <v>1083</v>
      </c>
      <c r="GJ305" s="614" t="s">
        <v>529</v>
      </c>
      <c r="GK305" s="614" t="s">
        <v>1083</v>
      </c>
      <c r="GL305" s="614" t="s">
        <v>529</v>
      </c>
      <c r="GM305" s="614" t="s">
        <v>529</v>
      </c>
    </row>
    <row r="306" spans="1:195" x14ac:dyDescent="0.2">
      <c r="A306" s="613">
        <v>45131</v>
      </c>
      <c r="B306" s="614" t="s">
        <v>1083</v>
      </c>
      <c r="C306" s="614" t="s">
        <v>1083</v>
      </c>
      <c r="D306" s="614" t="s">
        <v>1083</v>
      </c>
      <c r="E306" s="614" t="s">
        <v>529</v>
      </c>
      <c r="F306" s="614" t="s">
        <v>1083</v>
      </c>
      <c r="G306" s="614" t="s">
        <v>1083</v>
      </c>
      <c r="H306" s="614" t="s">
        <v>1083</v>
      </c>
      <c r="I306" s="614" t="s">
        <v>1083</v>
      </c>
      <c r="J306" s="614" t="s">
        <v>1083</v>
      </c>
      <c r="K306" s="614" t="s">
        <v>1083</v>
      </c>
      <c r="L306" s="614" t="s">
        <v>1083</v>
      </c>
      <c r="M306" s="614" t="s">
        <v>1083</v>
      </c>
      <c r="N306" s="614" t="s">
        <v>1083</v>
      </c>
      <c r="O306" s="614" t="s">
        <v>1083</v>
      </c>
      <c r="P306" s="614" t="s">
        <v>1083</v>
      </c>
      <c r="Q306" s="614" t="s">
        <v>1083</v>
      </c>
      <c r="R306" s="614" t="s">
        <v>1083</v>
      </c>
      <c r="S306" s="614" t="s">
        <v>1083</v>
      </c>
      <c r="T306" s="614" t="s">
        <v>1083</v>
      </c>
      <c r="U306" s="614" t="s">
        <v>1083</v>
      </c>
      <c r="V306" s="614" t="s">
        <v>1083</v>
      </c>
      <c r="W306" s="614" t="s">
        <v>529</v>
      </c>
      <c r="X306" s="614" t="s">
        <v>529</v>
      </c>
      <c r="Y306" s="614" t="s">
        <v>1083</v>
      </c>
      <c r="Z306" s="614" t="s">
        <v>1083</v>
      </c>
      <c r="AA306" s="614" t="s">
        <v>1083</v>
      </c>
      <c r="AB306" s="614" t="s">
        <v>1083</v>
      </c>
      <c r="AC306" s="614" t="s">
        <v>1083</v>
      </c>
      <c r="AD306" s="614" t="s">
        <v>1083</v>
      </c>
      <c r="AE306" s="614" t="s">
        <v>1083</v>
      </c>
      <c r="AF306" s="614" t="s">
        <v>1083</v>
      </c>
      <c r="AG306" s="614" t="s">
        <v>1083</v>
      </c>
      <c r="AH306" s="614" t="s">
        <v>1083</v>
      </c>
      <c r="AI306" s="614" t="s">
        <v>1083</v>
      </c>
      <c r="AJ306" s="614" t="s">
        <v>1083</v>
      </c>
      <c r="AK306" s="614" t="s">
        <v>1083</v>
      </c>
      <c r="AL306" s="614" t="s">
        <v>1083</v>
      </c>
      <c r="AM306" s="614" t="s">
        <v>1083</v>
      </c>
      <c r="AN306" s="614" t="s">
        <v>1083</v>
      </c>
      <c r="AO306" s="614" t="s">
        <v>1083</v>
      </c>
      <c r="AP306" s="614" t="s">
        <v>1083</v>
      </c>
      <c r="AQ306" s="614" t="s">
        <v>1083</v>
      </c>
      <c r="AR306" s="614" t="s">
        <v>1083</v>
      </c>
      <c r="AS306" s="614" t="s">
        <v>1083</v>
      </c>
      <c r="AT306" s="614" t="s">
        <v>1083</v>
      </c>
      <c r="AU306" s="614" t="s">
        <v>1083</v>
      </c>
      <c r="AV306" s="614" t="s">
        <v>529</v>
      </c>
      <c r="AW306" s="614" t="s">
        <v>529</v>
      </c>
      <c r="AX306" s="614" t="s">
        <v>1083</v>
      </c>
      <c r="AY306" s="614" t="s">
        <v>1083</v>
      </c>
      <c r="AZ306" s="614" t="s">
        <v>1083</v>
      </c>
      <c r="BA306" s="614" t="s">
        <v>1083</v>
      </c>
      <c r="BB306" s="614" t="s">
        <v>1083</v>
      </c>
      <c r="BC306" s="614" t="s">
        <v>529</v>
      </c>
      <c r="BD306" s="614" t="s">
        <v>529</v>
      </c>
      <c r="BE306" s="614" t="s">
        <v>1083</v>
      </c>
      <c r="BF306" s="614" t="s">
        <v>529</v>
      </c>
      <c r="BG306" s="614" t="s">
        <v>529</v>
      </c>
      <c r="BH306" s="614" t="s">
        <v>529</v>
      </c>
      <c r="BI306" s="614" t="s">
        <v>1083</v>
      </c>
      <c r="BJ306" s="614" t="s">
        <v>1083</v>
      </c>
      <c r="BK306" s="614" t="s">
        <v>529</v>
      </c>
      <c r="BL306" s="614" t="s">
        <v>529</v>
      </c>
      <c r="BM306" s="614" t="s">
        <v>1083</v>
      </c>
      <c r="BN306" s="614" t="s">
        <v>529</v>
      </c>
      <c r="BO306" s="614" t="s">
        <v>529</v>
      </c>
      <c r="BP306" s="614" t="s">
        <v>529</v>
      </c>
      <c r="BQ306" s="614" t="s">
        <v>529</v>
      </c>
      <c r="BR306" s="614" t="s">
        <v>529</v>
      </c>
      <c r="BS306" s="614" t="s">
        <v>529</v>
      </c>
      <c r="BT306" s="614" t="s">
        <v>529</v>
      </c>
      <c r="BU306" s="614" t="s">
        <v>529</v>
      </c>
      <c r="BV306" s="614" t="s">
        <v>529</v>
      </c>
      <c r="BW306" s="614" t="s">
        <v>529</v>
      </c>
      <c r="BX306" s="614" t="s">
        <v>529</v>
      </c>
      <c r="BY306" s="614" t="s">
        <v>1083</v>
      </c>
      <c r="BZ306" s="614" t="s">
        <v>1083</v>
      </c>
      <c r="CA306" s="614" t="s">
        <v>1083</v>
      </c>
      <c r="CB306" s="614" t="s">
        <v>1083</v>
      </c>
      <c r="CC306" s="614" t="s">
        <v>1083</v>
      </c>
      <c r="CD306" s="614" t="s">
        <v>1083</v>
      </c>
      <c r="CE306" s="614" t="s">
        <v>529</v>
      </c>
      <c r="CF306" s="614" t="s">
        <v>529</v>
      </c>
      <c r="CG306" s="614" t="s">
        <v>1083</v>
      </c>
      <c r="CH306" s="614" t="s">
        <v>1083</v>
      </c>
      <c r="CI306" s="614" t="s">
        <v>1083</v>
      </c>
      <c r="CJ306" s="614" t="s">
        <v>1083</v>
      </c>
      <c r="CK306" s="614" t="s">
        <v>529</v>
      </c>
      <c r="CL306" s="614" t="s">
        <v>1083</v>
      </c>
      <c r="CM306" s="614" t="s">
        <v>1083</v>
      </c>
      <c r="CN306" s="614" t="s">
        <v>1083</v>
      </c>
      <c r="CO306" s="614" t="s">
        <v>1083</v>
      </c>
      <c r="CP306" s="614" t="s">
        <v>1083</v>
      </c>
      <c r="CQ306" s="614" t="s">
        <v>1083</v>
      </c>
      <c r="CR306" s="614" t="s">
        <v>529</v>
      </c>
      <c r="CS306" s="614" t="s">
        <v>529</v>
      </c>
      <c r="CT306" s="614" t="s">
        <v>1083</v>
      </c>
      <c r="CU306" s="614" t="s">
        <v>1083</v>
      </c>
      <c r="CV306" s="614" t="s">
        <v>1083</v>
      </c>
      <c r="CW306" s="614" t="s">
        <v>1083</v>
      </c>
      <c r="CX306" s="614" t="s">
        <v>1083</v>
      </c>
      <c r="CY306" s="614" t="s">
        <v>1083</v>
      </c>
      <c r="CZ306" s="614" t="s">
        <v>1083</v>
      </c>
      <c r="DA306" s="614" t="s">
        <v>1083</v>
      </c>
      <c r="DB306" s="614" t="s">
        <v>1083</v>
      </c>
      <c r="DC306" s="614" t="s">
        <v>529</v>
      </c>
      <c r="DD306" s="614" t="s">
        <v>1083</v>
      </c>
      <c r="DE306" s="614" t="s">
        <v>1083</v>
      </c>
      <c r="DF306" s="614" t="s">
        <v>1083</v>
      </c>
      <c r="DG306" s="614" t="s">
        <v>1083</v>
      </c>
      <c r="DH306" s="614" t="s">
        <v>1083</v>
      </c>
      <c r="DI306" s="614" t="s">
        <v>1083</v>
      </c>
      <c r="DJ306" s="614" t="s">
        <v>1083</v>
      </c>
      <c r="DK306" s="614" t="s">
        <v>1083</v>
      </c>
      <c r="DL306" s="614" t="s">
        <v>1083</v>
      </c>
      <c r="DM306" s="614" t="s">
        <v>529</v>
      </c>
      <c r="DN306" s="614" t="s">
        <v>1083</v>
      </c>
      <c r="DO306" s="614" t="s">
        <v>1083</v>
      </c>
      <c r="DP306" s="614" t="s">
        <v>529</v>
      </c>
      <c r="DQ306" s="614" t="s">
        <v>529</v>
      </c>
      <c r="DR306" s="614" t="s">
        <v>1083</v>
      </c>
      <c r="DS306" s="614" t="s">
        <v>1083</v>
      </c>
      <c r="DT306" s="614" t="s">
        <v>1083</v>
      </c>
      <c r="DU306" s="614" t="s">
        <v>529</v>
      </c>
      <c r="DV306" s="614" t="s">
        <v>529</v>
      </c>
      <c r="DW306" s="614" t="s">
        <v>1083</v>
      </c>
      <c r="DX306" s="614" t="s">
        <v>1083</v>
      </c>
      <c r="DY306" s="614" t="s">
        <v>1083</v>
      </c>
      <c r="DZ306" s="614" t="s">
        <v>529</v>
      </c>
      <c r="EA306" s="614" t="s">
        <v>529</v>
      </c>
      <c r="EB306" s="614" t="s">
        <v>529</v>
      </c>
      <c r="EC306" s="614" t="s">
        <v>1083</v>
      </c>
      <c r="ED306" s="614" t="s">
        <v>529</v>
      </c>
      <c r="EE306" s="614" t="s">
        <v>1083</v>
      </c>
      <c r="EF306" s="614" t="s">
        <v>529</v>
      </c>
      <c r="EG306" s="614" t="s">
        <v>529</v>
      </c>
      <c r="EH306" s="614" t="s">
        <v>1083</v>
      </c>
      <c r="EI306" s="614" t="s">
        <v>1083</v>
      </c>
      <c r="EJ306" s="614" t="s">
        <v>1083</v>
      </c>
      <c r="EK306" s="614" t="s">
        <v>1083</v>
      </c>
      <c r="EL306" s="614" t="s">
        <v>1083</v>
      </c>
      <c r="EM306" s="614" t="s">
        <v>1083</v>
      </c>
      <c r="EN306" s="614" t="s">
        <v>529</v>
      </c>
      <c r="EO306" s="614" t="s">
        <v>529</v>
      </c>
      <c r="EP306" s="614" t="s">
        <v>1083</v>
      </c>
      <c r="EQ306" s="614" t="s">
        <v>529</v>
      </c>
      <c r="ER306" s="614" t="s">
        <v>1083</v>
      </c>
      <c r="ES306" s="614" t="s">
        <v>1083</v>
      </c>
      <c r="ET306" s="614" t="s">
        <v>1083</v>
      </c>
      <c r="EU306" s="614" t="s">
        <v>1083</v>
      </c>
      <c r="EV306" s="614" t="s">
        <v>529</v>
      </c>
      <c r="EW306" s="614" t="s">
        <v>1083</v>
      </c>
      <c r="EX306" s="614" t="s">
        <v>1083</v>
      </c>
      <c r="EY306" s="614" t="s">
        <v>1083</v>
      </c>
      <c r="EZ306" s="614" t="s">
        <v>529</v>
      </c>
      <c r="FA306" s="614" t="s">
        <v>1083</v>
      </c>
      <c r="FB306" s="614" t="s">
        <v>1083</v>
      </c>
      <c r="FC306" s="614" t="s">
        <v>1083</v>
      </c>
      <c r="FD306" s="614" t="s">
        <v>1083</v>
      </c>
      <c r="FE306" s="614" t="s">
        <v>1083</v>
      </c>
      <c r="FF306" s="614" t="s">
        <v>1083</v>
      </c>
      <c r="FG306" s="614" t="s">
        <v>1083</v>
      </c>
      <c r="FH306" s="614" t="s">
        <v>1083</v>
      </c>
      <c r="FI306" s="614" t="s">
        <v>1083</v>
      </c>
      <c r="FJ306" s="614" t="s">
        <v>1083</v>
      </c>
      <c r="FK306" s="614" t="s">
        <v>1083</v>
      </c>
      <c r="FL306" s="614" t="s">
        <v>1083</v>
      </c>
      <c r="FM306" s="614" t="s">
        <v>1083</v>
      </c>
      <c r="FN306" s="614" t="s">
        <v>1083</v>
      </c>
      <c r="FO306" s="614" t="s">
        <v>1083</v>
      </c>
      <c r="FP306" s="614" t="s">
        <v>1083</v>
      </c>
      <c r="FQ306" s="614" t="s">
        <v>1083</v>
      </c>
      <c r="FR306" s="614" t="s">
        <v>529</v>
      </c>
      <c r="FS306" s="614" t="s">
        <v>529</v>
      </c>
      <c r="FT306" s="614" t="s">
        <v>529</v>
      </c>
      <c r="FU306" s="614" t="s">
        <v>529</v>
      </c>
      <c r="FV306" s="614" t="s">
        <v>529</v>
      </c>
      <c r="FW306" s="614" t="s">
        <v>529</v>
      </c>
      <c r="FX306" s="614" t="s">
        <v>529</v>
      </c>
      <c r="FY306" s="614" t="s">
        <v>1083</v>
      </c>
      <c r="FZ306" s="614" t="s">
        <v>529</v>
      </c>
      <c r="GA306" s="614" t="s">
        <v>529</v>
      </c>
      <c r="GB306" s="614" t="s">
        <v>529</v>
      </c>
      <c r="GC306" s="614" t="s">
        <v>529</v>
      </c>
      <c r="GD306" s="614" t="s">
        <v>529</v>
      </c>
      <c r="GE306" s="614" t="s">
        <v>1083</v>
      </c>
      <c r="GF306" s="614" t="s">
        <v>529</v>
      </c>
      <c r="GG306" s="614" t="s">
        <v>529</v>
      </c>
      <c r="GH306" s="614" t="s">
        <v>1083</v>
      </c>
      <c r="GI306" s="614" t="s">
        <v>1083</v>
      </c>
      <c r="GJ306" s="614" t="s">
        <v>529</v>
      </c>
      <c r="GK306" s="614" t="s">
        <v>1083</v>
      </c>
      <c r="GL306" s="614" t="s">
        <v>529</v>
      </c>
      <c r="GM306" s="614" t="s">
        <v>529</v>
      </c>
    </row>
    <row r="307" spans="1:195" x14ac:dyDescent="0.2">
      <c r="A307" s="613">
        <v>45132</v>
      </c>
      <c r="B307" s="614" t="s">
        <v>1083</v>
      </c>
      <c r="C307" s="614" t="s">
        <v>1083</v>
      </c>
      <c r="D307" s="614" t="s">
        <v>1083</v>
      </c>
      <c r="E307" s="614" t="s">
        <v>529</v>
      </c>
      <c r="F307" s="614" t="s">
        <v>1083</v>
      </c>
      <c r="G307" s="614" t="s">
        <v>1083</v>
      </c>
      <c r="H307" s="614" t="s">
        <v>1083</v>
      </c>
      <c r="I307" s="614" t="s">
        <v>1083</v>
      </c>
      <c r="J307" s="614" t="s">
        <v>1083</v>
      </c>
      <c r="K307" s="614" t="s">
        <v>1083</v>
      </c>
      <c r="L307" s="614" t="s">
        <v>1083</v>
      </c>
      <c r="M307" s="614" t="s">
        <v>1083</v>
      </c>
      <c r="N307" s="614" t="s">
        <v>1083</v>
      </c>
      <c r="O307" s="614" t="s">
        <v>1083</v>
      </c>
      <c r="P307" s="614" t="s">
        <v>1083</v>
      </c>
      <c r="Q307" s="614" t="s">
        <v>1083</v>
      </c>
      <c r="R307" s="614" t="s">
        <v>1083</v>
      </c>
      <c r="S307" s="614" t="s">
        <v>1083</v>
      </c>
      <c r="T307" s="614" t="s">
        <v>1083</v>
      </c>
      <c r="U307" s="614" t="s">
        <v>1083</v>
      </c>
      <c r="V307" s="614" t="s">
        <v>1083</v>
      </c>
      <c r="W307" s="614" t="s">
        <v>529</v>
      </c>
      <c r="X307" s="614" t="s">
        <v>529</v>
      </c>
      <c r="Y307" s="614" t="s">
        <v>1083</v>
      </c>
      <c r="Z307" s="614" t="s">
        <v>1083</v>
      </c>
      <c r="AA307" s="614" t="s">
        <v>1083</v>
      </c>
      <c r="AB307" s="614" t="s">
        <v>1083</v>
      </c>
      <c r="AC307" s="614" t="s">
        <v>1083</v>
      </c>
      <c r="AD307" s="614" t="s">
        <v>1083</v>
      </c>
      <c r="AE307" s="614" t="s">
        <v>1083</v>
      </c>
      <c r="AF307" s="614" t="s">
        <v>1083</v>
      </c>
      <c r="AG307" s="614" t="s">
        <v>1083</v>
      </c>
      <c r="AH307" s="614" t="s">
        <v>1083</v>
      </c>
      <c r="AI307" s="614" t="s">
        <v>1083</v>
      </c>
      <c r="AJ307" s="614" t="s">
        <v>1083</v>
      </c>
      <c r="AK307" s="614" t="s">
        <v>1083</v>
      </c>
      <c r="AL307" s="614" t="s">
        <v>1083</v>
      </c>
      <c r="AM307" s="614" t="s">
        <v>1083</v>
      </c>
      <c r="AN307" s="614" t="s">
        <v>1083</v>
      </c>
      <c r="AO307" s="614" t="s">
        <v>1083</v>
      </c>
      <c r="AP307" s="614" t="s">
        <v>1083</v>
      </c>
      <c r="AQ307" s="614" t="s">
        <v>1083</v>
      </c>
      <c r="AR307" s="614" t="s">
        <v>1083</v>
      </c>
      <c r="AS307" s="614" t="s">
        <v>1083</v>
      </c>
      <c r="AT307" s="614" t="s">
        <v>1083</v>
      </c>
      <c r="AU307" s="614" t="s">
        <v>1083</v>
      </c>
      <c r="AV307" s="614" t="s">
        <v>529</v>
      </c>
      <c r="AW307" s="614" t="s">
        <v>529</v>
      </c>
      <c r="AX307" s="614" t="s">
        <v>1083</v>
      </c>
      <c r="AY307" s="614" t="s">
        <v>1083</v>
      </c>
      <c r="AZ307" s="614" t="s">
        <v>1083</v>
      </c>
      <c r="BA307" s="614" t="s">
        <v>1083</v>
      </c>
      <c r="BB307" s="614" t="s">
        <v>1083</v>
      </c>
      <c r="BC307" s="614" t="s">
        <v>529</v>
      </c>
      <c r="BD307" s="614" t="s">
        <v>529</v>
      </c>
      <c r="BE307" s="614" t="s">
        <v>1083</v>
      </c>
      <c r="BF307" s="614" t="s">
        <v>529</v>
      </c>
      <c r="BG307" s="614" t="s">
        <v>529</v>
      </c>
      <c r="BH307" s="614" t="s">
        <v>529</v>
      </c>
      <c r="BI307" s="614" t="s">
        <v>1083</v>
      </c>
      <c r="BJ307" s="614" t="s">
        <v>1083</v>
      </c>
      <c r="BK307" s="614" t="s">
        <v>529</v>
      </c>
      <c r="BL307" s="614" t="s">
        <v>529</v>
      </c>
      <c r="BM307" s="614" t="s">
        <v>1083</v>
      </c>
      <c r="BN307" s="614" t="s">
        <v>529</v>
      </c>
      <c r="BO307" s="614" t="s">
        <v>529</v>
      </c>
      <c r="BP307" s="614" t="s">
        <v>529</v>
      </c>
      <c r="BQ307" s="614" t="s">
        <v>529</v>
      </c>
      <c r="BR307" s="614" t="s">
        <v>529</v>
      </c>
      <c r="BS307" s="614" t="s">
        <v>529</v>
      </c>
      <c r="BT307" s="614" t="s">
        <v>529</v>
      </c>
      <c r="BU307" s="614" t="s">
        <v>529</v>
      </c>
      <c r="BV307" s="614" t="s">
        <v>529</v>
      </c>
      <c r="BW307" s="614" t="s">
        <v>529</v>
      </c>
      <c r="BX307" s="614" t="s">
        <v>529</v>
      </c>
      <c r="BY307" s="614" t="s">
        <v>1083</v>
      </c>
      <c r="BZ307" s="614" t="s">
        <v>1083</v>
      </c>
      <c r="CA307" s="614" t="s">
        <v>1083</v>
      </c>
      <c r="CB307" s="614" t="s">
        <v>1083</v>
      </c>
      <c r="CC307" s="614" t="s">
        <v>1083</v>
      </c>
      <c r="CD307" s="614" t="s">
        <v>1083</v>
      </c>
      <c r="CE307" s="614" t="s">
        <v>529</v>
      </c>
      <c r="CF307" s="614" t="s">
        <v>529</v>
      </c>
      <c r="CG307" s="614" t="s">
        <v>1083</v>
      </c>
      <c r="CH307" s="614" t="s">
        <v>1083</v>
      </c>
      <c r="CI307" s="614" t="s">
        <v>1083</v>
      </c>
      <c r="CJ307" s="614" t="s">
        <v>1083</v>
      </c>
      <c r="CK307" s="614" t="s">
        <v>529</v>
      </c>
      <c r="CL307" s="614" t="s">
        <v>1083</v>
      </c>
      <c r="CM307" s="614" t="s">
        <v>1083</v>
      </c>
      <c r="CN307" s="614" t="s">
        <v>1083</v>
      </c>
      <c r="CO307" s="614" t="s">
        <v>1083</v>
      </c>
      <c r="CP307" s="614" t="s">
        <v>1083</v>
      </c>
      <c r="CQ307" s="614" t="s">
        <v>1083</v>
      </c>
      <c r="CR307" s="614" t="s">
        <v>529</v>
      </c>
      <c r="CS307" s="614" t="s">
        <v>529</v>
      </c>
      <c r="CT307" s="614" t="s">
        <v>1083</v>
      </c>
      <c r="CU307" s="614" t="s">
        <v>1083</v>
      </c>
      <c r="CV307" s="614" t="s">
        <v>1083</v>
      </c>
      <c r="CW307" s="614" t="s">
        <v>1083</v>
      </c>
      <c r="CX307" s="614" t="s">
        <v>1083</v>
      </c>
      <c r="CY307" s="614" t="s">
        <v>1083</v>
      </c>
      <c r="CZ307" s="614" t="s">
        <v>1083</v>
      </c>
      <c r="DA307" s="614" t="s">
        <v>1083</v>
      </c>
      <c r="DB307" s="614" t="s">
        <v>1083</v>
      </c>
      <c r="DC307" s="614" t="s">
        <v>529</v>
      </c>
      <c r="DD307" s="614" t="s">
        <v>1083</v>
      </c>
      <c r="DE307" s="614" t="s">
        <v>1083</v>
      </c>
      <c r="DF307" s="614" t="s">
        <v>1083</v>
      </c>
      <c r="DG307" s="614" t="s">
        <v>1083</v>
      </c>
      <c r="DH307" s="614" t="s">
        <v>1083</v>
      </c>
      <c r="DI307" s="614" t="s">
        <v>1083</v>
      </c>
      <c r="DJ307" s="614" t="s">
        <v>1083</v>
      </c>
      <c r="DK307" s="614" t="s">
        <v>1083</v>
      </c>
      <c r="DL307" s="614" t="s">
        <v>1083</v>
      </c>
      <c r="DM307" s="614" t="s">
        <v>529</v>
      </c>
      <c r="DN307" s="614" t="s">
        <v>1083</v>
      </c>
      <c r="DO307" s="614" t="s">
        <v>1083</v>
      </c>
      <c r="DP307" s="614" t="s">
        <v>529</v>
      </c>
      <c r="DQ307" s="614" t="s">
        <v>529</v>
      </c>
      <c r="DR307" s="614" t="s">
        <v>1083</v>
      </c>
      <c r="DS307" s="614" t="s">
        <v>1083</v>
      </c>
      <c r="DT307" s="614" t="s">
        <v>1083</v>
      </c>
      <c r="DU307" s="614" t="s">
        <v>1083</v>
      </c>
      <c r="DV307" s="614" t="s">
        <v>1083</v>
      </c>
      <c r="DW307" s="614" t="s">
        <v>1083</v>
      </c>
      <c r="DX307" s="614" t="s">
        <v>1083</v>
      </c>
      <c r="DY307" s="614" t="s">
        <v>1083</v>
      </c>
      <c r="DZ307" s="614" t="s">
        <v>529</v>
      </c>
      <c r="EA307" s="614" t="s">
        <v>529</v>
      </c>
      <c r="EB307" s="614" t="s">
        <v>529</v>
      </c>
      <c r="EC307" s="614" t="s">
        <v>1083</v>
      </c>
      <c r="ED307" s="614" t="s">
        <v>529</v>
      </c>
      <c r="EE307" s="614" t="s">
        <v>529</v>
      </c>
      <c r="EF307" s="614" t="s">
        <v>529</v>
      </c>
      <c r="EG307" s="614" t="s">
        <v>1083</v>
      </c>
      <c r="EH307" s="614" t="s">
        <v>1083</v>
      </c>
      <c r="EI307" s="614" t="s">
        <v>1083</v>
      </c>
      <c r="EJ307" s="614" t="s">
        <v>1083</v>
      </c>
      <c r="EK307" s="614" t="s">
        <v>1083</v>
      </c>
      <c r="EL307" s="614" t="s">
        <v>1083</v>
      </c>
      <c r="EM307" s="614" t="s">
        <v>1083</v>
      </c>
      <c r="EN307" s="614" t="s">
        <v>529</v>
      </c>
      <c r="EO307" s="614" t="s">
        <v>529</v>
      </c>
      <c r="EP307" s="614" t="s">
        <v>1083</v>
      </c>
      <c r="EQ307" s="614" t="s">
        <v>529</v>
      </c>
      <c r="ER307" s="614" t="s">
        <v>1083</v>
      </c>
      <c r="ES307" s="614" t="s">
        <v>1083</v>
      </c>
      <c r="ET307" s="614" t="s">
        <v>1083</v>
      </c>
      <c r="EU307" s="614" t="s">
        <v>1083</v>
      </c>
      <c r="EV307" s="614" t="s">
        <v>529</v>
      </c>
      <c r="EW307" s="614" t="s">
        <v>1083</v>
      </c>
      <c r="EX307" s="614" t="s">
        <v>1083</v>
      </c>
      <c r="EY307" s="614" t="s">
        <v>1083</v>
      </c>
      <c r="EZ307" s="614" t="s">
        <v>529</v>
      </c>
      <c r="FA307" s="614" t="s">
        <v>1083</v>
      </c>
      <c r="FB307" s="614" t="s">
        <v>1083</v>
      </c>
      <c r="FC307" s="614" t="s">
        <v>1083</v>
      </c>
      <c r="FD307" s="614" t="s">
        <v>1083</v>
      </c>
      <c r="FE307" s="614" t="s">
        <v>1083</v>
      </c>
      <c r="FF307" s="614" t="s">
        <v>1083</v>
      </c>
      <c r="FG307" s="614" t="s">
        <v>1083</v>
      </c>
      <c r="FH307" s="614" t="s">
        <v>1083</v>
      </c>
      <c r="FI307" s="614" t="s">
        <v>1083</v>
      </c>
      <c r="FJ307" s="614" t="s">
        <v>1083</v>
      </c>
      <c r="FK307" s="614" t="s">
        <v>1083</v>
      </c>
      <c r="FL307" s="614" t="s">
        <v>1083</v>
      </c>
      <c r="FM307" s="614" t="s">
        <v>1083</v>
      </c>
      <c r="FN307" s="614" t="s">
        <v>1083</v>
      </c>
      <c r="FO307" s="614" t="s">
        <v>1083</v>
      </c>
      <c r="FP307" s="614" t="s">
        <v>1083</v>
      </c>
      <c r="FQ307" s="614" t="s">
        <v>1083</v>
      </c>
      <c r="FR307" s="614" t="s">
        <v>529</v>
      </c>
      <c r="FS307" s="614" t="s">
        <v>529</v>
      </c>
      <c r="FT307" s="614" t="s">
        <v>529</v>
      </c>
      <c r="FU307" s="614" t="s">
        <v>529</v>
      </c>
      <c r="FV307" s="614" t="s">
        <v>529</v>
      </c>
      <c r="FW307" s="614" t="s">
        <v>529</v>
      </c>
      <c r="FX307" s="614" t="s">
        <v>529</v>
      </c>
      <c r="FY307" s="614" t="s">
        <v>1083</v>
      </c>
      <c r="FZ307" s="614" t="s">
        <v>529</v>
      </c>
      <c r="GA307" s="614" t="s">
        <v>529</v>
      </c>
      <c r="GB307" s="614" t="s">
        <v>529</v>
      </c>
      <c r="GC307" s="614" t="s">
        <v>529</v>
      </c>
      <c r="GD307" s="614" t="s">
        <v>529</v>
      </c>
      <c r="GE307" s="614" t="s">
        <v>1083</v>
      </c>
      <c r="GF307" s="614" t="s">
        <v>529</v>
      </c>
      <c r="GG307" s="614" t="s">
        <v>529</v>
      </c>
      <c r="GH307" s="614" t="s">
        <v>1083</v>
      </c>
      <c r="GI307" s="614" t="s">
        <v>1083</v>
      </c>
      <c r="GJ307" s="614" t="s">
        <v>529</v>
      </c>
      <c r="GK307" s="614" t="s">
        <v>1083</v>
      </c>
      <c r="GL307" s="614" t="s">
        <v>529</v>
      </c>
      <c r="GM307" s="614" t="s">
        <v>1083</v>
      </c>
    </row>
    <row r="308" spans="1:195" x14ac:dyDescent="0.2">
      <c r="A308" s="613">
        <v>45133</v>
      </c>
      <c r="B308" s="614" t="s">
        <v>1083</v>
      </c>
      <c r="C308" s="614" t="s">
        <v>1083</v>
      </c>
      <c r="D308" s="614" t="s">
        <v>1083</v>
      </c>
      <c r="E308" s="614" t="s">
        <v>529</v>
      </c>
      <c r="F308" s="614" t="s">
        <v>1083</v>
      </c>
      <c r="G308" s="614" t="s">
        <v>1083</v>
      </c>
      <c r="H308" s="614" t="s">
        <v>1083</v>
      </c>
      <c r="I308" s="614" t="s">
        <v>1083</v>
      </c>
      <c r="J308" s="614" t="s">
        <v>1083</v>
      </c>
      <c r="K308" s="614" t="s">
        <v>1083</v>
      </c>
      <c r="L308" s="614" t="s">
        <v>1083</v>
      </c>
      <c r="M308" s="614" t="s">
        <v>1083</v>
      </c>
      <c r="N308" s="614" t="s">
        <v>1083</v>
      </c>
      <c r="O308" s="614" t="s">
        <v>1083</v>
      </c>
      <c r="P308" s="614" t="s">
        <v>1083</v>
      </c>
      <c r="Q308" s="614" t="s">
        <v>1083</v>
      </c>
      <c r="R308" s="614" t="s">
        <v>1083</v>
      </c>
      <c r="S308" s="614" t="s">
        <v>1083</v>
      </c>
      <c r="T308" s="614" t="s">
        <v>1083</v>
      </c>
      <c r="U308" s="614" t="s">
        <v>1083</v>
      </c>
      <c r="V308" s="614" t="s">
        <v>1083</v>
      </c>
      <c r="W308" s="614" t="s">
        <v>1083</v>
      </c>
      <c r="X308" s="614" t="s">
        <v>1083</v>
      </c>
      <c r="Y308" s="614" t="s">
        <v>1083</v>
      </c>
      <c r="Z308" s="614" t="s">
        <v>1083</v>
      </c>
      <c r="AA308" s="614" t="s">
        <v>1083</v>
      </c>
      <c r="AB308" s="614" t="s">
        <v>1083</v>
      </c>
      <c r="AC308" s="614" t="s">
        <v>1083</v>
      </c>
      <c r="AD308" s="614" t="s">
        <v>1083</v>
      </c>
      <c r="AE308" s="614" t="s">
        <v>1083</v>
      </c>
      <c r="AF308" s="614" t="s">
        <v>1083</v>
      </c>
      <c r="AG308" s="614" t="s">
        <v>1083</v>
      </c>
      <c r="AH308" s="614" t="s">
        <v>1083</v>
      </c>
      <c r="AI308" s="614" t="s">
        <v>1083</v>
      </c>
      <c r="AJ308" s="614" t="s">
        <v>1083</v>
      </c>
      <c r="AK308" s="614" t="s">
        <v>1083</v>
      </c>
      <c r="AL308" s="614" t="s">
        <v>1083</v>
      </c>
      <c r="AM308" s="614" t="s">
        <v>1083</v>
      </c>
      <c r="AN308" s="614" t="s">
        <v>1083</v>
      </c>
      <c r="AO308" s="614" t="s">
        <v>1083</v>
      </c>
      <c r="AP308" s="614" t="s">
        <v>1083</v>
      </c>
      <c r="AQ308" s="614" t="s">
        <v>1083</v>
      </c>
      <c r="AR308" s="614" t="s">
        <v>1083</v>
      </c>
      <c r="AS308" s="614" t="s">
        <v>1083</v>
      </c>
      <c r="AT308" s="614" t="s">
        <v>1083</v>
      </c>
      <c r="AU308" s="614" t="s">
        <v>1083</v>
      </c>
      <c r="AV308" s="614" t="s">
        <v>1083</v>
      </c>
      <c r="AW308" s="614" t="s">
        <v>1083</v>
      </c>
      <c r="AX308" s="614" t="s">
        <v>1083</v>
      </c>
      <c r="AY308" s="614" t="s">
        <v>1083</v>
      </c>
      <c r="AZ308" s="614" t="s">
        <v>1083</v>
      </c>
      <c r="BA308" s="614" t="s">
        <v>1083</v>
      </c>
      <c r="BB308" s="614" t="s">
        <v>1083</v>
      </c>
      <c r="BC308" s="614" t="s">
        <v>529</v>
      </c>
      <c r="BD308" s="614" t="s">
        <v>529</v>
      </c>
      <c r="BE308" s="614" t="s">
        <v>1083</v>
      </c>
      <c r="BF308" s="614" t="s">
        <v>529</v>
      </c>
      <c r="BG308" s="614" t="s">
        <v>529</v>
      </c>
      <c r="BH308" s="614" t="s">
        <v>529</v>
      </c>
      <c r="BI308" s="614" t="s">
        <v>1083</v>
      </c>
      <c r="BJ308" s="614" t="s">
        <v>1083</v>
      </c>
      <c r="BK308" s="614" t="s">
        <v>529</v>
      </c>
      <c r="BL308" s="614" t="s">
        <v>529</v>
      </c>
      <c r="BM308" s="614" t="s">
        <v>1083</v>
      </c>
      <c r="BN308" s="614" t="s">
        <v>529</v>
      </c>
      <c r="BO308" s="614" t="s">
        <v>529</v>
      </c>
      <c r="BP308" s="614" t="s">
        <v>529</v>
      </c>
      <c r="BQ308" s="614" t="s">
        <v>529</v>
      </c>
      <c r="BR308" s="614" t="s">
        <v>529</v>
      </c>
      <c r="BS308" s="614" t="s">
        <v>529</v>
      </c>
      <c r="BT308" s="614" t="s">
        <v>529</v>
      </c>
      <c r="BU308" s="614" t="s">
        <v>529</v>
      </c>
      <c r="BV308" s="614" t="s">
        <v>529</v>
      </c>
      <c r="BW308" s="614" t="s">
        <v>529</v>
      </c>
      <c r="BX308" s="614" t="s">
        <v>529</v>
      </c>
      <c r="BY308" s="614" t="s">
        <v>1083</v>
      </c>
      <c r="BZ308" s="614" t="s">
        <v>1083</v>
      </c>
      <c r="CA308" s="614" t="s">
        <v>1083</v>
      </c>
      <c r="CB308" s="614" t="s">
        <v>1083</v>
      </c>
      <c r="CC308" s="614" t="s">
        <v>1083</v>
      </c>
      <c r="CD308" s="614" t="s">
        <v>1083</v>
      </c>
      <c r="CE308" s="614" t="s">
        <v>529</v>
      </c>
      <c r="CF308" s="614" t="s">
        <v>529</v>
      </c>
      <c r="CG308" s="614" t="s">
        <v>1083</v>
      </c>
      <c r="CH308" s="614" t="s">
        <v>1083</v>
      </c>
      <c r="CI308" s="614" t="s">
        <v>1083</v>
      </c>
      <c r="CJ308" s="614" t="s">
        <v>1083</v>
      </c>
      <c r="CK308" s="614" t="s">
        <v>529</v>
      </c>
      <c r="CL308" s="614" t="s">
        <v>1083</v>
      </c>
      <c r="CM308" s="614" t="s">
        <v>1083</v>
      </c>
      <c r="CN308" s="614" t="s">
        <v>1083</v>
      </c>
      <c r="CO308" s="614" t="s">
        <v>1083</v>
      </c>
      <c r="CP308" s="614" t="s">
        <v>1083</v>
      </c>
      <c r="CQ308" s="614" t="s">
        <v>1083</v>
      </c>
      <c r="CR308" s="614" t="s">
        <v>529</v>
      </c>
      <c r="CS308" s="614" t="s">
        <v>529</v>
      </c>
      <c r="CT308" s="614" t="s">
        <v>1083</v>
      </c>
      <c r="CU308" s="614" t="s">
        <v>1083</v>
      </c>
      <c r="CV308" s="614" t="s">
        <v>1083</v>
      </c>
      <c r="CW308" s="614" t="s">
        <v>1083</v>
      </c>
      <c r="CX308" s="614" t="s">
        <v>1083</v>
      </c>
      <c r="CY308" s="614" t="s">
        <v>1083</v>
      </c>
      <c r="CZ308" s="614" t="s">
        <v>1083</v>
      </c>
      <c r="DA308" s="614" t="s">
        <v>1083</v>
      </c>
      <c r="DB308" s="614" t="s">
        <v>1083</v>
      </c>
      <c r="DC308" s="614" t="s">
        <v>529</v>
      </c>
      <c r="DD308" s="614" t="s">
        <v>1083</v>
      </c>
      <c r="DE308" s="614" t="s">
        <v>1083</v>
      </c>
      <c r="DF308" s="614" t="s">
        <v>1083</v>
      </c>
      <c r="DG308" s="614" t="s">
        <v>1083</v>
      </c>
      <c r="DH308" s="614" t="s">
        <v>1083</v>
      </c>
      <c r="DI308" s="614" t="s">
        <v>1083</v>
      </c>
      <c r="DJ308" s="614" t="s">
        <v>1083</v>
      </c>
      <c r="DK308" s="614" t="s">
        <v>1083</v>
      </c>
      <c r="DL308" s="614" t="s">
        <v>1083</v>
      </c>
      <c r="DM308" s="614" t="s">
        <v>529</v>
      </c>
      <c r="DN308" s="614" t="s">
        <v>1083</v>
      </c>
      <c r="DO308" s="614" t="s">
        <v>1083</v>
      </c>
      <c r="DP308" s="614" t="s">
        <v>529</v>
      </c>
      <c r="DQ308" s="614" t="s">
        <v>529</v>
      </c>
      <c r="DR308" s="614" t="s">
        <v>1083</v>
      </c>
      <c r="DS308" s="614" t="s">
        <v>1083</v>
      </c>
      <c r="DT308" s="614" t="s">
        <v>1083</v>
      </c>
      <c r="DU308" s="614" t="s">
        <v>1083</v>
      </c>
      <c r="DV308" s="614" t="s">
        <v>1083</v>
      </c>
      <c r="DW308" s="614" t="s">
        <v>1083</v>
      </c>
      <c r="DX308" s="614" t="s">
        <v>1083</v>
      </c>
      <c r="DY308" s="614" t="s">
        <v>1083</v>
      </c>
      <c r="DZ308" s="614" t="s">
        <v>529</v>
      </c>
      <c r="EA308" s="614" t="s">
        <v>529</v>
      </c>
      <c r="EB308" s="614" t="s">
        <v>529</v>
      </c>
      <c r="EC308" s="614" t="s">
        <v>1083</v>
      </c>
      <c r="ED308" s="614" t="s">
        <v>529</v>
      </c>
      <c r="EE308" s="614" t="s">
        <v>529</v>
      </c>
      <c r="EF308" s="614" t="s">
        <v>529</v>
      </c>
      <c r="EG308" s="614" t="s">
        <v>529</v>
      </c>
      <c r="EH308" s="614" t="s">
        <v>1083</v>
      </c>
      <c r="EI308" s="614" t="s">
        <v>1083</v>
      </c>
      <c r="EJ308" s="614" t="s">
        <v>1083</v>
      </c>
      <c r="EK308" s="614" t="s">
        <v>1083</v>
      </c>
      <c r="EL308" s="614" t="s">
        <v>1083</v>
      </c>
      <c r="EM308" s="614" t="s">
        <v>1083</v>
      </c>
      <c r="EN308" s="614" t="s">
        <v>529</v>
      </c>
      <c r="EO308" s="614" t="s">
        <v>529</v>
      </c>
      <c r="EP308" s="614" t="s">
        <v>1083</v>
      </c>
      <c r="EQ308" s="614" t="s">
        <v>529</v>
      </c>
      <c r="ER308" s="614" t="s">
        <v>1083</v>
      </c>
      <c r="ES308" s="614" t="s">
        <v>1083</v>
      </c>
      <c r="ET308" s="614" t="s">
        <v>1083</v>
      </c>
      <c r="EU308" s="614" t="s">
        <v>1083</v>
      </c>
      <c r="EV308" s="614" t="s">
        <v>529</v>
      </c>
      <c r="EW308" s="614" t="s">
        <v>1083</v>
      </c>
      <c r="EX308" s="614" t="s">
        <v>1083</v>
      </c>
      <c r="EY308" s="614" t="s">
        <v>1083</v>
      </c>
      <c r="EZ308" s="614" t="s">
        <v>529</v>
      </c>
      <c r="FA308" s="614" t="s">
        <v>1083</v>
      </c>
      <c r="FB308" s="614" t="s">
        <v>1083</v>
      </c>
      <c r="FC308" s="614" t="s">
        <v>1083</v>
      </c>
      <c r="FD308" s="614" t="s">
        <v>1083</v>
      </c>
      <c r="FE308" s="614" t="s">
        <v>1083</v>
      </c>
      <c r="FF308" s="614" t="s">
        <v>1083</v>
      </c>
      <c r="FG308" s="614" t="s">
        <v>1083</v>
      </c>
      <c r="FH308" s="614" t="s">
        <v>1083</v>
      </c>
      <c r="FI308" s="614" t="s">
        <v>1083</v>
      </c>
      <c r="FJ308" s="614" t="s">
        <v>1083</v>
      </c>
      <c r="FK308" s="614" t="s">
        <v>1083</v>
      </c>
      <c r="FL308" s="614" t="s">
        <v>1083</v>
      </c>
      <c r="FM308" s="614" t="s">
        <v>1083</v>
      </c>
      <c r="FN308" s="614" t="s">
        <v>1083</v>
      </c>
      <c r="FO308" s="614" t="s">
        <v>1083</v>
      </c>
      <c r="FP308" s="614" t="s">
        <v>1083</v>
      </c>
      <c r="FQ308" s="614" t="s">
        <v>1083</v>
      </c>
      <c r="FR308" s="614" t="s">
        <v>529</v>
      </c>
      <c r="FS308" s="614" t="s">
        <v>529</v>
      </c>
      <c r="FT308" s="614" t="s">
        <v>529</v>
      </c>
      <c r="FU308" s="614" t="s">
        <v>529</v>
      </c>
      <c r="FV308" s="614" t="s">
        <v>529</v>
      </c>
      <c r="FW308" s="614" t="s">
        <v>529</v>
      </c>
      <c r="FX308" s="614" t="s">
        <v>529</v>
      </c>
      <c r="FY308" s="614" t="s">
        <v>1083</v>
      </c>
      <c r="FZ308" s="614" t="s">
        <v>529</v>
      </c>
      <c r="GA308" s="614" t="s">
        <v>529</v>
      </c>
      <c r="GB308" s="614" t="s">
        <v>529</v>
      </c>
      <c r="GC308" s="614" t="s">
        <v>529</v>
      </c>
      <c r="GD308" s="614" t="s">
        <v>529</v>
      </c>
      <c r="GE308" s="614" t="s">
        <v>1083</v>
      </c>
      <c r="GF308" s="614" t="s">
        <v>529</v>
      </c>
      <c r="GG308" s="614" t="s">
        <v>529</v>
      </c>
      <c r="GH308" s="614" t="s">
        <v>1083</v>
      </c>
      <c r="GI308" s="614" t="s">
        <v>1083</v>
      </c>
      <c r="GJ308" s="614" t="s">
        <v>529</v>
      </c>
      <c r="GK308" s="614" t="s">
        <v>1083</v>
      </c>
      <c r="GL308" s="614" t="s">
        <v>529</v>
      </c>
      <c r="GM308" s="614" t="s">
        <v>1083</v>
      </c>
    </row>
    <row r="309" spans="1:195" x14ac:dyDescent="0.2">
      <c r="A309" s="613">
        <v>45134</v>
      </c>
      <c r="B309" s="614" t="s">
        <v>1083</v>
      </c>
      <c r="C309" s="614" t="s">
        <v>1083</v>
      </c>
      <c r="D309" s="614" t="s">
        <v>1083</v>
      </c>
      <c r="E309" s="614" t="s">
        <v>529</v>
      </c>
      <c r="F309" s="614" t="s">
        <v>1083</v>
      </c>
      <c r="G309" s="614" t="s">
        <v>1083</v>
      </c>
      <c r="H309" s="614" t="s">
        <v>1083</v>
      </c>
      <c r="I309" s="614" t="s">
        <v>1083</v>
      </c>
      <c r="J309" s="614" t="s">
        <v>1083</v>
      </c>
      <c r="K309" s="614" t="s">
        <v>1083</v>
      </c>
      <c r="L309" s="614" t="s">
        <v>1083</v>
      </c>
      <c r="M309" s="614" t="s">
        <v>1083</v>
      </c>
      <c r="N309" s="614" t="s">
        <v>1083</v>
      </c>
      <c r="O309" s="614" t="s">
        <v>1083</v>
      </c>
      <c r="P309" s="614" t="s">
        <v>1083</v>
      </c>
      <c r="Q309" s="614" t="s">
        <v>1083</v>
      </c>
      <c r="R309" s="614" t="s">
        <v>1083</v>
      </c>
      <c r="S309" s="614" t="s">
        <v>1083</v>
      </c>
      <c r="T309" s="614" t="s">
        <v>1083</v>
      </c>
      <c r="U309" s="614" t="s">
        <v>1083</v>
      </c>
      <c r="V309" s="614" t="s">
        <v>1083</v>
      </c>
      <c r="W309" s="614" t="s">
        <v>1083</v>
      </c>
      <c r="X309" s="614" t="s">
        <v>1083</v>
      </c>
      <c r="Y309" s="614" t="s">
        <v>1083</v>
      </c>
      <c r="Z309" s="614" t="s">
        <v>1083</v>
      </c>
      <c r="AA309" s="614" t="s">
        <v>1083</v>
      </c>
      <c r="AB309" s="614" t="s">
        <v>1083</v>
      </c>
      <c r="AC309" s="614" t="s">
        <v>1083</v>
      </c>
      <c r="AD309" s="614" t="s">
        <v>1083</v>
      </c>
      <c r="AE309" s="614" t="s">
        <v>1083</v>
      </c>
      <c r="AF309" s="614" t="s">
        <v>1083</v>
      </c>
      <c r="AG309" s="614" t="s">
        <v>1083</v>
      </c>
      <c r="AH309" s="614" t="s">
        <v>1083</v>
      </c>
      <c r="AI309" s="614" t="s">
        <v>1083</v>
      </c>
      <c r="AJ309" s="614" t="s">
        <v>1083</v>
      </c>
      <c r="AK309" s="614" t="s">
        <v>1083</v>
      </c>
      <c r="AL309" s="614" t="s">
        <v>1083</v>
      </c>
      <c r="AM309" s="614" t="s">
        <v>1083</v>
      </c>
      <c r="AN309" s="614" t="s">
        <v>1083</v>
      </c>
      <c r="AO309" s="614" t="s">
        <v>1083</v>
      </c>
      <c r="AP309" s="614" t="s">
        <v>1083</v>
      </c>
      <c r="AQ309" s="614" t="s">
        <v>1083</v>
      </c>
      <c r="AR309" s="614" t="s">
        <v>1083</v>
      </c>
      <c r="AS309" s="614" t="s">
        <v>1083</v>
      </c>
      <c r="AT309" s="614" t="s">
        <v>1083</v>
      </c>
      <c r="AU309" s="614" t="s">
        <v>1083</v>
      </c>
      <c r="AV309" s="614" t="s">
        <v>1083</v>
      </c>
      <c r="AW309" s="614" t="s">
        <v>1083</v>
      </c>
      <c r="AX309" s="614" t="s">
        <v>1083</v>
      </c>
      <c r="AY309" s="614" t="s">
        <v>1083</v>
      </c>
      <c r="AZ309" s="614" t="s">
        <v>1083</v>
      </c>
      <c r="BA309" s="614" t="s">
        <v>1083</v>
      </c>
      <c r="BB309" s="614" t="s">
        <v>1083</v>
      </c>
      <c r="BC309" s="614" t="s">
        <v>529</v>
      </c>
      <c r="BD309" s="614" t="s">
        <v>529</v>
      </c>
      <c r="BE309" s="614" t="s">
        <v>1083</v>
      </c>
      <c r="BF309" s="614" t="s">
        <v>529</v>
      </c>
      <c r="BG309" s="614" t="s">
        <v>529</v>
      </c>
      <c r="BH309" s="614" t="s">
        <v>529</v>
      </c>
      <c r="BI309" s="614" t="s">
        <v>1083</v>
      </c>
      <c r="BJ309" s="614" t="s">
        <v>1083</v>
      </c>
      <c r="BK309" s="614" t="s">
        <v>529</v>
      </c>
      <c r="BL309" s="614" t="s">
        <v>529</v>
      </c>
      <c r="BM309" s="614" t="s">
        <v>1083</v>
      </c>
      <c r="BN309" s="614" t="s">
        <v>529</v>
      </c>
      <c r="BO309" s="614" t="s">
        <v>529</v>
      </c>
      <c r="BP309" s="614" t="s">
        <v>529</v>
      </c>
      <c r="BQ309" s="614" t="s">
        <v>529</v>
      </c>
      <c r="BR309" s="614" t="s">
        <v>529</v>
      </c>
      <c r="BS309" s="614" t="s">
        <v>529</v>
      </c>
      <c r="BT309" s="614" t="s">
        <v>529</v>
      </c>
      <c r="BU309" s="614" t="s">
        <v>529</v>
      </c>
      <c r="BV309" s="614" t="s">
        <v>529</v>
      </c>
      <c r="BW309" s="614" t="s">
        <v>529</v>
      </c>
      <c r="BX309" s="614" t="s">
        <v>529</v>
      </c>
      <c r="BY309" s="614" t="s">
        <v>1083</v>
      </c>
      <c r="BZ309" s="614" t="s">
        <v>1083</v>
      </c>
      <c r="CA309" s="614" t="s">
        <v>1083</v>
      </c>
      <c r="CB309" s="614" t="s">
        <v>1083</v>
      </c>
      <c r="CC309" s="614" t="s">
        <v>1083</v>
      </c>
      <c r="CD309" s="614" t="s">
        <v>1083</v>
      </c>
      <c r="CE309" s="614" t="s">
        <v>529</v>
      </c>
      <c r="CF309" s="614" t="s">
        <v>529</v>
      </c>
      <c r="CG309" s="614" t="s">
        <v>1083</v>
      </c>
      <c r="CH309" s="614" t="s">
        <v>1083</v>
      </c>
      <c r="CI309" s="614" t="s">
        <v>1083</v>
      </c>
      <c r="CJ309" s="614" t="s">
        <v>1083</v>
      </c>
      <c r="CK309" s="614" t="s">
        <v>529</v>
      </c>
      <c r="CL309" s="614" t="s">
        <v>1083</v>
      </c>
      <c r="CM309" s="614" t="s">
        <v>1083</v>
      </c>
      <c r="CN309" s="614" t="s">
        <v>1083</v>
      </c>
      <c r="CO309" s="614" t="s">
        <v>1083</v>
      </c>
      <c r="CP309" s="614" t="s">
        <v>1083</v>
      </c>
      <c r="CQ309" s="614" t="s">
        <v>1083</v>
      </c>
      <c r="CR309" s="614" t="s">
        <v>529</v>
      </c>
      <c r="CS309" s="614" t="s">
        <v>529</v>
      </c>
      <c r="CT309" s="614" t="s">
        <v>1083</v>
      </c>
      <c r="CU309" s="614" t="s">
        <v>1083</v>
      </c>
      <c r="CV309" s="614" t="s">
        <v>1083</v>
      </c>
      <c r="CW309" s="614" t="s">
        <v>1083</v>
      </c>
      <c r="CX309" s="614" t="s">
        <v>1083</v>
      </c>
      <c r="CY309" s="614" t="s">
        <v>1083</v>
      </c>
      <c r="CZ309" s="614" t="s">
        <v>1083</v>
      </c>
      <c r="DA309" s="614" t="s">
        <v>1083</v>
      </c>
      <c r="DB309" s="614" t="s">
        <v>1083</v>
      </c>
      <c r="DC309" s="614" t="s">
        <v>529</v>
      </c>
      <c r="DD309" s="614" t="s">
        <v>1083</v>
      </c>
      <c r="DE309" s="614" t="s">
        <v>1083</v>
      </c>
      <c r="DF309" s="614" t="s">
        <v>1083</v>
      </c>
      <c r="DG309" s="614" t="s">
        <v>1083</v>
      </c>
      <c r="DH309" s="614" t="s">
        <v>1083</v>
      </c>
      <c r="DI309" s="614" t="s">
        <v>1083</v>
      </c>
      <c r="DJ309" s="614" t="s">
        <v>1083</v>
      </c>
      <c r="DK309" s="614" t="s">
        <v>1083</v>
      </c>
      <c r="DL309" s="614" t="s">
        <v>1083</v>
      </c>
      <c r="DM309" s="614" t="s">
        <v>529</v>
      </c>
      <c r="DN309" s="614" t="s">
        <v>1083</v>
      </c>
      <c r="DO309" s="614" t="s">
        <v>1083</v>
      </c>
      <c r="DP309" s="614" t="s">
        <v>529</v>
      </c>
      <c r="DQ309" s="614" t="s">
        <v>529</v>
      </c>
      <c r="DR309" s="614" t="s">
        <v>1083</v>
      </c>
      <c r="DS309" s="614" t="s">
        <v>1083</v>
      </c>
      <c r="DT309" s="614" t="s">
        <v>1083</v>
      </c>
      <c r="DU309" s="614" t="s">
        <v>1083</v>
      </c>
      <c r="DV309" s="614" t="s">
        <v>1083</v>
      </c>
      <c r="DW309" s="614" t="s">
        <v>1083</v>
      </c>
      <c r="DX309" s="614" t="s">
        <v>1083</v>
      </c>
      <c r="DY309" s="614" t="s">
        <v>1083</v>
      </c>
      <c r="DZ309" s="614" t="s">
        <v>529</v>
      </c>
      <c r="EA309" s="614" t="s">
        <v>529</v>
      </c>
      <c r="EB309" s="614" t="s">
        <v>529</v>
      </c>
      <c r="EC309" s="614" t="s">
        <v>1083</v>
      </c>
      <c r="ED309" s="614" t="s">
        <v>529</v>
      </c>
      <c r="EE309" s="614" t="s">
        <v>529</v>
      </c>
      <c r="EF309" s="614" t="s">
        <v>529</v>
      </c>
      <c r="EG309" s="614" t="s">
        <v>529</v>
      </c>
      <c r="EH309" s="614" t="s">
        <v>1083</v>
      </c>
      <c r="EI309" s="614" t="s">
        <v>1083</v>
      </c>
      <c r="EJ309" s="614" t="s">
        <v>1083</v>
      </c>
      <c r="EK309" s="614" t="s">
        <v>1083</v>
      </c>
      <c r="EL309" s="614" t="s">
        <v>1083</v>
      </c>
      <c r="EM309" s="614" t="s">
        <v>1083</v>
      </c>
      <c r="EN309" s="614" t="s">
        <v>529</v>
      </c>
      <c r="EO309" s="614" t="s">
        <v>529</v>
      </c>
      <c r="EP309" s="614" t="s">
        <v>1083</v>
      </c>
      <c r="EQ309" s="614" t="s">
        <v>529</v>
      </c>
      <c r="ER309" s="614" t="s">
        <v>1083</v>
      </c>
      <c r="ES309" s="614" t="s">
        <v>1083</v>
      </c>
      <c r="ET309" s="614" t="s">
        <v>1083</v>
      </c>
      <c r="EU309" s="614" t="s">
        <v>529</v>
      </c>
      <c r="EV309" s="614" t="s">
        <v>529</v>
      </c>
      <c r="EW309" s="614" t="s">
        <v>1083</v>
      </c>
      <c r="EX309" s="614" t="s">
        <v>1083</v>
      </c>
      <c r="EY309" s="614" t="s">
        <v>1083</v>
      </c>
      <c r="EZ309" s="614" t="s">
        <v>529</v>
      </c>
      <c r="FA309" s="614" t="s">
        <v>1083</v>
      </c>
      <c r="FB309" s="614" t="s">
        <v>1083</v>
      </c>
      <c r="FC309" s="614" t="s">
        <v>1083</v>
      </c>
      <c r="FD309" s="614" t="s">
        <v>1083</v>
      </c>
      <c r="FE309" s="614" t="s">
        <v>1083</v>
      </c>
      <c r="FF309" s="614" t="s">
        <v>1083</v>
      </c>
      <c r="FG309" s="614" t="s">
        <v>1083</v>
      </c>
      <c r="FH309" s="614" t="s">
        <v>1083</v>
      </c>
      <c r="FI309" s="614" t="s">
        <v>1083</v>
      </c>
      <c r="FJ309" s="614" t="s">
        <v>1083</v>
      </c>
      <c r="FK309" s="614" t="s">
        <v>1083</v>
      </c>
      <c r="FL309" s="614" t="s">
        <v>1083</v>
      </c>
      <c r="FM309" s="614" t="s">
        <v>1083</v>
      </c>
      <c r="FN309" s="614" t="s">
        <v>1083</v>
      </c>
      <c r="FO309" s="614" t="s">
        <v>1083</v>
      </c>
      <c r="FP309" s="614" t="s">
        <v>1083</v>
      </c>
      <c r="FQ309" s="614" t="s">
        <v>1083</v>
      </c>
      <c r="FR309" s="614" t="s">
        <v>529</v>
      </c>
      <c r="FS309" s="614" t="s">
        <v>529</v>
      </c>
      <c r="FT309" s="614" t="s">
        <v>529</v>
      </c>
      <c r="FU309" s="614" t="s">
        <v>529</v>
      </c>
      <c r="FV309" s="614" t="s">
        <v>529</v>
      </c>
      <c r="FW309" s="614" t="s">
        <v>529</v>
      </c>
      <c r="FX309" s="614" t="s">
        <v>529</v>
      </c>
      <c r="FY309" s="614" t="s">
        <v>1083</v>
      </c>
      <c r="FZ309" s="614" t="s">
        <v>529</v>
      </c>
      <c r="GA309" s="614" t="s">
        <v>529</v>
      </c>
      <c r="GB309" s="614" t="s">
        <v>529</v>
      </c>
      <c r="GC309" s="614" t="s">
        <v>529</v>
      </c>
      <c r="GD309" s="614" t="s">
        <v>529</v>
      </c>
      <c r="GE309" s="614" t="s">
        <v>1083</v>
      </c>
      <c r="GF309" s="614" t="s">
        <v>529</v>
      </c>
      <c r="GG309" s="614" t="s">
        <v>529</v>
      </c>
      <c r="GH309" s="614" t="s">
        <v>1083</v>
      </c>
      <c r="GI309" s="614" t="s">
        <v>1083</v>
      </c>
      <c r="GJ309" s="614" t="s">
        <v>1083</v>
      </c>
      <c r="GK309" s="614" t="s">
        <v>1083</v>
      </c>
      <c r="GL309" s="614" t="s">
        <v>529</v>
      </c>
      <c r="GM309" s="614" t="s">
        <v>1083</v>
      </c>
    </row>
    <row r="310" spans="1:195" x14ac:dyDescent="0.2">
      <c r="A310" s="613">
        <v>45135</v>
      </c>
      <c r="B310" s="614" t="s">
        <v>1083</v>
      </c>
      <c r="C310" s="614" t="s">
        <v>1083</v>
      </c>
      <c r="D310" s="614" t="s">
        <v>1083</v>
      </c>
      <c r="E310" s="614" t="s">
        <v>529</v>
      </c>
      <c r="F310" s="614" t="s">
        <v>1083</v>
      </c>
      <c r="G310" s="614" t="s">
        <v>1083</v>
      </c>
      <c r="H310" s="614" t="s">
        <v>1083</v>
      </c>
      <c r="I310" s="614" t="s">
        <v>1083</v>
      </c>
      <c r="J310" s="614" t="s">
        <v>1083</v>
      </c>
      <c r="K310" s="614" t="s">
        <v>1083</v>
      </c>
      <c r="L310" s="614" t="s">
        <v>1083</v>
      </c>
      <c r="M310" s="614" t="s">
        <v>1083</v>
      </c>
      <c r="N310" s="614" t="s">
        <v>1083</v>
      </c>
      <c r="O310" s="614" t="s">
        <v>1083</v>
      </c>
      <c r="P310" s="614" t="s">
        <v>1083</v>
      </c>
      <c r="Q310" s="614" t="s">
        <v>1083</v>
      </c>
      <c r="R310" s="614" t="s">
        <v>1083</v>
      </c>
      <c r="S310" s="614" t="s">
        <v>1083</v>
      </c>
      <c r="T310" s="614" t="s">
        <v>1083</v>
      </c>
      <c r="U310" s="614" t="s">
        <v>1083</v>
      </c>
      <c r="V310" s="614" t="s">
        <v>1083</v>
      </c>
      <c r="W310" s="614" t="s">
        <v>529</v>
      </c>
      <c r="X310" s="614" t="s">
        <v>529</v>
      </c>
      <c r="Y310" s="614" t="s">
        <v>1083</v>
      </c>
      <c r="Z310" s="614" t="s">
        <v>1083</v>
      </c>
      <c r="AA310" s="614" t="s">
        <v>1083</v>
      </c>
      <c r="AB310" s="614" t="s">
        <v>1083</v>
      </c>
      <c r="AC310" s="614" t="s">
        <v>1083</v>
      </c>
      <c r="AD310" s="614" t="s">
        <v>1083</v>
      </c>
      <c r="AE310" s="614" t="s">
        <v>1083</v>
      </c>
      <c r="AF310" s="614" t="s">
        <v>1083</v>
      </c>
      <c r="AG310" s="614" t="s">
        <v>1083</v>
      </c>
      <c r="AH310" s="614" t="s">
        <v>1083</v>
      </c>
      <c r="AI310" s="614" t="s">
        <v>1083</v>
      </c>
      <c r="AJ310" s="614" t="s">
        <v>1083</v>
      </c>
      <c r="AK310" s="614" t="s">
        <v>1083</v>
      </c>
      <c r="AL310" s="614" t="s">
        <v>1083</v>
      </c>
      <c r="AM310" s="614" t="s">
        <v>1083</v>
      </c>
      <c r="AN310" s="614" t="s">
        <v>1083</v>
      </c>
      <c r="AO310" s="614" t="s">
        <v>1083</v>
      </c>
      <c r="AP310" s="614" t="s">
        <v>1083</v>
      </c>
      <c r="AQ310" s="614" t="s">
        <v>1083</v>
      </c>
      <c r="AR310" s="614" t="s">
        <v>1083</v>
      </c>
      <c r="AS310" s="614" t="s">
        <v>1083</v>
      </c>
      <c r="AT310" s="614" t="s">
        <v>1083</v>
      </c>
      <c r="AU310" s="614" t="s">
        <v>1083</v>
      </c>
      <c r="AV310" s="614" t="s">
        <v>1083</v>
      </c>
      <c r="AW310" s="614" t="s">
        <v>1083</v>
      </c>
      <c r="AX310" s="614" t="s">
        <v>529</v>
      </c>
      <c r="AY310" s="614" t="s">
        <v>1083</v>
      </c>
      <c r="AZ310" s="614" t="s">
        <v>1083</v>
      </c>
      <c r="BA310" s="614" t="s">
        <v>1083</v>
      </c>
      <c r="BB310" s="614" t="s">
        <v>1083</v>
      </c>
      <c r="BC310" s="614" t="s">
        <v>529</v>
      </c>
      <c r="BD310" s="614" t="s">
        <v>529</v>
      </c>
      <c r="BE310" s="614" t="s">
        <v>1083</v>
      </c>
      <c r="BF310" s="614" t="s">
        <v>529</v>
      </c>
      <c r="BG310" s="614" t="s">
        <v>529</v>
      </c>
      <c r="BH310" s="614" t="s">
        <v>529</v>
      </c>
      <c r="BI310" s="614" t="s">
        <v>1083</v>
      </c>
      <c r="BJ310" s="614" t="s">
        <v>1083</v>
      </c>
      <c r="BK310" s="614" t="s">
        <v>529</v>
      </c>
      <c r="BL310" s="614" t="s">
        <v>529</v>
      </c>
      <c r="BM310" s="614" t="s">
        <v>1083</v>
      </c>
      <c r="BN310" s="614" t="s">
        <v>529</v>
      </c>
      <c r="BO310" s="614" t="s">
        <v>529</v>
      </c>
      <c r="BP310" s="614" t="s">
        <v>529</v>
      </c>
      <c r="BQ310" s="614" t="s">
        <v>529</v>
      </c>
      <c r="BR310" s="614" t="s">
        <v>529</v>
      </c>
      <c r="BS310" s="614" t="s">
        <v>529</v>
      </c>
      <c r="BT310" s="614" t="s">
        <v>529</v>
      </c>
      <c r="BU310" s="614" t="s">
        <v>529</v>
      </c>
      <c r="BV310" s="614" t="s">
        <v>529</v>
      </c>
      <c r="BW310" s="614" t="s">
        <v>529</v>
      </c>
      <c r="BX310" s="614" t="s">
        <v>529</v>
      </c>
      <c r="BY310" s="614" t="s">
        <v>1083</v>
      </c>
      <c r="BZ310" s="614" t="s">
        <v>1083</v>
      </c>
      <c r="CA310" s="614" t="s">
        <v>1083</v>
      </c>
      <c r="CB310" s="614" t="s">
        <v>1083</v>
      </c>
      <c r="CC310" s="614" t="s">
        <v>1083</v>
      </c>
      <c r="CD310" s="614" t="s">
        <v>1083</v>
      </c>
      <c r="CE310" s="614" t="s">
        <v>529</v>
      </c>
      <c r="CF310" s="614" t="s">
        <v>529</v>
      </c>
      <c r="CG310" s="614" t="s">
        <v>1083</v>
      </c>
      <c r="CH310" s="614" t="s">
        <v>1083</v>
      </c>
      <c r="CI310" s="614" t="s">
        <v>1083</v>
      </c>
      <c r="CJ310" s="614" t="s">
        <v>1083</v>
      </c>
      <c r="CK310" s="614" t="s">
        <v>529</v>
      </c>
      <c r="CL310" s="614" t="s">
        <v>1083</v>
      </c>
      <c r="CM310" s="614" t="s">
        <v>1083</v>
      </c>
      <c r="CN310" s="614" t="s">
        <v>1083</v>
      </c>
      <c r="CO310" s="614" t="s">
        <v>1083</v>
      </c>
      <c r="CP310" s="614" t="s">
        <v>1083</v>
      </c>
      <c r="CQ310" s="614" t="s">
        <v>1083</v>
      </c>
      <c r="CR310" s="614" t="s">
        <v>529</v>
      </c>
      <c r="CS310" s="614" t="s">
        <v>529</v>
      </c>
      <c r="CT310" s="614" t="s">
        <v>1083</v>
      </c>
      <c r="CU310" s="614" t="s">
        <v>1083</v>
      </c>
      <c r="CV310" s="614" t="s">
        <v>1083</v>
      </c>
      <c r="CW310" s="614" t="s">
        <v>1083</v>
      </c>
      <c r="CX310" s="614" t="s">
        <v>1083</v>
      </c>
      <c r="CY310" s="614" t="s">
        <v>1083</v>
      </c>
      <c r="CZ310" s="614" t="s">
        <v>1083</v>
      </c>
      <c r="DA310" s="614" t="s">
        <v>1083</v>
      </c>
      <c r="DB310" s="614" t="s">
        <v>1083</v>
      </c>
      <c r="DC310" s="614" t="s">
        <v>529</v>
      </c>
      <c r="DD310" s="614" t="s">
        <v>1083</v>
      </c>
      <c r="DE310" s="614" t="s">
        <v>1083</v>
      </c>
      <c r="DF310" s="614" t="s">
        <v>1083</v>
      </c>
      <c r="DG310" s="614" t="s">
        <v>1083</v>
      </c>
      <c r="DH310" s="614" t="s">
        <v>1083</v>
      </c>
      <c r="DI310" s="614" t="s">
        <v>1083</v>
      </c>
      <c r="DJ310" s="614" t="s">
        <v>1083</v>
      </c>
      <c r="DK310" s="614" t="s">
        <v>1083</v>
      </c>
      <c r="DL310" s="614" t="s">
        <v>1083</v>
      </c>
      <c r="DM310" s="614" t="s">
        <v>529</v>
      </c>
      <c r="DN310" s="614" t="s">
        <v>1083</v>
      </c>
      <c r="DO310" s="614" t="s">
        <v>1083</v>
      </c>
      <c r="DP310" s="614" t="s">
        <v>529</v>
      </c>
      <c r="DQ310" s="614" t="s">
        <v>529</v>
      </c>
      <c r="DR310" s="614" t="s">
        <v>1083</v>
      </c>
      <c r="DS310" s="614" t="s">
        <v>1083</v>
      </c>
      <c r="DT310" s="614" t="s">
        <v>1083</v>
      </c>
      <c r="DU310" s="614" t="s">
        <v>1083</v>
      </c>
      <c r="DV310" s="614" t="s">
        <v>1083</v>
      </c>
      <c r="DW310" s="614" t="s">
        <v>1083</v>
      </c>
      <c r="DX310" s="614" t="s">
        <v>1083</v>
      </c>
      <c r="DY310" s="614" t="s">
        <v>1083</v>
      </c>
      <c r="DZ310" s="614" t="s">
        <v>529</v>
      </c>
      <c r="EA310" s="614" t="s">
        <v>529</v>
      </c>
      <c r="EB310" s="614" t="s">
        <v>529</v>
      </c>
      <c r="EC310" s="614" t="s">
        <v>1083</v>
      </c>
      <c r="ED310" s="614" t="s">
        <v>529</v>
      </c>
      <c r="EE310" s="614" t="s">
        <v>529</v>
      </c>
      <c r="EF310" s="614" t="s">
        <v>529</v>
      </c>
      <c r="EG310" s="614" t="s">
        <v>1083</v>
      </c>
      <c r="EH310" s="614" t="s">
        <v>1083</v>
      </c>
      <c r="EI310" s="614" t="s">
        <v>1083</v>
      </c>
      <c r="EJ310" s="614" t="s">
        <v>1083</v>
      </c>
      <c r="EK310" s="614" t="s">
        <v>1083</v>
      </c>
      <c r="EL310" s="614" t="s">
        <v>1083</v>
      </c>
      <c r="EM310" s="614" t="s">
        <v>1083</v>
      </c>
      <c r="EN310" s="614" t="s">
        <v>529</v>
      </c>
      <c r="EO310" s="614" t="s">
        <v>529</v>
      </c>
      <c r="EP310" s="614" t="s">
        <v>1083</v>
      </c>
      <c r="EQ310" s="614" t="s">
        <v>529</v>
      </c>
      <c r="ER310" s="614" t="s">
        <v>1083</v>
      </c>
      <c r="ES310" s="614" t="s">
        <v>1083</v>
      </c>
      <c r="ET310" s="614" t="s">
        <v>529</v>
      </c>
      <c r="EU310" s="614" t="s">
        <v>1083</v>
      </c>
      <c r="EV310" s="614" t="s">
        <v>529</v>
      </c>
      <c r="EW310" s="614" t="s">
        <v>1083</v>
      </c>
      <c r="EX310" s="614" t="s">
        <v>1083</v>
      </c>
      <c r="EY310" s="614" t="s">
        <v>1083</v>
      </c>
      <c r="EZ310" s="614" t="s">
        <v>529</v>
      </c>
      <c r="FA310" s="614" t="s">
        <v>1083</v>
      </c>
      <c r="FB310" s="614" t="s">
        <v>1083</v>
      </c>
      <c r="FC310" s="614" t="s">
        <v>1083</v>
      </c>
      <c r="FD310" s="614" t="s">
        <v>1083</v>
      </c>
      <c r="FE310" s="614" t="s">
        <v>1083</v>
      </c>
      <c r="FF310" s="614" t="s">
        <v>1083</v>
      </c>
      <c r="FG310" s="614" t="s">
        <v>1083</v>
      </c>
      <c r="FH310" s="614" t="s">
        <v>1083</v>
      </c>
      <c r="FI310" s="614" t="s">
        <v>1083</v>
      </c>
      <c r="FJ310" s="614" t="s">
        <v>529</v>
      </c>
      <c r="FK310" s="614" t="s">
        <v>529</v>
      </c>
      <c r="FL310" s="614" t="s">
        <v>1083</v>
      </c>
      <c r="FM310" s="614" t="s">
        <v>1083</v>
      </c>
      <c r="FN310" s="614" t="s">
        <v>1083</v>
      </c>
      <c r="FO310" s="614" t="s">
        <v>1083</v>
      </c>
      <c r="FP310" s="614" t="s">
        <v>1083</v>
      </c>
      <c r="FQ310" s="614" t="s">
        <v>1083</v>
      </c>
      <c r="FR310" s="614" t="s">
        <v>529</v>
      </c>
      <c r="FS310" s="614" t="s">
        <v>529</v>
      </c>
      <c r="FT310" s="614" t="s">
        <v>529</v>
      </c>
      <c r="FU310" s="614" t="s">
        <v>529</v>
      </c>
      <c r="FV310" s="614" t="s">
        <v>529</v>
      </c>
      <c r="FW310" s="614" t="s">
        <v>529</v>
      </c>
      <c r="FX310" s="614" t="s">
        <v>529</v>
      </c>
      <c r="FY310" s="614" t="s">
        <v>1083</v>
      </c>
      <c r="FZ310" s="614" t="s">
        <v>529</v>
      </c>
      <c r="GA310" s="614" t="s">
        <v>529</v>
      </c>
      <c r="GB310" s="614" t="s">
        <v>529</v>
      </c>
      <c r="GC310" s="614" t="s">
        <v>529</v>
      </c>
      <c r="GD310" s="614" t="s">
        <v>529</v>
      </c>
      <c r="GE310" s="614" t="s">
        <v>1083</v>
      </c>
      <c r="GF310" s="614" t="s">
        <v>529</v>
      </c>
      <c r="GG310" s="614" t="s">
        <v>529</v>
      </c>
      <c r="GH310" s="614" t="s">
        <v>1083</v>
      </c>
      <c r="GI310" s="614" t="s">
        <v>1083</v>
      </c>
      <c r="GJ310" s="614" t="s">
        <v>529</v>
      </c>
      <c r="GK310" s="614" t="s">
        <v>1083</v>
      </c>
      <c r="GL310" s="614" t="s">
        <v>529</v>
      </c>
      <c r="GM310" s="614" t="s">
        <v>1083</v>
      </c>
    </row>
    <row r="311" spans="1:195" x14ac:dyDescent="0.2">
      <c r="A311" s="613">
        <v>45136</v>
      </c>
      <c r="B311" s="614" t="s">
        <v>1083</v>
      </c>
      <c r="C311" s="614" t="s">
        <v>1083</v>
      </c>
      <c r="D311" s="614" t="s">
        <v>1083</v>
      </c>
      <c r="E311" s="614" t="s">
        <v>529</v>
      </c>
      <c r="F311" s="614" t="s">
        <v>1083</v>
      </c>
      <c r="G311" s="614" t="s">
        <v>1083</v>
      </c>
      <c r="H311" s="614" t="s">
        <v>1083</v>
      </c>
      <c r="I311" s="614" t="s">
        <v>1083</v>
      </c>
      <c r="J311" s="614" t="s">
        <v>1083</v>
      </c>
      <c r="K311" s="614" t="s">
        <v>1083</v>
      </c>
      <c r="L311" s="614" t="s">
        <v>1083</v>
      </c>
      <c r="M311" s="614" t="s">
        <v>1083</v>
      </c>
      <c r="N311" s="614" t="s">
        <v>1083</v>
      </c>
      <c r="O311" s="614" t="s">
        <v>1083</v>
      </c>
      <c r="P311" s="614" t="s">
        <v>1083</v>
      </c>
      <c r="Q311" s="614" t="s">
        <v>1083</v>
      </c>
      <c r="R311" s="614" t="s">
        <v>1083</v>
      </c>
      <c r="S311" s="614" t="s">
        <v>1083</v>
      </c>
      <c r="T311" s="614" t="s">
        <v>1083</v>
      </c>
      <c r="U311" s="614" t="s">
        <v>1083</v>
      </c>
      <c r="V311" s="614" t="s">
        <v>1083</v>
      </c>
      <c r="W311" s="614" t="s">
        <v>1083</v>
      </c>
      <c r="X311" s="614" t="s">
        <v>1083</v>
      </c>
      <c r="Y311" s="614" t="s">
        <v>1083</v>
      </c>
      <c r="Z311" s="614" t="s">
        <v>1083</v>
      </c>
      <c r="AA311" s="614" t="s">
        <v>1083</v>
      </c>
      <c r="AB311" s="614" t="s">
        <v>1083</v>
      </c>
      <c r="AC311" s="614" t="s">
        <v>1083</v>
      </c>
      <c r="AD311" s="614" t="s">
        <v>1083</v>
      </c>
      <c r="AE311" s="614" t="s">
        <v>1083</v>
      </c>
      <c r="AF311" s="614" t="s">
        <v>1083</v>
      </c>
      <c r="AG311" s="614" t="s">
        <v>1083</v>
      </c>
      <c r="AH311" s="614" t="s">
        <v>1083</v>
      </c>
      <c r="AI311" s="614" t="s">
        <v>1083</v>
      </c>
      <c r="AJ311" s="614" t="s">
        <v>1083</v>
      </c>
      <c r="AK311" s="614" t="s">
        <v>1083</v>
      </c>
      <c r="AL311" s="614" t="s">
        <v>1083</v>
      </c>
      <c r="AM311" s="614" t="s">
        <v>1083</v>
      </c>
      <c r="AN311" s="614" t="s">
        <v>1083</v>
      </c>
      <c r="AO311" s="614" t="s">
        <v>1083</v>
      </c>
      <c r="AP311" s="614" t="s">
        <v>1083</v>
      </c>
      <c r="AQ311" s="614" t="s">
        <v>1083</v>
      </c>
      <c r="AR311" s="614" t="s">
        <v>1083</v>
      </c>
      <c r="AS311" s="614" t="s">
        <v>1083</v>
      </c>
      <c r="AT311" s="614" t="s">
        <v>1083</v>
      </c>
      <c r="AU311" s="614" t="s">
        <v>1083</v>
      </c>
      <c r="AV311" s="614" t="s">
        <v>1083</v>
      </c>
      <c r="AW311" s="614" t="s">
        <v>1083</v>
      </c>
      <c r="AX311" s="614" t="s">
        <v>1083</v>
      </c>
      <c r="AY311" s="614" t="s">
        <v>1083</v>
      </c>
      <c r="AZ311" s="614" t="s">
        <v>1083</v>
      </c>
      <c r="BA311" s="614" t="s">
        <v>1083</v>
      </c>
      <c r="BB311" s="614" t="s">
        <v>1083</v>
      </c>
      <c r="BC311" s="614" t="s">
        <v>529</v>
      </c>
      <c r="BD311" s="614" t="s">
        <v>529</v>
      </c>
      <c r="BE311" s="614" t="s">
        <v>1083</v>
      </c>
      <c r="BF311" s="614" t="s">
        <v>529</v>
      </c>
      <c r="BG311" s="614" t="s">
        <v>529</v>
      </c>
      <c r="BH311" s="614" t="s">
        <v>529</v>
      </c>
      <c r="BI311" s="614" t="s">
        <v>1083</v>
      </c>
      <c r="BJ311" s="614" t="s">
        <v>1083</v>
      </c>
      <c r="BK311" s="614" t="s">
        <v>529</v>
      </c>
      <c r="BL311" s="614" t="s">
        <v>529</v>
      </c>
      <c r="BM311" s="614" t="s">
        <v>1083</v>
      </c>
      <c r="BN311" s="614" t="s">
        <v>529</v>
      </c>
      <c r="BO311" s="614" t="s">
        <v>529</v>
      </c>
      <c r="BP311" s="614" t="s">
        <v>529</v>
      </c>
      <c r="BQ311" s="614" t="s">
        <v>529</v>
      </c>
      <c r="BR311" s="614" t="s">
        <v>529</v>
      </c>
      <c r="BS311" s="614" t="s">
        <v>529</v>
      </c>
      <c r="BT311" s="614" t="s">
        <v>529</v>
      </c>
      <c r="BU311" s="614" t="s">
        <v>529</v>
      </c>
      <c r="BV311" s="614" t="s">
        <v>529</v>
      </c>
      <c r="BW311" s="614" t="s">
        <v>529</v>
      </c>
      <c r="BX311" s="614" t="s">
        <v>529</v>
      </c>
      <c r="BY311" s="614" t="s">
        <v>1083</v>
      </c>
      <c r="BZ311" s="614" t="s">
        <v>529</v>
      </c>
      <c r="CA311" s="614" t="s">
        <v>1083</v>
      </c>
      <c r="CB311" s="614" t="s">
        <v>1083</v>
      </c>
      <c r="CC311" s="614" t="s">
        <v>1083</v>
      </c>
      <c r="CD311" s="614" t="s">
        <v>1083</v>
      </c>
      <c r="CE311" s="614" t="s">
        <v>529</v>
      </c>
      <c r="CF311" s="614" t="s">
        <v>529</v>
      </c>
      <c r="CG311" s="614" t="s">
        <v>1083</v>
      </c>
      <c r="CH311" s="614" t="s">
        <v>1083</v>
      </c>
      <c r="CI311" s="614" t="s">
        <v>1083</v>
      </c>
      <c r="CJ311" s="614" t="s">
        <v>1083</v>
      </c>
      <c r="CK311" s="614" t="s">
        <v>529</v>
      </c>
      <c r="CL311" s="614" t="s">
        <v>1083</v>
      </c>
      <c r="CM311" s="614" t="s">
        <v>1083</v>
      </c>
      <c r="CN311" s="614" t="s">
        <v>1083</v>
      </c>
      <c r="CO311" s="614" t="s">
        <v>1083</v>
      </c>
      <c r="CP311" s="614" t="s">
        <v>1083</v>
      </c>
      <c r="CQ311" s="614" t="s">
        <v>1083</v>
      </c>
      <c r="CR311" s="614" t="s">
        <v>529</v>
      </c>
      <c r="CS311" s="614" t="s">
        <v>529</v>
      </c>
      <c r="CT311" s="614" t="s">
        <v>1083</v>
      </c>
      <c r="CU311" s="614" t="s">
        <v>1083</v>
      </c>
      <c r="CV311" s="614" t="s">
        <v>1083</v>
      </c>
      <c r="CW311" s="614" t="s">
        <v>1083</v>
      </c>
      <c r="CX311" s="614" t="s">
        <v>1083</v>
      </c>
      <c r="CY311" s="614" t="s">
        <v>1083</v>
      </c>
      <c r="CZ311" s="614" t="s">
        <v>1083</v>
      </c>
      <c r="DA311" s="614" t="s">
        <v>1083</v>
      </c>
      <c r="DB311" s="614" t="s">
        <v>1083</v>
      </c>
      <c r="DC311" s="614" t="s">
        <v>529</v>
      </c>
      <c r="DD311" s="614" t="s">
        <v>1083</v>
      </c>
      <c r="DE311" s="614" t="s">
        <v>1083</v>
      </c>
      <c r="DF311" s="614" t="s">
        <v>1083</v>
      </c>
      <c r="DG311" s="614" t="s">
        <v>1083</v>
      </c>
      <c r="DH311" s="614" t="s">
        <v>1083</v>
      </c>
      <c r="DI311" s="614" t="s">
        <v>1083</v>
      </c>
      <c r="DJ311" s="614" t="s">
        <v>1083</v>
      </c>
      <c r="DK311" s="614" t="s">
        <v>1083</v>
      </c>
      <c r="DL311" s="614" t="s">
        <v>1083</v>
      </c>
      <c r="DM311" s="614" t="s">
        <v>529</v>
      </c>
      <c r="DN311" s="614" t="s">
        <v>1083</v>
      </c>
      <c r="DO311" s="614" t="s">
        <v>1083</v>
      </c>
      <c r="DP311" s="614" t="s">
        <v>529</v>
      </c>
      <c r="DQ311" s="614" t="s">
        <v>529</v>
      </c>
      <c r="DR311" s="614" t="s">
        <v>1083</v>
      </c>
      <c r="DS311" s="614" t="s">
        <v>1083</v>
      </c>
      <c r="DT311" s="614" t="s">
        <v>1083</v>
      </c>
      <c r="DU311" s="614" t="s">
        <v>529</v>
      </c>
      <c r="DV311" s="614" t="s">
        <v>529</v>
      </c>
      <c r="DW311" s="614" t="s">
        <v>1083</v>
      </c>
      <c r="DX311" s="614" t="s">
        <v>1083</v>
      </c>
      <c r="DY311" s="614" t="s">
        <v>1083</v>
      </c>
      <c r="DZ311" s="614" t="s">
        <v>529</v>
      </c>
      <c r="EA311" s="614" t="s">
        <v>529</v>
      </c>
      <c r="EB311" s="614" t="s">
        <v>529</v>
      </c>
      <c r="EC311" s="614" t="s">
        <v>1083</v>
      </c>
      <c r="ED311" s="614" t="s">
        <v>529</v>
      </c>
      <c r="EE311" s="614" t="s">
        <v>529</v>
      </c>
      <c r="EF311" s="614" t="s">
        <v>529</v>
      </c>
      <c r="EG311" s="614" t="s">
        <v>529</v>
      </c>
      <c r="EH311" s="614" t="s">
        <v>1083</v>
      </c>
      <c r="EI311" s="614" t="s">
        <v>1083</v>
      </c>
      <c r="EJ311" s="614" t="s">
        <v>1083</v>
      </c>
      <c r="EK311" s="614" t="s">
        <v>1083</v>
      </c>
      <c r="EL311" s="614" t="s">
        <v>1083</v>
      </c>
      <c r="EM311" s="614" t="s">
        <v>1083</v>
      </c>
      <c r="EN311" s="614" t="s">
        <v>529</v>
      </c>
      <c r="EO311" s="614" t="s">
        <v>529</v>
      </c>
      <c r="EP311" s="614" t="s">
        <v>529</v>
      </c>
      <c r="EQ311" s="614" t="s">
        <v>529</v>
      </c>
      <c r="ER311" s="614" t="s">
        <v>1083</v>
      </c>
      <c r="ES311" s="614" t="s">
        <v>1083</v>
      </c>
      <c r="ET311" s="614" t="s">
        <v>529</v>
      </c>
      <c r="EU311" s="614" t="s">
        <v>529</v>
      </c>
      <c r="EV311" s="614" t="s">
        <v>529</v>
      </c>
      <c r="EW311" s="614" t="s">
        <v>1083</v>
      </c>
      <c r="EX311" s="614" t="s">
        <v>1083</v>
      </c>
      <c r="EY311" s="614" t="s">
        <v>1083</v>
      </c>
      <c r="EZ311" s="614" t="s">
        <v>529</v>
      </c>
      <c r="FA311" s="614" t="s">
        <v>1083</v>
      </c>
      <c r="FB311" s="614" t="s">
        <v>1083</v>
      </c>
      <c r="FC311" s="614" t="s">
        <v>1083</v>
      </c>
      <c r="FD311" s="614" t="s">
        <v>1083</v>
      </c>
      <c r="FE311" s="614" t="s">
        <v>529</v>
      </c>
      <c r="FF311" s="614" t="s">
        <v>1083</v>
      </c>
      <c r="FG311" s="614" t="s">
        <v>1083</v>
      </c>
      <c r="FH311" s="614" t="s">
        <v>1083</v>
      </c>
      <c r="FI311" s="614" t="s">
        <v>1083</v>
      </c>
      <c r="FJ311" s="614" t="s">
        <v>529</v>
      </c>
      <c r="FK311" s="614" t="s">
        <v>529</v>
      </c>
      <c r="FL311" s="614" t="s">
        <v>1083</v>
      </c>
      <c r="FM311" s="614" t="s">
        <v>1083</v>
      </c>
      <c r="FN311" s="614" t="s">
        <v>1083</v>
      </c>
      <c r="FO311" s="614" t="s">
        <v>1083</v>
      </c>
      <c r="FP311" s="614" t="s">
        <v>1083</v>
      </c>
      <c r="FQ311" s="614" t="s">
        <v>1083</v>
      </c>
      <c r="FR311" s="614" t="s">
        <v>529</v>
      </c>
      <c r="FS311" s="614" t="s">
        <v>529</v>
      </c>
      <c r="FT311" s="614" t="s">
        <v>529</v>
      </c>
      <c r="FU311" s="614" t="s">
        <v>529</v>
      </c>
      <c r="FV311" s="614" t="s">
        <v>529</v>
      </c>
      <c r="FW311" s="614" t="s">
        <v>529</v>
      </c>
      <c r="FX311" s="614" t="s">
        <v>529</v>
      </c>
      <c r="FY311" s="614" t="s">
        <v>1083</v>
      </c>
      <c r="FZ311" s="614" t="s">
        <v>529</v>
      </c>
      <c r="GA311" s="614" t="s">
        <v>529</v>
      </c>
      <c r="GB311" s="614" t="s">
        <v>529</v>
      </c>
      <c r="GC311" s="614" t="s">
        <v>529</v>
      </c>
      <c r="GD311" s="614" t="s">
        <v>529</v>
      </c>
      <c r="GE311" s="614" t="s">
        <v>1083</v>
      </c>
      <c r="GF311" s="614" t="s">
        <v>529</v>
      </c>
      <c r="GG311" s="614" t="s">
        <v>529</v>
      </c>
      <c r="GH311" s="614" t="s">
        <v>1083</v>
      </c>
      <c r="GI311" s="614" t="s">
        <v>1083</v>
      </c>
      <c r="GJ311" s="614" t="s">
        <v>529</v>
      </c>
      <c r="GK311" s="614" t="s">
        <v>1083</v>
      </c>
      <c r="GL311" s="614" t="s">
        <v>529</v>
      </c>
      <c r="GM311" s="614" t="s">
        <v>529</v>
      </c>
    </row>
    <row r="312" spans="1:195" x14ac:dyDescent="0.2">
      <c r="A312" s="613">
        <v>45137</v>
      </c>
      <c r="B312" s="614" t="s">
        <v>1083</v>
      </c>
      <c r="C312" s="614" t="s">
        <v>1083</v>
      </c>
      <c r="D312" s="614" t="s">
        <v>1083</v>
      </c>
      <c r="E312" s="614" t="s">
        <v>529</v>
      </c>
      <c r="F312" s="614" t="s">
        <v>1083</v>
      </c>
      <c r="G312" s="614" t="s">
        <v>1083</v>
      </c>
      <c r="H312" s="614" t="s">
        <v>1083</v>
      </c>
      <c r="I312" s="614" t="s">
        <v>1083</v>
      </c>
      <c r="J312" s="614" t="s">
        <v>1083</v>
      </c>
      <c r="K312" s="614" t="s">
        <v>1083</v>
      </c>
      <c r="L312" s="614" t="s">
        <v>1083</v>
      </c>
      <c r="M312" s="614" t="s">
        <v>1083</v>
      </c>
      <c r="N312" s="614" t="s">
        <v>1083</v>
      </c>
      <c r="O312" s="614" t="s">
        <v>1083</v>
      </c>
      <c r="P312" s="614" t="s">
        <v>1083</v>
      </c>
      <c r="Q312" s="614" t="s">
        <v>1083</v>
      </c>
      <c r="R312" s="614" t="s">
        <v>1083</v>
      </c>
      <c r="S312" s="614" t="s">
        <v>1083</v>
      </c>
      <c r="T312" s="614" t="s">
        <v>1083</v>
      </c>
      <c r="U312" s="614" t="s">
        <v>1083</v>
      </c>
      <c r="V312" s="614" t="s">
        <v>1083</v>
      </c>
      <c r="W312" s="614" t="s">
        <v>529</v>
      </c>
      <c r="X312" s="614" t="s">
        <v>529</v>
      </c>
      <c r="Y312" s="614" t="s">
        <v>1083</v>
      </c>
      <c r="Z312" s="614" t="s">
        <v>1083</v>
      </c>
      <c r="AA312" s="614" t="s">
        <v>1083</v>
      </c>
      <c r="AB312" s="614" t="s">
        <v>1083</v>
      </c>
      <c r="AC312" s="614" t="s">
        <v>1083</v>
      </c>
      <c r="AD312" s="614" t="s">
        <v>1083</v>
      </c>
      <c r="AE312" s="614" t="s">
        <v>1083</v>
      </c>
      <c r="AF312" s="614" t="s">
        <v>1083</v>
      </c>
      <c r="AG312" s="614" t="s">
        <v>1083</v>
      </c>
      <c r="AH312" s="614" t="s">
        <v>1083</v>
      </c>
      <c r="AI312" s="614" t="s">
        <v>1083</v>
      </c>
      <c r="AJ312" s="614" t="s">
        <v>1083</v>
      </c>
      <c r="AK312" s="614" t="s">
        <v>1083</v>
      </c>
      <c r="AL312" s="614" t="s">
        <v>1083</v>
      </c>
      <c r="AM312" s="614" t="s">
        <v>1083</v>
      </c>
      <c r="AN312" s="614" t="s">
        <v>1083</v>
      </c>
      <c r="AO312" s="614" t="s">
        <v>1083</v>
      </c>
      <c r="AP312" s="614" t="s">
        <v>1083</v>
      </c>
      <c r="AQ312" s="614" t="s">
        <v>1083</v>
      </c>
      <c r="AR312" s="614" t="s">
        <v>1083</v>
      </c>
      <c r="AS312" s="614" t="s">
        <v>1083</v>
      </c>
      <c r="AT312" s="614" t="s">
        <v>1083</v>
      </c>
      <c r="AU312" s="614" t="s">
        <v>1083</v>
      </c>
      <c r="AV312" s="614" t="s">
        <v>529</v>
      </c>
      <c r="AW312" s="614" t="s">
        <v>529</v>
      </c>
      <c r="AX312" s="614" t="s">
        <v>1083</v>
      </c>
      <c r="AY312" s="614" t="s">
        <v>1083</v>
      </c>
      <c r="AZ312" s="614" t="s">
        <v>1083</v>
      </c>
      <c r="BA312" s="614" t="s">
        <v>1083</v>
      </c>
      <c r="BB312" s="614" t="s">
        <v>1083</v>
      </c>
      <c r="BC312" s="614" t="s">
        <v>529</v>
      </c>
      <c r="BD312" s="614" t="s">
        <v>529</v>
      </c>
      <c r="BE312" s="614" t="s">
        <v>1083</v>
      </c>
      <c r="BF312" s="614" t="s">
        <v>529</v>
      </c>
      <c r="BG312" s="614" t="s">
        <v>529</v>
      </c>
      <c r="BH312" s="614" t="s">
        <v>529</v>
      </c>
      <c r="BI312" s="614" t="s">
        <v>1083</v>
      </c>
      <c r="BJ312" s="614" t="s">
        <v>1083</v>
      </c>
      <c r="BK312" s="614" t="s">
        <v>529</v>
      </c>
      <c r="BL312" s="614" t="s">
        <v>529</v>
      </c>
      <c r="BM312" s="614" t="s">
        <v>1083</v>
      </c>
      <c r="BN312" s="614" t="s">
        <v>529</v>
      </c>
      <c r="BO312" s="614" t="s">
        <v>529</v>
      </c>
      <c r="BP312" s="614" t="s">
        <v>529</v>
      </c>
      <c r="BQ312" s="614" t="s">
        <v>529</v>
      </c>
      <c r="BR312" s="614" t="s">
        <v>529</v>
      </c>
      <c r="BS312" s="614" t="s">
        <v>529</v>
      </c>
      <c r="BT312" s="614" t="s">
        <v>529</v>
      </c>
      <c r="BU312" s="614" t="s">
        <v>529</v>
      </c>
      <c r="BV312" s="614" t="s">
        <v>529</v>
      </c>
      <c r="BW312" s="614" t="s">
        <v>529</v>
      </c>
      <c r="BX312" s="614" t="s">
        <v>529</v>
      </c>
      <c r="BY312" s="614" t="s">
        <v>529</v>
      </c>
      <c r="BZ312" s="614" t="s">
        <v>529</v>
      </c>
      <c r="CA312" s="614" t="s">
        <v>1083</v>
      </c>
      <c r="CB312" s="614" t="s">
        <v>1083</v>
      </c>
      <c r="CC312" s="614" t="s">
        <v>1083</v>
      </c>
      <c r="CD312" s="614" t="s">
        <v>1083</v>
      </c>
      <c r="CE312" s="614" t="s">
        <v>529</v>
      </c>
      <c r="CF312" s="614" t="s">
        <v>529</v>
      </c>
      <c r="CG312" s="614" t="s">
        <v>1083</v>
      </c>
      <c r="CH312" s="614" t="s">
        <v>1083</v>
      </c>
      <c r="CI312" s="614" t="s">
        <v>1083</v>
      </c>
      <c r="CJ312" s="614" t="s">
        <v>1083</v>
      </c>
      <c r="CK312" s="614" t="s">
        <v>529</v>
      </c>
      <c r="CL312" s="614" t="s">
        <v>1083</v>
      </c>
      <c r="CM312" s="614" t="s">
        <v>1083</v>
      </c>
      <c r="CN312" s="614" t="s">
        <v>1083</v>
      </c>
      <c r="CO312" s="614" t="s">
        <v>1083</v>
      </c>
      <c r="CP312" s="614" t="s">
        <v>1083</v>
      </c>
      <c r="CQ312" s="614" t="s">
        <v>1083</v>
      </c>
      <c r="CR312" s="614" t="s">
        <v>529</v>
      </c>
      <c r="CS312" s="614" t="s">
        <v>529</v>
      </c>
      <c r="CT312" s="614" t="s">
        <v>529</v>
      </c>
      <c r="CU312" s="614" t="s">
        <v>529</v>
      </c>
      <c r="CV312" s="614" t="s">
        <v>1083</v>
      </c>
      <c r="CW312" s="614" t="s">
        <v>1083</v>
      </c>
      <c r="CX312" s="614" t="s">
        <v>529</v>
      </c>
      <c r="CY312" s="614" t="s">
        <v>1083</v>
      </c>
      <c r="CZ312" s="614" t="s">
        <v>529</v>
      </c>
      <c r="DA312" s="614" t="s">
        <v>529</v>
      </c>
      <c r="DB312" s="614" t="s">
        <v>529</v>
      </c>
      <c r="DC312" s="614" t="s">
        <v>529</v>
      </c>
      <c r="DD312" s="614" t="s">
        <v>1083</v>
      </c>
      <c r="DE312" s="614" t="s">
        <v>1083</v>
      </c>
      <c r="DF312" s="614" t="s">
        <v>1083</v>
      </c>
      <c r="DG312" s="614" t="s">
        <v>1083</v>
      </c>
      <c r="DH312" s="614" t="s">
        <v>1083</v>
      </c>
      <c r="DI312" s="614" t="s">
        <v>1083</v>
      </c>
      <c r="DJ312" s="614" t="s">
        <v>1083</v>
      </c>
      <c r="DK312" s="614" t="s">
        <v>1083</v>
      </c>
      <c r="DL312" s="614" t="s">
        <v>1083</v>
      </c>
      <c r="DM312" s="614" t="s">
        <v>529</v>
      </c>
      <c r="DN312" s="614" t="s">
        <v>1083</v>
      </c>
      <c r="DO312" s="614" t="s">
        <v>1083</v>
      </c>
      <c r="DP312" s="614" t="s">
        <v>529</v>
      </c>
      <c r="DQ312" s="614" t="s">
        <v>529</v>
      </c>
      <c r="DR312" s="614" t="s">
        <v>1083</v>
      </c>
      <c r="DS312" s="614" t="s">
        <v>1083</v>
      </c>
      <c r="DT312" s="614" t="s">
        <v>1083</v>
      </c>
      <c r="DU312" s="614" t="s">
        <v>529</v>
      </c>
      <c r="DV312" s="614" t="s">
        <v>529</v>
      </c>
      <c r="DW312" s="614" t="s">
        <v>1083</v>
      </c>
      <c r="DX312" s="614" t="s">
        <v>1083</v>
      </c>
      <c r="DY312" s="614" t="s">
        <v>1083</v>
      </c>
      <c r="DZ312" s="614" t="s">
        <v>529</v>
      </c>
      <c r="EA312" s="614" t="s">
        <v>529</v>
      </c>
      <c r="EB312" s="614" t="s">
        <v>529</v>
      </c>
      <c r="EC312" s="614" t="s">
        <v>1083</v>
      </c>
      <c r="ED312" s="614" t="s">
        <v>529</v>
      </c>
      <c r="EE312" s="614" t="s">
        <v>529</v>
      </c>
      <c r="EF312" s="614" t="s">
        <v>529</v>
      </c>
      <c r="EG312" s="614" t="s">
        <v>529</v>
      </c>
      <c r="EH312" s="614" t="s">
        <v>1083</v>
      </c>
      <c r="EI312" s="614" t="s">
        <v>1083</v>
      </c>
      <c r="EJ312" s="614" t="s">
        <v>1083</v>
      </c>
      <c r="EK312" s="614" t="s">
        <v>1083</v>
      </c>
      <c r="EL312" s="614" t="s">
        <v>1083</v>
      </c>
      <c r="EM312" s="614" t="s">
        <v>1083</v>
      </c>
      <c r="EN312" s="614" t="s">
        <v>529</v>
      </c>
      <c r="EO312" s="614" t="s">
        <v>529</v>
      </c>
      <c r="EP312" s="614" t="s">
        <v>529</v>
      </c>
      <c r="EQ312" s="614" t="s">
        <v>529</v>
      </c>
      <c r="ER312" s="614" t="s">
        <v>1083</v>
      </c>
      <c r="ES312" s="614" t="s">
        <v>1083</v>
      </c>
      <c r="ET312" s="614" t="s">
        <v>529</v>
      </c>
      <c r="EU312" s="614" t="s">
        <v>529</v>
      </c>
      <c r="EV312" s="614" t="s">
        <v>529</v>
      </c>
      <c r="EW312" s="614" t="s">
        <v>1083</v>
      </c>
      <c r="EX312" s="614" t="s">
        <v>1083</v>
      </c>
      <c r="EY312" s="614" t="s">
        <v>1083</v>
      </c>
      <c r="EZ312" s="614" t="s">
        <v>529</v>
      </c>
      <c r="FA312" s="614" t="s">
        <v>1083</v>
      </c>
      <c r="FB312" s="614" t="s">
        <v>1083</v>
      </c>
      <c r="FC312" s="614" t="s">
        <v>1083</v>
      </c>
      <c r="FD312" s="614" t="s">
        <v>1083</v>
      </c>
      <c r="FE312" s="614" t="s">
        <v>1083</v>
      </c>
      <c r="FF312" s="614" t="s">
        <v>1083</v>
      </c>
      <c r="FG312" s="614" t="s">
        <v>1083</v>
      </c>
      <c r="FH312" s="614" t="s">
        <v>1083</v>
      </c>
      <c r="FI312" s="614" t="s">
        <v>1083</v>
      </c>
      <c r="FJ312" s="614" t="s">
        <v>529</v>
      </c>
      <c r="FK312" s="614" t="s">
        <v>529</v>
      </c>
      <c r="FL312" s="614" t="s">
        <v>1083</v>
      </c>
      <c r="FM312" s="614" t="s">
        <v>1083</v>
      </c>
      <c r="FN312" s="614" t="s">
        <v>1083</v>
      </c>
      <c r="FO312" s="614" t="s">
        <v>1083</v>
      </c>
      <c r="FP312" s="614" t="s">
        <v>1083</v>
      </c>
      <c r="FQ312" s="614" t="s">
        <v>1083</v>
      </c>
      <c r="FR312" s="614" t="s">
        <v>529</v>
      </c>
      <c r="FS312" s="614" t="s">
        <v>529</v>
      </c>
      <c r="FT312" s="614" t="s">
        <v>529</v>
      </c>
      <c r="FU312" s="614" t="s">
        <v>529</v>
      </c>
      <c r="FV312" s="614" t="s">
        <v>529</v>
      </c>
      <c r="FW312" s="614" t="s">
        <v>529</v>
      </c>
      <c r="FX312" s="614" t="s">
        <v>529</v>
      </c>
      <c r="FY312" s="614" t="s">
        <v>1083</v>
      </c>
      <c r="FZ312" s="614" t="s">
        <v>529</v>
      </c>
      <c r="GA312" s="614" t="s">
        <v>529</v>
      </c>
      <c r="GB312" s="614" t="s">
        <v>529</v>
      </c>
      <c r="GC312" s="614" t="s">
        <v>529</v>
      </c>
      <c r="GD312" s="614" t="s">
        <v>529</v>
      </c>
      <c r="GE312" s="614" t="s">
        <v>1083</v>
      </c>
      <c r="GF312" s="614" t="s">
        <v>529</v>
      </c>
      <c r="GG312" s="614" t="s">
        <v>529</v>
      </c>
      <c r="GH312" s="614" t="s">
        <v>1083</v>
      </c>
      <c r="GI312" s="614" t="s">
        <v>1083</v>
      </c>
      <c r="GJ312" s="614" t="s">
        <v>529</v>
      </c>
      <c r="GK312" s="614" t="s">
        <v>1083</v>
      </c>
      <c r="GL312" s="614" t="s">
        <v>529</v>
      </c>
      <c r="GM312" s="614" t="s">
        <v>1083</v>
      </c>
    </row>
    <row r="313" spans="1:195" x14ac:dyDescent="0.2">
      <c r="A313" s="613">
        <v>45138</v>
      </c>
      <c r="B313" s="614" t="s">
        <v>1083</v>
      </c>
      <c r="C313" s="614" t="s">
        <v>1083</v>
      </c>
      <c r="D313" s="614" t="s">
        <v>1083</v>
      </c>
      <c r="E313" s="614" t="s">
        <v>529</v>
      </c>
      <c r="F313" s="614" t="s">
        <v>1083</v>
      </c>
      <c r="G313" s="614" t="s">
        <v>1083</v>
      </c>
      <c r="H313" s="614" t="s">
        <v>1083</v>
      </c>
      <c r="I313" s="614" t="s">
        <v>1083</v>
      </c>
      <c r="J313" s="614" t="s">
        <v>1083</v>
      </c>
      <c r="K313" s="614" t="s">
        <v>1083</v>
      </c>
      <c r="L313" s="614" t="s">
        <v>1083</v>
      </c>
      <c r="M313" s="614" t="s">
        <v>1083</v>
      </c>
      <c r="N313" s="614" t="s">
        <v>1083</v>
      </c>
      <c r="O313" s="614" t="s">
        <v>1083</v>
      </c>
      <c r="P313" s="614" t="s">
        <v>1083</v>
      </c>
      <c r="Q313" s="614" t="s">
        <v>1083</v>
      </c>
      <c r="R313" s="614" t="s">
        <v>1083</v>
      </c>
      <c r="S313" s="614" t="s">
        <v>1083</v>
      </c>
      <c r="T313" s="614" t="s">
        <v>1083</v>
      </c>
      <c r="U313" s="614" t="s">
        <v>1083</v>
      </c>
      <c r="V313" s="614" t="s">
        <v>1083</v>
      </c>
      <c r="W313" s="614" t="s">
        <v>529</v>
      </c>
      <c r="X313" s="614" t="s">
        <v>529</v>
      </c>
      <c r="Y313" s="614" t="s">
        <v>1083</v>
      </c>
      <c r="Z313" s="614" t="s">
        <v>1083</v>
      </c>
      <c r="AA313" s="614" t="s">
        <v>1083</v>
      </c>
      <c r="AB313" s="614" t="s">
        <v>1083</v>
      </c>
      <c r="AC313" s="614" t="s">
        <v>1083</v>
      </c>
      <c r="AD313" s="614" t="s">
        <v>1083</v>
      </c>
      <c r="AE313" s="614" t="s">
        <v>1083</v>
      </c>
      <c r="AF313" s="614" t="s">
        <v>1083</v>
      </c>
      <c r="AG313" s="614" t="s">
        <v>1083</v>
      </c>
      <c r="AH313" s="614" t="s">
        <v>1083</v>
      </c>
      <c r="AI313" s="614" t="s">
        <v>1083</v>
      </c>
      <c r="AJ313" s="614" t="s">
        <v>1083</v>
      </c>
      <c r="AK313" s="614" t="s">
        <v>1083</v>
      </c>
      <c r="AL313" s="614" t="s">
        <v>1083</v>
      </c>
      <c r="AM313" s="614" t="s">
        <v>1083</v>
      </c>
      <c r="AN313" s="614" t="s">
        <v>1083</v>
      </c>
      <c r="AO313" s="614" t="s">
        <v>1083</v>
      </c>
      <c r="AP313" s="614" t="s">
        <v>1083</v>
      </c>
      <c r="AQ313" s="614" t="s">
        <v>1083</v>
      </c>
      <c r="AR313" s="614" t="s">
        <v>1083</v>
      </c>
      <c r="AS313" s="614" t="s">
        <v>1083</v>
      </c>
      <c r="AT313" s="614" t="s">
        <v>1083</v>
      </c>
      <c r="AU313" s="614" t="s">
        <v>1083</v>
      </c>
      <c r="AV313" s="614" t="s">
        <v>1083</v>
      </c>
      <c r="AW313" s="614" t="s">
        <v>1083</v>
      </c>
      <c r="AX313" s="614" t="s">
        <v>1083</v>
      </c>
      <c r="AY313" s="614" t="s">
        <v>1083</v>
      </c>
      <c r="AZ313" s="614" t="s">
        <v>1083</v>
      </c>
      <c r="BA313" s="614" t="s">
        <v>1083</v>
      </c>
      <c r="BB313" s="614" t="s">
        <v>1083</v>
      </c>
      <c r="BC313" s="614" t="s">
        <v>529</v>
      </c>
      <c r="BD313" s="614" t="s">
        <v>529</v>
      </c>
      <c r="BE313" s="614" t="s">
        <v>1083</v>
      </c>
      <c r="BF313" s="614" t="s">
        <v>529</v>
      </c>
      <c r="BG313" s="614" t="s">
        <v>529</v>
      </c>
      <c r="BH313" s="614" t="s">
        <v>529</v>
      </c>
      <c r="BI313" s="614" t="s">
        <v>1083</v>
      </c>
      <c r="BJ313" s="614" t="s">
        <v>1083</v>
      </c>
      <c r="BK313" s="614" t="s">
        <v>529</v>
      </c>
      <c r="BL313" s="614" t="s">
        <v>529</v>
      </c>
      <c r="BM313" s="614" t="s">
        <v>1083</v>
      </c>
      <c r="BN313" s="614" t="s">
        <v>529</v>
      </c>
      <c r="BO313" s="614" t="s">
        <v>529</v>
      </c>
      <c r="BP313" s="614" t="s">
        <v>529</v>
      </c>
      <c r="BQ313" s="614" t="s">
        <v>529</v>
      </c>
      <c r="BR313" s="614" t="s">
        <v>529</v>
      </c>
      <c r="BS313" s="614" t="s">
        <v>529</v>
      </c>
      <c r="BT313" s="614" t="s">
        <v>529</v>
      </c>
      <c r="BU313" s="614" t="s">
        <v>529</v>
      </c>
      <c r="BV313" s="614" t="s">
        <v>529</v>
      </c>
      <c r="BW313" s="614" t="s">
        <v>529</v>
      </c>
      <c r="BX313" s="614" t="s">
        <v>529</v>
      </c>
      <c r="BY313" s="614" t="s">
        <v>1083</v>
      </c>
      <c r="BZ313" s="614" t="s">
        <v>529</v>
      </c>
      <c r="CA313" s="614" t="s">
        <v>1083</v>
      </c>
      <c r="CB313" s="614" t="s">
        <v>1083</v>
      </c>
      <c r="CC313" s="614" t="s">
        <v>1083</v>
      </c>
      <c r="CD313" s="614" t="s">
        <v>1083</v>
      </c>
      <c r="CE313" s="614" t="s">
        <v>529</v>
      </c>
      <c r="CF313" s="614" t="s">
        <v>529</v>
      </c>
      <c r="CG313" s="614" t="s">
        <v>1083</v>
      </c>
      <c r="CH313" s="614" t="s">
        <v>1083</v>
      </c>
      <c r="CI313" s="614" t="s">
        <v>1083</v>
      </c>
      <c r="CJ313" s="614" t="s">
        <v>1083</v>
      </c>
      <c r="CK313" s="614" t="s">
        <v>529</v>
      </c>
      <c r="CL313" s="614" t="s">
        <v>1083</v>
      </c>
      <c r="CM313" s="614" t="s">
        <v>1083</v>
      </c>
      <c r="CN313" s="614" t="s">
        <v>1083</v>
      </c>
      <c r="CO313" s="614" t="s">
        <v>1083</v>
      </c>
      <c r="CP313" s="614" t="s">
        <v>1083</v>
      </c>
      <c r="CQ313" s="614" t="s">
        <v>1083</v>
      </c>
      <c r="CR313" s="614" t="s">
        <v>529</v>
      </c>
      <c r="CS313" s="614" t="s">
        <v>1083</v>
      </c>
      <c r="CT313" s="614" t="s">
        <v>529</v>
      </c>
      <c r="CU313" s="614" t="s">
        <v>1083</v>
      </c>
      <c r="CV313" s="614" t="s">
        <v>1083</v>
      </c>
      <c r="CW313" s="614" t="s">
        <v>1083</v>
      </c>
      <c r="CX313" s="614" t="s">
        <v>1083</v>
      </c>
      <c r="CY313" s="614" t="s">
        <v>1083</v>
      </c>
      <c r="CZ313" s="614" t="s">
        <v>1083</v>
      </c>
      <c r="DA313" s="614" t="s">
        <v>1083</v>
      </c>
      <c r="DB313" s="614" t="s">
        <v>1083</v>
      </c>
      <c r="DC313" s="614" t="s">
        <v>529</v>
      </c>
      <c r="DD313" s="614" t="s">
        <v>1083</v>
      </c>
      <c r="DE313" s="614" t="s">
        <v>1083</v>
      </c>
      <c r="DF313" s="614" t="s">
        <v>1083</v>
      </c>
      <c r="DG313" s="614" t="s">
        <v>1083</v>
      </c>
      <c r="DH313" s="614" t="s">
        <v>1083</v>
      </c>
      <c r="DI313" s="614" t="s">
        <v>1083</v>
      </c>
      <c r="DJ313" s="614" t="s">
        <v>1083</v>
      </c>
      <c r="DK313" s="614" t="s">
        <v>1083</v>
      </c>
      <c r="DL313" s="614" t="s">
        <v>1083</v>
      </c>
      <c r="DM313" s="614" t="s">
        <v>529</v>
      </c>
      <c r="DN313" s="614" t="s">
        <v>1083</v>
      </c>
      <c r="DO313" s="614" t="s">
        <v>1083</v>
      </c>
      <c r="DP313" s="614" t="s">
        <v>529</v>
      </c>
      <c r="DQ313" s="614" t="s">
        <v>529</v>
      </c>
      <c r="DR313" s="614" t="s">
        <v>1083</v>
      </c>
      <c r="DS313" s="614" t="s">
        <v>1083</v>
      </c>
      <c r="DT313" s="614" t="s">
        <v>1083</v>
      </c>
      <c r="DU313" s="614" t="s">
        <v>1083</v>
      </c>
      <c r="DV313" s="614" t="s">
        <v>1083</v>
      </c>
      <c r="DW313" s="614" t="s">
        <v>1083</v>
      </c>
      <c r="DX313" s="614" t="s">
        <v>1083</v>
      </c>
      <c r="DY313" s="614" t="s">
        <v>1083</v>
      </c>
      <c r="DZ313" s="614" t="s">
        <v>529</v>
      </c>
      <c r="EA313" s="614" t="s">
        <v>529</v>
      </c>
      <c r="EB313" s="614" t="s">
        <v>529</v>
      </c>
      <c r="EC313" s="614" t="s">
        <v>1083</v>
      </c>
      <c r="ED313" s="614" t="s">
        <v>529</v>
      </c>
      <c r="EE313" s="614" t="s">
        <v>529</v>
      </c>
      <c r="EF313" s="614" t="s">
        <v>529</v>
      </c>
      <c r="EG313" s="614" t="s">
        <v>529</v>
      </c>
      <c r="EH313" s="614" t="s">
        <v>1083</v>
      </c>
      <c r="EI313" s="614" t="s">
        <v>1083</v>
      </c>
      <c r="EJ313" s="614" t="s">
        <v>1083</v>
      </c>
      <c r="EK313" s="614" t="s">
        <v>1083</v>
      </c>
      <c r="EL313" s="614" t="s">
        <v>1083</v>
      </c>
      <c r="EM313" s="614" t="s">
        <v>1083</v>
      </c>
      <c r="EN313" s="614" t="s">
        <v>529</v>
      </c>
      <c r="EO313" s="614" t="s">
        <v>529</v>
      </c>
      <c r="EP313" s="614" t="s">
        <v>1083</v>
      </c>
      <c r="EQ313" s="614" t="s">
        <v>529</v>
      </c>
      <c r="ER313" s="614" t="s">
        <v>1083</v>
      </c>
      <c r="ES313" s="614" t="s">
        <v>1083</v>
      </c>
      <c r="ET313" s="614" t="s">
        <v>1083</v>
      </c>
      <c r="EU313" s="614" t="s">
        <v>529</v>
      </c>
      <c r="EV313" s="614" t="s">
        <v>529</v>
      </c>
      <c r="EW313" s="614" t="s">
        <v>1083</v>
      </c>
      <c r="EX313" s="614" t="s">
        <v>1083</v>
      </c>
      <c r="EY313" s="614" t="s">
        <v>1083</v>
      </c>
      <c r="EZ313" s="614" t="s">
        <v>529</v>
      </c>
      <c r="FA313" s="614" t="s">
        <v>1083</v>
      </c>
      <c r="FB313" s="614" t="s">
        <v>1083</v>
      </c>
      <c r="FC313" s="614" t="s">
        <v>1083</v>
      </c>
      <c r="FD313" s="614" t="s">
        <v>1083</v>
      </c>
      <c r="FE313" s="614" t="s">
        <v>1083</v>
      </c>
      <c r="FF313" s="614" t="s">
        <v>1083</v>
      </c>
      <c r="FG313" s="614" t="s">
        <v>1083</v>
      </c>
      <c r="FH313" s="614" t="s">
        <v>1083</v>
      </c>
      <c r="FI313" s="614" t="s">
        <v>1083</v>
      </c>
      <c r="FJ313" s="614" t="s">
        <v>529</v>
      </c>
      <c r="FK313" s="614" t="s">
        <v>529</v>
      </c>
      <c r="FL313" s="614" t="s">
        <v>1083</v>
      </c>
      <c r="FM313" s="614" t="s">
        <v>1083</v>
      </c>
      <c r="FN313" s="614" t="s">
        <v>1083</v>
      </c>
      <c r="FO313" s="614" t="s">
        <v>1083</v>
      </c>
      <c r="FP313" s="614" t="s">
        <v>1083</v>
      </c>
      <c r="FQ313" s="614" t="s">
        <v>1083</v>
      </c>
      <c r="FR313" s="614" t="s">
        <v>529</v>
      </c>
      <c r="FS313" s="614" t="s">
        <v>529</v>
      </c>
      <c r="FT313" s="614" t="s">
        <v>529</v>
      </c>
      <c r="FU313" s="614" t="s">
        <v>529</v>
      </c>
      <c r="FV313" s="614" t="s">
        <v>529</v>
      </c>
      <c r="FW313" s="614" t="s">
        <v>529</v>
      </c>
      <c r="FX313" s="614" t="s">
        <v>529</v>
      </c>
      <c r="FY313" s="614" t="s">
        <v>1083</v>
      </c>
      <c r="FZ313" s="614" t="s">
        <v>529</v>
      </c>
      <c r="GA313" s="614" t="s">
        <v>529</v>
      </c>
      <c r="GB313" s="614" t="s">
        <v>529</v>
      </c>
      <c r="GC313" s="614" t="s">
        <v>529</v>
      </c>
      <c r="GD313" s="614" t="s">
        <v>529</v>
      </c>
      <c r="GE313" s="614" t="s">
        <v>1083</v>
      </c>
      <c r="GF313" s="614" t="s">
        <v>529</v>
      </c>
      <c r="GG313" s="614" t="s">
        <v>529</v>
      </c>
      <c r="GH313" s="614" t="s">
        <v>1083</v>
      </c>
      <c r="GI313" s="614" t="s">
        <v>1083</v>
      </c>
      <c r="GJ313" s="614" t="s">
        <v>529</v>
      </c>
      <c r="GK313" s="614" t="s">
        <v>1083</v>
      </c>
      <c r="GL313" s="614" t="s">
        <v>529</v>
      </c>
      <c r="GM313" s="614" t="s">
        <v>529</v>
      </c>
    </row>
    <row r="314" spans="1:195" x14ac:dyDescent="0.2">
      <c r="A314" s="613">
        <v>45139</v>
      </c>
      <c r="B314" s="614" t="s">
        <v>1083</v>
      </c>
      <c r="C314" s="614" t="s">
        <v>1083</v>
      </c>
      <c r="D314" s="614" t="s">
        <v>1083</v>
      </c>
      <c r="E314" s="614" t="s">
        <v>529</v>
      </c>
      <c r="F314" s="614" t="s">
        <v>1083</v>
      </c>
      <c r="G314" s="614" t="s">
        <v>1083</v>
      </c>
      <c r="H314" s="614" t="s">
        <v>1083</v>
      </c>
      <c r="I314" s="614" t="s">
        <v>1083</v>
      </c>
      <c r="J314" s="614" t="s">
        <v>1083</v>
      </c>
      <c r="K314" s="614" t="s">
        <v>1083</v>
      </c>
      <c r="L314" s="614" t="s">
        <v>1083</v>
      </c>
      <c r="M314" s="614" t="s">
        <v>1083</v>
      </c>
      <c r="N314" s="614" t="s">
        <v>1083</v>
      </c>
      <c r="O314" s="614" t="s">
        <v>1083</v>
      </c>
      <c r="P314" s="614" t="s">
        <v>1083</v>
      </c>
      <c r="Q314" s="614" t="s">
        <v>1083</v>
      </c>
      <c r="R314" s="614" t="s">
        <v>1083</v>
      </c>
      <c r="S314" s="614" t="s">
        <v>1083</v>
      </c>
      <c r="T314" s="614" t="s">
        <v>1083</v>
      </c>
      <c r="U314" s="614" t="s">
        <v>1083</v>
      </c>
      <c r="V314" s="614" t="s">
        <v>1083</v>
      </c>
      <c r="W314" s="614" t="s">
        <v>529</v>
      </c>
      <c r="X314" s="614" t="s">
        <v>529</v>
      </c>
      <c r="Y314" s="614" t="s">
        <v>529</v>
      </c>
      <c r="Z314" s="614" t="s">
        <v>1083</v>
      </c>
      <c r="AA314" s="614" t="s">
        <v>1083</v>
      </c>
      <c r="AB314" s="614" t="s">
        <v>1083</v>
      </c>
      <c r="AC314" s="614" t="s">
        <v>1083</v>
      </c>
      <c r="AD314" s="614" t="s">
        <v>1083</v>
      </c>
      <c r="AE314" s="614" t="s">
        <v>1083</v>
      </c>
      <c r="AF314" s="614" t="s">
        <v>1083</v>
      </c>
      <c r="AG314" s="614" t="s">
        <v>1083</v>
      </c>
      <c r="AH314" s="614" t="s">
        <v>1083</v>
      </c>
      <c r="AI314" s="614" t="s">
        <v>1083</v>
      </c>
      <c r="AJ314" s="614" t="s">
        <v>1083</v>
      </c>
      <c r="AK314" s="614" t="s">
        <v>1083</v>
      </c>
      <c r="AL314" s="614" t="s">
        <v>1083</v>
      </c>
      <c r="AM314" s="614" t="s">
        <v>1083</v>
      </c>
      <c r="AN314" s="614" t="s">
        <v>1083</v>
      </c>
      <c r="AO314" s="614" t="s">
        <v>1083</v>
      </c>
      <c r="AP314" s="614" t="s">
        <v>1083</v>
      </c>
      <c r="AQ314" s="614" t="s">
        <v>1083</v>
      </c>
      <c r="AR314" s="614" t="s">
        <v>1083</v>
      </c>
      <c r="AS314" s="614" t="s">
        <v>1083</v>
      </c>
      <c r="AT314" s="614" t="s">
        <v>1083</v>
      </c>
      <c r="AU314" s="614" t="s">
        <v>1083</v>
      </c>
      <c r="AV314" s="614" t="s">
        <v>1083</v>
      </c>
      <c r="AW314" s="614" t="s">
        <v>1083</v>
      </c>
      <c r="AX314" s="614" t="s">
        <v>1083</v>
      </c>
      <c r="AY314" s="614" t="s">
        <v>1083</v>
      </c>
      <c r="AZ314" s="614" t="s">
        <v>1083</v>
      </c>
      <c r="BA314" s="614" t="s">
        <v>1083</v>
      </c>
      <c r="BB314" s="614" t="s">
        <v>1083</v>
      </c>
      <c r="BC314" s="614" t="s">
        <v>529</v>
      </c>
      <c r="BD314" s="614" t="s">
        <v>529</v>
      </c>
      <c r="BE314" s="614" t="s">
        <v>1083</v>
      </c>
      <c r="BF314" s="614" t="s">
        <v>529</v>
      </c>
      <c r="BG314" s="614" t="s">
        <v>529</v>
      </c>
      <c r="BH314" s="614" t="s">
        <v>529</v>
      </c>
      <c r="BI314" s="614" t="s">
        <v>1083</v>
      </c>
      <c r="BJ314" s="614" t="s">
        <v>1083</v>
      </c>
      <c r="BK314" s="614" t="s">
        <v>529</v>
      </c>
      <c r="BL314" s="614" t="s">
        <v>529</v>
      </c>
      <c r="BM314" s="614" t="s">
        <v>1083</v>
      </c>
      <c r="BN314" s="614" t="s">
        <v>529</v>
      </c>
      <c r="BO314" s="614" t="s">
        <v>529</v>
      </c>
      <c r="BP314" s="614" t="s">
        <v>529</v>
      </c>
      <c r="BQ314" s="614" t="s">
        <v>529</v>
      </c>
      <c r="BR314" s="614" t="s">
        <v>529</v>
      </c>
      <c r="BS314" s="614" t="s">
        <v>529</v>
      </c>
      <c r="BT314" s="614" t="s">
        <v>529</v>
      </c>
      <c r="BU314" s="614" t="s">
        <v>529</v>
      </c>
      <c r="BV314" s="614" t="s">
        <v>529</v>
      </c>
      <c r="BW314" s="614" t="s">
        <v>529</v>
      </c>
      <c r="BX314" s="614" t="s">
        <v>529</v>
      </c>
      <c r="BY314" s="614" t="s">
        <v>1083</v>
      </c>
      <c r="BZ314" s="614" t="s">
        <v>1083</v>
      </c>
      <c r="CA314" s="614" t="s">
        <v>1083</v>
      </c>
      <c r="CB314" s="614" t="s">
        <v>1083</v>
      </c>
      <c r="CC314" s="614" t="s">
        <v>1083</v>
      </c>
      <c r="CD314" s="614" t="s">
        <v>1083</v>
      </c>
      <c r="CE314" s="614" t="s">
        <v>529</v>
      </c>
      <c r="CF314" s="614" t="s">
        <v>529</v>
      </c>
      <c r="CG314" s="614" t="s">
        <v>1083</v>
      </c>
      <c r="CH314" s="614" t="s">
        <v>1083</v>
      </c>
      <c r="CI314" s="614" t="s">
        <v>1083</v>
      </c>
      <c r="CJ314" s="614" t="s">
        <v>1083</v>
      </c>
      <c r="CK314" s="614" t="s">
        <v>529</v>
      </c>
      <c r="CL314" s="614" t="s">
        <v>1083</v>
      </c>
      <c r="CM314" s="614" t="s">
        <v>1083</v>
      </c>
      <c r="CN314" s="614" t="s">
        <v>1083</v>
      </c>
      <c r="CO314" s="614" t="s">
        <v>1083</v>
      </c>
      <c r="CP314" s="614" t="s">
        <v>1083</v>
      </c>
      <c r="CQ314" s="614" t="s">
        <v>1083</v>
      </c>
      <c r="CR314" s="614" t="s">
        <v>529</v>
      </c>
      <c r="CS314" s="614" t="s">
        <v>1083</v>
      </c>
      <c r="CT314" s="614" t="s">
        <v>1083</v>
      </c>
      <c r="CU314" s="614" t="s">
        <v>1083</v>
      </c>
      <c r="CV314" s="614" t="s">
        <v>1083</v>
      </c>
      <c r="CW314" s="614" t="s">
        <v>1083</v>
      </c>
      <c r="CX314" s="614" t="s">
        <v>1083</v>
      </c>
      <c r="CY314" s="614" t="s">
        <v>1083</v>
      </c>
      <c r="CZ314" s="614" t="s">
        <v>1083</v>
      </c>
      <c r="DA314" s="614" t="s">
        <v>1083</v>
      </c>
      <c r="DB314" s="614" t="s">
        <v>1083</v>
      </c>
      <c r="DC314" s="614" t="s">
        <v>529</v>
      </c>
      <c r="DD314" s="614" t="s">
        <v>1083</v>
      </c>
      <c r="DE314" s="614" t="s">
        <v>1083</v>
      </c>
      <c r="DF314" s="614" t="s">
        <v>1083</v>
      </c>
      <c r="DG314" s="614" t="s">
        <v>1083</v>
      </c>
      <c r="DH314" s="614" t="s">
        <v>1083</v>
      </c>
      <c r="DI314" s="614" t="s">
        <v>1083</v>
      </c>
      <c r="DJ314" s="614" t="s">
        <v>1083</v>
      </c>
      <c r="DK314" s="614" t="s">
        <v>1083</v>
      </c>
      <c r="DL314" s="614" t="s">
        <v>1083</v>
      </c>
      <c r="DM314" s="614" t="s">
        <v>529</v>
      </c>
      <c r="DN314" s="614" t="s">
        <v>1083</v>
      </c>
      <c r="DO314" s="614" t="s">
        <v>1083</v>
      </c>
      <c r="DP314" s="614" t="s">
        <v>529</v>
      </c>
      <c r="DQ314" s="614" t="s">
        <v>529</v>
      </c>
      <c r="DR314" s="614" t="s">
        <v>1083</v>
      </c>
      <c r="DS314" s="614" t="s">
        <v>1083</v>
      </c>
      <c r="DT314" s="614" t="s">
        <v>1083</v>
      </c>
      <c r="DU314" s="614" t="s">
        <v>1083</v>
      </c>
      <c r="DV314" s="614" t="s">
        <v>1083</v>
      </c>
      <c r="DW314" s="614" t="s">
        <v>1083</v>
      </c>
      <c r="DX314" s="614" t="s">
        <v>1083</v>
      </c>
      <c r="DY314" s="614" t="s">
        <v>1083</v>
      </c>
      <c r="DZ314" s="614" t="s">
        <v>529</v>
      </c>
      <c r="EA314" s="614" t="s">
        <v>529</v>
      </c>
      <c r="EB314" s="614" t="s">
        <v>529</v>
      </c>
      <c r="EC314" s="614" t="s">
        <v>1083</v>
      </c>
      <c r="ED314" s="614" t="s">
        <v>529</v>
      </c>
      <c r="EE314" s="614" t="s">
        <v>1083</v>
      </c>
      <c r="EF314" s="614" t="s">
        <v>529</v>
      </c>
      <c r="EG314" s="614" t="s">
        <v>529</v>
      </c>
      <c r="EH314" s="614" t="s">
        <v>1083</v>
      </c>
      <c r="EI314" s="614" t="s">
        <v>1083</v>
      </c>
      <c r="EJ314" s="614" t="s">
        <v>1083</v>
      </c>
      <c r="EK314" s="614" t="s">
        <v>1083</v>
      </c>
      <c r="EL314" s="614" t="s">
        <v>1083</v>
      </c>
      <c r="EM314" s="614" t="s">
        <v>1083</v>
      </c>
      <c r="EN314" s="614" t="s">
        <v>529</v>
      </c>
      <c r="EO314" s="614" t="s">
        <v>1083</v>
      </c>
      <c r="EP314" s="614" t="s">
        <v>1083</v>
      </c>
      <c r="EQ314" s="614" t="s">
        <v>529</v>
      </c>
      <c r="ER314" s="614" t="s">
        <v>1083</v>
      </c>
      <c r="ES314" s="614" t="s">
        <v>1083</v>
      </c>
      <c r="ET314" s="614" t="s">
        <v>1083</v>
      </c>
      <c r="EU314" s="614" t="s">
        <v>1083</v>
      </c>
      <c r="EV314" s="614" t="s">
        <v>529</v>
      </c>
      <c r="EW314" s="614" t="s">
        <v>1083</v>
      </c>
      <c r="EX314" s="614" t="s">
        <v>1083</v>
      </c>
      <c r="EY314" s="614" t="s">
        <v>1083</v>
      </c>
      <c r="EZ314" s="614" t="s">
        <v>529</v>
      </c>
      <c r="FA314" s="614" t="s">
        <v>1083</v>
      </c>
      <c r="FB314" s="614" t="s">
        <v>1083</v>
      </c>
      <c r="FC314" s="614" t="s">
        <v>1083</v>
      </c>
      <c r="FD314" s="614" t="s">
        <v>1083</v>
      </c>
      <c r="FE314" s="614" t="s">
        <v>1083</v>
      </c>
      <c r="FF314" s="614" t="s">
        <v>1083</v>
      </c>
      <c r="FG314" s="614" t="s">
        <v>1083</v>
      </c>
      <c r="FH314" s="614" t="s">
        <v>1083</v>
      </c>
      <c r="FI314" s="614" t="s">
        <v>1083</v>
      </c>
      <c r="FJ314" s="614" t="s">
        <v>529</v>
      </c>
      <c r="FK314" s="614" t="s">
        <v>529</v>
      </c>
      <c r="FL314" s="614" t="s">
        <v>1083</v>
      </c>
      <c r="FM314" s="614" t="s">
        <v>1083</v>
      </c>
      <c r="FN314" s="614" t="s">
        <v>1083</v>
      </c>
      <c r="FO314" s="614" t="s">
        <v>1083</v>
      </c>
      <c r="FP314" s="614" t="s">
        <v>1083</v>
      </c>
      <c r="FQ314" s="614" t="s">
        <v>1083</v>
      </c>
      <c r="FR314" s="614" t="s">
        <v>529</v>
      </c>
      <c r="FS314" s="614" t="s">
        <v>529</v>
      </c>
      <c r="FT314" s="614" t="s">
        <v>529</v>
      </c>
      <c r="FU314" s="614" t="s">
        <v>529</v>
      </c>
      <c r="FV314" s="614" t="s">
        <v>529</v>
      </c>
      <c r="FW314" s="614" t="s">
        <v>529</v>
      </c>
      <c r="FX314" s="614" t="s">
        <v>529</v>
      </c>
      <c r="FY314" s="614" t="s">
        <v>1083</v>
      </c>
      <c r="FZ314" s="614" t="s">
        <v>529</v>
      </c>
      <c r="GA314" s="614" t="s">
        <v>529</v>
      </c>
      <c r="GB314" s="614" t="s">
        <v>529</v>
      </c>
      <c r="GC314" s="614" t="s">
        <v>529</v>
      </c>
      <c r="GD314" s="614" t="s">
        <v>529</v>
      </c>
      <c r="GE314" s="614" t="s">
        <v>1083</v>
      </c>
      <c r="GF314" s="614" t="s">
        <v>529</v>
      </c>
      <c r="GG314" s="614" t="s">
        <v>529</v>
      </c>
      <c r="GH314" s="614" t="s">
        <v>1083</v>
      </c>
      <c r="GI314" s="614" t="s">
        <v>1083</v>
      </c>
      <c r="GJ314" s="614" t="s">
        <v>529</v>
      </c>
      <c r="GK314" s="614" t="s">
        <v>1083</v>
      </c>
      <c r="GL314" s="614" t="s">
        <v>529</v>
      </c>
      <c r="GM314" s="614" t="s">
        <v>1083</v>
      </c>
    </row>
    <row r="315" spans="1:195" x14ac:dyDescent="0.2">
      <c r="A315" s="613">
        <v>45140</v>
      </c>
      <c r="B315" s="614" t="s">
        <v>1083</v>
      </c>
      <c r="C315" s="614" t="s">
        <v>1083</v>
      </c>
      <c r="D315" s="614" t="s">
        <v>1083</v>
      </c>
      <c r="E315" s="614" t="s">
        <v>529</v>
      </c>
      <c r="F315" s="614" t="s">
        <v>1083</v>
      </c>
      <c r="G315" s="614" t="s">
        <v>1083</v>
      </c>
      <c r="H315" s="614" t="s">
        <v>1083</v>
      </c>
      <c r="I315" s="614" t="s">
        <v>1083</v>
      </c>
      <c r="J315" s="614" t="s">
        <v>1083</v>
      </c>
      <c r="K315" s="614" t="s">
        <v>1083</v>
      </c>
      <c r="L315" s="614" t="s">
        <v>1083</v>
      </c>
      <c r="M315" s="614" t="s">
        <v>1083</v>
      </c>
      <c r="N315" s="614" t="s">
        <v>1083</v>
      </c>
      <c r="O315" s="614" t="s">
        <v>1083</v>
      </c>
      <c r="P315" s="614" t="s">
        <v>1083</v>
      </c>
      <c r="Q315" s="614" t="s">
        <v>1083</v>
      </c>
      <c r="R315" s="614" t="s">
        <v>1083</v>
      </c>
      <c r="S315" s="614" t="s">
        <v>1083</v>
      </c>
      <c r="T315" s="614" t="s">
        <v>1083</v>
      </c>
      <c r="U315" s="614" t="s">
        <v>1083</v>
      </c>
      <c r="V315" s="614" t="s">
        <v>1083</v>
      </c>
      <c r="W315" s="614" t="s">
        <v>529</v>
      </c>
      <c r="X315" s="614" t="s">
        <v>529</v>
      </c>
      <c r="Y315" s="614" t="s">
        <v>529</v>
      </c>
      <c r="Z315" s="614" t="s">
        <v>1083</v>
      </c>
      <c r="AA315" s="614" t="s">
        <v>1083</v>
      </c>
      <c r="AB315" s="614" t="s">
        <v>1083</v>
      </c>
      <c r="AC315" s="614" t="s">
        <v>1083</v>
      </c>
      <c r="AD315" s="614" t="s">
        <v>1083</v>
      </c>
      <c r="AE315" s="614" t="s">
        <v>1083</v>
      </c>
      <c r="AF315" s="614" t="s">
        <v>1083</v>
      </c>
      <c r="AG315" s="614" t="s">
        <v>1083</v>
      </c>
      <c r="AH315" s="614" t="s">
        <v>1083</v>
      </c>
      <c r="AI315" s="614" t="s">
        <v>1083</v>
      </c>
      <c r="AJ315" s="614" t="s">
        <v>1083</v>
      </c>
      <c r="AK315" s="614" t="s">
        <v>1083</v>
      </c>
      <c r="AL315" s="614" t="s">
        <v>1083</v>
      </c>
      <c r="AM315" s="614" t="s">
        <v>1083</v>
      </c>
      <c r="AN315" s="614" t="s">
        <v>1083</v>
      </c>
      <c r="AO315" s="614" t="s">
        <v>1083</v>
      </c>
      <c r="AP315" s="614" t="s">
        <v>1083</v>
      </c>
      <c r="AQ315" s="614" t="s">
        <v>1083</v>
      </c>
      <c r="AR315" s="614" t="s">
        <v>1083</v>
      </c>
      <c r="AS315" s="614" t="s">
        <v>1083</v>
      </c>
      <c r="AT315" s="614" t="s">
        <v>1083</v>
      </c>
      <c r="AU315" s="614" t="s">
        <v>1083</v>
      </c>
      <c r="AV315" s="614" t="s">
        <v>1083</v>
      </c>
      <c r="AW315" s="614" t="s">
        <v>1083</v>
      </c>
      <c r="AX315" s="614" t="s">
        <v>1083</v>
      </c>
      <c r="AY315" s="614" t="s">
        <v>1083</v>
      </c>
      <c r="AZ315" s="614" t="s">
        <v>1083</v>
      </c>
      <c r="BA315" s="614" t="s">
        <v>1083</v>
      </c>
      <c r="BB315" s="614" t="s">
        <v>1083</v>
      </c>
      <c r="BC315" s="614" t="s">
        <v>529</v>
      </c>
      <c r="BD315" s="614" t="s">
        <v>529</v>
      </c>
      <c r="BE315" s="614" t="s">
        <v>1083</v>
      </c>
      <c r="BF315" s="614" t="s">
        <v>529</v>
      </c>
      <c r="BG315" s="614" t="s">
        <v>529</v>
      </c>
      <c r="BH315" s="614" t="s">
        <v>529</v>
      </c>
      <c r="BI315" s="614" t="s">
        <v>1083</v>
      </c>
      <c r="BJ315" s="614" t="s">
        <v>1083</v>
      </c>
      <c r="BK315" s="614" t="s">
        <v>529</v>
      </c>
      <c r="BL315" s="614" t="s">
        <v>529</v>
      </c>
      <c r="BM315" s="614" t="s">
        <v>1083</v>
      </c>
      <c r="BN315" s="614" t="s">
        <v>529</v>
      </c>
      <c r="BO315" s="614" t="s">
        <v>529</v>
      </c>
      <c r="BP315" s="614" t="s">
        <v>529</v>
      </c>
      <c r="BQ315" s="614" t="s">
        <v>529</v>
      </c>
      <c r="BR315" s="614" t="s">
        <v>529</v>
      </c>
      <c r="BS315" s="614" t="s">
        <v>529</v>
      </c>
      <c r="BT315" s="614" t="s">
        <v>529</v>
      </c>
      <c r="BU315" s="614" t="s">
        <v>529</v>
      </c>
      <c r="BV315" s="614" t="s">
        <v>529</v>
      </c>
      <c r="BW315" s="614" t="s">
        <v>529</v>
      </c>
      <c r="BX315" s="614" t="s">
        <v>529</v>
      </c>
      <c r="BY315" s="614" t="s">
        <v>1083</v>
      </c>
      <c r="BZ315" s="614" t="s">
        <v>1083</v>
      </c>
      <c r="CA315" s="614" t="s">
        <v>1083</v>
      </c>
      <c r="CB315" s="614" t="s">
        <v>1083</v>
      </c>
      <c r="CC315" s="614" t="s">
        <v>1083</v>
      </c>
      <c r="CD315" s="614" t="s">
        <v>1083</v>
      </c>
      <c r="CE315" s="614" t="s">
        <v>529</v>
      </c>
      <c r="CF315" s="614" t="s">
        <v>529</v>
      </c>
      <c r="CG315" s="614" t="s">
        <v>1083</v>
      </c>
      <c r="CH315" s="614" t="s">
        <v>1083</v>
      </c>
      <c r="CI315" s="614" t="s">
        <v>1083</v>
      </c>
      <c r="CJ315" s="614" t="s">
        <v>1083</v>
      </c>
      <c r="CK315" s="614" t="s">
        <v>529</v>
      </c>
      <c r="CL315" s="614" t="s">
        <v>1083</v>
      </c>
      <c r="CM315" s="614" t="s">
        <v>1083</v>
      </c>
      <c r="CN315" s="614" t="s">
        <v>1083</v>
      </c>
      <c r="CO315" s="614" t="s">
        <v>1083</v>
      </c>
      <c r="CP315" s="614" t="s">
        <v>1083</v>
      </c>
      <c r="CQ315" s="614" t="s">
        <v>1083</v>
      </c>
      <c r="CR315" s="614" t="s">
        <v>529</v>
      </c>
      <c r="CS315" s="614" t="s">
        <v>1083</v>
      </c>
      <c r="CT315" s="614" t="s">
        <v>1083</v>
      </c>
      <c r="CU315" s="614" t="s">
        <v>1083</v>
      </c>
      <c r="CV315" s="614" t="s">
        <v>1083</v>
      </c>
      <c r="CW315" s="614" t="s">
        <v>1083</v>
      </c>
      <c r="CX315" s="614" t="s">
        <v>1083</v>
      </c>
      <c r="CY315" s="614" t="s">
        <v>1083</v>
      </c>
      <c r="CZ315" s="614" t="s">
        <v>1083</v>
      </c>
      <c r="DA315" s="614" t="s">
        <v>1083</v>
      </c>
      <c r="DB315" s="614" t="s">
        <v>1083</v>
      </c>
      <c r="DC315" s="614" t="s">
        <v>529</v>
      </c>
      <c r="DD315" s="614" t="s">
        <v>1083</v>
      </c>
      <c r="DE315" s="614" t="s">
        <v>1083</v>
      </c>
      <c r="DF315" s="614" t="s">
        <v>1083</v>
      </c>
      <c r="DG315" s="614" t="s">
        <v>1083</v>
      </c>
      <c r="DH315" s="614" t="s">
        <v>1083</v>
      </c>
      <c r="DI315" s="614" t="s">
        <v>1083</v>
      </c>
      <c r="DJ315" s="614" t="s">
        <v>1083</v>
      </c>
      <c r="DK315" s="614" t="s">
        <v>1083</v>
      </c>
      <c r="DL315" s="614" t="s">
        <v>1083</v>
      </c>
      <c r="DM315" s="614" t="s">
        <v>529</v>
      </c>
      <c r="DN315" s="614" t="s">
        <v>1083</v>
      </c>
      <c r="DO315" s="614" t="s">
        <v>1083</v>
      </c>
      <c r="DP315" s="614" t="s">
        <v>529</v>
      </c>
      <c r="DQ315" s="614" t="s">
        <v>1083</v>
      </c>
      <c r="DR315" s="614" t="s">
        <v>1083</v>
      </c>
      <c r="DS315" s="614" t="s">
        <v>1083</v>
      </c>
      <c r="DT315" s="614" t="s">
        <v>1083</v>
      </c>
      <c r="DU315" s="614" t="s">
        <v>529</v>
      </c>
      <c r="DV315" s="614" t="s">
        <v>529</v>
      </c>
      <c r="DW315" s="614" t="s">
        <v>1083</v>
      </c>
      <c r="DX315" s="614" t="s">
        <v>1083</v>
      </c>
      <c r="DY315" s="614" t="s">
        <v>1083</v>
      </c>
      <c r="DZ315" s="614" t="s">
        <v>529</v>
      </c>
      <c r="EA315" s="614" t="s">
        <v>529</v>
      </c>
      <c r="EB315" s="614" t="s">
        <v>529</v>
      </c>
      <c r="EC315" s="614" t="s">
        <v>1083</v>
      </c>
      <c r="ED315" s="614" t="s">
        <v>529</v>
      </c>
      <c r="EE315" s="614" t="s">
        <v>529</v>
      </c>
      <c r="EF315" s="614" t="s">
        <v>529</v>
      </c>
      <c r="EG315" s="614" t="s">
        <v>529</v>
      </c>
      <c r="EH315" s="614" t="s">
        <v>1083</v>
      </c>
      <c r="EI315" s="614" t="s">
        <v>1083</v>
      </c>
      <c r="EJ315" s="614" t="s">
        <v>1083</v>
      </c>
      <c r="EK315" s="614" t="s">
        <v>1083</v>
      </c>
      <c r="EL315" s="614" t="s">
        <v>1083</v>
      </c>
      <c r="EM315" s="614" t="s">
        <v>1083</v>
      </c>
      <c r="EN315" s="614" t="s">
        <v>1083</v>
      </c>
      <c r="EO315" s="614" t="s">
        <v>1083</v>
      </c>
      <c r="EP315" s="614" t="s">
        <v>1083</v>
      </c>
      <c r="EQ315" s="614" t="s">
        <v>1083</v>
      </c>
      <c r="ER315" s="614" t="s">
        <v>1083</v>
      </c>
      <c r="ES315" s="614" t="s">
        <v>1083</v>
      </c>
      <c r="ET315" s="614" t="s">
        <v>1083</v>
      </c>
      <c r="EU315" s="614" t="s">
        <v>529</v>
      </c>
      <c r="EV315" s="614" t="s">
        <v>529</v>
      </c>
      <c r="EW315" s="614" t="s">
        <v>1083</v>
      </c>
      <c r="EX315" s="614" t="s">
        <v>1083</v>
      </c>
      <c r="EY315" s="614" t="s">
        <v>1083</v>
      </c>
      <c r="EZ315" s="614" t="s">
        <v>529</v>
      </c>
      <c r="FA315" s="614" t="s">
        <v>1083</v>
      </c>
      <c r="FB315" s="614" t="s">
        <v>1083</v>
      </c>
      <c r="FC315" s="614" t="s">
        <v>1083</v>
      </c>
      <c r="FD315" s="614" t="s">
        <v>1083</v>
      </c>
      <c r="FE315" s="614" t="s">
        <v>1083</v>
      </c>
      <c r="FF315" s="614" t="s">
        <v>1083</v>
      </c>
      <c r="FG315" s="614" t="s">
        <v>1083</v>
      </c>
      <c r="FH315" s="614" t="s">
        <v>1083</v>
      </c>
      <c r="FI315" s="614" t="s">
        <v>1083</v>
      </c>
      <c r="FJ315" s="614" t="s">
        <v>529</v>
      </c>
      <c r="FK315" s="614" t="s">
        <v>529</v>
      </c>
      <c r="FL315" s="614" t="s">
        <v>1083</v>
      </c>
      <c r="FM315" s="614" t="s">
        <v>1083</v>
      </c>
      <c r="FN315" s="614" t="s">
        <v>1083</v>
      </c>
      <c r="FO315" s="614" t="s">
        <v>1083</v>
      </c>
      <c r="FP315" s="614" t="s">
        <v>1083</v>
      </c>
      <c r="FQ315" s="614" t="s">
        <v>1083</v>
      </c>
      <c r="FR315" s="614" t="s">
        <v>529</v>
      </c>
      <c r="FS315" s="614" t="s">
        <v>529</v>
      </c>
      <c r="FT315" s="614" t="s">
        <v>529</v>
      </c>
      <c r="FU315" s="614" t="s">
        <v>529</v>
      </c>
      <c r="FV315" s="614" t="s">
        <v>529</v>
      </c>
      <c r="FW315" s="614" t="s">
        <v>529</v>
      </c>
      <c r="FX315" s="614" t="s">
        <v>529</v>
      </c>
      <c r="FY315" s="614" t="s">
        <v>1083</v>
      </c>
      <c r="FZ315" s="614" t="s">
        <v>529</v>
      </c>
      <c r="GA315" s="614" t="s">
        <v>529</v>
      </c>
      <c r="GB315" s="614" t="s">
        <v>529</v>
      </c>
      <c r="GC315" s="614" t="s">
        <v>529</v>
      </c>
      <c r="GD315" s="614" t="s">
        <v>529</v>
      </c>
      <c r="GE315" s="614" t="s">
        <v>1083</v>
      </c>
      <c r="GF315" s="614" t="s">
        <v>529</v>
      </c>
      <c r="GG315" s="614" t="s">
        <v>529</v>
      </c>
      <c r="GH315" s="614" t="s">
        <v>1083</v>
      </c>
      <c r="GI315" s="614" t="s">
        <v>1083</v>
      </c>
      <c r="GJ315" s="614" t="s">
        <v>529</v>
      </c>
      <c r="GK315" s="614" t="s">
        <v>1083</v>
      </c>
      <c r="GL315" s="614" t="s">
        <v>529</v>
      </c>
      <c r="GM315" s="614" t="s">
        <v>1083</v>
      </c>
    </row>
    <row r="316" spans="1:195" x14ac:dyDescent="0.2">
      <c r="A316" s="613">
        <v>45141</v>
      </c>
      <c r="B316" s="614" t="s">
        <v>1083</v>
      </c>
      <c r="C316" s="614" t="s">
        <v>1083</v>
      </c>
      <c r="D316" s="614" t="s">
        <v>1083</v>
      </c>
      <c r="E316" s="614" t="s">
        <v>529</v>
      </c>
      <c r="F316" s="614" t="s">
        <v>1083</v>
      </c>
      <c r="G316" s="614" t="s">
        <v>1083</v>
      </c>
      <c r="H316" s="614" t="s">
        <v>1083</v>
      </c>
      <c r="I316" s="614" t="s">
        <v>1083</v>
      </c>
      <c r="J316" s="614" t="s">
        <v>1083</v>
      </c>
      <c r="K316" s="614" t="s">
        <v>1083</v>
      </c>
      <c r="L316" s="614" t="s">
        <v>1083</v>
      </c>
      <c r="M316" s="614" t="s">
        <v>1083</v>
      </c>
      <c r="N316" s="614" t="s">
        <v>1083</v>
      </c>
      <c r="O316" s="614" t="s">
        <v>1083</v>
      </c>
      <c r="P316" s="614" t="s">
        <v>1083</v>
      </c>
      <c r="Q316" s="614" t="s">
        <v>1083</v>
      </c>
      <c r="R316" s="614" t="s">
        <v>1083</v>
      </c>
      <c r="S316" s="614" t="s">
        <v>1083</v>
      </c>
      <c r="T316" s="614" t="s">
        <v>1083</v>
      </c>
      <c r="U316" s="614" t="s">
        <v>1083</v>
      </c>
      <c r="V316" s="614" t="s">
        <v>1083</v>
      </c>
      <c r="W316" s="614" t="s">
        <v>1083</v>
      </c>
      <c r="X316" s="614" t="s">
        <v>1083</v>
      </c>
      <c r="Y316" s="614" t="s">
        <v>529</v>
      </c>
      <c r="Z316" s="614" t="s">
        <v>1083</v>
      </c>
      <c r="AA316" s="614" t="s">
        <v>1083</v>
      </c>
      <c r="AB316" s="614" t="s">
        <v>1083</v>
      </c>
      <c r="AC316" s="614" t="s">
        <v>1083</v>
      </c>
      <c r="AD316" s="614" t="s">
        <v>1083</v>
      </c>
      <c r="AE316" s="614" t="s">
        <v>1083</v>
      </c>
      <c r="AF316" s="614" t="s">
        <v>1083</v>
      </c>
      <c r="AG316" s="614" t="s">
        <v>1083</v>
      </c>
      <c r="AH316" s="614" t="s">
        <v>1083</v>
      </c>
      <c r="AI316" s="614" t="s">
        <v>1083</v>
      </c>
      <c r="AJ316" s="614" t="s">
        <v>1083</v>
      </c>
      <c r="AK316" s="614" t="s">
        <v>1083</v>
      </c>
      <c r="AL316" s="614" t="s">
        <v>1083</v>
      </c>
      <c r="AM316" s="614" t="s">
        <v>1083</v>
      </c>
      <c r="AN316" s="614" t="s">
        <v>1083</v>
      </c>
      <c r="AO316" s="614" t="s">
        <v>1083</v>
      </c>
      <c r="AP316" s="614" t="s">
        <v>1083</v>
      </c>
      <c r="AQ316" s="614" t="s">
        <v>1083</v>
      </c>
      <c r="AR316" s="614" t="s">
        <v>1083</v>
      </c>
      <c r="AS316" s="614" t="s">
        <v>1083</v>
      </c>
      <c r="AT316" s="614" t="s">
        <v>1083</v>
      </c>
      <c r="AU316" s="614" t="s">
        <v>1083</v>
      </c>
      <c r="AV316" s="614" t="s">
        <v>1083</v>
      </c>
      <c r="AW316" s="614" t="s">
        <v>1083</v>
      </c>
      <c r="AX316" s="614" t="s">
        <v>1083</v>
      </c>
      <c r="AY316" s="614" t="s">
        <v>1083</v>
      </c>
      <c r="AZ316" s="614" t="s">
        <v>1083</v>
      </c>
      <c r="BA316" s="614" t="s">
        <v>1083</v>
      </c>
      <c r="BB316" s="614" t="s">
        <v>1083</v>
      </c>
      <c r="BC316" s="614" t="s">
        <v>529</v>
      </c>
      <c r="BD316" s="614" t="s">
        <v>529</v>
      </c>
      <c r="BE316" s="614" t="s">
        <v>1083</v>
      </c>
      <c r="BF316" s="614" t="s">
        <v>529</v>
      </c>
      <c r="BG316" s="614" t="s">
        <v>529</v>
      </c>
      <c r="BH316" s="614" t="s">
        <v>529</v>
      </c>
      <c r="BI316" s="614" t="s">
        <v>1083</v>
      </c>
      <c r="BJ316" s="614" t="s">
        <v>1083</v>
      </c>
      <c r="BK316" s="614" t="s">
        <v>529</v>
      </c>
      <c r="BL316" s="614" t="s">
        <v>529</v>
      </c>
      <c r="BM316" s="614" t="s">
        <v>1083</v>
      </c>
      <c r="BN316" s="614" t="s">
        <v>529</v>
      </c>
      <c r="BO316" s="614" t="s">
        <v>529</v>
      </c>
      <c r="BP316" s="614" t="s">
        <v>529</v>
      </c>
      <c r="BQ316" s="614" t="s">
        <v>529</v>
      </c>
      <c r="BR316" s="614" t="s">
        <v>529</v>
      </c>
      <c r="BS316" s="614" t="s">
        <v>529</v>
      </c>
      <c r="BT316" s="614" t="s">
        <v>529</v>
      </c>
      <c r="BU316" s="614" t="s">
        <v>529</v>
      </c>
      <c r="BV316" s="614" t="s">
        <v>529</v>
      </c>
      <c r="BW316" s="614" t="s">
        <v>529</v>
      </c>
      <c r="BX316" s="614" t="s">
        <v>529</v>
      </c>
      <c r="BY316" s="614" t="s">
        <v>1083</v>
      </c>
      <c r="BZ316" s="614" t="s">
        <v>1083</v>
      </c>
      <c r="CA316" s="614" t="s">
        <v>1083</v>
      </c>
      <c r="CB316" s="614" t="s">
        <v>1083</v>
      </c>
      <c r="CC316" s="614" t="s">
        <v>1083</v>
      </c>
      <c r="CD316" s="614" t="s">
        <v>1083</v>
      </c>
      <c r="CE316" s="614" t="s">
        <v>529</v>
      </c>
      <c r="CF316" s="614" t="s">
        <v>529</v>
      </c>
      <c r="CG316" s="614" t="s">
        <v>1083</v>
      </c>
      <c r="CH316" s="614" t="s">
        <v>1083</v>
      </c>
      <c r="CI316" s="614" t="s">
        <v>1083</v>
      </c>
      <c r="CJ316" s="614" t="s">
        <v>1083</v>
      </c>
      <c r="CK316" s="614" t="s">
        <v>529</v>
      </c>
      <c r="CL316" s="614" t="s">
        <v>1083</v>
      </c>
      <c r="CM316" s="614" t="s">
        <v>1083</v>
      </c>
      <c r="CN316" s="614" t="s">
        <v>529</v>
      </c>
      <c r="CO316" s="614" t="s">
        <v>1083</v>
      </c>
      <c r="CP316" s="614" t="s">
        <v>1083</v>
      </c>
      <c r="CQ316" s="614" t="s">
        <v>1083</v>
      </c>
      <c r="CR316" s="614" t="s">
        <v>529</v>
      </c>
      <c r="CS316" s="614" t="s">
        <v>1083</v>
      </c>
      <c r="CT316" s="614" t="s">
        <v>1083</v>
      </c>
      <c r="CU316" s="614" t="s">
        <v>1083</v>
      </c>
      <c r="CV316" s="614" t="s">
        <v>1083</v>
      </c>
      <c r="CW316" s="614" t="s">
        <v>1083</v>
      </c>
      <c r="CX316" s="614" t="s">
        <v>1083</v>
      </c>
      <c r="CY316" s="614" t="s">
        <v>1083</v>
      </c>
      <c r="CZ316" s="614" t="s">
        <v>1083</v>
      </c>
      <c r="DA316" s="614" t="s">
        <v>1083</v>
      </c>
      <c r="DB316" s="614" t="s">
        <v>1083</v>
      </c>
      <c r="DC316" s="614" t="s">
        <v>529</v>
      </c>
      <c r="DD316" s="614" t="s">
        <v>1083</v>
      </c>
      <c r="DE316" s="614" t="s">
        <v>1083</v>
      </c>
      <c r="DF316" s="614" t="s">
        <v>1083</v>
      </c>
      <c r="DG316" s="614" t="s">
        <v>1083</v>
      </c>
      <c r="DH316" s="614" t="s">
        <v>1083</v>
      </c>
      <c r="DI316" s="614" t="s">
        <v>1083</v>
      </c>
      <c r="DJ316" s="614" t="s">
        <v>1083</v>
      </c>
      <c r="DK316" s="614" t="s">
        <v>1083</v>
      </c>
      <c r="DL316" s="614" t="s">
        <v>1083</v>
      </c>
      <c r="DM316" s="614" t="s">
        <v>529</v>
      </c>
      <c r="DN316" s="614" t="s">
        <v>1083</v>
      </c>
      <c r="DO316" s="614" t="s">
        <v>1083</v>
      </c>
      <c r="DP316" s="614" t="s">
        <v>529</v>
      </c>
      <c r="DQ316" s="614" t="s">
        <v>1083</v>
      </c>
      <c r="DR316" s="614" t="s">
        <v>1083</v>
      </c>
      <c r="DS316" s="614" t="s">
        <v>1083</v>
      </c>
      <c r="DT316" s="614" t="s">
        <v>1083</v>
      </c>
      <c r="DU316" s="614" t="s">
        <v>529</v>
      </c>
      <c r="DV316" s="614" t="s">
        <v>529</v>
      </c>
      <c r="DW316" s="614" t="s">
        <v>1083</v>
      </c>
      <c r="DX316" s="614" t="s">
        <v>1083</v>
      </c>
      <c r="DY316" s="614" t="s">
        <v>1083</v>
      </c>
      <c r="DZ316" s="614" t="s">
        <v>529</v>
      </c>
      <c r="EA316" s="614" t="s">
        <v>529</v>
      </c>
      <c r="EB316" s="614" t="s">
        <v>529</v>
      </c>
      <c r="EC316" s="614" t="s">
        <v>1083</v>
      </c>
      <c r="ED316" s="614" t="s">
        <v>529</v>
      </c>
      <c r="EE316" s="614" t="s">
        <v>529</v>
      </c>
      <c r="EF316" s="614" t="s">
        <v>529</v>
      </c>
      <c r="EG316" s="614" t="s">
        <v>529</v>
      </c>
      <c r="EH316" s="614" t="s">
        <v>1083</v>
      </c>
      <c r="EI316" s="614" t="s">
        <v>1083</v>
      </c>
      <c r="EJ316" s="614" t="s">
        <v>1083</v>
      </c>
      <c r="EK316" s="614" t="s">
        <v>1083</v>
      </c>
      <c r="EL316" s="614" t="s">
        <v>1083</v>
      </c>
      <c r="EM316" s="614" t="s">
        <v>1083</v>
      </c>
      <c r="EN316" s="614" t="s">
        <v>1083</v>
      </c>
      <c r="EO316" s="614" t="s">
        <v>1083</v>
      </c>
      <c r="EP316" s="614" t="s">
        <v>1083</v>
      </c>
      <c r="EQ316" s="614" t="s">
        <v>1083</v>
      </c>
      <c r="ER316" s="614" t="s">
        <v>1083</v>
      </c>
      <c r="ES316" s="614" t="s">
        <v>1083</v>
      </c>
      <c r="ET316" s="614" t="s">
        <v>529</v>
      </c>
      <c r="EU316" s="614" t="s">
        <v>529</v>
      </c>
      <c r="EV316" s="614" t="s">
        <v>529</v>
      </c>
      <c r="EW316" s="614" t="s">
        <v>1083</v>
      </c>
      <c r="EX316" s="614" t="s">
        <v>1083</v>
      </c>
      <c r="EY316" s="614" t="s">
        <v>1083</v>
      </c>
      <c r="EZ316" s="614" t="s">
        <v>529</v>
      </c>
      <c r="FA316" s="614" t="s">
        <v>1083</v>
      </c>
      <c r="FB316" s="614" t="s">
        <v>1083</v>
      </c>
      <c r="FC316" s="614" t="s">
        <v>1083</v>
      </c>
      <c r="FD316" s="614" t="s">
        <v>1083</v>
      </c>
      <c r="FE316" s="614" t="s">
        <v>1083</v>
      </c>
      <c r="FF316" s="614" t="s">
        <v>1083</v>
      </c>
      <c r="FG316" s="614" t="s">
        <v>1083</v>
      </c>
      <c r="FH316" s="614" t="s">
        <v>1083</v>
      </c>
      <c r="FI316" s="614" t="s">
        <v>1083</v>
      </c>
      <c r="FJ316" s="614" t="s">
        <v>529</v>
      </c>
      <c r="FK316" s="614" t="s">
        <v>529</v>
      </c>
      <c r="FL316" s="614" t="s">
        <v>1083</v>
      </c>
      <c r="FM316" s="614" t="s">
        <v>1083</v>
      </c>
      <c r="FN316" s="614" t="s">
        <v>1083</v>
      </c>
      <c r="FO316" s="614" t="s">
        <v>1083</v>
      </c>
      <c r="FP316" s="614" t="s">
        <v>1083</v>
      </c>
      <c r="FQ316" s="614" t="s">
        <v>1083</v>
      </c>
      <c r="FR316" s="614" t="s">
        <v>529</v>
      </c>
      <c r="FS316" s="614" t="s">
        <v>529</v>
      </c>
      <c r="FT316" s="614" t="s">
        <v>529</v>
      </c>
      <c r="FU316" s="614" t="s">
        <v>529</v>
      </c>
      <c r="FV316" s="614" t="s">
        <v>529</v>
      </c>
      <c r="FW316" s="614" t="s">
        <v>529</v>
      </c>
      <c r="FX316" s="614" t="s">
        <v>529</v>
      </c>
      <c r="FY316" s="614" t="s">
        <v>1083</v>
      </c>
      <c r="FZ316" s="614" t="s">
        <v>529</v>
      </c>
      <c r="GA316" s="614" t="s">
        <v>529</v>
      </c>
      <c r="GB316" s="614" t="s">
        <v>529</v>
      </c>
      <c r="GC316" s="614" t="s">
        <v>529</v>
      </c>
      <c r="GD316" s="614" t="s">
        <v>529</v>
      </c>
      <c r="GE316" s="614" t="s">
        <v>1083</v>
      </c>
      <c r="GF316" s="614" t="s">
        <v>529</v>
      </c>
      <c r="GG316" s="614" t="s">
        <v>529</v>
      </c>
      <c r="GH316" s="614" t="s">
        <v>1083</v>
      </c>
      <c r="GI316" s="614" t="s">
        <v>1083</v>
      </c>
      <c r="GJ316" s="614" t="s">
        <v>529</v>
      </c>
      <c r="GK316" s="614" t="s">
        <v>1083</v>
      </c>
      <c r="GL316" s="614" t="s">
        <v>529</v>
      </c>
      <c r="GM316" s="614" t="s">
        <v>529</v>
      </c>
    </row>
    <row r="317" spans="1:195" x14ac:dyDescent="0.2">
      <c r="A317" s="613">
        <v>45142</v>
      </c>
      <c r="B317" s="614" t="s">
        <v>1083</v>
      </c>
      <c r="C317" s="614" t="s">
        <v>1083</v>
      </c>
      <c r="D317" s="614" t="s">
        <v>1083</v>
      </c>
      <c r="E317" s="614" t="s">
        <v>529</v>
      </c>
      <c r="F317" s="614" t="s">
        <v>1083</v>
      </c>
      <c r="G317" s="614" t="s">
        <v>1083</v>
      </c>
      <c r="H317" s="614" t="s">
        <v>1083</v>
      </c>
      <c r="I317" s="614" t="s">
        <v>1083</v>
      </c>
      <c r="J317" s="614" t="s">
        <v>1083</v>
      </c>
      <c r="K317" s="614" t="s">
        <v>1083</v>
      </c>
      <c r="L317" s="614" t="s">
        <v>1083</v>
      </c>
      <c r="M317" s="614" t="s">
        <v>1083</v>
      </c>
      <c r="N317" s="614" t="s">
        <v>1083</v>
      </c>
      <c r="O317" s="614" t="s">
        <v>1083</v>
      </c>
      <c r="P317" s="614" t="s">
        <v>1083</v>
      </c>
      <c r="Q317" s="614" t="s">
        <v>1083</v>
      </c>
      <c r="R317" s="614" t="s">
        <v>1083</v>
      </c>
      <c r="S317" s="614" t="s">
        <v>1083</v>
      </c>
      <c r="T317" s="614" t="s">
        <v>1083</v>
      </c>
      <c r="U317" s="614" t="s">
        <v>1083</v>
      </c>
      <c r="V317" s="614" t="s">
        <v>1083</v>
      </c>
      <c r="W317" s="614" t="s">
        <v>1083</v>
      </c>
      <c r="X317" s="614" t="s">
        <v>1083</v>
      </c>
      <c r="Y317" s="614" t="s">
        <v>529</v>
      </c>
      <c r="Z317" s="614" t="s">
        <v>1083</v>
      </c>
      <c r="AA317" s="614" t="s">
        <v>1083</v>
      </c>
      <c r="AB317" s="614" t="s">
        <v>1083</v>
      </c>
      <c r="AC317" s="614" t="s">
        <v>1083</v>
      </c>
      <c r="AD317" s="614" t="s">
        <v>1083</v>
      </c>
      <c r="AE317" s="614" t="s">
        <v>1083</v>
      </c>
      <c r="AF317" s="614" t="s">
        <v>1083</v>
      </c>
      <c r="AG317" s="614" t="s">
        <v>1083</v>
      </c>
      <c r="AH317" s="614" t="s">
        <v>1083</v>
      </c>
      <c r="AI317" s="614" t="s">
        <v>1083</v>
      </c>
      <c r="AJ317" s="614" t="s">
        <v>1083</v>
      </c>
      <c r="AK317" s="614" t="s">
        <v>1083</v>
      </c>
      <c r="AL317" s="614" t="s">
        <v>1083</v>
      </c>
      <c r="AM317" s="614" t="s">
        <v>1083</v>
      </c>
      <c r="AN317" s="614" t="s">
        <v>1083</v>
      </c>
      <c r="AO317" s="614" t="s">
        <v>1083</v>
      </c>
      <c r="AP317" s="614" t="s">
        <v>1083</v>
      </c>
      <c r="AQ317" s="614" t="s">
        <v>1083</v>
      </c>
      <c r="AR317" s="614" t="s">
        <v>1083</v>
      </c>
      <c r="AS317" s="614" t="s">
        <v>1083</v>
      </c>
      <c r="AT317" s="614" t="s">
        <v>1083</v>
      </c>
      <c r="AU317" s="614" t="s">
        <v>1083</v>
      </c>
      <c r="AV317" s="614" t="s">
        <v>1083</v>
      </c>
      <c r="AW317" s="614" t="s">
        <v>1083</v>
      </c>
      <c r="AX317" s="614" t="s">
        <v>1083</v>
      </c>
      <c r="AY317" s="614" t="s">
        <v>1083</v>
      </c>
      <c r="AZ317" s="614" t="s">
        <v>1083</v>
      </c>
      <c r="BA317" s="614" t="s">
        <v>1083</v>
      </c>
      <c r="BB317" s="614" t="s">
        <v>1083</v>
      </c>
      <c r="BC317" s="614" t="s">
        <v>529</v>
      </c>
      <c r="BD317" s="614" t="s">
        <v>529</v>
      </c>
      <c r="BE317" s="614" t="s">
        <v>1083</v>
      </c>
      <c r="BF317" s="614" t="s">
        <v>529</v>
      </c>
      <c r="BG317" s="614" t="s">
        <v>529</v>
      </c>
      <c r="BH317" s="614" t="s">
        <v>529</v>
      </c>
      <c r="BI317" s="614" t="s">
        <v>1083</v>
      </c>
      <c r="BJ317" s="614" t="s">
        <v>1083</v>
      </c>
      <c r="BK317" s="614" t="s">
        <v>529</v>
      </c>
      <c r="BL317" s="614" t="s">
        <v>529</v>
      </c>
      <c r="BM317" s="614" t="s">
        <v>1083</v>
      </c>
      <c r="BN317" s="614" t="s">
        <v>529</v>
      </c>
      <c r="BO317" s="614" t="s">
        <v>529</v>
      </c>
      <c r="BP317" s="614" t="s">
        <v>529</v>
      </c>
      <c r="BQ317" s="614" t="s">
        <v>529</v>
      </c>
      <c r="BR317" s="614" t="s">
        <v>529</v>
      </c>
      <c r="BS317" s="614" t="s">
        <v>529</v>
      </c>
      <c r="BT317" s="614" t="s">
        <v>529</v>
      </c>
      <c r="BU317" s="614" t="s">
        <v>529</v>
      </c>
      <c r="BV317" s="614" t="s">
        <v>529</v>
      </c>
      <c r="BW317" s="614" t="s">
        <v>529</v>
      </c>
      <c r="BX317" s="614" t="s">
        <v>529</v>
      </c>
      <c r="BY317" s="614" t="s">
        <v>1083</v>
      </c>
      <c r="BZ317" s="614" t="s">
        <v>1083</v>
      </c>
      <c r="CA317" s="614" t="s">
        <v>1083</v>
      </c>
      <c r="CB317" s="614" t="s">
        <v>1083</v>
      </c>
      <c r="CC317" s="614" t="s">
        <v>1083</v>
      </c>
      <c r="CD317" s="614" t="s">
        <v>1083</v>
      </c>
      <c r="CE317" s="614" t="s">
        <v>529</v>
      </c>
      <c r="CF317" s="614" t="s">
        <v>529</v>
      </c>
      <c r="CG317" s="614" t="s">
        <v>1083</v>
      </c>
      <c r="CH317" s="614" t="s">
        <v>1083</v>
      </c>
      <c r="CI317" s="614" t="s">
        <v>1083</v>
      </c>
      <c r="CJ317" s="614" t="s">
        <v>1083</v>
      </c>
      <c r="CK317" s="614" t="s">
        <v>529</v>
      </c>
      <c r="CL317" s="614" t="s">
        <v>1083</v>
      </c>
      <c r="CM317" s="614" t="s">
        <v>1083</v>
      </c>
      <c r="CN317" s="614" t="s">
        <v>529</v>
      </c>
      <c r="CO317" s="614" t="s">
        <v>1083</v>
      </c>
      <c r="CP317" s="614" t="s">
        <v>1083</v>
      </c>
      <c r="CQ317" s="614" t="s">
        <v>1083</v>
      </c>
      <c r="CR317" s="614" t="s">
        <v>529</v>
      </c>
      <c r="CS317" s="614" t="s">
        <v>1083</v>
      </c>
      <c r="CT317" s="614" t="s">
        <v>1083</v>
      </c>
      <c r="CU317" s="614" t="s">
        <v>1083</v>
      </c>
      <c r="CV317" s="614" t="s">
        <v>1083</v>
      </c>
      <c r="CW317" s="614" t="s">
        <v>1083</v>
      </c>
      <c r="CX317" s="614" t="s">
        <v>1083</v>
      </c>
      <c r="CY317" s="614" t="s">
        <v>1083</v>
      </c>
      <c r="CZ317" s="614" t="s">
        <v>1083</v>
      </c>
      <c r="DA317" s="614" t="s">
        <v>1083</v>
      </c>
      <c r="DB317" s="614" t="s">
        <v>1083</v>
      </c>
      <c r="DC317" s="614" t="s">
        <v>529</v>
      </c>
      <c r="DD317" s="614" t="s">
        <v>1083</v>
      </c>
      <c r="DE317" s="614" t="s">
        <v>1083</v>
      </c>
      <c r="DF317" s="614" t="s">
        <v>1083</v>
      </c>
      <c r="DG317" s="614" t="s">
        <v>1083</v>
      </c>
      <c r="DH317" s="614" t="s">
        <v>1083</v>
      </c>
      <c r="DI317" s="614" t="s">
        <v>1083</v>
      </c>
      <c r="DJ317" s="614" t="s">
        <v>1083</v>
      </c>
      <c r="DK317" s="614" t="s">
        <v>1083</v>
      </c>
      <c r="DL317" s="614" t="s">
        <v>1083</v>
      </c>
      <c r="DM317" s="614" t="s">
        <v>529</v>
      </c>
      <c r="DN317" s="614" t="s">
        <v>1083</v>
      </c>
      <c r="DO317" s="614" t="s">
        <v>1083</v>
      </c>
      <c r="DP317" s="614" t="s">
        <v>529</v>
      </c>
      <c r="DQ317" s="614" t="s">
        <v>529</v>
      </c>
      <c r="DR317" s="614" t="s">
        <v>1083</v>
      </c>
      <c r="DS317" s="614" t="s">
        <v>1083</v>
      </c>
      <c r="DT317" s="614" t="s">
        <v>1083</v>
      </c>
      <c r="DU317" s="614" t="s">
        <v>529</v>
      </c>
      <c r="DV317" s="614" t="s">
        <v>529</v>
      </c>
      <c r="DW317" s="614" t="s">
        <v>1083</v>
      </c>
      <c r="DX317" s="614" t="s">
        <v>1083</v>
      </c>
      <c r="DY317" s="614" t="s">
        <v>1083</v>
      </c>
      <c r="DZ317" s="614" t="s">
        <v>529</v>
      </c>
      <c r="EA317" s="614" t="s">
        <v>529</v>
      </c>
      <c r="EB317" s="614" t="s">
        <v>529</v>
      </c>
      <c r="EC317" s="614" t="s">
        <v>1083</v>
      </c>
      <c r="ED317" s="614" t="s">
        <v>1083</v>
      </c>
      <c r="EE317" s="614" t="s">
        <v>529</v>
      </c>
      <c r="EF317" s="614" t="s">
        <v>529</v>
      </c>
      <c r="EG317" s="614" t="s">
        <v>529</v>
      </c>
      <c r="EH317" s="614" t="s">
        <v>1083</v>
      </c>
      <c r="EI317" s="614" t="s">
        <v>1083</v>
      </c>
      <c r="EJ317" s="614" t="s">
        <v>1083</v>
      </c>
      <c r="EK317" s="614" t="s">
        <v>1083</v>
      </c>
      <c r="EL317" s="614" t="s">
        <v>1083</v>
      </c>
      <c r="EM317" s="614" t="s">
        <v>1083</v>
      </c>
      <c r="EN317" s="614" t="s">
        <v>1083</v>
      </c>
      <c r="EO317" s="614" t="s">
        <v>1083</v>
      </c>
      <c r="EP317" s="614" t="s">
        <v>1083</v>
      </c>
      <c r="EQ317" s="614" t="s">
        <v>1083</v>
      </c>
      <c r="ER317" s="614" t="s">
        <v>1083</v>
      </c>
      <c r="ES317" s="614" t="s">
        <v>1083</v>
      </c>
      <c r="ET317" s="614" t="s">
        <v>529</v>
      </c>
      <c r="EU317" s="614" t="s">
        <v>529</v>
      </c>
      <c r="EV317" s="614" t="s">
        <v>529</v>
      </c>
      <c r="EW317" s="614" t="s">
        <v>1083</v>
      </c>
      <c r="EX317" s="614" t="s">
        <v>1083</v>
      </c>
      <c r="EY317" s="614" t="s">
        <v>1083</v>
      </c>
      <c r="EZ317" s="614" t="s">
        <v>529</v>
      </c>
      <c r="FA317" s="614" t="s">
        <v>1083</v>
      </c>
      <c r="FB317" s="614" t="s">
        <v>1083</v>
      </c>
      <c r="FC317" s="614" t="s">
        <v>1083</v>
      </c>
      <c r="FD317" s="614" t="s">
        <v>1083</v>
      </c>
      <c r="FE317" s="614" t="s">
        <v>1083</v>
      </c>
      <c r="FF317" s="614" t="s">
        <v>1083</v>
      </c>
      <c r="FG317" s="614" t="s">
        <v>1083</v>
      </c>
      <c r="FH317" s="614" t="s">
        <v>1083</v>
      </c>
      <c r="FI317" s="614" t="s">
        <v>1083</v>
      </c>
      <c r="FJ317" s="614" t="s">
        <v>529</v>
      </c>
      <c r="FK317" s="614" t="s">
        <v>529</v>
      </c>
      <c r="FL317" s="614" t="s">
        <v>1083</v>
      </c>
      <c r="FM317" s="614" t="s">
        <v>1083</v>
      </c>
      <c r="FN317" s="614" t="s">
        <v>1083</v>
      </c>
      <c r="FO317" s="614" t="s">
        <v>1083</v>
      </c>
      <c r="FP317" s="614" t="s">
        <v>1083</v>
      </c>
      <c r="FQ317" s="614" t="s">
        <v>1083</v>
      </c>
      <c r="FR317" s="614" t="s">
        <v>529</v>
      </c>
      <c r="FS317" s="614" t="s">
        <v>529</v>
      </c>
      <c r="FT317" s="614" t="s">
        <v>529</v>
      </c>
      <c r="FU317" s="614" t="s">
        <v>529</v>
      </c>
      <c r="FV317" s="614" t="s">
        <v>529</v>
      </c>
      <c r="FW317" s="614" t="s">
        <v>529</v>
      </c>
      <c r="FX317" s="614" t="s">
        <v>529</v>
      </c>
      <c r="FY317" s="614" t="s">
        <v>1083</v>
      </c>
      <c r="FZ317" s="614" t="s">
        <v>529</v>
      </c>
      <c r="GA317" s="614" t="s">
        <v>529</v>
      </c>
      <c r="GB317" s="614" t="s">
        <v>529</v>
      </c>
      <c r="GC317" s="614" t="s">
        <v>529</v>
      </c>
      <c r="GD317" s="614" t="s">
        <v>529</v>
      </c>
      <c r="GE317" s="614" t="s">
        <v>1083</v>
      </c>
      <c r="GF317" s="614" t="s">
        <v>529</v>
      </c>
      <c r="GG317" s="614" t="s">
        <v>529</v>
      </c>
      <c r="GH317" s="614" t="s">
        <v>1083</v>
      </c>
      <c r="GI317" s="614" t="s">
        <v>1083</v>
      </c>
      <c r="GJ317" s="614" t="s">
        <v>529</v>
      </c>
      <c r="GK317" s="614" t="s">
        <v>1083</v>
      </c>
      <c r="GL317" s="614" t="s">
        <v>529</v>
      </c>
      <c r="GM317" s="614" t="s">
        <v>529</v>
      </c>
    </row>
    <row r="318" spans="1:195" x14ac:dyDescent="0.2">
      <c r="A318" s="613">
        <v>45143</v>
      </c>
      <c r="B318" s="614" t="s">
        <v>1083</v>
      </c>
      <c r="C318" s="614" t="s">
        <v>1083</v>
      </c>
      <c r="D318" s="614" t="s">
        <v>1083</v>
      </c>
      <c r="E318" s="614" t="s">
        <v>529</v>
      </c>
      <c r="F318" s="614" t="s">
        <v>1083</v>
      </c>
      <c r="G318" s="614" t="s">
        <v>1083</v>
      </c>
      <c r="H318" s="614" t="s">
        <v>1083</v>
      </c>
      <c r="I318" s="614" t="s">
        <v>1083</v>
      </c>
      <c r="J318" s="614" t="s">
        <v>1083</v>
      </c>
      <c r="K318" s="614" t="s">
        <v>1083</v>
      </c>
      <c r="L318" s="614" t="s">
        <v>1083</v>
      </c>
      <c r="M318" s="614" t="s">
        <v>1083</v>
      </c>
      <c r="N318" s="614" t="s">
        <v>1083</v>
      </c>
      <c r="O318" s="614" t="s">
        <v>1083</v>
      </c>
      <c r="P318" s="614" t="s">
        <v>1083</v>
      </c>
      <c r="Q318" s="614" t="s">
        <v>1083</v>
      </c>
      <c r="R318" s="614" t="s">
        <v>1083</v>
      </c>
      <c r="S318" s="614" t="s">
        <v>1083</v>
      </c>
      <c r="T318" s="614" t="s">
        <v>1083</v>
      </c>
      <c r="U318" s="614" t="s">
        <v>1083</v>
      </c>
      <c r="V318" s="614" t="s">
        <v>1083</v>
      </c>
      <c r="W318" s="614" t="s">
        <v>529</v>
      </c>
      <c r="X318" s="614" t="s">
        <v>529</v>
      </c>
      <c r="Y318" s="614" t="s">
        <v>529</v>
      </c>
      <c r="Z318" s="614" t="s">
        <v>1083</v>
      </c>
      <c r="AA318" s="614" t="s">
        <v>1083</v>
      </c>
      <c r="AB318" s="614" t="s">
        <v>1083</v>
      </c>
      <c r="AC318" s="614" t="s">
        <v>1083</v>
      </c>
      <c r="AD318" s="614" t="s">
        <v>1083</v>
      </c>
      <c r="AE318" s="614" t="s">
        <v>1083</v>
      </c>
      <c r="AF318" s="614" t="s">
        <v>1083</v>
      </c>
      <c r="AG318" s="614" t="s">
        <v>1083</v>
      </c>
      <c r="AH318" s="614" t="s">
        <v>1083</v>
      </c>
      <c r="AI318" s="614" t="s">
        <v>1083</v>
      </c>
      <c r="AJ318" s="614" t="s">
        <v>1083</v>
      </c>
      <c r="AK318" s="614" t="s">
        <v>1083</v>
      </c>
      <c r="AL318" s="614" t="s">
        <v>1083</v>
      </c>
      <c r="AM318" s="614" t="s">
        <v>1083</v>
      </c>
      <c r="AN318" s="614" t="s">
        <v>1083</v>
      </c>
      <c r="AO318" s="614" t="s">
        <v>1083</v>
      </c>
      <c r="AP318" s="614" t="s">
        <v>1083</v>
      </c>
      <c r="AQ318" s="614" t="s">
        <v>1083</v>
      </c>
      <c r="AR318" s="614" t="s">
        <v>1083</v>
      </c>
      <c r="AS318" s="614" t="s">
        <v>1083</v>
      </c>
      <c r="AT318" s="614" t="s">
        <v>1083</v>
      </c>
      <c r="AU318" s="614" t="s">
        <v>1083</v>
      </c>
      <c r="AV318" s="614" t="s">
        <v>1083</v>
      </c>
      <c r="AW318" s="614" t="s">
        <v>1083</v>
      </c>
      <c r="AX318" s="614" t="s">
        <v>1083</v>
      </c>
      <c r="AY318" s="614" t="s">
        <v>1083</v>
      </c>
      <c r="AZ318" s="614" t="s">
        <v>1083</v>
      </c>
      <c r="BA318" s="614" t="s">
        <v>1083</v>
      </c>
      <c r="BB318" s="614" t="s">
        <v>1083</v>
      </c>
      <c r="BC318" s="614" t="s">
        <v>529</v>
      </c>
      <c r="BD318" s="614" t="s">
        <v>529</v>
      </c>
      <c r="BE318" s="614" t="s">
        <v>1083</v>
      </c>
      <c r="BF318" s="614" t="s">
        <v>529</v>
      </c>
      <c r="BG318" s="614" t="s">
        <v>529</v>
      </c>
      <c r="BH318" s="614" t="s">
        <v>529</v>
      </c>
      <c r="BI318" s="614" t="s">
        <v>1083</v>
      </c>
      <c r="BJ318" s="614" t="s">
        <v>1083</v>
      </c>
      <c r="BK318" s="614" t="s">
        <v>529</v>
      </c>
      <c r="BL318" s="614" t="s">
        <v>529</v>
      </c>
      <c r="BM318" s="614" t="s">
        <v>1083</v>
      </c>
      <c r="BN318" s="614" t="s">
        <v>529</v>
      </c>
      <c r="BO318" s="614" t="s">
        <v>529</v>
      </c>
      <c r="BP318" s="614" t="s">
        <v>529</v>
      </c>
      <c r="BQ318" s="614" t="s">
        <v>529</v>
      </c>
      <c r="BR318" s="614" t="s">
        <v>529</v>
      </c>
      <c r="BS318" s="614" t="s">
        <v>529</v>
      </c>
      <c r="BT318" s="614" t="s">
        <v>529</v>
      </c>
      <c r="BU318" s="614" t="s">
        <v>529</v>
      </c>
      <c r="BV318" s="614" t="s">
        <v>529</v>
      </c>
      <c r="BW318" s="614" t="s">
        <v>529</v>
      </c>
      <c r="BX318" s="614" t="s">
        <v>529</v>
      </c>
      <c r="BY318" s="614" t="s">
        <v>1083</v>
      </c>
      <c r="BZ318" s="614" t="s">
        <v>1083</v>
      </c>
      <c r="CA318" s="614" t="s">
        <v>1083</v>
      </c>
      <c r="CB318" s="614" t="s">
        <v>1083</v>
      </c>
      <c r="CC318" s="614" t="s">
        <v>1083</v>
      </c>
      <c r="CD318" s="614" t="s">
        <v>1083</v>
      </c>
      <c r="CE318" s="614" t="s">
        <v>529</v>
      </c>
      <c r="CF318" s="614" t="s">
        <v>529</v>
      </c>
      <c r="CG318" s="614" t="s">
        <v>1083</v>
      </c>
      <c r="CH318" s="614" t="s">
        <v>1083</v>
      </c>
      <c r="CI318" s="614" t="s">
        <v>1083</v>
      </c>
      <c r="CJ318" s="614" t="s">
        <v>1083</v>
      </c>
      <c r="CK318" s="614" t="s">
        <v>529</v>
      </c>
      <c r="CL318" s="614" t="s">
        <v>1083</v>
      </c>
      <c r="CM318" s="614" t="s">
        <v>1083</v>
      </c>
      <c r="CN318" s="614" t="s">
        <v>1083</v>
      </c>
      <c r="CO318" s="614" t="s">
        <v>1083</v>
      </c>
      <c r="CP318" s="614" t="s">
        <v>1083</v>
      </c>
      <c r="CQ318" s="614" t="s">
        <v>1083</v>
      </c>
      <c r="CR318" s="614" t="s">
        <v>529</v>
      </c>
      <c r="CS318" s="614" t="s">
        <v>1083</v>
      </c>
      <c r="CT318" s="614" t="s">
        <v>1083</v>
      </c>
      <c r="CU318" s="614" t="s">
        <v>1083</v>
      </c>
      <c r="CV318" s="614" t="s">
        <v>1083</v>
      </c>
      <c r="CW318" s="614" t="s">
        <v>1083</v>
      </c>
      <c r="CX318" s="614" t="s">
        <v>1083</v>
      </c>
      <c r="CY318" s="614" t="s">
        <v>1083</v>
      </c>
      <c r="CZ318" s="614" t="s">
        <v>1083</v>
      </c>
      <c r="DA318" s="614" t="s">
        <v>1083</v>
      </c>
      <c r="DB318" s="614" t="s">
        <v>1083</v>
      </c>
      <c r="DC318" s="614" t="s">
        <v>529</v>
      </c>
      <c r="DD318" s="614" t="s">
        <v>1083</v>
      </c>
      <c r="DE318" s="614" t="s">
        <v>1083</v>
      </c>
      <c r="DF318" s="614" t="s">
        <v>1083</v>
      </c>
      <c r="DG318" s="614" t="s">
        <v>1083</v>
      </c>
      <c r="DH318" s="614" t="s">
        <v>1083</v>
      </c>
      <c r="DI318" s="614" t="s">
        <v>1083</v>
      </c>
      <c r="DJ318" s="614" t="s">
        <v>1083</v>
      </c>
      <c r="DK318" s="614" t="s">
        <v>1083</v>
      </c>
      <c r="DL318" s="614" t="s">
        <v>1083</v>
      </c>
      <c r="DM318" s="614" t="s">
        <v>529</v>
      </c>
      <c r="DN318" s="614" t="s">
        <v>1083</v>
      </c>
      <c r="DO318" s="614" t="s">
        <v>1083</v>
      </c>
      <c r="DP318" s="614" t="s">
        <v>529</v>
      </c>
      <c r="DQ318" s="614" t="s">
        <v>529</v>
      </c>
      <c r="DR318" s="614" t="s">
        <v>1083</v>
      </c>
      <c r="DS318" s="614" t="s">
        <v>1083</v>
      </c>
      <c r="DT318" s="614" t="s">
        <v>1083</v>
      </c>
      <c r="DU318" s="614" t="s">
        <v>529</v>
      </c>
      <c r="DV318" s="614" t="s">
        <v>529</v>
      </c>
      <c r="DW318" s="614" t="s">
        <v>1083</v>
      </c>
      <c r="DX318" s="614" t="s">
        <v>1083</v>
      </c>
      <c r="DY318" s="614" t="s">
        <v>1083</v>
      </c>
      <c r="DZ318" s="614" t="s">
        <v>529</v>
      </c>
      <c r="EA318" s="614" t="s">
        <v>529</v>
      </c>
      <c r="EB318" s="614" t="s">
        <v>529</v>
      </c>
      <c r="EC318" s="614" t="s">
        <v>1083</v>
      </c>
      <c r="ED318" s="614" t="s">
        <v>529</v>
      </c>
      <c r="EE318" s="614" t="s">
        <v>529</v>
      </c>
      <c r="EF318" s="614" t="s">
        <v>529</v>
      </c>
      <c r="EG318" s="614" t="s">
        <v>529</v>
      </c>
      <c r="EH318" s="614" t="s">
        <v>1083</v>
      </c>
      <c r="EI318" s="614" t="s">
        <v>1083</v>
      </c>
      <c r="EJ318" s="614" t="s">
        <v>1083</v>
      </c>
      <c r="EK318" s="614" t="s">
        <v>1083</v>
      </c>
      <c r="EL318" s="614" t="s">
        <v>1083</v>
      </c>
      <c r="EM318" s="614" t="s">
        <v>1083</v>
      </c>
      <c r="EN318" s="614" t="s">
        <v>1083</v>
      </c>
      <c r="EO318" s="614" t="s">
        <v>1083</v>
      </c>
      <c r="EP318" s="614" t="s">
        <v>1083</v>
      </c>
      <c r="EQ318" s="614" t="s">
        <v>1083</v>
      </c>
      <c r="ER318" s="614" t="s">
        <v>1083</v>
      </c>
      <c r="ES318" s="614" t="s">
        <v>1083</v>
      </c>
      <c r="ET318" s="614" t="s">
        <v>529</v>
      </c>
      <c r="EU318" s="614" t="s">
        <v>529</v>
      </c>
      <c r="EV318" s="614" t="s">
        <v>529</v>
      </c>
      <c r="EW318" s="614" t="s">
        <v>1083</v>
      </c>
      <c r="EX318" s="614" t="s">
        <v>1083</v>
      </c>
      <c r="EY318" s="614" t="s">
        <v>1083</v>
      </c>
      <c r="EZ318" s="614" t="s">
        <v>529</v>
      </c>
      <c r="FA318" s="614" t="s">
        <v>1083</v>
      </c>
      <c r="FB318" s="614" t="s">
        <v>1083</v>
      </c>
      <c r="FC318" s="614" t="s">
        <v>1083</v>
      </c>
      <c r="FD318" s="614" t="s">
        <v>1083</v>
      </c>
      <c r="FE318" s="614" t="s">
        <v>529</v>
      </c>
      <c r="FF318" s="614" t="s">
        <v>1083</v>
      </c>
      <c r="FG318" s="614" t="s">
        <v>1083</v>
      </c>
      <c r="FH318" s="614" t="s">
        <v>1083</v>
      </c>
      <c r="FI318" s="614" t="s">
        <v>1083</v>
      </c>
      <c r="FJ318" s="614" t="s">
        <v>529</v>
      </c>
      <c r="FK318" s="614" t="s">
        <v>529</v>
      </c>
      <c r="FL318" s="614" t="s">
        <v>1083</v>
      </c>
      <c r="FM318" s="614" t="s">
        <v>1083</v>
      </c>
      <c r="FN318" s="614" t="s">
        <v>1083</v>
      </c>
      <c r="FO318" s="614" t="s">
        <v>1083</v>
      </c>
      <c r="FP318" s="614" t="s">
        <v>1083</v>
      </c>
      <c r="FQ318" s="614" t="s">
        <v>1083</v>
      </c>
      <c r="FR318" s="614" t="s">
        <v>529</v>
      </c>
      <c r="FS318" s="614" t="s">
        <v>529</v>
      </c>
      <c r="FT318" s="614" t="s">
        <v>529</v>
      </c>
      <c r="FU318" s="614" t="s">
        <v>529</v>
      </c>
      <c r="FV318" s="614" t="s">
        <v>529</v>
      </c>
      <c r="FW318" s="614" t="s">
        <v>529</v>
      </c>
      <c r="FX318" s="614" t="s">
        <v>529</v>
      </c>
      <c r="FY318" s="614" t="s">
        <v>1083</v>
      </c>
      <c r="FZ318" s="614" t="s">
        <v>529</v>
      </c>
      <c r="GA318" s="614" t="s">
        <v>529</v>
      </c>
      <c r="GB318" s="614" t="s">
        <v>529</v>
      </c>
      <c r="GC318" s="614" t="s">
        <v>529</v>
      </c>
      <c r="GD318" s="614" t="s">
        <v>529</v>
      </c>
      <c r="GE318" s="614" t="s">
        <v>1083</v>
      </c>
      <c r="GF318" s="614" t="s">
        <v>529</v>
      </c>
      <c r="GG318" s="614" t="s">
        <v>529</v>
      </c>
      <c r="GH318" s="614" t="s">
        <v>1083</v>
      </c>
      <c r="GI318" s="614" t="s">
        <v>1083</v>
      </c>
      <c r="GJ318" s="614" t="s">
        <v>529</v>
      </c>
      <c r="GK318" s="614" t="s">
        <v>1083</v>
      </c>
      <c r="GL318" s="614" t="s">
        <v>529</v>
      </c>
      <c r="GM318" s="614" t="s">
        <v>529</v>
      </c>
    </row>
    <row r="319" spans="1:195" x14ac:dyDescent="0.2">
      <c r="A319" s="613">
        <v>45144</v>
      </c>
      <c r="B319" s="614" t="s">
        <v>1083</v>
      </c>
      <c r="C319" s="614" t="s">
        <v>1083</v>
      </c>
      <c r="D319" s="614" t="s">
        <v>1083</v>
      </c>
      <c r="E319" s="614" t="s">
        <v>529</v>
      </c>
      <c r="F319" s="614" t="s">
        <v>1083</v>
      </c>
      <c r="G319" s="614" t="s">
        <v>1083</v>
      </c>
      <c r="H319" s="614" t="s">
        <v>1083</v>
      </c>
      <c r="I319" s="614" t="s">
        <v>1083</v>
      </c>
      <c r="J319" s="614" t="s">
        <v>1083</v>
      </c>
      <c r="K319" s="614" t="s">
        <v>1083</v>
      </c>
      <c r="L319" s="614" t="s">
        <v>1083</v>
      </c>
      <c r="M319" s="614" t="s">
        <v>1083</v>
      </c>
      <c r="N319" s="614" t="s">
        <v>1083</v>
      </c>
      <c r="O319" s="614" t="s">
        <v>1083</v>
      </c>
      <c r="P319" s="614" t="s">
        <v>1083</v>
      </c>
      <c r="Q319" s="614" t="s">
        <v>1083</v>
      </c>
      <c r="R319" s="614" t="s">
        <v>1083</v>
      </c>
      <c r="S319" s="614" t="s">
        <v>1083</v>
      </c>
      <c r="T319" s="614" t="s">
        <v>1083</v>
      </c>
      <c r="U319" s="614" t="s">
        <v>1083</v>
      </c>
      <c r="V319" s="614" t="s">
        <v>1083</v>
      </c>
      <c r="W319" s="614" t="s">
        <v>529</v>
      </c>
      <c r="X319" s="614" t="s">
        <v>529</v>
      </c>
      <c r="Y319" s="614" t="s">
        <v>529</v>
      </c>
      <c r="Z319" s="614" t="s">
        <v>1083</v>
      </c>
      <c r="AA319" s="614" t="s">
        <v>1083</v>
      </c>
      <c r="AB319" s="614" t="s">
        <v>1083</v>
      </c>
      <c r="AC319" s="614" t="s">
        <v>1083</v>
      </c>
      <c r="AD319" s="614" t="s">
        <v>1083</v>
      </c>
      <c r="AE319" s="614" t="s">
        <v>1083</v>
      </c>
      <c r="AF319" s="614" t="s">
        <v>1083</v>
      </c>
      <c r="AG319" s="614" t="s">
        <v>1083</v>
      </c>
      <c r="AH319" s="614" t="s">
        <v>1083</v>
      </c>
      <c r="AI319" s="614" t="s">
        <v>1083</v>
      </c>
      <c r="AJ319" s="614" t="s">
        <v>1083</v>
      </c>
      <c r="AK319" s="614" t="s">
        <v>1083</v>
      </c>
      <c r="AL319" s="614" t="s">
        <v>1083</v>
      </c>
      <c r="AM319" s="614" t="s">
        <v>1083</v>
      </c>
      <c r="AN319" s="614" t="s">
        <v>1083</v>
      </c>
      <c r="AO319" s="614" t="s">
        <v>1083</v>
      </c>
      <c r="AP319" s="614" t="s">
        <v>1083</v>
      </c>
      <c r="AQ319" s="614" t="s">
        <v>1083</v>
      </c>
      <c r="AR319" s="614" t="s">
        <v>1083</v>
      </c>
      <c r="AS319" s="614" t="s">
        <v>1083</v>
      </c>
      <c r="AT319" s="614" t="s">
        <v>1083</v>
      </c>
      <c r="AU319" s="614" t="s">
        <v>1083</v>
      </c>
      <c r="AV319" s="614" t="s">
        <v>1083</v>
      </c>
      <c r="AW319" s="614" t="s">
        <v>1083</v>
      </c>
      <c r="AX319" s="614" t="s">
        <v>1083</v>
      </c>
      <c r="AY319" s="614" t="s">
        <v>1083</v>
      </c>
      <c r="AZ319" s="614" t="s">
        <v>1083</v>
      </c>
      <c r="BA319" s="614" t="s">
        <v>1083</v>
      </c>
      <c r="BB319" s="614" t="s">
        <v>1083</v>
      </c>
      <c r="BC319" s="614" t="s">
        <v>529</v>
      </c>
      <c r="BD319" s="614" t="s">
        <v>529</v>
      </c>
      <c r="BE319" s="614" t="s">
        <v>1083</v>
      </c>
      <c r="BF319" s="614" t="s">
        <v>529</v>
      </c>
      <c r="BG319" s="614" t="s">
        <v>529</v>
      </c>
      <c r="BH319" s="614" t="s">
        <v>529</v>
      </c>
      <c r="BI319" s="614" t="s">
        <v>1083</v>
      </c>
      <c r="BJ319" s="614" t="s">
        <v>1083</v>
      </c>
      <c r="BK319" s="614" t="s">
        <v>529</v>
      </c>
      <c r="BL319" s="614" t="s">
        <v>529</v>
      </c>
      <c r="BM319" s="614" t="s">
        <v>1083</v>
      </c>
      <c r="BN319" s="614" t="s">
        <v>529</v>
      </c>
      <c r="BO319" s="614" t="s">
        <v>529</v>
      </c>
      <c r="BP319" s="614" t="s">
        <v>529</v>
      </c>
      <c r="BQ319" s="614" t="s">
        <v>529</v>
      </c>
      <c r="BR319" s="614" t="s">
        <v>529</v>
      </c>
      <c r="BS319" s="614" t="s">
        <v>529</v>
      </c>
      <c r="BT319" s="614" t="s">
        <v>529</v>
      </c>
      <c r="BU319" s="614" t="s">
        <v>529</v>
      </c>
      <c r="BV319" s="614" t="s">
        <v>529</v>
      </c>
      <c r="BW319" s="614" t="s">
        <v>529</v>
      </c>
      <c r="BX319" s="614" t="s">
        <v>529</v>
      </c>
      <c r="BY319" s="614" t="s">
        <v>1083</v>
      </c>
      <c r="BZ319" s="614" t="s">
        <v>1083</v>
      </c>
      <c r="CA319" s="614" t="s">
        <v>1083</v>
      </c>
      <c r="CB319" s="614" t="s">
        <v>1083</v>
      </c>
      <c r="CC319" s="614" t="s">
        <v>1083</v>
      </c>
      <c r="CD319" s="614" t="s">
        <v>1083</v>
      </c>
      <c r="CE319" s="614" t="s">
        <v>529</v>
      </c>
      <c r="CF319" s="614" t="s">
        <v>529</v>
      </c>
      <c r="CG319" s="614" t="s">
        <v>1083</v>
      </c>
      <c r="CH319" s="614" t="s">
        <v>1083</v>
      </c>
      <c r="CI319" s="614" t="s">
        <v>1083</v>
      </c>
      <c r="CJ319" s="614" t="s">
        <v>1083</v>
      </c>
      <c r="CK319" s="614" t="s">
        <v>529</v>
      </c>
      <c r="CL319" s="614" t="s">
        <v>1083</v>
      </c>
      <c r="CM319" s="614" t="s">
        <v>1083</v>
      </c>
      <c r="CN319" s="614" t="s">
        <v>1083</v>
      </c>
      <c r="CO319" s="614" t="s">
        <v>1083</v>
      </c>
      <c r="CP319" s="614" t="s">
        <v>1083</v>
      </c>
      <c r="CQ319" s="614" t="s">
        <v>1083</v>
      </c>
      <c r="CR319" s="614" t="s">
        <v>529</v>
      </c>
      <c r="CS319" s="614" t="s">
        <v>1083</v>
      </c>
      <c r="CT319" s="614" t="s">
        <v>1083</v>
      </c>
      <c r="CU319" s="614" t="s">
        <v>1083</v>
      </c>
      <c r="CV319" s="614" t="s">
        <v>1083</v>
      </c>
      <c r="CW319" s="614" t="s">
        <v>1083</v>
      </c>
      <c r="CX319" s="614" t="s">
        <v>1083</v>
      </c>
      <c r="CY319" s="614" t="s">
        <v>1083</v>
      </c>
      <c r="CZ319" s="614" t="s">
        <v>1083</v>
      </c>
      <c r="DA319" s="614" t="s">
        <v>1083</v>
      </c>
      <c r="DB319" s="614" t="s">
        <v>1083</v>
      </c>
      <c r="DC319" s="614" t="s">
        <v>529</v>
      </c>
      <c r="DD319" s="614" t="s">
        <v>1083</v>
      </c>
      <c r="DE319" s="614" t="s">
        <v>1083</v>
      </c>
      <c r="DF319" s="614" t="s">
        <v>1083</v>
      </c>
      <c r="DG319" s="614" t="s">
        <v>1083</v>
      </c>
      <c r="DH319" s="614" t="s">
        <v>1083</v>
      </c>
      <c r="DI319" s="614" t="s">
        <v>1083</v>
      </c>
      <c r="DJ319" s="614" t="s">
        <v>1083</v>
      </c>
      <c r="DK319" s="614" t="s">
        <v>1083</v>
      </c>
      <c r="DL319" s="614" t="s">
        <v>1083</v>
      </c>
      <c r="DM319" s="614" t="s">
        <v>529</v>
      </c>
      <c r="DN319" s="614" t="s">
        <v>1083</v>
      </c>
      <c r="DO319" s="614" t="s">
        <v>1083</v>
      </c>
      <c r="DP319" s="614" t="s">
        <v>529</v>
      </c>
      <c r="DQ319" s="614" t="s">
        <v>529</v>
      </c>
      <c r="DR319" s="614" t="s">
        <v>1083</v>
      </c>
      <c r="DS319" s="614" t="s">
        <v>1083</v>
      </c>
      <c r="DT319" s="614" t="s">
        <v>1083</v>
      </c>
      <c r="DU319" s="614" t="s">
        <v>529</v>
      </c>
      <c r="DV319" s="614" t="s">
        <v>529</v>
      </c>
      <c r="DW319" s="614" t="s">
        <v>1083</v>
      </c>
      <c r="DX319" s="614" t="s">
        <v>1083</v>
      </c>
      <c r="DY319" s="614" t="s">
        <v>1083</v>
      </c>
      <c r="DZ319" s="614" t="s">
        <v>529</v>
      </c>
      <c r="EA319" s="614" t="s">
        <v>529</v>
      </c>
      <c r="EB319" s="614" t="s">
        <v>529</v>
      </c>
      <c r="EC319" s="614" t="s">
        <v>1083</v>
      </c>
      <c r="ED319" s="614" t="s">
        <v>529</v>
      </c>
      <c r="EE319" s="614" t="s">
        <v>529</v>
      </c>
      <c r="EF319" s="614" t="s">
        <v>529</v>
      </c>
      <c r="EG319" s="614" t="s">
        <v>529</v>
      </c>
      <c r="EH319" s="614" t="s">
        <v>1083</v>
      </c>
      <c r="EI319" s="614" t="s">
        <v>1083</v>
      </c>
      <c r="EJ319" s="614" t="s">
        <v>1083</v>
      </c>
      <c r="EK319" s="614" t="s">
        <v>1083</v>
      </c>
      <c r="EL319" s="614" t="s">
        <v>1083</v>
      </c>
      <c r="EM319" s="614" t="s">
        <v>1083</v>
      </c>
      <c r="EN319" s="614" t="s">
        <v>1083</v>
      </c>
      <c r="EO319" s="614" t="s">
        <v>1083</v>
      </c>
      <c r="EP319" s="614" t="s">
        <v>1083</v>
      </c>
      <c r="EQ319" s="614" t="s">
        <v>1083</v>
      </c>
      <c r="ER319" s="614" t="s">
        <v>1083</v>
      </c>
      <c r="ES319" s="614" t="s">
        <v>1083</v>
      </c>
      <c r="ET319" s="614" t="s">
        <v>529</v>
      </c>
      <c r="EU319" s="614" t="s">
        <v>529</v>
      </c>
      <c r="EV319" s="614" t="s">
        <v>529</v>
      </c>
      <c r="EW319" s="614" t="s">
        <v>1083</v>
      </c>
      <c r="EX319" s="614" t="s">
        <v>1083</v>
      </c>
      <c r="EY319" s="614" t="s">
        <v>1083</v>
      </c>
      <c r="EZ319" s="614" t="s">
        <v>529</v>
      </c>
      <c r="FA319" s="614" t="s">
        <v>1083</v>
      </c>
      <c r="FB319" s="614" t="s">
        <v>1083</v>
      </c>
      <c r="FC319" s="614" t="s">
        <v>1083</v>
      </c>
      <c r="FD319" s="614" t="s">
        <v>1083</v>
      </c>
      <c r="FE319" s="614" t="s">
        <v>1083</v>
      </c>
      <c r="FF319" s="614" t="s">
        <v>1083</v>
      </c>
      <c r="FG319" s="614" t="s">
        <v>1083</v>
      </c>
      <c r="FH319" s="614" t="s">
        <v>1083</v>
      </c>
      <c r="FI319" s="614" t="s">
        <v>1083</v>
      </c>
      <c r="FJ319" s="614" t="s">
        <v>529</v>
      </c>
      <c r="FK319" s="614" t="s">
        <v>529</v>
      </c>
      <c r="FL319" s="614" t="s">
        <v>1083</v>
      </c>
      <c r="FM319" s="614" t="s">
        <v>1083</v>
      </c>
      <c r="FN319" s="614" t="s">
        <v>1083</v>
      </c>
      <c r="FO319" s="614" t="s">
        <v>1083</v>
      </c>
      <c r="FP319" s="614" t="s">
        <v>1083</v>
      </c>
      <c r="FQ319" s="614" t="s">
        <v>1083</v>
      </c>
      <c r="FR319" s="614" t="s">
        <v>529</v>
      </c>
      <c r="FS319" s="614" t="s">
        <v>529</v>
      </c>
      <c r="FT319" s="614" t="s">
        <v>529</v>
      </c>
      <c r="FU319" s="614" t="s">
        <v>529</v>
      </c>
      <c r="FV319" s="614" t="s">
        <v>529</v>
      </c>
      <c r="FW319" s="614" t="s">
        <v>529</v>
      </c>
      <c r="FX319" s="614" t="s">
        <v>529</v>
      </c>
      <c r="FY319" s="614" t="s">
        <v>1083</v>
      </c>
      <c r="FZ319" s="614" t="s">
        <v>529</v>
      </c>
      <c r="GA319" s="614" t="s">
        <v>529</v>
      </c>
      <c r="GB319" s="614" t="s">
        <v>529</v>
      </c>
      <c r="GC319" s="614" t="s">
        <v>529</v>
      </c>
      <c r="GD319" s="614" t="s">
        <v>529</v>
      </c>
      <c r="GE319" s="614" t="s">
        <v>1083</v>
      </c>
      <c r="GF319" s="614" t="s">
        <v>529</v>
      </c>
      <c r="GG319" s="614" t="s">
        <v>529</v>
      </c>
      <c r="GH319" s="614" t="s">
        <v>1083</v>
      </c>
      <c r="GI319" s="614" t="s">
        <v>1083</v>
      </c>
      <c r="GJ319" s="614" t="s">
        <v>529</v>
      </c>
      <c r="GK319" s="614" t="s">
        <v>1083</v>
      </c>
      <c r="GL319" s="614" t="s">
        <v>529</v>
      </c>
      <c r="GM319" s="614" t="s">
        <v>529</v>
      </c>
    </row>
    <row r="320" spans="1:195" x14ac:dyDescent="0.2">
      <c r="A320" s="613">
        <v>45145</v>
      </c>
      <c r="B320" s="614" t="s">
        <v>1083</v>
      </c>
      <c r="C320" s="614" t="s">
        <v>1083</v>
      </c>
      <c r="D320" s="614" t="s">
        <v>1083</v>
      </c>
      <c r="E320" s="614" t="s">
        <v>529</v>
      </c>
      <c r="F320" s="614" t="s">
        <v>1083</v>
      </c>
      <c r="G320" s="614" t="s">
        <v>1083</v>
      </c>
      <c r="H320" s="614" t="s">
        <v>1083</v>
      </c>
      <c r="I320" s="614" t="s">
        <v>1083</v>
      </c>
      <c r="J320" s="614" t="s">
        <v>1083</v>
      </c>
      <c r="K320" s="614" t="s">
        <v>1083</v>
      </c>
      <c r="L320" s="614" t="s">
        <v>1083</v>
      </c>
      <c r="M320" s="614" t="s">
        <v>1083</v>
      </c>
      <c r="N320" s="614" t="s">
        <v>1083</v>
      </c>
      <c r="O320" s="614" t="s">
        <v>1083</v>
      </c>
      <c r="P320" s="614" t="s">
        <v>1083</v>
      </c>
      <c r="Q320" s="614" t="s">
        <v>1083</v>
      </c>
      <c r="R320" s="614" t="s">
        <v>1083</v>
      </c>
      <c r="S320" s="614" t="s">
        <v>1083</v>
      </c>
      <c r="T320" s="614" t="s">
        <v>1083</v>
      </c>
      <c r="U320" s="614" t="s">
        <v>1083</v>
      </c>
      <c r="V320" s="614" t="s">
        <v>1083</v>
      </c>
      <c r="W320" s="614" t="s">
        <v>1083</v>
      </c>
      <c r="X320" s="614" t="s">
        <v>1083</v>
      </c>
      <c r="Y320" s="614" t="s">
        <v>529</v>
      </c>
      <c r="Z320" s="614" t="s">
        <v>1083</v>
      </c>
      <c r="AA320" s="614" t="s">
        <v>1083</v>
      </c>
      <c r="AB320" s="614" t="s">
        <v>1083</v>
      </c>
      <c r="AC320" s="614" t="s">
        <v>1083</v>
      </c>
      <c r="AD320" s="614" t="s">
        <v>1083</v>
      </c>
      <c r="AE320" s="614" t="s">
        <v>1083</v>
      </c>
      <c r="AF320" s="614" t="s">
        <v>1083</v>
      </c>
      <c r="AG320" s="614" t="s">
        <v>1083</v>
      </c>
      <c r="AH320" s="614" t="s">
        <v>1083</v>
      </c>
      <c r="AI320" s="614" t="s">
        <v>1083</v>
      </c>
      <c r="AJ320" s="614" t="s">
        <v>1083</v>
      </c>
      <c r="AK320" s="614" t="s">
        <v>1083</v>
      </c>
      <c r="AL320" s="614" t="s">
        <v>1083</v>
      </c>
      <c r="AM320" s="614" t="s">
        <v>1083</v>
      </c>
      <c r="AN320" s="614" t="s">
        <v>1083</v>
      </c>
      <c r="AO320" s="614" t="s">
        <v>1083</v>
      </c>
      <c r="AP320" s="614" t="s">
        <v>1083</v>
      </c>
      <c r="AQ320" s="614" t="s">
        <v>1083</v>
      </c>
      <c r="AR320" s="614" t="s">
        <v>1083</v>
      </c>
      <c r="AS320" s="614" t="s">
        <v>1083</v>
      </c>
      <c r="AT320" s="614" t="s">
        <v>1083</v>
      </c>
      <c r="AU320" s="614" t="s">
        <v>1083</v>
      </c>
      <c r="AV320" s="614" t="s">
        <v>1083</v>
      </c>
      <c r="AW320" s="614" t="s">
        <v>1083</v>
      </c>
      <c r="AX320" s="614" t="s">
        <v>1083</v>
      </c>
      <c r="AY320" s="614" t="s">
        <v>1083</v>
      </c>
      <c r="AZ320" s="614" t="s">
        <v>1083</v>
      </c>
      <c r="BA320" s="614" t="s">
        <v>1083</v>
      </c>
      <c r="BB320" s="614" t="s">
        <v>1083</v>
      </c>
      <c r="BC320" s="614" t="s">
        <v>529</v>
      </c>
      <c r="BD320" s="614" t="s">
        <v>529</v>
      </c>
      <c r="BE320" s="614" t="s">
        <v>1083</v>
      </c>
      <c r="BF320" s="614" t="s">
        <v>529</v>
      </c>
      <c r="BG320" s="614" t="s">
        <v>529</v>
      </c>
      <c r="BH320" s="614" t="s">
        <v>529</v>
      </c>
      <c r="BI320" s="614" t="s">
        <v>1083</v>
      </c>
      <c r="BJ320" s="614" t="s">
        <v>1083</v>
      </c>
      <c r="BK320" s="614" t="s">
        <v>529</v>
      </c>
      <c r="BL320" s="614" t="s">
        <v>529</v>
      </c>
      <c r="BM320" s="614" t="s">
        <v>1083</v>
      </c>
      <c r="BN320" s="614" t="s">
        <v>529</v>
      </c>
      <c r="BO320" s="614" t="s">
        <v>529</v>
      </c>
      <c r="BP320" s="614" t="s">
        <v>529</v>
      </c>
      <c r="BQ320" s="614" t="s">
        <v>529</v>
      </c>
      <c r="BR320" s="614" t="s">
        <v>529</v>
      </c>
      <c r="BS320" s="614" t="s">
        <v>529</v>
      </c>
      <c r="BT320" s="614" t="s">
        <v>529</v>
      </c>
      <c r="BU320" s="614" t="s">
        <v>529</v>
      </c>
      <c r="BV320" s="614" t="s">
        <v>529</v>
      </c>
      <c r="BW320" s="614" t="s">
        <v>529</v>
      </c>
      <c r="BX320" s="614" t="s">
        <v>529</v>
      </c>
      <c r="BY320" s="614" t="s">
        <v>1083</v>
      </c>
      <c r="BZ320" s="614" t="s">
        <v>1083</v>
      </c>
      <c r="CA320" s="614" t="s">
        <v>1083</v>
      </c>
      <c r="CB320" s="614" t="s">
        <v>1083</v>
      </c>
      <c r="CC320" s="614" t="s">
        <v>1083</v>
      </c>
      <c r="CD320" s="614" t="s">
        <v>1083</v>
      </c>
      <c r="CE320" s="614" t="s">
        <v>529</v>
      </c>
      <c r="CF320" s="614" t="s">
        <v>529</v>
      </c>
      <c r="CG320" s="614" t="s">
        <v>1083</v>
      </c>
      <c r="CH320" s="614" t="s">
        <v>1083</v>
      </c>
      <c r="CI320" s="614" t="s">
        <v>1083</v>
      </c>
      <c r="CJ320" s="614" t="s">
        <v>1083</v>
      </c>
      <c r="CK320" s="614" t="s">
        <v>529</v>
      </c>
      <c r="CL320" s="614" t="s">
        <v>1083</v>
      </c>
      <c r="CM320" s="614" t="s">
        <v>1083</v>
      </c>
      <c r="CN320" s="614" t="s">
        <v>1083</v>
      </c>
      <c r="CO320" s="614" t="s">
        <v>1083</v>
      </c>
      <c r="CP320" s="614" t="s">
        <v>1083</v>
      </c>
      <c r="CQ320" s="614" t="s">
        <v>1083</v>
      </c>
      <c r="CR320" s="614" t="s">
        <v>529</v>
      </c>
      <c r="CS320" s="614" t="s">
        <v>1083</v>
      </c>
      <c r="CT320" s="614" t="s">
        <v>1083</v>
      </c>
      <c r="CU320" s="614" t="s">
        <v>1083</v>
      </c>
      <c r="CV320" s="614" t="s">
        <v>1083</v>
      </c>
      <c r="CW320" s="614" t="s">
        <v>1083</v>
      </c>
      <c r="CX320" s="614" t="s">
        <v>1083</v>
      </c>
      <c r="CY320" s="614" t="s">
        <v>1083</v>
      </c>
      <c r="CZ320" s="614" t="s">
        <v>1083</v>
      </c>
      <c r="DA320" s="614" t="s">
        <v>1083</v>
      </c>
      <c r="DB320" s="614" t="s">
        <v>1083</v>
      </c>
      <c r="DC320" s="614" t="s">
        <v>529</v>
      </c>
      <c r="DD320" s="614" t="s">
        <v>1083</v>
      </c>
      <c r="DE320" s="614" t="s">
        <v>1083</v>
      </c>
      <c r="DF320" s="614" t="s">
        <v>1083</v>
      </c>
      <c r="DG320" s="614" t="s">
        <v>1083</v>
      </c>
      <c r="DH320" s="614" t="s">
        <v>1083</v>
      </c>
      <c r="DI320" s="614" t="s">
        <v>1083</v>
      </c>
      <c r="DJ320" s="614" t="s">
        <v>1083</v>
      </c>
      <c r="DK320" s="614" t="s">
        <v>1083</v>
      </c>
      <c r="DL320" s="614" t="s">
        <v>1083</v>
      </c>
      <c r="DM320" s="614" t="s">
        <v>529</v>
      </c>
      <c r="DN320" s="614" t="s">
        <v>1083</v>
      </c>
      <c r="DO320" s="614" t="s">
        <v>1083</v>
      </c>
      <c r="DP320" s="614" t="s">
        <v>529</v>
      </c>
      <c r="DQ320" s="614" t="s">
        <v>1083</v>
      </c>
      <c r="DR320" s="614" t="s">
        <v>1083</v>
      </c>
      <c r="DS320" s="614" t="s">
        <v>1083</v>
      </c>
      <c r="DT320" s="614" t="s">
        <v>1083</v>
      </c>
      <c r="DU320" s="614" t="s">
        <v>1083</v>
      </c>
      <c r="DV320" s="614" t="s">
        <v>1083</v>
      </c>
      <c r="DW320" s="614" t="s">
        <v>1083</v>
      </c>
      <c r="DX320" s="614" t="s">
        <v>1083</v>
      </c>
      <c r="DY320" s="614" t="s">
        <v>1083</v>
      </c>
      <c r="DZ320" s="614" t="s">
        <v>529</v>
      </c>
      <c r="EA320" s="614" t="s">
        <v>529</v>
      </c>
      <c r="EB320" s="614" t="s">
        <v>529</v>
      </c>
      <c r="EC320" s="614" t="s">
        <v>1083</v>
      </c>
      <c r="ED320" s="614" t="s">
        <v>529</v>
      </c>
      <c r="EE320" s="614" t="s">
        <v>529</v>
      </c>
      <c r="EF320" s="614" t="s">
        <v>529</v>
      </c>
      <c r="EG320" s="614" t="s">
        <v>529</v>
      </c>
      <c r="EH320" s="614" t="s">
        <v>1083</v>
      </c>
      <c r="EI320" s="614" t="s">
        <v>1083</v>
      </c>
      <c r="EJ320" s="614" t="s">
        <v>1083</v>
      </c>
      <c r="EK320" s="614" t="s">
        <v>1083</v>
      </c>
      <c r="EL320" s="614" t="s">
        <v>1083</v>
      </c>
      <c r="EM320" s="614" t="s">
        <v>1083</v>
      </c>
      <c r="EN320" s="614" t="s">
        <v>1083</v>
      </c>
      <c r="EO320" s="614" t="s">
        <v>1083</v>
      </c>
      <c r="EP320" s="614" t="s">
        <v>1083</v>
      </c>
      <c r="EQ320" s="614" t="s">
        <v>1083</v>
      </c>
      <c r="ER320" s="614" t="s">
        <v>1083</v>
      </c>
      <c r="ES320" s="614" t="s">
        <v>1083</v>
      </c>
      <c r="ET320" s="614" t="s">
        <v>529</v>
      </c>
      <c r="EU320" s="614" t="s">
        <v>529</v>
      </c>
      <c r="EV320" s="614" t="s">
        <v>529</v>
      </c>
      <c r="EW320" s="614" t="s">
        <v>1083</v>
      </c>
      <c r="EX320" s="614" t="s">
        <v>1083</v>
      </c>
      <c r="EY320" s="614" t="s">
        <v>1083</v>
      </c>
      <c r="EZ320" s="614" t="s">
        <v>529</v>
      </c>
      <c r="FA320" s="614" t="s">
        <v>1083</v>
      </c>
      <c r="FB320" s="614" t="s">
        <v>1083</v>
      </c>
      <c r="FC320" s="614" t="s">
        <v>1083</v>
      </c>
      <c r="FD320" s="614" t="s">
        <v>1083</v>
      </c>
      <c r="FE320" s="614" t="s">
        <v>1083</v>
      </c>
      <c r="FF320" s="614" t="s">
        <v>1083</v>
      </c>
      <c r="FG320" s="614" t="s">
        <v>1083</v>
      </c>
      <c r="FH320" s="614" t="s">
        <v>1083</v>
      </c>
      <c r="FI320" s="614" t="s">
        <v>1083</v>
      </c>
      <c r="FJ320" s="614" t="s">
        <v>1083</v>
      </c>
      <c r="FK320" s="614" t="s">
        <v>1083</v>
      </c>
      <c r="FL320" s="614" t="s">
        <v>1083</v>
      </c>
      <c r="FM320" s="614" t="s">
        <v>1083</v>
      </c>
      <c r="FN320" s="614" t="s">
        <v>1083</v>
      </c>
      <c r="FO320" s="614" t="s">
        <v>1083</v>
      </c>
      <c r="FP320" s="614" t="s">
        <v>1083</v>
      </c>
      <c r="FQ320" s="614" t="s">
        <v>1083</v>
      </c>
      <c r="FR320" s="614" t="s">
        <v>529</v>
      </c>
      <c r="FS320" s="614" t="s">
        <v>529</v>
      </c>
      <c r="FT320" s="614" t="s">
        <v>529</v>
      </c>
      <c r="FU320" s="614" t="s">
        <v>529</v>
      </c>
      <c r="FV320" s="614" t="s">
        <v>529</v>
      </c>
      <c r="FW320" s="614" t="s">
        <v>529</v>
      </c>
      <c r="FX320" s="614" t="s">
        <v>529</v>
      </c>
      <c r="FY320" s="614" t="s">
        <v>1083</v>
      </c>
      <c r="FZ320" s="614" t="s">
        <v>529</v>
      </c>
      <c r="GA320" s="614" t="s">
        <v>529</v>
      </c>
      <c r="GB320" s="614" t="s">
        <v>529</v>
      </c>
      <c r="GC320" s="614" t="s">
        <v>529</v>
      </c>
      <c r="GD320" s="614" t="s">
        <v>529</v>
      </c>
      <c r="GE320" s="614" t="s">
        <v>1083</v>
      </c>
      <c r="GF320" s="614" t="s">
        <v>529</v>
      </c>
      <c r="GG320" s="614" t="s">
        <v>529</v>
      </c>
      <c r="GH320" s="614" t="s">
        <v>1083</v>
      </c>
      <c r="GI320" s="614" t="s">
        <v>1083</v>
      </c>
      <c r="GJ320" s="614" t="s">
        <v>529</v>
      </c>
      <c r="GK320" s="614" t="s">
        <v>1083</v>
      </c>
      <c r="GL320" s="614" t="s">
        <v>529</v>
      </c>
      <c r="GM320" s="614" t="s">
        <v>1083</v>
      </c>
    </row>
    <row r="321" spans="1:195" x14ac:dyDescent="0.2">
      <c r="A321" s="613">
        <v>45146</v>
      </c>
      <c r="B321" s="614" t="s">
        <v>1083</v>
      </c>
      <c r="C321" s="614" t="s">
        <v>1083</v>
      </c>
      <c r="D321" s="614" t="s">
        <v>1083</v>
      </c>
      <c r="E321" s="614" t="s">
        <v>529</v>
      </c>
      <c r="F321" s="614" t="s">
        <v>1083</v>
      </c>
      <c r="G321" s="614" t="s">
        <v>1083</v>
      </c>
      <c r="H321" s="614" t="s">
        <v>1083</v>
      </c>
      <c r="I321" s="614" t="s">
        <v>1083</v>
      </c>
      <c r="J321" s="614" t="s">
        <v>1083</v>
      </c>
      <c r="K321" s="614" t="s">
        <v>1083</v>
      </c>
      <c r="L321" s="614" t="s">
        <v>1083</v>
      </c>
      <c r="M321" s="614" t="s">
        <v>1083</v>
      </c>
      <c r="N321" s="614" t="s">
        <v>1083</v>
      </c>
      <c r="O321" s="614" t="s">
        <v>1083</v>
      </c>
      <c r="P321" s="614" t="s">
        <v>1083</v>
      </c>
      <c r="Q321" s="614" t="s">
        <v>1083</v>
      </c>
      <c r="R321" s="614" t="s">
        <v>1083</v>
      </c>
      <c r="S321" s="614" t="s">
        <v>1083</v>
      </c>
      <c r="T321" s="614" t="s">
        <v>1083</v>
      </c>
      <c r="U321" s="614" t="s">
        <v>1083</v>
      </c>
      <c r="V321" s="614" t="s">
        <v>1083</v>
      </c>
      <c r="W321" s="614" t="s">
        <v>529</v>
      </c>
      <c r="X321" s="614" t="s">
        <v>529</v>
      </c>
      <c r="Y321" s="614" t="s">
        <v>529</v>
      </c>
      <c r="Z321" s="614" t="s">
        <v>1083</v>
      </c>
      <c r="AA321" s="614" t="s">
        <v>1083</v>
      </c>
      <c r="AB321" s="614" t="s">
        <v>1083</v>
      </c>
      <c r="AC321" s="614" t="s">
        <v>1083</v>
      </c>
      <c r="AD321" s="614" t="s">
        <v>1083</v>
      </c>
      <c r="AE321" s="614" t="s">
        <v>1083</v>
      </c>
      <c r="AF321" s="614" t="s">
        <v>1083</v>
      </c>
      <c r="AG321" s="614" t="s">
        <v>1083</v>
      </c>
      <c r="AH321" s="614" t="s">
        <v>1083</v>
      </c>
      <c r="AI321" s="614" t="s">
        <v>1083</v>
      </c>
      <c r="AJ321" s="614" t="s">
        <v>1083</v>
      </c>
      <c r="AK321" s="614" t="s">
        <v>1083</v>
      </c>
      <c r="AL321" s="614" t="s">
        <v>1083</v>
      </c>
      <c r="AM321" s="614" t="s">
        <v>1083</v>
      </c>
      <c r="AN321" s="614" t="s">
        <v>1083</v>
      </c>
      <c r="AO321" s="614" t="s">
        <v>1083</v>
      </c>
      <c r="AP321" s="614" t="s">
        <v>1083</v>
      </c>
      <c r="AQ321" s="614" t="s">
        <v>1083</v>
      </c>
      <c r="AR321" s="614" t="s">
        <v>1083</v>
      </c>
      <c r="AS321" s="614" t="s">
        <v>1083</v>
      </c>
      <c r="AT321" s="614" t="s">
        <v>1083</v>
      </c>
      <c r="AU321" s="614" t="s">
        <v>1083</v>
      </c>
      <c r="AV321" s="614" t="s">
        <v>1083</v>
      </c>
      <c r="AW321" s="614" t="s">
        <v>1083</v>
      </c>
      <c r="AX321" s="614" t="s">
        <v>1083</v>
      </c>
      <c r="AY321" s="614" t="s">
        <v>1083</v>
      </c>
      <c r="AZ321" s="614" t="s">
        <v>1083</v>
      </c>
      <c r="BA321" s="614" t="s">
        <v>1083</v>
      </c>
      <c r="BB321" s="614" t="s">
        <v>1083</v>
      </c>
      <c r="BC321" s="614" t="s">
        <v>529</v>
      </c>
      <c r="BD321" s="614" t="s">
        <v>529</v>
      </c>
      <c r="BE321" s="614" t="s">
        <v>1083</v>
      </c>
      <c r="BF321" s="614" t="s">
        <v>529</v>
      </c>
      <c r="BG321" s="614" t="s">
        <v>529</v>
      </c>
      <c r="BH321" s="614" t="s">
        <v>529</v>
      </c>
      <c r="BI321" s="614" t="s">
        <v>1083</v>
      </c>
      <c r="BJ321" s="614" t="s">
        <v>1083</v>
      </c>
      <c r="BK321" s="614" t="s">
        <v>529</v>
      </c>
      <c r="BL321" s="614" t="s">
        <v>529</v>
      </c>
      <c r="BM321" s="614" t="s">
        <v>1083</v>
      </c>
      <c r="BN321" s="614" t="s">
        <v>529</v>
      </c>
      <c r="BO321" s="614" t="s">
        <v>529</v>
      </c>
      <c r="BP321" s="614" t="s">
        <v>529</v>
      </c>
      <c r="BQ321" s="614" t="s">
        <v>529</v>
      </c>
      <c r="BR321" s="614" t="s">
        <v>529</v>
      </c>
      <c r="BS321" s="614" t="s">
        <v>529</v>
      </c>
      <c r="BT321" s="614" t="s">
        <v>529</v>
      </c>
      <c r="BU321" s="614" t="s">
        <v>529</v>
      </c>
      <c r="BV321" s="614" t="s">
        <v>529</v>
      </c>
      <c r="BW321" s="614" t="s">
        <v>529</v>
      </c>
      <c r="BX321" s="614" t="s">
        <v>529</v>
      </c>
      <c r="BY321" s="614" t="s">
        <v>1083</v>
      </c>
      <c r="BZ321" s="614" t="s">
        <v>1083</v>
      </c>
      <c r="CA321" s="614" t="s">
        <v>1083</v>
      </c>
      <c r="CB321" s="614" t="s">
        <v>1083</v>
      </c>
      <c r="CC321" s="614" t="s">
        <v>1083</v>
      </c>
      <c r="CD321" s="614" t="s">
        <v>1083</v>
      </c>
      <c r="CE321" s="614" t="s">
        <v>529</v>
      </c>
      <c r="CF321" s="614" t="s">
        <v>529</v>
      </c>
      <c r="CG321" s="614" t="s">
        <v>1083</v>
      </c>
      <c r="CH321" s="614" t="s">
        <v>1083</v>
      </c>
      <c r="CI321" s="614" t="s">
        <v>1083</v>
      </c>
      <c r="CJ321" s="614" t="s">
        <v>1083</v>
      </c>
      <c r="CK321" s="614" t="s">
        <v>529</v>
      </c>
      <c r="CL321" s="614" t="s">
        <v>1083</v>
      </c>
      <c r="CM321" s="614" t="s">
        <v>1083</v>
      </c>
      <c r="CN321" s="614" t="s">
        <v>1083</v>
      </c>
      <c r="CO321" s="614" t="s">
        <v>1083</v>
      </c>
      <c r="CP321" s="614" t="s">
        <v>1083</v>
      </c>
      <c r="CQ321" s="614" t="s">
        <v>1083</v>
      </c>
      <c r="CR321" s="614" t="s">
        <v>529</v>
      </c>
      <c r="CS321" s="614" t="s">
        <v>1083</v>
      </c>
      <c r="CT321" s="614" t="s">
        <v>1083</v>
      </c>
      <c r="CU321" s="614" t="s">
        <v>1083</v>
      </c>
      <c r="CV321" s="614" t="s">
        <v>1083</v>
      </c>
      <c r="CW321" s="614" t="s">
        <v>1083</v>
      </c>
      <c r="CX321" s="614" t="s">
        <v>1083</v>
      </c>
      <c r="CY321" s="614" t="s">
        <v>1083</v>
      </c>
      <c r="CZ321" s="614" t="s">
        <v>1083</v>
      </c>
      <c r="DA321" s="614" t="s">
        <v>1083</v>
      </c>
      <c r="DB321" s="614" t="s">
        <v>1083</v>
      </c>
      <c r="DC321" s="614" t="s">
        <v>529</v>
      </c>
      <c r="DD321" s="614" t="s">
        <v>1083</v>
      </c>
      <c r="DE321" s="614" t="s">
        <v>1083</v>
      </c>
      <c r="DF321" s="614" t="s">
        <v>1083</v>
      </c>
      <c r="DG321" s="614" t="s">
        <v>1083</v>
      </c>
      <c r="DH321" s="614" t="s">
        <v>1083</v>
      </c>
      <c r="DI321" s="614" t="s">
        <v>1083</v>
      </c>
      <c r="DJ321" s="614" t="s">
        <v>1083</v>
      </c>
      <c r="DK321" s="614" t="s">
        <v>1083</v>
      </c>
      <c r="DL321" s="614" t="s">
        <v>1083</v>
      </c>
      <c r="DM321" s="614" t="s">
        <v>529</v>
      </c>
      <c r="DN321" s="614" t="s">
        <v>1083</v>
      </c>
      <c r="DO321" s="614" t="s">
        <v>1083</v>
      </c>
      <c r="DP321" s="614" t="s">
        <v>529</v>
      </c>
      <c r="DQ321" s="614" t="s">
        <v>1083</v>
      </c>
      <c r="DR321" s="614" t="s">
        <v>1083</v>
      </c>
      <c r="DS321" s="614" t="s">
        <v>1083</v>
      </c>
      <c r="DT321" s="614" t="s">
        <v>1083</v>
      </c>
      <c r="DU321" s="614" t="s">
        <v>1083</v>
      </c>
      <c r="DV321" s="614" t="s">
        <v>1083</v>
      </c>
      <c r="DW321" s="614" t="s">
        <v>1083</v>
      </c>
      <c r="DX321" s="614" t="s">
        <v>1083</v>
      </c>
      <c r="DY321" s="614" t="s">
        <v>1083</v>
      </c>
      <c r="DZ321" s="614" t="s">
        <v>529</v>
      </c>
      <c r="EA321" s="614" t="s">
        <v>529</v>
      </c>
      <c r="EB321" s="614" t="s">
        <v>529</v>
      </c>
      <c r="EC321" s="614" t="s">
        <v>1083</v>
      </c>
      <c r="ED321" s="614" t="s">
        <v>529</v>
      </c>
      <c r="EE321" s="614" t="s">
        <v>529</v>
      </c>
      <c r="EF321" s="614" t="s">
        <v>529</v>
      </c>
      <c r="EG321" s="614" t="s">
        <v>529</v>
      </c>
      <c r="EH321" s="614" t="s">
        <v>1083</v>
      </c>
      <c r="EI321" s="614" t="s">
        <v>1083</v>
      </c>
      <c r="EJ321" s="614" t="s">
        <v>1083</v>
      </c>
      <c r="EK321" s="614" t="s">
        <v>1083</v>
      </c>
      <c r="EL321" s="614" t="s">
        <v>1083</v>
      </c>
      <c r="EM321" s="614" t="s">
        <v>1083</v>
      </c>
      <c r="EN321" s="614" t="s">
        <v>1083</v>
      </c>
      <c r="EO321" s="614" t="s">
        <v>1083</v>
      </c>
      <c r="EP321" s="614" t="s">
        <v>1083</v>
      </c>
      <c r="EQ321" s="614" t="s">
        <v>1083</v>
      </c>
      <c r="ER321" s="614" t="s">
        <v>1083</v>
      </c>
      <c r="ES321" s="614" t="s">
        <v>1083</v>
      </c>
      <c r="ET321" s="614" t="s">
        <v>1083</v>
      </c>
      <c r="EU321" s="614" t="s">
        <v>529</v>
      </c>
      <c r="EV321" s="614" t="s">
        <v>529</v>
      </c>
      <c r="EW321" s="614" t="s">
        <v>1083</v>
      </c>
      <c r="EX321" s="614" t="s">
        <v>1083</v>
      </c>
      <c r="EY321" s="614" t="s">
        <v>1083</v>
      </c>
      <c r="EZ321" s="614" t="s">
        <v>529</v>
      </c>
      <c r="FA321" s="614" t="s">
        <v>1083</v>
      </c>
      <c r="FB321" s="614" t="s">
        <v>1083</v>
      </c>
      <c r="FC321" s="614" t="s">
        <v>1083</v>
      </c>
      <c r="FD321" s="614" t="s">
        <v>1083</v>
      </c>
      <c r="FE321" s="614" t="s">
        <v>1083</v>
      </c>
      <c r="FF321" s="614" t="s">
        <v>1083</v>
      </c>
      <c r="FG321" s="614" t="s">
        <v>1083</v>
      </c>
      <c r="FH321" s="614" t="s">
        <v>1083</v>
      </c>
      <c r="FI321" s="614" t="s">
        <v>1083</v>
      </c>
      <c r="FJ321" s="614" t="s">
        <v>529</v>
      </c>
      <c r="FK321" s="614" t="s">
        <v>529</v>
      </c>
      <c r="FL321" s="614" t="s">
        <v>1083</v>
      </c>
      <c r="FM321" s="614" t="s">
        <v>1083</v>
      </c>
      <c r="FN321" s="614" t="s">
        <v>1083</v>
      </c>
      <c r="FO321" s="614" t="s">
        <v>1083</v>
      </c>
      <c r="FP321" s="614" t="s">
        <v>1083</v>
      </c>
      <c r="FQ321" s="614" t="s">
        <v>1083</v>
      </c>
      <c r="FR321" s="614" t="s">
        <v>529</v>
      </c>
      <c r="FS321" s="614" t="s">
        <v>529</v>
      </c>
      <c r="FT321" s="614" t="s">
        <v>529</v>
      </c>
      <c r="FU321" s="614" t="s">
        <v>529</v>
      </c>
      <c r="FV321" s="614" t="s">
        <v>529</v>
      </c>
      <c r="FW321" s="614" t="s">
        <v>529</v>
      </c>
      <c r="FX321" s="614" t="s">
        <v>529</v>
      </c>
      <c r="FY321" s="614" t="s">
        <v>1083</v>
      </c>
      <c r="FZ321" s="614" t="s">
        <v>529</v>
      </c>
      <c r="GA321" s="614" t="s">
        <v>529</v>
      </c>
      <c r="GB321" s="614" t="s">
        <v>529</v>
      </c>
      <c r="GC321" s="614" t="s">
        <v>529</v>
      </c>
      <c r="GD321" s="614" t="s">
        <v>529</v>
      </c>
      <c r="GE321" s="614" t="s">
        <v>1083</v>
      </c>
      <c r="GF321" s="614" t="s">
        <v>529</v>
      </c>
      <c r="GG321" s="614" t="s">
        <v>529</v>
      </c>
      <c r="GH321" s="614" t="s">
        <v>1083</v>
      </c>
      <c r="GI321" s="614" t="s">
        <v>1083</v>
      </c>
      <c r="GJ321" s="614" t="s">
        <v>529</v>
      </c>
      <c r="GK321" s="614" t="s">
        <v>1083</v>
      </c>
      <c r="GL321" s="614" t="s">
        <v>529</v>
      </c>
      <c r="GM321" s="614" t="s">
        <v>1083</v>
      </c>
    </row>
    <row r="322" spans="1:195" x14ac:dyDescent="0.2">
      <c r="A322" s="613">
        <v>45147</v>
      </c>
      <c r="B322" s="614" t="s">
        <v>1083</v>
      </c>
      <c r="C322" s="614" t="s">
        <v>1083</v>
      </c>
      <c r="D322" s="614" t="s">
        <v>1083</v>
      </c>
      <c r="E322" s="614" t="s">
        <v>529</v>
      </c>
      <c r="F322" s="614" t="s">
        <v>1083</v>
      </c>
      <c r="G322" s="614" t="s">
        <v>1083</v>
      </c>
      <c r="H322" s="614" t="s">
        <v>1083</v>
      </c>
      <c r="I322" s="614" t="s">
        <v>1083</v>
      </c>
      <c r="J322" s="614" t="s">
        <v>1083</v>
      </c>
      <c r="K322" s="614" t="s">
        <v>1083</v>
      </c>
      <c r="L322" s="614" t="s">
        <v>1083</v>
      </c>
      <c r="M322" s="614" t="s">
        <v>1083</v>
      </c>
      <c r="N322" s="614" t="s">
        <v>1083</v>
      </c>
      <c r="O322" s="614" t="s">
        <v>1083</v>
      </c>
      <c r="P322" s="614" t="s">
        <v>1083</v>
      </c>
      <c r="Q322" s="614" t="s">
        <v>1083</v>
      </c>
      <c r="R322" s="614" t="s">
        <v>1083</v>
      </c>
      <c r="S322" s="614" t="s">
        <v>1083</v>
      </c>
      <c r="T322" s="614" t="s">
        <v>1083</v>
      </c>
      <c r="U322" s="614" t="s">
        <v>1083</v>
      </c>
      <c r="V322" s="614" t="s">
        <v>1083</v>
      </c>
      <c r="W322" s="614" t="s">
        <v>1083</v>
      </c>
      <c r="X322" s="614" t="s">
        <v>1083</v>
      </c>
      <c r="Y322" s="614" t="s">
        <v>529</v>
      </c>
      <c r="Z322" s="614" t="s">
        <v>1083</v>
      </c>
      <c r="AA322" s="614" t="s">
        <v>1083</v>
      </c>
      <c r="AB322" s="614" t="s">
        <v>1083</v>
      </c>
      <c r="AC322" s="614" t="s">
        <v>1083</v>
      </c>
      <c r="AD322" s="614" t="s">
        <v>1083</v>
      </c>
      <c r="AE322" s="614" t="s">
        <v>1083</v>
      </c>
      <c r="AF322" s="614" t="s">
        <v>1083</v>
      </c>
      <c r="AG322" s="614" t="s">
        <v>1083</v>
      </c>
      <c r="AH322" s="614" t="s">
        <v>1083</v>
      </c>
      <c r="AI322" s="614" t="s">
        <v>1083</v>
      </c>
      <c r="AJ322" s="614" t="s">
        <v>1083</v>
      </c>
      <c r="AK322" s="614" t="s">
        <v>1083</v>
      </c>
      <c r="AL322" s="614" t="s">
        <v>1083</v>
      </c>
      <c r="AM322" s="614" t="s">
        <v>1083</v>
      </c>
      <c r="AN322" s="614" t="s">
        <v>1083</v>
      </c>
      <c r="AO322" s="614" t="s">
        <v>1083</v>
      </c>
      <c r="AP322" s="614" t="s">
        <v>1083</v>
      </c>
      <c r="AQ322" s="614" t="s">
        <v>1083</v>
      </c>
      <c r="AR322" s="614" t="s">
        <v>1083</v>
      </c>
      <c r="AS322" s="614" t="s">
        <v>1083</v>
      </c>
      <c r="AT322" s="614" t="s">
        <v>1083</v>
      </c>
      <c r="AU322" s="614" t="s">
        <v>1083</v>
      </c>
      <c r="AV322" s="614" t="s">
        <v>1083</v>
      </c>
      <c r="AW322" s="614" t="s">
        <v>1083</v>
      </c>
      <c r="AX322" s="614" t="s">
        <v>1083</v>
      </c>
      <c r="AY322" s="614" t="s">
        <v>1083</v>
      </c>
      <c r="AZ322" s="614" t="s">
        <v>1083</v>
      </c>
      <c r="BA322" s="614" t="s">
        <v>1083</v>
      </c>
      <c r="BB322" s="614" t="s">
        <v>1083</v>
      </c>
      <c r="BC322" s="614" t="s">
        <v>529</v>
      </c>
      <c r="BD322" s="614" t="s">
        <v>529</v>
      </c>
      <c r="BE322" s="614" t="s">
        <v>1083</v>
      </c>
      <c r="BF322" s="614" t="s">
        <v>529</v>
      </c>
      <c r="BG322" s="614" t="s">
        <v>529</v>
      </c>
      <c r="BH322" s="614" t="s">
        <v>529</v>
      </c>
      <c r="BI322" s="614" t="s">
        <v>1083</v>
      </c>
      <c r="BJ322" s="614" t="s">
        <v>1083</v>
      </c>
      <c r="BK322" s="614" t="s">
        <v>529</v>
      </c>
      <c r="BL322" s="614" t="s">
        <v>529</v>
      </c>
      <c r="BM322" s="614" t="s">
        <v>1083</v>
      </c>
      <c r="BN322" s="614" t="s">
        <v>529</v>
      </c>
      <c r="BO322" s="614" t="s">
        <v>529</v>
      </c>
      <c r="BP322" s="614" t="s">
        <v>529</v>
      </c>
      <c r="BQ322" s="614" t="s">
        <v>529</v>
      </c>
      <c r="BR322" s="614" t="s">
        <v>529</v>
      </c>
      <c r="BS322" s="614" t="s">
        <v>529</v>
      </c>
      <c r="BT322" s="614" t="s">
        <v>529</v>
      </c>
      <c r="BU322" s="614" t="s">
        <v>529</v>
      </c>
      <c r="BV322" s="614" t="s">
        <v>529</v>
      </c>
      <c r="BW322" s="614" t="s">
        <v>529</v>
      </c>
      <c r="BX322" s="614" t="s">
        <v>529</v>
      </c>
      <c r="BY322" s="614" t="s">
        <v>1083</v>
      </c>
      <c r="BZ322" s="614" t="s">
        <v>1083</v>
      </c>
      <c r="CA322" s="614" t="s">
        <v>1083</v>
      </c>
      <c r="CB322" s="614" t="s">
        <v>1083</v>
      </c>
      <c r="CC322" s="614" t="s">
        <v>1083</v>
      </c>
      <c r="CD322" s="614" t="s">
        <v>529</v>
      </c>
      <c r="CE322" s="614" t="s">
        <v>529</v>
      </c>
      <c r="CF322" s="614" t="s">
        <v>529</v>
      </c>
      <c r="CG322" s="614" t="s">
        <v>529</v>
      </c>
      <c r="CH322" s="614" t="s">
        <v>1083</v>
      </c>
      <c r="CI322" s="614" t="s">
        <v>529</v>
      </c>
      <c r="CJ322" s="614" t="s">
        <v>1083</v>
      </c>
      <c r="CK322" s="614" t="s">
        <v>529</v>
      </c>
      <c r="CL322" s="614" t="s">
        <v>1083</v>
      </c>
      <c r="CM322" s="614" t="s">
        <v>1083</v>
      </c>
      <c r="CN322" s="614" t="s">
        <v>529</v>
      </c>
      <c r="CO322" s="614" t="s">
        <v>1083</v>
      </c>
      <c r="CP322" s="614" t="s">
        <v>1083</v>
      </c>
      <c r="CQ322" s="614" t="s">
        <v>1083</v>
      </c>
      <c r="CR322" s="614" t="s">
        <v>529</v>
      </c>
      <c r="CS322" s="614" t="s">
        <v>1083</v>
      </c>
      <c r="CT322" s="614" t="s">
        <v>1083</v>
      </c>
      <c r="CU322" s="614" t="s">
        <v>1083</v>
      </c>
      <c r="CV322" s="614" t="s">
        <v>1083</v>
      </c>
      <c r="CW322" s="614" t="s">
        <v>1083</v>
      </c>
      <c r="CX322" s="614" t="s">
        <v>1083</v>
      </c>
      <c r="CY322" s="614" t="s">
        <v>1083</v>
      </c>
      <c r="CZ322" s="614" t="s">
        <v>1083</v>
      </c>
      <c r="DA322" s="614" t="s">
        <v>1083</v>
      </c>
      <c r="DB322" s="614" t="s">
        <v>529</v>
      </c>
      <c r="DC322" s="614" t="s">
        <v>529</v>
      </c>
      <c r="DD322" s="614" t="s">
        <v>1083</v>
      </c>
      <c r="DE322" s="614" t="s">
        <v>1083</v>
      </c>
      <c r="DF322" s="614" t="s">
        <v>529</v>
      </c>
      <c r="DG322" s="614" t="s">
        <v>1083</v>
      </c>
      <c r="DH322" s="614" t="s">
        <v>1083</v>
      </c>
      <c r="DI322" s="614" t="s">
        <v>1083</v>
      </c>
      <c r="DJ322" s="614" t="s">
        <v>1083</v>
      </c>
      <c r="DK322" s="614" t="s">
        <v>1083</v>
      </c>
      <c r="DL322" s="614" t="s">
        <v>1083</v>
      </c>
      <c r="DM322" s="614" t="s">
        <v>529</v>
      </c>
      <c r="DN322" s="614" t="s">
        <v>1083</v>
      </c>
      <c r="DO322" s="614" t="s">
        <v>1083</v>
      </c>
      <c r="DP322" s="614" t="s">
        <v>529</v>
      </c>
      <c r="DQ322" s="614" t="s">
        <v>1083</v>
      </c>
      <c r="DR322" s="614" t="s">
        <v>1083</v>
      </c>
      <c r="DS322" s="614" t="s">
        <v>1083</v>
      </c>
      <c r="DT322" s="614" t="s">
        <v>1083</v>
      </c>
      <c r="DU322" s="614" t="s">
        <v>529</v>
      </c>
      <c r="DV322" s="614" t="s">
        <v>529</v>
      </c>
      <c r="DW322" s="614" t="s">
        <v>1083</v>
      </c>
      <c r="DX322" s="614" t="s">
        <v>1083</v>
      </c>
      <c r="DY322" s="614" t="s">
        <v>1083</v>
      </c>
      <c r="DZ322" s="614" t="s">
        <v>529</v>
      </c>
      <c r="EA322" s="614" t="s">
        <v>529</v>
      </c>
      <c r="EB322" s="614" t="s">
        <v>529</v>
      </c>
      <c r="EC322" s="614" t="s">
        <v>1083</v>
      </c>
      <c r="ED322" s="614" t="s">
        <v>529</v>
      </c>
      <c r="EE322" s="614" t="s">
        <v>529</v>
      </c>
      <c r="EF322" s="614" t="s">
        <v>529</v>
      </c>
      <c r="EG322" s="614" t="s">
        <v>529</v>
      </c>
      <c r="EH322" s="614" t="s">
        <v>1083</v>
      </c>
      <c r="EI322" s="614" t="s">
        <v>1083</v>
      </c>
      <c r="EJ322" s="614" t="s">
        <v>1083</v>
      </c>
      <c r="EK322" s="614" t="s">
        <v>1083</v>
      </c>
      <c r="EL322" s="614" t="s">
        <v>1083</v>
      </c>
      <c r="EM322" s="614" t="s">
        <v>1083</v>
      </c>
      <c r="EN322" s="614" t="s">
        <v>1083</v>
      </c>
      <c r="EO322" s="614" t="s">
        <v>1083</v>
      </c>
      <c r="EP322" s="614" t="s">
        <v>1083</v>
      </c>
      <c r="EQ322" s="614" t="s">
        <v>1083</v>
      </c>
      <c r="ER322" s="614" t="s">
        <v>1083</v>
      </c>
      <c r="ES322" s="614" t="s">
        <v>1083</v>
      </c>
      <c r="ET322" s="614" t="s">
        <v>529</v>
      </c>
      <c r="EU322" s="614" t="s">
        <v>529</v>
      </c>
      <c r="EV322" s="614" t="s">
        <v>529</v>
      </c>
      <c r="EW322" s="614" t="s">
        <v>1083</v>
      </c>
      <c r="EX322" s="614" t="s">
        <v>1083</v>
      </c>
      <c r="EY322" s="614" t="s">
        <v>1083</v>
      </c>
      <c r="EZ322" s="614" t="s">
        <v>529</v>
      </c>
      <c r="FA322" s="614" t="s">
        <v>1083</v>
      </c>
      <c r="FB322" s="614" t="s">
        <v>1083</v>
      </c>
      <c r="FC322" s="614" t="s">
        <v>1083</v>
      </c>
      <c r="FD322" s="614" t="s">
        <v>1083</v>
      </c>
      <c r="FE322" s="614" t="s">
        <v>1083</v>
      </c>
      <c r="FF322" s="614" t="s">
        <v>1083</v>
      </c>
      <c r="FG322" s="614" t="s">
        <v>1083</v>
      </c>
      <c r="FH322" s="614" t="s">
        <v>1083</v>
      </c>
      <c r="FI322" s="614" t="s">
        <v>1083</v>
      </c>
      <c r="FJ322" s="614" t="s">
        <v>1083</v>
      </c>
      <c r="FK322" s="614" t="s">
        <v>1083</v>
      </c>
      <c r="FL322" s="614" t="s">
        <v>1083</v>
      </c>
      <c r="FM322" s="614" t="s">
        <v>1083</v>
      </c>
      <c r="FN322" s="614" t="s">
        <v>1083</v>
      </c>
      <c r="FO322" s="614" t="s">
        <v>1083</v>
      </c>
      <c r="FP322" s="614" t="s">
        <v>1083</v>
      </c>
      <c r="FQ322" s="614" t="s">
        <v>1083</v>
      </c>
      <c r="FR322" s="614" t="s">
        <v>529</v>
      </c>
      <c r="FS322" s="614" t="s">
        <v>529</v>
      </c>
      <c r="FT322" s="614" t="s">
        <v>529</v>
      </c>
      <c r="FU322" s="614" t="s">
        <v>529</v>
      </c>
      <c r="FV322" s="614" t="s">
        <v>529</v>
      </c>
      <c r="FW322" s="614" t="s">
        <v>529</v>
      </c>
      <c r="FX322" s="614" t="s">
        <v>529</v>
      </c>
      <c r="FY322" s="614" t="s">
        <v>529</v>
      </c>
      <c r="FZ322" s="614" t="s">
        <v>529</v>
      </c>
      <c r="GA322" s="614" t="s">
        <v>529</v>
      </c>
      <c r="GB322" s="614" t="s">
        <v>529</v>
      </c>
      <c r="GC322" s="614" t="s">
        <v>529</v>
      </c>
      <c r="GD322" s="614" t="s">
        <v>529</v>
      </c>
      <c r="GE322" s="614" t="s">
        <v>1083</v>
      </c>
      <c r="GF322" s="614" t="s">
        <v>529</v>
      </c>
      <c r="GG322" s="614" t="s">
        <v>529</v>
      </c>
      <c r="GH322" s="614" t="s">
        <v>1083</v>
      </c>
      <c r="GI322" s="614" t="s">
        <v>1083</v>
      </c>
      <c r="GJ322" s="614" t="s">
        <v>529</v>
      </c>
      <c r="GK322" s="614" t="s">
        <v>1083</v>
      </c>
      <c r="GL322" s="614" t="s">
        <v>529</v>
      </c>
      <c r="GM322" s="614" t="s">
        <v>1083</v>
      </c>
    </row>
    <row r="323" spans="1:195" x14ac:dyDescent="0.2">
      <c r="A323" s="613">
        <v>45148</v>
      </c>
      <c r="B323" s="614" t="s">
        <v>1083</v>
      </c>
      <c r="C323" s="614" t="s">
        <v>1083</v>
      </c>
      <c r="D323" s="614" t="s">
        <v>1083</v>
      </c>
      <c r="E323" s="614" t="s">
        <v>529</v>
      </c>
      <c r="F323" s="614" t="s">
        <v>1083</v>
      </c>
      <c r="G323" s="614" t="s">
        <v>1083</v>
      </c>
      <c r="H323" s="614" t="s">
        <v>1083</v>
      </c>
      <c r="I323" s="614" t="s">
        <v>1083</v>
      </c>
      <c r="J323" s="614" t="s">
        <v>1083</v>
      </c>
      <c r="K323" s="614" t="s">
        <v>1083</v>
      </c>
      <c r="L323" s="614" t="s">
        <v>1083</v>
      </c>
      <c r="M323" s="614" t="s">
        <v>1083</v>
      </c>
      <c r="N323" s="614" t="s">
        <v>1083</v>
      </c>
      <c r="O323" s="614" t="s">
        <v>1083</v>
      </c>
      <c r="P323" s="614" t="s">
        <v>1083</v>
      </c>
      <c r="Q323" s="614" t="s">
        <v>1083</v>
      </c>
      <c r="R323" s="614" t="s">
        <v>1083</v>
      </c>
      <c r="S323" s="614" t="s">
        <v>1083</v>
      </c>
      <c r="T323" s="614" t="s">
        <v>1083</v>
      </c>
      <c r="U323" s="614" t="s">
        <v>1083</v>
      </c>
      <c r="V323" s="614" t="s">
        <v>1083</v>
      </c>
      <c r="W323" s="614" t="s">
        <v>1083</v>
      </c>
      <c r="X323" s="614" t="s">
        <v>1083</v>
      </c>
      <c r="Y323" s="614" t="s">
        <v>529</v>
      </c>
      <c r="Z323" s="614" t="s">
        <v>1083</v>
      </c>
      <c r="AA323" s="614" t="s">
        <v>1083</v>
      </c>
      <c r="AB323" s="614" t="s">
        <v>1083</v>
      </c>
      <c r="AC323" s="614" t="s">
        <v>1083</v>
      </c>
      <c r="AD323" s="614" t="s">
        <v>1083</v>
      </c>
      <c r="AE323" s="614" t="s">
        <v>1083</v>
      </c>
      <c r="AF323" s="614" t="s">
        <v>1083</v>
      </c>
      <c r="AG323" s="614" t="s">
        <v>1083</v>
      </c>
      <c r="AH323" s="614" t="s">
        <v>1083</v>
      </c>
      <c r="AI323" s="614" t="s">
        <v>1083</v>
      </c>
      <c r="AJ323" s="614" t="s">
        <v>1083</v>
      </c>
      <c r="AK323" s="614" t="s">
        <v>1083</v>
      </c>
      <c r="AL323" s="614" t="s">
        <v>1083</v>
      </c>
      <c r="AM323" s="614" t="s">
        <v>1083</v>
      </c>
      <c r="AN323" s="614" t="s">
        <v>1083</v>
      </c>
      <c r="AO323" s="614" t="s">
        <v>1083</v>
      </c>
      <c r="AP323" s="614" t="s">
        <v>1083</v>
      </c>
      <c r="AQ323" s="614" t="s">
        <v>1083</v>
      </c>
      <c r="AR323" s="614" t="s">
        <v>1083</v>
      </c>
      <c r="AS323" s="614" t="s">
        <v>1083</v>
      </c>
      <c r="AT323" s="614" t="s">
        <v>1083</v>
      </c>
      <c r="AU323" s="614" t="s">
        <v>1083</v>
      </c>
      <c r="AV323" s="614" t="s">
        <v>1083</v>
      </c>
      <c r="AW323" s="614" t="s">
        <v>1083</v>
      </c>
      <c r="AX323" s="614" t="s">
        <v>1083</v>
      </c>
      <c r="AY323" s="614" t="s">
        <v>1083</v>
      </c>
      <c r="AZ323" s="614" t="s">
        <v>1083</v>
      </c>
      <c r="BA323" s="614" t="s">
        <v>1083</v>
      </c>
      <c r="BB323" s="614" t="s">
        <v>1083</v>
      </c>
      <c r="BC323" s="614" t="s">
        <v>529</v>
      </c>
      <c r="BD323" s="614" t="s">
        <v>529</v>
      </c>
      <c r="BE323" s="614" t="s">
        <v>1083</v>
      </c>
      <c r="BF323" s="614" t="s">
        <v>529</v>
      </c>
      <c r="BG323" s="614" t="s">
        <v>529</v>
      </c>
      <c r="BH323" s="614" t="s">
        <v>529</v>
      </c>
      <c r="BI323" s="614" t="s">
        <v>1083</v>
      </c>
      <c r="BJ323" s="614" t="s">
        <v>1083</v>
      </c>
      <c r="BK323" s="614" t="s">
        <v>529</v>
      </c>
      <c r="BL323" s="614" t="s">
        <v>529</v>
      </c>
      <c r="BM323" s="614" t="s">
        <v>1083</v>
      </c>
      <c r="BN323" s="614" t="s">
        <v>529</v>
      </c>
      <c r="BO323" s="614" t="s">
        <v>529</v>
      </c>
      <c r="BP323" s="614" t="s">
        <v>529</v>
      </c>
      <c r="BQ323" s="614" t="s">
        <v>529</v>
      </c>
      <c r="BR323" s="614" t="s">
        <v>529</v>
      </c>
      <c r="BS323" s="614" t="s">
        <v>529</v>
      </c>
      <c r="BT323" s="614" t="s">
        <v>529</v>
      </c>
      <c r="BU323" s="614" t="s">
        <v>529</v>
      </c>
      <c r="BV323" s="614" t="s">
        <v>529</v>
      </c>
      <c r="BW323" s="614" t="s">
        <v>529</v>
      </c>
      <c r="BX323" s="614" t="s">
        <v>529</v>
      </c>
      <c r="BY323" s="614" t="s">
        <v>1083</v>
      </c>
      <c r="BZ323" s="614" t="s">
        <v>1083</v>
      </c>
      <c r="CA323" s="614" t="s">
        <v>1083</v>
      </c>
      <c r="CB323" s="614" t="s">
        <v>1083</v>
      </c>
      <c r="CC323" s="614" t="s">
        <v>1083</v>
      </c>
      <c r="CD323" s="614" t="s">
        <v>1083</v>
      </c>
      <c r="CE323" s="614" t="s">
        <v>529</v>
      </c>
      <c r="CF323" s="614" t="s">
        <v>529</v>
      </c>
      <c r="CG323" s="614" t="s">
        <v>1083</v>
      </c>
      <c r="CH323" s="614" t="s">
        <v>1083</v>
      </c>
      <c r="CI323" s="614" t="s">
        <v>1083</v>
      </c>
      <c r="CJ323" s="614" t="s">
        <v>1083</v>
      </c>
      <c r="CK323" s="614" t="s">
        <v>529</v>
      </c>
      <c r="CL323" s="614" t="s">
        <v>1083</v>
      </c>
      <c r="CM323" s="614" t="s">
        <v>1083</v>
      </c>
      <c r="CN323" s="614" t="s">
        <v>1083</v>
      </c>
      <c r="CO323" s="614" t="s">
        <v>1083</v>
      </c>
      <c r="CP323" s="614" t="s">
        <v>1083</v>
      </c>
      <c r="CQ323" s="614" t="s">
        <v>1083</v>
      </c>
      <c r="CR323" s="614" t="s">
        <v>529</v>
      </c>
      <c r="CS323" s="614" t="s">
        <v>1083</v>
      </c>
      <c r="CT323" s="614" t="s">
        <v>1083</v>
      </c>
      <c r="CU323" s="614" t="s">
        <v>1083</v>
      </c>
      <c r="CV323" s="614" t="s">
        <v>1083</v>
      </c>
      <c r="CW323" s="614" t="s">
        <v>1083</v>
      </c>
      <c r="CX323" s="614" t="s">
        <v>1083</v>
      </c>
      <c r="CY323" s="614" t="s">
        <v>1083</v>
      </c>
      <c r="CZ323" s="614" t="s">
        <v>1083</v>
      </c>
      <c r="DA323" s="614" t="s">
        <v>1083</v>
      </c>
      <c r="DB323" s="614" t="s">
        <v>1083</v>
      </c>
      <c r="DC323" s="614" t="s">
        <v>529</v>
      </c>
      <c r="DD323" s="614" t="s">
        <v>1083</v>
      </c>
      <c r="DE323" s="614" t="s">
        <v>1083</v>
      </c>
      <c r="DF323" s="614" t="s">
        <v>1083</v>
      </c>
      <c r="DG323" s="614" t="s">
        <v>1083</v>
      </c>
      <c r="DH323" s="614" t="s">
        <v>1083</v>
      </c>
      <c r="DI323" s="614" t="s">
        <v>1083</v>
      </c>
      <c r="DJ323" s="614" t="s">
        <v>1083</v>
      </c>
      <c r="DK323" s="614" t="s">
        <v>1083</v>
      </c>
      <c r="DL323" s="614" t="s">
        <v>1083</v>
      </c>
      <c r="DM323" s="614" t="s">
        <v>529</v>
      </c>
      <c r="DN323" s="614" t="s">
        <v>1083</v>
      </c>
      <c r="DO323" s="614" t="s">
        <v>1083</v>
      </c>
      <c r="DP323" s="614" t="s">
        <v>529</v>
      </c>
      <c r="DQ323" s="614" t="s">
        <v>1083</v>
      </c>
      <c r="DR323" s="614" t="s">
        <v>1083</v>
      </c>
      <c r="DS323" s="614" t="s">
        <v>1083</v>
      </c>
      <c r="DT323" s="614" t="s">
        <v>1083</v>
      </c>
      <c r="DU323" s="614" t="s">
        <v>529</v>
      </c>
      <c r="DV323" s="614" t="s">
        <v>529</v>
      </c>
      <c r="DW323" s="614" t="s">
        <v>1083</v>
      </c>
      <c r="DX323" s="614" t="s">
        <v>1083</v>
      </c>
      <c r="DY323" s="614" t="s">
        <v>1083</v>
      </c>
      <c r="DZ323" s="614" t="s">
        <v>529</v>
      </c>
      <c r="EA323" s="614" t="s">
        <v>529</v>
      </c>
      <c r="EB323" s="614" t="s">
        <v>529</v>
      </c>
      <c r="EC323" s="614" t="s">
        <v>1083</v>
      </c>
      <c r="ED323" s="614" t="s">
        <v>529</v>
      </c>
      <c r="EE323" s="614" t="s">
        <v>529</v>
      </c>
      <c r="EF323" s="614" t="s">
        <v>529</v>
      </c>
      <c r="EG323" s="614" t="s">
        <v>1083</v>
      </c>
      <c r="EH323" s="614" t="s">
        <v>1083</v>
      </c>
      <c r="EI323" s="614" t="s">
        <v>1083</v>
      </c>
      <c r="EJ323" s="614" t="s">
        <v>1083</v>
      </c>
      <c r="EK323" s="614" t="s">
        <v>1083</v>
      </c>
      <c r="EL323" s="614" t="s">
        <v>1083</v>
      </c>
      <c r="EM323" s="614" t="s">
        <v>1083</v>
      </c>
      <c r="EN323" s="614" t="s">
        <v>1083</v>
      </c>
      <c r="EO323" s="614" t="s">
        <v>1083</v>
      </c>
      <c r="EP323" s="614" t="s">
        <v>1083</v>
      </c>
      <c r="EQ323" s="614" t="s">
        <v>1083</v>
      </c>
      <c r="ER323" s="614" t="s">
        <v>1083</v>
      </c>
      <c r="ES323" s="614" t="s">
        <v>1083</v>
      </c>
      <c r="ET323" s="614" t="s">
        <v>529</v>
      </c>
      <c r="EU323" s="614" t="s">
        <v>529</v>
      </c>
      <c r="EV323" s="614" t="s">
        <v>529</v>
      </c>
      <c r="EW323" s="614" t="s">
        <v>1083</v>
      </c>
      <c r="EX323" s="614" t="s">
        <v>1083</v>
      </c>
      <c r="EY323" s="614" t="s">
        <v>1083</v>
      </c>
      <c r="EZ323" s="614" t="s">
        <v>529</v>
      </c>
      <c r="FA323" s="614" t="s">
        <v>1083</v>
      </c>
      <c r="FB323" s="614" t="s">
        <v>1083</v>
      </c>
      <c r="FC323" s="614" t="s">
        <v>1083</v>
      </c>
      <c r="FD323" s="614" t="s">
        <v>1083</v>
      </c>
      <c r="FE323" s="614" t="s">
        <v>1083</v>
      </c>
      <c r="FF323" s="614" t="s">
        <v>1083</v>
      </c>
      <c r="FG323" s="614" t="s">
        <v>1083</v>
      </c>
      <c r="FH323" s="614" t="s">
        <v>1083</v>
      </c>
      <c r="FI323" s="614" t="s">
        <v>1083</v>
      </c>
      <c r="FJ323" s="614" t="s">
        <v>1083</v>
      </c>
      <c r="FK323" s="614" t="s">
        <v>1083</v>
      </c>
      <c r="FL323" s="614" t="s">
        <v>1083</v>
      </c>
      <c r="FM323" s="614" t="s">
        <v>1083</v>
      </c>
      <c r="FN323" s="614" t="s">
        <v>1083</v>
      </c>
      <c r="FO323" s="614" t="s">
        <v>1083</v>
      </c>
      <c r="FP323" s="614" t="s">
        <v>1083</v>
      </c>
      <c r="FQ323" s="614" t="s">
        <v>1083</v>
      </c>
      <c r="FR323" s="614" t="s">
        <v>529</v>
      </c>
      <c r="FS323" s="614" t="s">
        <v>529</v>
      </c>
      <c r="FT323" s="614" t="s">
        <v>529</v>
      </c>
      <c r="FU323" s="614" t="s">
        <v>529</v>
      </c>
      <c r="FV323" s="614" t="s">
        <v>529</v>
      </c>
      <c r="FW323" s="614" t="s">
        <v>529</v>
      </c>
      <c r="FX323" s="614" t="s">
        <v>529</v>
      </c>
      <c r="FY323" s="614" t="s">
        <v>1083</v>
      </c>
      <c r="FZ323" s="614" t="s">
        <v>529</v>
      </c>
      <c r="GA323" s="614" t="s">
        <v>529</v>
      </c>
      <c r="GB323" s="614" t="s">
        <v>529</v>
      </c>
      <c r="GC323" s="614" t="s">
        <v>529</v>
      </c>
      <c r="GD323" s="614" t="s">
        <v>529</v>
      </c>
      <c r="GE323" s="614" t="s">
        <v>1083</v>
      </c>
      <c r="GF323" s="614" t="s">
        <v>529</v>
      </c>
      <c r="GG323" s="614" t="s">
        <v>529</v>
      </c>
      <c r="GH323" s="614" t="s">
        <v>1083</v>
      </c>
      <c r="GI323" s="614" t="s">
        <v>1083</v>
      </c>
      <c r="GJ323" s="614" t="s">
        <v>1083</v>
      </c>
      <c r="GK323" s="614" t="s">
        <v>1083</v>
      </c>
      <c r="GL323" s="614" t="s">
        <v>529</v>
      </c>
      <c r="GM323" s="614" t="s">
        <v>529</v>
      </c>
    </row>
    <row r="324" spans="1:195" x14ac:dyDescent="0.2">
      <c r="A324" s="613">
        <v>45149</v>
      </c>
      <c r="B324" s="614" t="s">
        <v>1083</v>
      </c>
      <c r="C324" s="614" t="s">
        <v>1083</v>
      </c>
      <c r="D324" s="614" t="s">
        <v>1083</v>
      </c>
      <c r="E324" s="614" t="s">
        <v>529</v>
      </c>
      <c r="F324" s="614" t="s">
        <v>1083</v>
      </c>
      <c r="G324" s="614" t="s">
        <v>1083</v>
      </c>
      <c r="H324" s="614" t="s">
        <v>1083</v>
      </c>
      <c r="I324" s="614" t="s">
        <v>529</v>
      </c>
      <c r="J324" s="614" t="s">
        <v>1083</v>
      </c>
      <c r="K324" s="614" t="s">
        <v>1083</v>
      </c>
      <c r="L324" s="614" t="s">
        <v>1083</v>
      </c>
      <c r="M324" s="614" t="s">
        <v>1083</v>
      </c>
      <c r="N324" s="614" t="s">
        <v>1083</v>
      </c>
      <c r="O324" s="614" t="s">
        <v>1083</v>
      </c>
      <c r="P324" s="614" t="s">
        <v>1083</v>
      </c>
      <c r="Q324" s="614" t="s">
        <v>1083</v>
      </c>
      <c r="R324" s="614" t="s">
        <v>1083</v>
      </c>
      <c r="S324" s="614" t="s">
        <v>1083</v>
      </c>
      <c r="T324" s="614" t="s">
        <v>1083</v>
      </c>
      <c r="U324" s="614" t="s">
        <v>1083</v>
      </c>
      <c r="V324" s="614" t="s">
        <v>1083</v>
      </c>
      <c r="W324" s="614" t="s">
        <v>1083</v>
      </c>
      <c r="X324" s="614" t="s">
        <v>1083</v>
      </c>
      <c r="Y324" s="614" t="s">
        <v>529</v>
      </c>
      <c r="Z324" s="614" t="s">
        <v>1083</v>
      </c>
      <c r="AA324" s="614" t="s">
        <v>1083</v>
      </c>
      <c r="AB324" s="614" t="s">
        <v>1083</v>
      </c>
      <c r="AC324" s="614" t="s">
        <v>1083</v>
      </c>
      <c r="AD324" s="614" t="s">
        <v>1083</v>
      </c>
      <c r="AE324" s="614" t="s">
        <v>1083</v>
      </c>
      <c r="AF324" s="614" t="s">
        <v>1083</v>
      </c>
      <c r="AG324" s="614" t="s">
        <v>1083</v>
      </c>
      <c r="AH324" s="614" t="s">
        <v>1083</v>
      </c>
      <c r="AI324" s="614" t="s">
        <v>1083</v>
      </c>
      <c r="AJ324" s="614" t="s">
        <v>1083</v>
      </c>
      <c r="AK324" s="614" t="s">
        <v>1083</v>
      </c>
      <c r="AL324" s="614" t="s">
        <v>1083</v>
      </c>
      <c r="AM324" s="614" t="s">
        <v>1083</v>
      </c>
      <c r="AN324" s="614" t="s">
        <v>1083</v>
      </c>
      <c r="AO324" s="614" t="s">
        <v>1083</v>
      </c>
      <c r="AP324" s="614" t="s">
        <v>1083</v>
      </c>
      <c r="AQ324" s="614" t="s">
        <v>1083</v>
      </c>
      <c r="AR324" s="614" t="s">
        <v>1083</v>
      </c>
      <c r="AS324" s="614" t="s">
        <v>1083</v>
      </c>
      <c r="AT324" s="614" t="s">
        <v>1083</v>
      </c>
      <c r="AU324" s="614" t="s">
        <v>1083</v>
      </c>
      <c r="AV324" s="614" t="s">
        <v>1083</v>
      </c>
      <c r="AW324" s="614" t="s">
        <v>1083</v>
      </c>
      <c r="AX324" s="614" t="s">
        <v>1083</v>
      </c>
      <c r="AY324" s="614" t="s">
        <v>1083</v>
      </c>
      <c r="AZ324" s="614" t="s">
        <v>1083</v>
      </c>
      <c r="BA324" s="614" t="s">
        <v>1083</v>
      </c>
      <c r="BB324" s="614" t="s">
        <v>1083</v>
      </c>
      <c r="BC324" s="614" t="s">
        <v>529</v>
      </c>
      <c r="BD324" s="614" t="s">
        <v>529</v>
      </c>
      <c r="BE324" s="614" t="s">
        <v>1083</v>
      </c>
      <c r="BF324" s="614" t="s">
        <v>529</v>
      </c>
      <c r="BG324" s="614" t="s">
        <v>529</v>
      </c>
      <c r="BH324" s="614" t="s">
        <v>529</v>
      </c>
      <c r="BI324" s="614" t="s">
        <v>1083</v>
      </c>
      <c r="BJ324" s="614" t="s">
        <v>1083</v>
      </c>
      <c r="BK324" s="614" t="s">
        <v>529</v>
      </c>
      <c r="BL324" s="614" t="s">
        <v>529</v>
      </c>
      <c r="BM324" s="614" t="s">
        <v>1083</v>
      </c>
      <c r="BN324" s="614" t="s">
        <v>529</v>
      </c>
      <c r="BO324" s="614" t="s">
        <v>529</v>
      </c>
      <c r="BP324" s="614" t="s">
        <v>529</v>
      </c>
      <c r="BQ324" s="614" t="s">
        <v>529</v>
      </c>
      <c r="BR324" s="614" t="s">
        <v>529</v>
      </c>
      <c r="BS324" s="614" t="s">
        <v>529</v>
      </c>
      <c r="BT324" s="614" t="s">
        <v>529</v>
      </c>
      <c r="BU324" s="614" t="s">
        <v>529</v>
      </c>
      <c r="BV324" s="614" t="s">
        <v>529</v>
      </c>
      <c r="BW324" s="614" t="s">
        <v>529</v>
      </c>
      <c r="BX324" s="614" t="s">
        <v>529</v>
      </c>
      <c r="BY324" s="614" t="s">
        <v>1083</v>
      </c>
      <c r="BZ324" s="614" t="s">
        <v>1083</v>
      </c>
      <c r="CA324" s="614" t="s">
        <v>1083</v>
      </c>
      <c r="CB324" s="614" t="s">
        <v>1083</v>
      </c>
      <c r="CC324" s="614" t="s">
        <v>1083</v>
      </c>
      <c r="CD324" s="614" t="s">
        <v>1083</v>
      </c>
      <c r="CE324" s="614" t="s">
        <v>529</v>
      </c>
      <c r="CF324" s="614" t="s">
        <v>529</v>
      </c>
      <c r="CG324" s="614" t="s">
        <v>1083</v>
      </c>
      <c r="CH324" s="614" t="s">
        <v>1083</v>
      </c>
      <c r="CI324" s="614" t="s">
        <v>1083</v>
      </c>
      <c r="CJ324" s="614" t="s">
        <v>1083</v>
      </c>
      <c r="CK324" s="614" t="s">
        <v>529</v>
      </c>
      <c r="CL324" s="614" t="s">
        <v>1083</v>
      </c>
      <c r="CM324" s="614" t="s">
        <v>1083</v>
      </c>
      <c r="CN324" s="614" t="s">
        <v>529</v>
      </c>
      <c r="CO324" s="614" t="s">
        <v>1083</v>
      </c>
      <c r="CP324" s="614" t="s">
        <v>1083</v>
      </c>
      <c r="CQ324" s="614" t="s">
        <v>1083</v>
      </c>
      <c r="CR324" s="614" t="s">
        <v>529</v>
      </c>
      <c r="CS324" s="614" t="s">
        <v>1083</v>
      </c>
      <c r="CT324" s="614" t="s">
        <v>1083</v>
      </c>
      <c r="CU324" s="614" t="s">
        <v>1083</v>
      </c>
      <c r="CV324" s="614" t="s">
        <v>1083</v>
      </c>
      <c r="CW324" s="614" t="s">
        <v>1083</v>
      </c>
      <c r="CX324" s="614" t="s">
        <v>1083</v>
      </c>
      <c r="CY324" s="614" t="s">
        <v>1083</v>
      </c>
      <c r="CZ324" s="614" t="s">
        <v>1083</v>
      </c>
      <c r="DA324" s="614" t="s">
        <v>1083</v>
      </c>
      <c r="DB324" s="614" t="s">
        <v>1083</v>
      </c>
      <c r="DC324" s="614" t="s">
        <v>529</v>
      </c>
      <c r="DD324" s="614" t="s">
        <v>1083</v>
      </c>
      <c r="DE324" s="614" t="s">
        <v>1083</v>
      </c>
      <c r="DF324" s="614" t="s">
        <v>1083</v>
      </c>
      <c r="DG324" s="614" t="s">
        <v>1083</v>
      </c>
      <c r="DH324" s="614" t="s">
        <v>1083</v>
      </c>
      <c r="DI324" s="614" t="s">
        <v>1083</v>
      </c>
      <c r="DJ324" s="614" t="s">
        <v>1083</v>
      </c>
      <c r="DK324" s="614" t="s">
        <v>1083</v>
      </c>
      <c r="DL324" s="614" t="s">
        <v>1083</v>
      </c>
      <c r="DM324" s="614" t="s">
        <v>529</v>
      </c>
      <c r="DN324" s="614" t="s">
        <v>1083</v>
      </c>
      <c r="DO324" s="614" t="s">
        <v>1083</v>
      </c>
      <c r="DP324" s="614" t="s">
        <v>529</v>
      </c>
      <c r="DQ324" s="614" t="s">
        <v>1083</v>
      </c>
      <c r="DR324" s="614" t="s">
        <v>1083</v>
      </c>
      <c r="DS324" s="614" t="s">
        <v>1083</v>
      </c>
      <c r="DT324" s="614" t="s">
        <v>1083</v>
      </c>
      <c r="DU324" s="614" t="s">
        <v>529</v>
      </c>
      <c r="DV324" s="614" t="s">
        <v>529</v>
      </c>
      <c r="DW324" s="614" t="s">
        <v>1083</v>
      </c>
      <c r="DX324" s="614" t="s">
        <v>1083</v>
      </c>
      <c r="DY324" s="614" t="s">
        <v>1083</v>
      </c>
      <c r="DZ324" s="614" t="s">
        <v>529</v>
      </c>
      <c r="EA324" s="614" t="s">
        <v>529</v>
      </c>
      <c r="EB324" s="614" t="s">
        <v>529</v>
      </c>
      <c r="EC324" s="614" t="s">
        <v>1083</v>
      </c>
      <c r="ED324" s="614" t="s">
        <v>529</v>
      </c>
      <c r="EE324" s="614" t="s">
        <v>1083</v>
      </c>
      <c r="EF324" s="614" t="s">
        <v>529</v>
      </c>
      <c r="EG324" s="614" t="s">
        <v>529</v>
      </c>
      <c r="EH324" s="614" t="s">
        <v>1083</v>
      </c>
      <c r="EI324" s="614" t="s">
        <v>1083</v>
      </c>
      <c r="EJ324" s="614" t="s">
        <v>1083</v>
      </c>
      <c r="EK324" s="614" t="s">
        <v>1083</v>
      </c>
      <c r="EL324" s="614" t="s">
        <v>1083</v>
      </c>
      <c r="EM324" s="614" t="s">
        <v>1083</v>
      </c>
      <c r="EN324" s="614" t="s">
        <v>1083</v>
      </c>
      <c r="EO324" s="614" t="s">
        <v>1083</v>
      </c>
      <c r="EP324" s="614" t="s">
        <v>1083</v>
      </c>
      <c r="EQ324" s="614" t="s">
        <v>1083</v>
      </c>
      <c r="ER324" s="614" t="s">
        <v>1083</v>
      </c>
      <c r="ES324" s="614" t="s">
        <v>1083</v>
      </c>
      <c r="ET324" s="614" t="s">
        <v>529</v>
      </c>
      <c r="EU324" s="614" t="s">
        <v>529</v>
      </c>
      <c r="EV324" s="614" t="s">
        <v>529</v>
      </c>
      <c r="EW324" s="614" t="s">
        <v>1083</v>
      </c>
      <c r="EX324" s="614" t="s">
        <v>1083</v>
      </c>
      <c r="EY324" s="614" t="s">
        <v>1083</v>
      </c>
      <c r="EZ324" s="614" t="s">
        <v>529</v>
      </c>
      <c r="FA324" s="614" t="s">
        <v>1083</v>
      </c>
      <c r="FB324" s="614" t="s">
        <v>1083</v>
      </c>
      <c r="FC324" s="614" t="s">
        <v>1083</v>
      </c>
      <c r="FD324" s="614" t="s">
        <v>1083</v>
      </c>
      <c r="FE324" s="614" t="s">
        <v>529</v>
      </c>
      <c r="FF324" s="614" t="s">
        <v>1083</v>
      </c>
      <c r="FG324" s="614" t="s">
        <v>1083</v>
      </c>
      <c r="FH324" s="614" t="s">
        <v>1083</v>
      </c>
      <c r="FI324" s="614" t="s">
        <v>1083</v>
      </c>
      <c r="FJ324" s="614" t="s">
        <v>529</v>
      </c>
      <c r="FK324" s="614" t="s">
        <v>529</v>
      </c>
      <c r="FL324" s="614" t="s">
        <v>1083</v>
      </c>
      <c r="FM324" s="614" t="s">
        <v>1083</v>
      </c>
      <c r="FN324" s="614" t="s">
        <v>1083</v>
      </c>
      <c r="FO324" s="614" t="s">
        <v>1083</v>
      </c>
      <c r="FP324" s="614" t="s">
        <v>1083</v>
      </c>
      <c r="FQ324" s="614" t="s">
        <v>1083</v>
      </c>
      <c r="FR324" s="614" t="s">
        <v>529</v>
      </c>
      <c r="FS324" s="614" t="s">
        <v>529</v>
      </c>
      <c r="FT324" s="614" t="s">
        <v>529</v>
      </c>
      <c r="FU324" s="614" t="s">
        <v>529</v>
      </c>
      <c r="FV324" s="614" t="s">
        <v>529</v>
      </c>
      <c r="FW324" s="614" t="s">
        <v>529</v>
      </c>
      <c r="FX324" s="614" t="s">
        <v>529</v>
      </c>
      <c r="FY324" s="614" t="s">
        <v>1083</v>
      </c>
      <c r="FZ324" s="614" t="s">
        <v>529</v>
      </c>
      <c r="GA324" s="614" t="s">
        <v>529</v>
      </c>
      <c r="GB324" s="614" t="s">
        <v>529</v>
      </c>
      <c r="GC324" s="614" t="s">
        <v>529</v>
      </c>
      <c r="GD324" s="614" t="s">
        <v>529</v>
      </c>
      <c r="GE324" s="614" t="s">
        <v>1083</v>
      </c>
      <c r="GF324" s="614" t="s">
        <v>529</v>
      </c>
      <c r="GG324" s="614" t="s">
        <v>529</v>
      </c>
      <c r="GH324" s="614" t="s">
        <v>1083</v>
      </c>
      <c r="GI324" s="614" t="s">
        <v>1083</v>
      </c>
      <c r="GJ324" s="614" t="s">
        <v>529</v>
      </c>
      <c r="GK324" s="614" t="s">
        <v>1083</v>
      </c>
      <c r="GL324" s="614" t="s">
        <v>529</v>
      </c>
      <c r="GM324" s="614" t="s">
        <v>529</v>
      </c>
    </row>
    <row r="325" spans="1:195" x14ac:dyDescent="0.2">
      <c r="A325" s="613">
        <v>45150</v>
      </c>
      <c r="B325" s="614" t="s">
        <v>1083</v>
      </c>
      <c r="C325" s="614" t="s">
        <v>1083</v>
      </c>
      <c r="D325" s="614" t="s">
        <v>1083</v>
      </c>
      <c r="E325" s="614" t="s">
        <v>529</v>
      </c>
      <c r="F325" s="614" t="s">
        <v>1083</v>
      </c>
      <c r="G325" s="614" t="s">
        <v>1083</v>
      </c>
      <c r="H325" s="614" t="s">
        <v>1083</v>
      </c>
      <c r="I325" s="614" t="s">
        <v>529</v>
      </c>
      <c r="J325" s="614" t="s">
        <v>1083</v>
      </c>
      <c r="K325" s="614" t="s">
        <v>1083</v>
      </c>
      <c r="L325" s="614" t="s">
        <v>1083</v>
      </c>
      <c r="M325" s="614" t="s">
        <v>1083</v>
      </c>
      <c r="N325" s="614" t="s">
        <v>1083</v>
      </c>
      <c r="O325" s="614" t="s">
        <v>1083</v>
      </c>
      <c r="P325" s="614" t="s">
        <v>1083</v>
      </c>
      <c r="Q325" s="614" t="s">
        <v>1083</v>
      </c>
      <c r="R325" s="614" t="s">
        <v>1083</v>
      </c>
      <c r="S325" s="614" t="s">
        <v>1083</v>
      </c>
      <c r="T325" s="614" t="s">
        <v>1083</v>
      </c>
      <c r="U325" s="614" t="s">
        <v>1083</v>
      </c>
      <c r="V325" s="614" t="s">
        <v>1083</v>
      </c>
      <c r="W325" s="614" t="s">
        <v>1083</v>
      </c>
      <c r="X325" s="614" t="s">
        <v>1083</v>
      </c>
      <c r="Y325" s="614" t="s">
        <v>529</v>
      </c>
      <c r="Z325" s="614" t="s">
        <v>1083</v>
      </c>
      <c r="AA325" s="614" t="s">
        <v>1083</v>
      </c>
      <c r="AB325" s="614" t="s">
        <v>1083</v>
      </c>
      <c r="AC325" s="614" t="s">
        <v>1083</v>
      </c>
      <c r="AD325" s="614" t="s">
        <v>1083</v>
      </c>
      <c r="AE325" s="614" t="s">
        <v>1083</v>
      </c>
      <c r="AF325" s="614" t="s">
        <v>1083</v>
      </c>
      <c r="AG325" s="614" t="s">
        <v>1083</v>
      </c>
      <c r="AH325" s="614" t="s">
        <v>1083</v>
      </c>
      <c r="AI325" s="614" t="s">
        <v>1083</v>
      </c>
      <c r="AJ325" s="614" t="s">
        <v>1083</v>
      </c>
      <c r="AK325" s="614" t="s">
        <v>1083</v>
      </c>
      <c r="AL325" s="614" t="s">
        <v>1083</v>
      </c>
      <c r="AM325" s="614" t="s">
        <v>1083</v>
      </c>
      <c r="AN325" s="614" t="s">
        <v>1083</v>
      </c>
      <c r="AO325" s="614" t="s">
        <v>1083</v>
      </c>
      <c r="AP325" s="614" t="s">
        <v>1083</v>
      </c>
      <c r="AQ325" s="614" t="s">
        <v>1083</v>
      </c>
      <c r="AR325" s="614" t="s">
        <v>1083</v>
      </c>
      <c r="AS325" s="614" t="s">
        <v>1083</v>
      </c>
      <c r="AT325" s="614" t="s">
        <v>1083</v>
      </c>
      <c r="AU325" s="614" t="s">
        <v>1083</v>
      </c>
      <c r="AV325" s="614" t="s">
        <v>1083</v>
      </c>
      <c r="AW325" s="614" t="s">
        <v>1083</v>
      </c>
      <c r="AX325" s="614" t="s">
        <v>1083</v>
      </c>
      <c r="AY325" s="614" t="s">
        <v>1083</v>
      </c>
      <c r="AZ325" s="614" t="s">
        <v>1083</v>
      </c>
      <c r="BA325" s="614" t="s">
        <v>1083</v>
      </c>
      <c r="BB325" s="614" t="s">
        <v>1083</v>
      </c>
      <c r="BC325" s="614" t="s">
        <v>529</v>
      </c>
      <c r="BD325" s="614" t="s">
        <v>529</v>
      </c>
      <c r="BE325" s="614" t="s">
        <v>1083</v>
      </c>
      <c r="BF325" s="614" t="s">
        <v>529</v>
      </c>
      <c r="BG325" s="614" t="s">
        <v>529</v>
      </c>
      <c r="BH325" s="614" t="s">
        <v>529</v>
      </c>
      <c r="BI325" s="614" t="s">
        <v>1083</v>
      </c>
      <c r="BJ325" s="614" t="s">
        <v>1083</v>
      </c>
      <c r="BK325" s="614" t="s">
        <v>529</v>
      </c>
      <c r="BL325" s="614" t="s">
        <v>529</v>
      </c>
      <c r="BM325" s="614" t="s">
        <v>1083</v>
      </c>
      <c r="BN325" s="614" t="s">
        <v>529</v>
      </c>
      <c r="BO325" s="614" t="s">
        <v>529</v>
      </c>
      <c r="BP325" s="614" t="s">
        <v>529</v>
      </c>
      <c r="BQ325" s="614" t="s">
        <v>529</v>
      </c>
      <c r="BR325" s="614" t="s">
        <v>529</v>
      </c>
      <c r="BS325" s="614" t="s">
        <v>529</v>
      </c>
      <c r="BT325" s="614" t="s">
        <v>529</v>
      </c>
      <c r="BU325" s="614" t="s">
        <v>529</v>
      </c>
      <c r="BV325" s="614" t="s">
        <v>529</v>
      </c>
      <c r="BW325" s="614" t="s">
        <v>529</v>
      </c>
      <c r="BX325" s="614" t="s">
        <v>529</v>
      </c>
      <c r="BY325" s="614" t="s">
        <v>1083</v>
      </c>
      <c r="BZ325" s="614" t="s">
        <v>1083</v>
      </c>
      <c r="CA325" s="614" t="s">
        <v>1083</v>
      </c>
      <c r="CB325" s="614" t="s">
        <v>1083</v>
      </c>
      <c r="CC325" s="614" t="s">
        <v>1083</v>
      </c>
      <c r="CD325" s="614" t="s">
        <v>1083</v>
      </c>
      <c r="CE325" s="614" t="s">
        <v>529</v>
      </c>
      <c r="CF325" s="614" t="s">
        <v>529</v>
      </c>
      <c r="CG325" s="614" t="s">
        <v>1083</v>
      </c>
      <c r="CH325" s="614" t="s">
        <v>1083</v>
      </c>
      <c r="CI325" s="614" t="s">
        <v>1083</v>
      </c>
      <c r="CJ325" s="614" t="s">
        <v>1083</v>
      </c>
      <c r="CK325" s="614" t="s">
        <v>529</v>
      </c>
      <c r="CL325" s="614" t="s">
        <v>1083</v>
      </c>
      <c r="CM325" s="614" t="s">
        <v>1083</v>
      </c>
      <c r="CN325" s="614" t="s">
        <v>1083</v>
      </c>
      <c r="CO325" s="614" t="s">
        <v>1083</v>
      </c>
      <c r="CP325" s="614" t="s">
        <v>1083</v>
      </c>
      <c r="CQ325" s="614" t="s">
        <v>1083</v>
      </c>
      <c r="CR325" s="614" t="s">
        <v>529</v>
      </c>
      <c r="CS325" s="614" t="s">
        <v>1083</v>
      </c>
      <c r="CT325" s="614" t="s">
        <v>1083</v>
      </c>
      <c r="CU325" s="614" t="s">
        <v>1083</v>
      </c>
      <c r="CV325" s="614" t="s">
        <v>1083</v>
      </c>
      <c r="CW325" s="614" t="s">
        <v>1083</v>
      </c>
      <c r="CX325" s="614" t="s">
        <v>1083</v>
      </c>
      <c r="CY325" s="614" t="s">
        <v>1083</v>
      </c>
      <c r="CZ325" s="614" t="s">
        <v>1083</v>
      </c>
      <c r="DA325" s="614" t="s">
        <v>1083</v>
      </c>
      <c r="DB325" s="614" t="s">
        <v>1083</v>
      </c>
      <c r="DC325" s="614" t="s">
        <v>529</v>
      </c>
      <c r="DD325" s="614" t="s">
        <v>1083</v>
      </c>
      <c r="DE325" s="614" t="s">
        <v>1083</v>
      </c>
      <c r="DF325" s="614" t="s">
        <v>1083</v>
      </c>
      <c r="DG325" s="614" t="s">
        <v>1083</v>
      </c>
      <c r="DH325" s="614" t="s">
        <v>1083</v>
      </c>
      <c r="DI325" s="614" t="s">
        <v>1083</v>
      </c>
      <c r="DJ325" s="614" t="s">
        <v>1083</v>
      </c>
      <c r="DK325" s="614" t="s">
        <v>1083</v>
      </c>
      <c r="DL325" s="614" t="s">
        <v>1083</v>
      </c>
      <c r="DM325" s="614" t="s">
        <v>529</v>
      </c>
      <c r="DN325" s="614" t="s">
        <v>1083</v>
      </c>
      <c r="DO325" s="614" t="s">
        <v>1083</v>
      </c>
      <c r="DP325" s="614" t="s">
        <v>529</v>
      </c>
      <c r="DQ325" s="614" t="s">
        <v>1083</v>
      </c>
      <c r="DR325" s="614" t="s">
        <v>1083</v>
      </c>
      <c r="DS325" s="614" t="s">
        <v>1083</v>
      </c>
      <c r="DT325" s="614" t="s">
        <v>1083</v>
      </c>
      <c r="DU325" s="614" t="s">
        <v>529</v>
      </c>
      <c r="DV325" s="614" t="s">
        <v>529</v>
      </c>
      <c r="DW325" s="614" t="s">
        <v>1083</v>
      </c>
      <c r="DX325" s="614" t="s">
        <v>1083</v>
      </c>
      <c r="DY325" s="614" t="s">
        <v>1083</v>
      </c>
      <c r="DZ325" s="614" t="s">
        <v>529</v>
      </c>
      <c r="EA325" s="614" t="s">
        <v>529</v>
      </c>
      <c r="EB325" s="614" t="s">
        <v>529</v>
      </c>
      <c r="EC325" s="614" t="s">
        <v>1083</v>
      </c>
      <c r="ED325" s="614" t="s">
        <v>529</v>
      </c>
      <c r="EE325" s="614" t="s">
        <v>529</v>
      </c>
      <c r="EF325" s="614" t="s">
        <v>529</v>
      </c>
      <c r="EG325" s="614" t="s">
        <v>529</v>
      </c>
      <c r="EH325" s="614" t="s">
        <v>1083</v>
      </c>
      <c r="EI325" s="614" t="s">
        <v>1083</v>
      </c>
      <c r="EJ325" s="614" t="s">
        <v>1083</v>
      </c>
      <c r="EK325" s="614" t="s">
        <v>1083</v>
      </c>
      <c r="EL325" s="614" t="s">
        <v>1083</v>
      </c>
      <c r="EM325" s="614" t="s">
        <v>1083</v>
      </c>
      <c r="EN325" s="614" t="s">
        <v>1083</v>
      </c>
      <c r="EO325" s="614" t="s">
        <v>1083</v>
      </c>
      <c r="EP325" s="614" t="s">
        <v>1083</v>
      </c>
      <c r="EQ325" s="614" t="s">
        <v>1083</v>
      </c>
      <c r="ER325" s="614" t="s">
        <v>1083</v>
      </c>
      <c r="ES325" s="614" t="s">
        <v>1083</v>
      </c>
      <c r="ET325" s="614" t="s">
        <v>529</v>
      </c>
      <c r="EU325" s="614" t="s">
        <v>529</v>
      </c>
      <c r="EV325" s="614" t="s">
        <v>529</v>
      </c>
      <c r="EW325" s="614" t="s">
        <v>1083</v>
      </c>
      <c r="EX325" s="614" t="s">
        <v>1083</v>
      </c>
      <c r="EY325" s="614" t="s">
        <v>1083</v>
      </c>
      <c r="EZ325" s="614" t="s">
        <v>529</v>
      </c>
      <c r="FA325" s="614" t="s">
        <v>1083</v>
      </c>
      <c r="FB325" s="614" t="s">
        <v>1083</v>
      </c>
      <c r="FC325" s="614" t="s">
        <v>1083</v>
      </c>
      <c r="FD325" s="614" t="s">
        <v>1083</v>
      </c>
      <c r="FE325" s="614" t="s">
        <v>529</v>
      </c>
      <c r="FF325" s="614" t="s">
        <v>1083</v>
      </c>
      <c r="FG325" s="614" t="s">
        <v>1083</v>
      </c>
      <c r="FH325" s="614" t="s">
        <v>1083</v>
      </c>
      <c r="FI325" s="614" t="s">
        <v>1083</v>
      </c>
      <c r="FJ325" s="614" t="s">
        <v>529</v>
      </c>
      <c r="FK325" s="614" t="s">
        <v>529</v>
      </c>
      <c r="FL325" s="614" t="s">
        <v>1083</v>
      </c>
      <c r="FM325" s="614" t="s">
        <v>1083</v>
      </c>
      <c r="FN325" s="614" t="s">
        <v>1083</v>
      </c>
      <c r="FO325" s="614" t="s">
        <v>1083</v>
      </c>
      <c r="FP325" s="614" t="s">
        <v>1083</v>
      </c>
      <c r="FQ325" s="614" t="s">
        <v>1083</v>
      </c>
      <c r="FR325" s="614" t="s">
        <v>529</v>
      </c>
      <c r="FS325" s="614" t="s">
        <v>529</v>
      </c>
      <c r="FT325" s="614" t="s">
        <v>529</v>
      </c>
      <c r="FU325" s="614" t="s">
        <v>529</v>
      </c>
      <c r="FV325" s="614" t="s">
        <v>529</v>
      </c>
      <c r="FW325" s="614" t="s">
        <v>529</v>
      </c>
      <c r="FX325" s="614" t="s">
        <v>529</v>
      </c>
      <c r="FY325" s="614" t="s">
        <v>1083</v>
      </c>
      <c r="FZ325" s="614" t="s">
        <v>529</v>
      </c>
      <c r="GA325" s="614" t="s">
        <v>529</v>
      </c>
      <c r="GB325" s="614" t="s">
        <v>529</v>
      </c>
      <c r="GC325" s="614" t="s">
        <v>529</v>
      </c>
      <c r="GD325" s="614" t="s">
        <v>529</v>
      </c>
      <c r="GE325" s="614" t="s">
        <v>1083</v>
      </c>
      <c r="GF325" s="614" t="s">
        <v>529</v>
      </c>
      <c r="GG325" s="614" t="s">
        <v>529</v>
      </c>
      <c r="GH325" s="614" t="s">
        <v>1083</v>
      </c>
      <c r="GI325" s="614" t="s">
        <v>1083</v>
      </c>
      <c r="GJ325" s="614" t="s">
        <v>529</v>
      </c>
      <c r="GK325" s="614" t="s">
        <v>1083</v>
      </c>
      <c r="GL325" s="614" t="s">
        <v>529</v>
      </c>
      <c r="GM325" s="614" t="s">
        <v>529</v>
      </c>
    </row>
    <row r="326" spans="1:195" x14ac:dyDescent="0.2">
      <c r="A326" s="613">
        <v>45151</v>
      </c>
      <c r="B326" s="614" t="s">
        <v>1083</v>
      </c>
      <c r="C326" s="614" t="s">
        <v>1083</v>
      </c>
      <c r="D326" s="614" t="s">
        <v>1083</v>
      </c>
      <c r="E326" s="614" t="s">
        <v>529</v>
      </c>
      <c r="F326" s="614" t="s">
        <v>1083</v>
      </c>
      <c r="G326" s="614" t="s">
        <v>1083</v>
      </c>
      <c r="H326" s="614" t="s">
        <v>1083</v>
      </c>
      <c r="I326" s="614" t="s">
        <v>529</v>
      </c>
      <c r="J326" s="614" t="s">
        <v>1083</v>
      </c>
      <c r="K326" s="614" t="s">
        <v>1083</v>
      </c>
      <c r="L326" s="614" t="s">
        <v>1083</v>
      </c>
      <c r="M326" s="614" t="s">
        <v>1083</v>
      </c>
      <c r="N326" s="614" t="s">
        <v>1083</v>
      </c>
      <c r="O326" s="614" t="s">
        <v>1083</v>
      </c>
      <c r="P326" s="614" t="s">
        <v>1083</v>
      </c>
      <c r="Q326" s="614" t="s">
        <v>1083</v>
      </c>
      <c r="R326" s="614" t="s">
        <v>1083</v>
      </c>
      <c r="S326" s="614" t="s">
        <v>1083</v>
      </c>
      <c r="T326" s="614" t="s">
        <v>1083</v>
      </c>
      <c r="U326" s="614" t="s">
        <v>1083</v>
      </c>
      <c r="V326" s="614" t="s">
        <v>1083</v>
      </c>
      <c r="W326" s="614" t="s">
        <v>1083</v>
      </c>
      <c r="X326" s="614" t="s">
        <v>1083</v>
      </c>
      <c r="Y326" s="614" t="s">
        <v>529</v>
      </c>
      <c r="Z326" s="614" t="s">
        <v>1083</v>
      </c>
      <c r="AA326" s="614" t="s">
        <v>1083</v>
      </c>
      <c r="AB326" s="614" t="s">
        <v>1083</v>
      </c>
      <c r="AC326" s="614" t="s">
        <v>1083</v>
      </c>
      <c r="AD326" s="614" t="s">
        <v>1083</v>
      </c>
      <c r="AE326" s="614" t="s">
        <v>1083</v>
      </c>
      <c r="AF326" s="614" t="s">
        <v>1083</v>
      </c>
      <c r="AG326" s="614" t="s">
        <v>1083</v>
      </c>
      <c r="AH326" s="614" t="s">
        <v>1083</v>
      </c>
      <c r="AI326" s="614" t="s">
        <v>1083</v>
      </c>
      <c r="AJ326" s="614" t="s">
        <v>1083</v>
      </c>
      <c r="AK326" s="614" t="s">
        <v>1083</v>
      </c>
      <c r="AL326" s="614" t="s">
        <v>1083</v>
      </c>
      <c r="AM326" s="614" t="s">
        <v>1083</v>
      </c>
      <c r="AN326" s="614" t="s">
        <v>1083</v>
      </c>
      <c r="AO326" s="614" t="s">
        <v>1083</v>
      </c>
      <c r="AP326" s="614" t="s">
        <v>1083</v>
      </c>
      <c r="AQ326" s="614" t="s">
        <v>1083</v>
      </c>
      <c r="AR326" s="614" t="s">
        <v>1083</v>
      </c>
      <c r="AS326" s="614" t="s">
        <v>1083</v>
      </c>
      <c r="AT326" s="614" t="s">
        <v>1083</v>
      </c>
      <c r="AU326" s="614" t="s">
        <v>1083</v>
      </c>
      <c r="AV326" s="614" t="s">
        <v>1083</v>
      </c>
      <c r="AW326" s="614" t="s">
        <v>1083</v>
      </c>
      <c r="AX326" s="614" t="s">
        <v>1083</v>
      </c>
      <c r="AY326" s="614" t="s">
        <v>1083</v>
      </c>
      <c r="AZ326" s="614" t="s">
        <v>1083</v>
      </c>
      <c r="BA326" s="614" t="s">
        <v>1083</v>
      </c>
      <c r="BB326" s="614" t="s">
        <v>1083</v>
      </c>
      <c r="BC326" s="614" t="s">
        <v>529</v>
      </c>
      <c r="BD326" s="614" t="s">
        <v>529</v>
      </c>
      <c r="BE326" s="614" t="s">
        <v>1083</v>
      </c>
      <c r="BF326" s="614" t="s">
        <v>529</v>
      </c>
      <c r="BG326" s="614" t="s">
        <v>529</v>
      </c>
      <c r="BH326" s="614" t="s">
        <v>529</v>
      </c>
      <c r="BI326" s="614" t="s">
        <v>1083</v>
      </c>
      <c r="BJ326" s="614" t="s">
        <v>1083</v>
      </c>
      <c r="BK326" s="614" t="s">
        <v>529</v>
      </c>
      <c r="BL326" s="614" t="s">
        <v>529</v>
      </c>
      <c r="BM326" s="614" t="s">
        <v>1083</v>
      </c>
      <c r="BN326" s="614" t="s">
        <v>529</v>
      </c>
      <c r="BO326" s="614" t="s">
        <v>529</v>
      </c>
      <c r="BP326" s="614" t="s">
        <v>529</v>
      </c>
      <c r="BQ326" s="614" t="s">
        <v>529</v>
      </c>
      <c r="BR326" s="614" t="s">
        <v>529</v>
      </c>
      <c r="BS326" s="614" t="s">
        <v>529</v>
      </c>
      <c r="BT326" s="614" t="s">
        <v>529</v>
      </c>
      <c r="BU326" s="614" t="s">
        <v>529</v>
      </c>
      <c r="BV326" s="614" t="s">
        <v>529</v>
      </c>
      <c r="BW326" s="614" t="s">
        <v>529</v>
      </c>
      <c r="BX326" s="614" t="s">
        <v>529</v>
      </c>
      <c r="BY326" s="614" t="s">
        <v>1083</v>
      </c>
      <c r="BZ326" s="614" t="s">
        <v>1083</v>
      </c>
      <c r="CA326" s="614" t="s">
        <v>1083</v>
      </c>
      <c r="CB326" s="614" t="s">
        <v>1083</v>
      </c>
      <c r="CC326" s="614" t="s">
        <v>1083</v>
      </c>
      <c r="CD326" s="614" t="s">
        <v>1083</v>
      </c>
      <c r="CE326" s="614" t="s">
        <v>529</v>
      </c>
      <c r="CF326" s="614" t="s">
        <v>529</v>
      </c>
      <c r="CG326" s="614" t="s">
        <v>1083</v>
      </c>
      <c r="CH326" s="614" t="s">
        <v>1083</v>
      </c>
      <c r="CI326" s="614" t="s">
        <v>1083</v>
      </c>
      <c r="CJ326" s="614" t="s">
        <v>1083</v>
      </c>
      <c r="CK326" s="614" t="s">
        <v>529</v>
      </c>
      <c r="CL326" s="614" t="s">
        <v>1083</v>
      </c>
      <c r="CM326" s="614" t="s">
        <v>1083</v>
      </c>
      <c r="CN326" s="614" t="s">
        <v>1083</v>
      </c>
      <c r="CO326" s="614" t="s">
        <v>1083</v>
      </c>
      <c r="CP326" s="614" t="s">
        <v>1083</v>
      </c>
      <c r="CQ326" s="614" t="s">
        <v>1083</v>
      </c>
      <c r="CR326" s="614" t="s">
        <v>529</v>
      </c>
      <c r="CS326" s="614" t="s">
        <v>1083</v>
      </c>
      <c r="CT326" s="614" t="s">
        <v>1083</v>
      </c>
      <c r="CU326" s="614" t="s">
        <v>1083</v>
      </c>
      <c r="CV326" s="614" t="s">
        <v>1083</v>
      </c>
      <c r="CW326" s="614" t="s">
        <v>1083</v>
      </c>
      <c r="CX326" s="614" t="s">
        <v>1083</v>
      </c>
      <c r="CY326" s="614" t="s">
        <v>1083</v>
      </c>
      <c r="CZ326" s="614" t="s">
        <v>1083</v>
      </c>
      <c r="DA326" s="614" t="s">
        <v>1083</v>
      </c>
      <c r="DB326" s="614" t="s">
        <v>1083</v>
      </c>
      <c r="DC326" s="614" t="s">
        <v>529</v>
      </c>
      <c r="DD326" s="614" t="s">
        <v>1083</v>
      </c>
      <c r="DE326" s="614" t="s">
        <v>1083</v>
      </c>
      <c r="DF326" s="614" t="s">
        <v>1083</v>
      </c>
      <c r="DG326" s="614" t="s">
        <v>1083</v>
      </c>
      <c r="DH326" s="614" t="s">
        <v>1083</v>
      </c>
      <c r="DI326" s="614" t="s">
        <v>1083</v>
      </c>
      <c r="DJ326" s="614" t="s">
        <v>1083</v>
      </c>
      <c r="DK326" s="614" t="s">
        <v>1083</v>
      </c>
      <c r="DL326" s="614" t="s">
        <v>1083</v>
      </c>
      <c r="DM326" s="614" t="s">
        <v>529</v>
      </c>
      <c r="DN326" s="614" t="s">
        <v>1083</v>
      </c>
      <c r="DO326" s="614" t="s">
        <v>1083</v>
      </c>
      <c r="DP326" s="614" t="s">
        <v>529</v>
      </c>
      <c r="DQ326" s="614" t="s">
        <v>1083</v>
      </c>
      <c r="DR326" s="614" t="s">
        <v>1083</v>
      </c>
      <c r="DS326" s="614" t="s">
        <v>1083</v>
      </c>
      <c r="DT326" s="614" t="s">
        <v>1083</v>
      </c>
      <c r="DU326" s="614" t="s">
        <v>529</v>
      </c>
      <c r="DV326" s="614" t="s">
        <v>529</v>
      </c>
      <c r="DW326" s="614" t="s">
        <v>1083</v>
      </c>
      <c r="DX326" s="614" t="s">
        <v>1083</v>
      </c>
      <c r="DY326" s="614" t="s">
        <v>1083</v>
      </c>
      <c r="DZ326" s="614" t="s">
        <v>529</v>
      </c>
      <c r="EA326" s="614" t="s">
        <v>529</v>
      </c>
      <c r="EB326" s="614" t="s">
        <v>529</v>
      </c>
      <c r="EC326" s="614" t="s">
        <v>1083</v>
      </c>
      <c r="ED326" s="614" t="s">
        <v>529</v>
      </c>
      <c r="EE326" s="614" t="s">
        <v>529</v>
      </c>
      <c r="EF326" s="614" t="s">
        <v>529</v>
      </c>
      <c r="EG326" s="614" t="s">
        <v>529</v>
      </c>
      <c r="EH326" s="614" t="s">
        <v>1083</v>
      </c>
      <c r="EI326" s="614" t="s">
        <v>1083</v>
      </c>
      <c r="EJ326" s="614" t="s">
        <v>1083</v>
      </c>
      <c r="EK326" s="614" t="s">
        <v>1083</v>
      </c>
      <c r="EL326" s="614" t="s">
        <v>1083</v>
      </c>
      <c r="EM326" s="614" t="s">
        <v>1083</v>
      </c>
      <c r="EN326" s="614" t="s">
        <v>1083</v>
      </c>
      <c r="EO326" s="614" t="s">
        <v>1083</v>
      </c>
      <c r="EP326" s="614" t="s">
        <v>1083</v>
      </c>
      <c r="EQ326" s="614" t="s">
        <v>1083</v>
      </c>
      <c r="ER326" s="614" t="s">
        <v>1083</v>
      </c>
      <c r="ES326" s="614" t="s">
        <v>1083</v>
      </c>
      <c r="ET326" s="614" t="s">
        <v>1083</v>
      </c>
      <c r="EU326" s="614" t="s">
        <v>529</v>
      </c>
      <c r="EV326" s="614" t="s">
        <v>529</v>
      </c>
      <c r="EW326" s="614" t="s">
        <v>1083</v>
      </c>
      <c r="EX326" s="614" t="s">
        <v>1083</v>
      </c>
      <c r="EY326" s="614" t="s">
        <v>1083</v>
      </c>
      <c r="EZ326" s="614" t="s">
        <v>529</v>
      </c>
      <c r="FA326" s="614" t="s">
        <v>1083</v>
      </c>
      <c r="FB326" s="614" t="s">
        <v>1083</v>
      </c>
      <c r="FC326" s="614" t="s">
        <v>1083</v>
      </c>
      <c r="FD326" s="614" t="s">
        <v>1083</v>
      </c>
      <c r="FE326" s="614" t="s">
        <v>1083</v>
      </c>
      <c r="FF326" s="614" t="s">
        <v>1083</v>
      </c>
      <c r="FG326" s="614" t="s">
        <v>1083</v>
      </c>
      <c r="FH326" s="614" t="s">
        <v>1083</v>
      </c>
      <c r="FI326" s="614" t="s">
        <v>1083</v>
      </c>
      <c r="FJ326" s="614" t="s">
        <v>529</v>
      </c>
      <c r="FK326" s="614" t="s">
        <v>529</v>
      </c>
      <c r="FL326" s="614" t="s">
        <v>1083</v>
      </c>
      <c r="FM326" s="614" t="s">
        <v>1083</v>
      </c>
      <c r="FN326" s="614" t="s">
        <v>1083</v>
      </c>
      <c r="FO326" s="614" t="s">
        <v>1083</v>
      </c>
      <c r="FP326" s="614" t="s">
        <v>1083</v>
      </c>
      <c r="FQ326" s="614" t="s">
        <v>1083</v>
      </c>
      <c r="FR326" s="614" t="s">
        <v>529</v>
      </c>
      <c r="FS326" s="614" t="s">
        <v>529</v>
      </c>
      <c r="FT326" s="614" t="s">
        <v>529</v>
      </c>
      <c r="FU326" s="614" t="s">
        <v>529</v>
      </c>
      <c r="FV326" s="614" t="s">
        <v>529</v>
      </c>
      <c r="FW326" s="614" t="s">
        <v>529</v>
      </c>
      <c r="FX326" s="614" t="s">
        <v>529</v>
      </c>
      <c r="FY326" s="614" t="s">
        <v>1083</v>
      </c>
      <c r="FZ326" s="614" t="s">
        <v>529</v>
      </c>
      <c r="GA326" s="614" t="s">
        <v>529</v>
      </c>
      <c r="GB326" s="614" t="s">
        <v>529</v>
      </c>
      <c r="GC326" s="614" t="s">
        <v>529</v>
      </c>
      <c r="GD326" s="614" t="s">
        <v>529</v>
      </c>
      <c r="GE326" s="614" t="s">
        <v>1083</v>
      </c>
      <c r="GF326" s="614" t="s">
        <v>529</v>
      </c>
      <c r="GG326" s="614" t="s">
        <v>529</v>
      </c>
      <c r="GH326" s="614" t="s">
        <v>1083</v>
      </c>
      <c r="GI326" s="614" t="s">
        <v>529</v>
      </c>
      <c r="GJ326" s="614" t="s">
        <v>529</v>
      </c>
      <c r="GK326" s="614" t="s">
        <v>1083</v>
      </c>
      <c r="GL326" s="614" t="s">
        <v>529</v>
      </c>
      <c r="GM326" s="614" t="s">
        <v>529</v>
      </c>
    </row>
    <row r="327" spans="1:195" x14ac:dyDescent="0.2">
      <c r="A327" s="613">
        <v>45152</v>
      </c>
      <c r="B327" s="614" t="s">
        <v>1083</v>
      </c>
      <c r="C327" s="614" t="s">
        <v>1083</v>
      </c>
      <c r="D327" s="614" t="s">
        <v>1083</v>
      </c>
      <c r="E327" s="614" t="s">
        <v>529</v>
      </c>
      <c r="F327" s="614" t="s">
        <v>1083</v>
      </c>
      <c r="G327" s="614" t="s">
        <v>1083</v>
      </c>
      <c r="H327" s="614" t="s">
        <v>1083</v>
      </c>
      <c r="I327" s="614" t="s">
        <v>529</v>
      </c>
      <c r="J327" s="614" t="s">
        <v>1083</v>
      </c>
      <c r="K327" s="614" t="s">
        <v>1083</v>
      </c>
      <c r="L327" s="614" t="s">
        <v>1083</v>
      </c>
      <c r="M327" s="614" t="s">
        <v>1083</v>
      </c>
      <c r="N327" s="614" t="s">
        <v>1083</v>
      </c>
      <c r="O327" s="614" t="s">
        <v>1083</v>
      </c>
      <c r="P327" s="614" t="s">
        <v>1083</v>
      </c>
      <c r="Q327" s="614" t="s">
        <v>1083</v>
      </c>
      <c r="R327" s="614" t="s">
        <v>1083</v>
      </c>
      <c r="S327" s="614" t="s">
        <v>1083</v>
      </c>
      <c r="T327" s="614" t="s">
        <v>1083</v>
      </c>
      <c r="U327" s="614" t="s">
        <v>1083</v>
      </c>
      <c r="V327" s="614" t="s">
        <v>1083</v>
      </c>
      <c r="W327" s="614" t="s">
        <v>1083</v>
      </c>
      <c r="X327" s="614" t="s">
        <v>1083</v>
      </c>
      <c r="Y327" s="614" t="s">
        <v>529</v>
      </c>
      <c r="Z327" s="614" t="s">
        <v>1083</v>
      </c>
      <c r="AA327" s="614" t="s">
        <v>1083</v>
      </c>
      <c r="AB327" s="614" t="s">
        <v>1083</v>
      </c>
      <c r="AC327" s="614" t="s">
        <v>1083</v>
      </c>
      <c r="AD327" s="614" t="s">
        <v>1083</v>
      </c>
      <c r="AE327" s="614" t="s">
        <v>1083</v>
      </c>
      <c r="AF327" s="614" t="s">
        <v>1083</v>
      </c>
      <c r="AG327" s="614" t="s">
        <v>1083</v>
      </c>
      <c r="AH327" s="614" t="s">
        <v>1083</v>
      </c>
      <c r="AI327" s="614" t="s">
        <v>1083</v>
      </c>
      <c r="AJ327" s="614" t="s">
        <v>1083</v>
      </c>
      <c r="AK327" s="614" t="s">
        <v>1083</v>
      </c>
      <c r="AL327" s="614" t="s">
        <v>1083</v>
      </c>
      <c r="AM327" s="614" t="s">
        <v>1083</v>
      </c>
      <c r="AN327" s="614" t="s">
        <v>1083</v>
      </c>
      <c r="AO327" s="614" t="s">
        <v>1083</v>
      </c>
      <c r="AP327" s="614" t="s">
        <v>1083</v>
      </c>
      <c r="AQ327" s="614" t="s">
        <v>1083</v>
      </c>
      <c r="AR327" s="614" t="s">
        <v>1083</v>
      </c>
      <c r="AS327" s="614" t="s">
        <v>1083</v>
      </c>
      <c r="AT327" s="614" t="s">
        <v>1083</v>
      </c>
      <c r="AU327" s="614" t="s">
        <v>1083</v>
      </c>
      <c r="AV327" s="614" t="s">
        <v>1083</v>
      </c>
      <c r="AW327" s="614" t="s">
        <v>1083</v>
      </c>
      <c r="AX327" s="614" t="s">
        <v>1083</v>
      </c>
      <c r="AY327" s="614" t="s">
        <v>1083</v>
      </c>
      <c r="AZ327" s="614" t="s">
        <v>1083</v>
      </c>
      <c r="BA327" s="614" t="s">
        <v>1083</v>
      </c>
      <c r="BB327" s="614" t="s">
        <v>1083</v>
      </c>
      <c r="BC327" s="614" t="s">
        <v>529</v>
      </c>
      <c r="BD327" s="614" t="s">
        <v>529</v>
      </c>
      <c r="BE327" s="614" t="s">
        <v>1083</v>
      </c>
      <c r="BF327" s="614" t="s">
        <v>529</v>
      </c>
      <c r="BG327" s="614" t="s">
        <v>529</v>
      </c>
      <c r="BH327" s="614" t="s">
        <v>529</v>
      </c>
      <c r="BI327" s="614" t="s">
        <v>1083</v>
      </c>
      <c r="BJ327" s="614" t="s">
        <v>1083</v>
      </c>
      <c r="BK327" s="614" t="s">
        <v>529</v>
      </c>
      <c r="BL327" s="614" t="s">
        <v>529</v>
      </c>
      <c r="BM327" s="614" t="s">
        <v>1083</v>
      </c>
      <c r="BN327" s="614" t="s">
        <v>529</v>
      </c>
      <c r="BO327" s="614" t="s">
        <v>529</v>
      </c>
      <c r="BP327" s="614" t="s">
        <v>529</v>
      </c>
      <c r="BQ327" s="614" t="s">
        <v>529</v>
      </c>
      <c r="BR327" s="614" t="s">
        <v>529</v>
      </c>
      <c r="BS327" s="614" t="s">
        <v>529</v>
      </c>
      <c r="BT327" s="614" t="s">
        <v>529</v>
      </c>
      <c r="BU327" s="614" t="s">
        <v>529</v>
      </c>
      <c r="BV327" s="614" t="s">
        <v>529</v>
      </c>
      <c r="BW327" s="614" t="s">
        <v>529</v>
      </c>
      <c r="BX327" s="614" t="s">
        <v>529</v>
      </c>
      <c r="BY327" s="614" t="s">
        <v>1083</v>
      </c>
      <c r="BZ327" s="614" t="s">
        <v>1083</v>
      </c>
      <c r="CA327" s="614" t="s">
        <v>1083</v>
      </c>
      <c r="CB327" s="614" t="s">
        <v>1083</v>
      </c>
      <c r="CC327" s="614" t="s">
        <v>1083</v>
      </c>
      <c r="CD327" s="614" t="s">
        <v>1083</v>
      </c>
      <c r="CE327" s="614" t="s">
        <v>529</v>
      </c>
      <c r="CF327" s="614" t="s">
        <v>529</v>
      </c>
      <c r="CG327" s="614" t="s">
        <v>1083</v>
      </c>
      <c r="CH327" s="614" t="s">
        <v>1083</v>
      </c>
      <c r="CI327" s="614" t="s">
        <v>1083</v>
      </c>
      <c r="CJ327" s="614" t="s">
        <v>1083</v>
      </c>
      <c r="CK327" s="614" t="s">
        <v>529</v>
      </c>
      <c r="CL327" s="614" t="s">
        <v>1083</v>
      </c>
      <c r="CM327" s="614" t="s">
        <v>1083</v>
      </c>
      <c r="CN327" s="614" t="s">
        <v>1083</v>
      </c>
      <c r="CO327" s="614" t="s">
        <v>1083</v>
      </c>
      <c r="CP327" s="614" t="s">
        <v>1083</v>
      </c>
      <c r="CQ327" s="614" t="s">
        <v>1083</v>
      </c>
      <c r="CR327" s="614" t="s">
        <v>529</v>
      </c>
      <c r="CS327" s="614" t="s">
        <v>1083</v>
      </c>
      <c r="CT327" s="614" t="s">
        <v>1083</v>
      </c>
      <c r="CU327" s="614" t="s">
        <v>1083</v>
      </c>
      <c r="CV327" s="614" t="s">
        <v>1083</v>
      </c>
      <c r="CW327" s="614" t="s">
        <v>1083</v>
      </c>
      <c r="CX327" s="614" t="s">
        <v>1083</v>
      </c>
      <c r="CY327" s="614" t="s">
        <v>1083</v>
      </c>
      <c r="CZ327" s="614" t="s">
        <v>1083</v>
      </c>
      <c r="DA327" s="614" t="s">
        <v>1083</v>
      </c>
      <c r="DB327" s="614" t="s">
        <v>1083</v>
      </c>
      <c r="DC327" s="614" t="s">
        <v>1083</v>
      </c>
      <c r="DD327" s="614" t="s">
        <v>1083</v>
      </c>
      <c r="DE327" s="614" t="s">
        <v>1083</v>
      </c>
      <c r="DF327" s="614" t="s">
        <v>1083</v>
      </c>
      <c r="DG327" s="614" t="s">
        <v>1083</v>
      </c>
      <c r="DH327" s="614" t="s">
        <v>1083</v>
      </c>
      <c r="DI327" s="614" t="s">
        <v>1083</v>
      </c>
      <c r="DJ327" s="614" t="s">
        <v>1083</v>
      </c>
      <c r="DK327" s="614" t="s">
        <v>1083</v>
      </c>
      <c r="DL327" s="614" t="s">
        <v>1083</v>
      </c>
      <c r="DM327" s="614" t="s">
        <v>529</v>
      </c>
      <c r="DN327" s="614" t="s">
        <v>1083</v>
      </c>
      <c r="DO327" s="614" t="s">
        <v>1083</v>
      </c>
      <c r="DP327" s="614" t="s">
        <v>529</v>
      </c>
      <c r="DQ327" s="614" t="s">
        <v>1083</v>
      </c>
      <c r="DR327" s="614" t="s">
        <v>1083</v>
      </c>
      <c r="DS327" s="614" t="s">
        <v>1083</v>
      </c>
      <c r="DT327" s="614" t="s">
        <v>1083</v>
      </c>
      <c r="DU327" s="614" t="s">
        <v>1083</v>
      </c>
      <c r="DV327" s="614" t="s">
        <v>1083</v>
      </c>
      <c r="DW327" s="614" t="s">
        <v>1083</v>
      </c>
      <c r="DX327" s="614" t="s">
        <v>1083</v>
      </c>
      <c r="DY327" s="614" t="s">
        <v>1083</v>
      </c>
      <c r="DZ327" s="614" t="s">
        <v>529</v>
      </c>
      <c r="EA327" s="614" t="s">
        <v>529</v>
      </c>
      <c r="EB327" s="614" t="s">
        <v>529</v>
      </c>
      <c r="EC327" s="614" t="s">
        <v>1083</v>
      </c>
      <c r="ED327" s="614" t="s">
        <v>529</v>
      </c>
      <c r="EE327" s="614" t="s">
        <v>1083</v>
      </c>
      <c r="EF327" s="614" t="s">
        <v>529</v>
      </c>
      <c r="EG327" s="614" t="s">
        <v>1083</v>
      </c>
      <c r="EH327" s="614" t="s">
        <v>1083</v>
      </c>
      <c r="EI327" s="614" t="s">
        <v>1083</v>
      </c>
      <c r="EJ327" s="614" t="s">
        <v>1083</v>
      </c>
      <c r="EK327" s="614" t="s">
        <v>1083</v>
      </c>
      <c r="EL327" s="614" t="s">
        <v>1083</v>
      </c>
      <c r="EM327" s="614" t="s">
        <v>1083</v>
      </c>
      <c r="EN327" s="614" t="s">
        <v>1083</v>
      </c>
      <c r="EO327" s="614" t="s">
        <v>1083</v>
      </c>
      <c r="EP327" s="614" t="s">
        <v>1083</v>
      </c>
      <c r="EQ327" s="614" t="s">
        <v>1083</v>
      </c>
      <c r="ER327" s="614" t="s">
        <v>1083</v>
      </c>
      <c r="ES327" s="614" t="s">
        <v>1083</v>
      </c>
      <c r="ET327" s="614" t="s">
        <v>529</v>
      </c>
      <c r="EU327" s="614" t="s">
        <v>529</v>
      </c>
      <c r="EV327" s="614" t="s">
        <v>529</v>
      </c>
      <c r="EW327" s="614" t="s">
        <v>1083</v>
      </c>
      <c r="EX327" s="614" t="s">
        <v>1083</v>
      </c>
      <c r="EY327" s="614" t="s">
        <v>1083</v>
      </c>
      <c r="EZ327" s="614" t="s">
        <v>529</v>
      </c>
      <c r="FA327" s="614" t="s">
        <v>1083</v>
      </c>
      <c r="FB327" s="614" t="s">
        <v>1083</v>
      </c>
      <c r="FC327" s="614" t="s">
        <v>1083</v>
      </c>
      <c r="FD327" s="614" t="s">
        <v>1083</v>
      </c>
      <c r="FE327" s="614" t="s">
        <v>529</v>
      </c>
      <c r="FF327" s="614" t="s">
        <v>1083</v>
      </c>
      <c r="FG327" s="614" t="s">
        <v>1083</v>
      </c>
      <c r="FH327" s="614" t="s">
        <v>1083</v>
      </c>
      <c r="FI327" s="614" t="s">
        <v>1083</v>
      </c>
      <c r="FJ327" s="614" t="s">
        <v>529</v>
      </c>
      <c r="FK327" s="614" t="s">
        <v>529</v>
      </c>
      <c r="FL327" s="614" t="s">
        <v>1083</v>
      </c>
      <c r="FM327" s="614" t="s">
        <v>1083</v>
      </c>
      <c r="FN327" s="614" t="s">
        <v>1083</v>
      </c>
      <c r="FO327" s="614" t="s">
        <v>1083</v>
      </c>
      <c r="FP327" s="614" t="s">
        <v>1083</v>
      </c>
      <c r="FQ327" s="614" t="s">
        <v>1083</v>
      </c>
      <c r="FR327" s="614" t="s">
        <v>529</v>
      </c>
      <c r="FS327" s="614" t="s">
        <v>529</v>
      </c>
      <c r="FT327" s="614" t="s">
        <v>529</v>
      </c>
      <c r="FU327" s="614" t="s">
        <v>529</v>
      </c>
      <c r="FV327" s="614" t="s">
        <v>529</v>
      </c>
      <c r="FW327" s="614" t="s">
        <v>529</v>
      </c>
      <c r="FX327" s="614" t="s">
        <v>529</v>
      </c>
      <c r="FY327" s="614" t="s">
        <v>1083</v>
      </c>
      <c r="FZ327" s="614" t="s">
        <v>529</v>
      </c>
      <c r="GA327" s="614" t="s">
        <v>529</v>
      </c>
      <c r="GB327" s="614" t="s">
        <v>529</v>
      </c>
      <c r="GC327" s="614" t="s">
        <v>529</v>
      </c>
      <c r="GD327" s="614" t="s">
        <v>529</v>
      </c>
      <c r="GE327" s="614" t="s">
        <v>529</v>
      </c>
      <c r="GF327" s="614" t="s">
        <v>529</v>
      </c>
      <c r="GG327" s="614" t="s">
        <v>529</v>
      </c>
      <c r="GH327" s="614" t="s">
        <v>529</v>
      </c>
      <c r="GI327" s="614" t="s">
        <v>529</v>
      </c>
      <c r="GJ327" s="614" t="s">
        <v>529</v>
      </c>
      <c r="GK327" s="614" t="s">
        <v>529</v>
      </c>
      <c r="GL327" s="614" t="s">
        <v>529</v>
      </c>
      <c r="GM327" s="614" t="s">
        <v>529</v>
      </c>
    </row>
    <row r="328" spans="1:195" x14ac:dyDescent="0.2">
      <c r="A328" s="613">
        <v>45153</v>
      </c>
      <c r="B328" s="614" t="s">
        <v>1083</v>
      </c>
      <c r="C328" s="614" t="s">
        <v>1083</v>
      </c>
      <c r="D328" s="614" t="s">
        <v>1083</v>
      </c>
      <c r="E328" s="614" t="s">
        <v>529</v>
      </c>
      <c r="F328" s="614" t="s">
        <v>1083</v>
      </c>
      <c r="G328" s="614" t="s">
        <v>1083</v>
      </c>
      <c r="H328" s="614" t="s">
        <v>1083</v>
      </c>
      <c r="I328" s="614" t="s">
        <v>529</v>
      </c>
      <c r="J328" s="614" t="s">
        <v>1083</v>
      </c>
      <c r="K328" s="614" t="s">
        <v>1083</v>
      </c>
      <c r="L328" s="614" t="s">
        <v>1083</v>
      </c>
      <c r="M328" s="614" t="s">
        <v>1083</v>
      </c>
      <c r="N328" s="614" t="s">
        <v>1083</v>
      </c>
      <c r="O328" s="614" t="s">
        <v>1083</v>
      </c>
      <c r="P328" s="614" t="s">
        <v>1083</v>
      </c>
      <c r="Q328" s="614" t="s">
        <v>1083</v>
      </c>
      <c r="R328" s="614" t="s">
        <v>1083</v>
      </c>
      <c r="S328" s="614" t="s">
        <v>1083</v>
      </c>
      <c r="T328" s="614" t="s">
        <v>1083</v>
      </c>
      <c r="U328" s="614" t="s">
        <v>1083</v>
      </c>
      <c r="V328" s="614" t="s">
        <v>1083</v>
      </c>
      <c r="W328" s="614" t="s">
        <v>1083</v>
      </c>
      <c r="X328" s="614" t="s">
        <v>1083</v>
      </c>
      <c r="Y328" s="614" t="s">
        <v>529</v>
      </c>
      <c r="Z328" s="614" t="s">
        <v>1083</v>
      </c>
      <c r="AA328" s="614" t="s">
        <v>1083</v>
      </c>
      <c r="AB328" s="614" t="s">
        <v>1083</v>
      </c>
      <c r="AC328" s="614" t="s">
        <v>1083</v>
      </c>
      <c r="AD328" s="614" t="s">
        <v>1083</v>
      </c>
      <c r="AE328" s="614" t="s">
        <v>1083</v>
      </c>
      <c r="AF328" s="614" t="s">
        <v>1083</v>
      </c>
      <c r="AG328" s="614" t="s">
        <v>1083</v>
      </c>
      <c r="AH328" s="614" t="s">
        <v>1083</v>
      </c>
      <c r="AI328" s="614" t="s">
        <v>1083</v>
      </c>
      <c r="AJ328" s="614" t="s">
        <v>1083</v>
      </c>
      <c r="AK328" s="614" t="s">
        <v>1083</v>
      </c>
      <c r="AL328" s="614" t="s">
        <v>1083</v>
      </c>
      <c r="AM328" s="614" t="s">
        <v>1083</v>
      </c>
      <c r="AN328" s="614" t="s">
        <v>1083</v>
      </c>
      <c r="AO328" s="614" t="s">
        <v>1083</v>
      </c>
      <c r="AP328" s="614" t="s">
        <v>1083</v>
      </c>
      <c r="AQ328" s="614" t="s">
        <v>1083</v>
      </c>
      <c r="AR328" s="614" t="s">
        <v>1083</v>
      </c>
      <c r="AS328" s="614" t="s">
        <v>1083</v>
      </c>
      <c r="AT328" s="614" t="s">
        <v>1083</v>
      </c>
      <c r="AU328" s="614" t="s">
        <v>1083</v>
      </c>
      <c r="AV328" s="614" t="s">
        <v>1083</v>
      </c>
      <c r="AW328" s="614" t="s">
        <v>1083</v>
      </c>
      <c r="AX328" s="614" t="s">
        <v>1083</v>
      </c>
      <c r="AY328" s="614" t="s">
        <v>1083</v>
      </c>
      <c r="AZ328" s="614" t="s">
        <v>1083</v>
      </c>
      <c r="BA328" s="614" t="s">
        <v>1083</v>
      </c>
      <c r="BB328" s="614" t="s">
        <v>1083</v>
      </c>
      <c r="BC328" s="614" t="s">
        <v>529</v>
      </c>
      <c r="BD328" s="614" t="s">
        <v>529</v>
      </c>
      <c r="BE328" s="614" t="s">
        <v>1083</v>
      </c>
      <c r="BF328" s="614" t="s">
        <v>529</v>
      </c>
      <c r="BG328" s="614" t="s">
        <v>529</v>
      </c>
      <c r="BH328" s="614" t="s">
        <v>529</v>
      </c>
      <c r="BI328" s="614" t="s">
        <v>1083</v>
      </c>
      <c r="BJ328" s="614" t="s">
        <v>1083</v>
      </c>
      <c r="BK328" s="614" t="s">
        <v>529</v>
      </c>
      <c r="BL328" s="614" t="s">
        <v>529</v>
      </c>
      <c r="BM328" s="614" t="s">
        <v>1083</v>
      </c>
      <c r="BN328" s="614" t="s">
        <v>529</v>
      </c>
      <c r="BO328" s="614" t="s">
        <v>529</v>
      </c>
      <c r="BP328" s="614" t="s">
        <v>529</v>
      </c>
      <c r="BQ328" s="614" t="s">
        <v>529</v>
      </c>
      <c r="BR328" s="614" t="s">
        <v>529</v>
      </c>
      <c r="BS328" s="614" t="s">
        <v>529</v>
      </c>
      <c r="BT328" s="614" t="s">
        <v>529</v>
      </c>
      <c r="BU328" s="614" t="s">
        <v>529</v>
      </c>
      <c r="BV328" s="614" t="s">
        <v>529</v>
      </c>
      <c r="BW328" s="614" t="s">
        <v>529</v>
      </c>
      <c r="BX328" s="614" t="s">
        <v>529</v>
      </c>
      <c r="BY328" s="614" t="s">
        <v>1083</v>
      </c>
      <c r="BZ328" s="614" t="s">
        <v>1083</v>
      </c>
      <c r="CA328" s="614" t="s">
        <v>1083</v>
      </c>
      <c r="CB328" s="614" t="s">
        <v>1083</v>
      </c>
      <c r="CC328" s="614" t="s">
        <v>1083</v>
      </c>
      <c r="CD328" s="614" t="s">
        <v>1083</v>
      </c>
      <c r="CE328" s="614" t="s">
        <v>529</v>
      </c>
      <c r="CF328" s="614" t="s">
        <v>529</v>
      </c>
      <c r="CG328" s="614" t="s">
        <v>1083</v>
      </c>
      <c r="CH328" s="614" t="s">
        <v>1083</v>
      </c>
      <c r="CI328" s="614" t="s">
        <v>1083</v>
      </c>
      <c r="CJ328" s="614" t="s">
        <v>1083</v>
      </c>
      <c r="CK328" s="614" t="s">
        <v>529</v>
      </c>
      <c r="CL328" s="614" t="s">
        <v>1083</v>
      </c>
      <c r="CM328" s="614" t="s">
        <v>1083</v>
      </c>
      <c r="CN328" s="614" t="s">
        <v>1083</v>
      </c>
      <c r="CO328" s="614" t="s">
        <v>1083</v>
      </c>
      <c r="CP328" s="614" t="s">
        <v>1083</v>
      </c>
      <c r="CQ328" s="614" t="s">
        <v>1083</v>
      </c>
      <c r="CR328" s="614" t="s">
        <v>529</v>
      </c>
      <c r="CS328" s="614" t="s">
        <v>1083</v>
      </c>
      <c r="CT328" s="614" t="s">
        <v>1083</v>
      </c>
      <c r="CU328" s="614" t="s">
        <v>1083</v>
      </c>
      <c r="CV328" s="614" t="s">
        <v>1083</v>
      </c>
      <c r="CW328" s="614" t="s">
        <v>1083</v>
      </c>
      <c r="CX328" s="614" t="s">
        <v>1083</v>
      </c>
      <c r="CY328" s="614" t="s">
        <v>1083</v>
      </c>
      <c r="CZ328" s="614" t="s">
        <v>1083</v>
      </c>
      <c r="DA328" s="614" t="s">
        <v>1083</v>
      </c>
      <c r="DB328" s="614" t="s">
        <v>1083</v>
      </c>
      <c r="DC328" s="614" t="s">
        <v>529</v>
      </c>
      <c r="DD328" s="614" t="s">
        <v>1083</v>
      </c>
      <c r="DE328" s="614" t="s">
        <v>1083</v>
      </c>
      <c r="DF328" s="614" t="s">
        <v>1083</v>
      </c>
      <c r="DG328" s="614" t="s">
        <v>1083</v>
      </c>
      <c r="DH328" s="614" t="s">
        <v>1083</v>
      </c>
      <c r="DI328" s="614" t="s">
        <v>1083</v>
      </c>
      <c r="DJ328" s="614" t="s">
        <v>1083</v>
      </c>
      <c r="DK328" s="614" t="s">
        <v>1083</v>
      </c>
      <c r="DL328" s="614" t="s">
        <v>1083</v>
      </c>
      <c r="DM328" s="614" t="s">
        <v>529</v>
      </c>
      <c r="DN328" s="614" t="s">
        <v>1083</v>
      </c>
      <c r="DO328" s="614" t="s">
        <v>1083</v>
      </c>
      <c r="DP328" s="614" t="s">
        <v>529</v>
      </c>
      <c r="DQ328" s="614" t="s">
        <v>1083</v>
      </c>
      <c r="DR328" s="614" t="s">
        <v>1083</v>
      </c>
      <c r="DS328" s="614" t="s">
        <v>1083</v>
      </c>
      <c r="DT328" s="614" t="s">
        <v>1083</v>
      </c>
      <c r="DU328" s="614" t="s">
        <v>529</v>
      </c>
      <c r="DV328" s="614" t="s">
        <v>529</v>
      </c>
      <c r="DW328" s="614" t="s">
        <v>1083</v>
      </c>
      <c r="DX328" s="614" t="s">
        <v>1083</v>
      </c>
      <c r="DY328" s="614" t="s">
        <v>1083</v>
      </c>
      <c r="DZ328" s="614" t="s">
        <v>529</v>
      </c>
      <c r="EA328" s="614" t="s">
        <v>529</v>
      </c>
      <c r="EB328" s="614" t="s">
        <v>529</v>
      </c>
      <c r="EC328" s="614" t="s">
        <v>1083</v>
      </c>
      <c r="ED328" s="614" t="s">
        <v>529</v>
      </c>
      <c r="EE328" s="614" t="s">
        <v>1083</v>
      </c>
      <c r="EF328" s="614" t="s">
        <v>529</v>
      </c>
      <c r="EG328" s="614" t="s">
        <v>529</v>
      </c>
      <c r="EH328" s="614" t="s">
        <v>1083</v>
      </c>
      <c r="EI328" s="614" t="s">
        <v>1083</v>
      </c>
      <c r="EJ328" s="614" t="s">
        <v>1083</v>
      </c>
      <c r="EK328" s="614" t="s">
        <v>1083</v>
      </c>
      <c r="EL328" s="614" t="s">
        <v>1083</v>
      </c>
      <c r="EM328" s="614" t="s">
        <v>1083</v>
      </c>
      <c r="EN328" s="614" t="s">
        <v>1083</v>
      </c>
      <c r="EO328" s="614" t="s">
        <v>1083</v>
      </c>
      <c r="EP328" s="614" t="s">
        <v>1083</v>
      </c>
      <c r="EQ328" s="614" t="s">
        <v>1083</v>
      </c>
      <c r="ER328" s="614" t="s">
        <v>1083</v>
      </c>
      <c r="ES328" s="614" t="s">
        <v>1083</v>
      </c>
      <c r="ET328" s="614" t="s">
        <v>529</v>
      </c>
      <c r="EU328" s="614" t="s">
        <v>1083</v>
      </c>
      <c r="EV328" s="614" t="s">
        <v>529</v>
      </c>
      <c r="EW328" s="614" t="s">
        <v>1083</v>
      </c>
      <c r="EX328" s="614" t="s">
        <v>1083</v>
      </c>
      <c r="EY328" s="614" t="s">
        <v>1083</v>
      </c>
      <c r="EZ328" s="614" t="s">
        <v>529</v>
      </c>
      <c r="FA328" s="614" t="s">
        <v>1083</v>
      </c>
      <c r="FB328" s="614" t="s">
        <v>1083</v>
      </c>
      <c r="FC328" s="614" t="s">
        <v>1083</v>
      </c>
      <c r="FD328" s="614" t="s">
        <v>1083</v>
      </c>
      <c r="FE328" s="614" t="s">
        <v>1083</v>
      </c>
      <c r="FF328" s="614" t="s">
        <v>1083</v>
      </c>
      <c r="FG328" s="614" t="s">
        <v>1083</v>
      </c>
      <c r="FH328" s="614" t="s">
        <v>1083</v>
      </c>
      <c r="FI328" s="614" t="s">
        <v>1083</v>
      </c>
      <c r="FJ328" s="614" t="s">
        <v>529</v>
      </c>
      <c r="FK328" s="614" t="s">
        <v>529</v>
      </c>
      <c r="FL328" s="614" t="s">
        <v>1083</v>
      </c>
      <c r="FM328" s="614" t="s">
        <v>1083</v>
      </c>
      <c r="FN328" s="614" t="s">
        <v>1083</v>
      </c>
      <c r="FO328" s="614" t="s">
        <v>1083</v>
      </c>
      <c r="FP328" s="614" t="s">
        <v>1083</v>
      </c>
      <c r="FQ328" s="614" t="s">
        <v>1083</v>
      </c>
      <c r="FR328" s="614" t="s">
        <v>529</v>
      </c>
      <c r="FS328" s="614" t="s">
        <v>529</v>
      </c>
      <c r="FT328" s="614" t="s">
        <v>529</v>
      </c>
      <c r="FU328" s="614" t="s">
        <v>529</v>
      </c>
      <c r="FV328" s="614" t="s">
        <v>529</v>
      </c>
      <c r="FW328" s="614" t="s">
        <v>529</v>
      </c>
      <c r="FX328" s="614" t="s">
        <v>529</v>
      </c>
      <c r="FY328" s="614" t="s">
        <v>1083</v>
      </c>
      <c r="FZ328" s="614" t="s">
        <v>529</v>
      </c>
      <c r="GA328" s="614" t="s">
        <v>529</v>
      </c>
      <c r="GB328" s="614" t="s">
        <v>529</v>
      </c>
      <c r="GC328" s="614" t="s">
        <v>529</v>
      </c>
      <c r="GD328" s="614" t="s">
        <v>529</v>
      </c>
      <c r="GE328" s="614" t="s">
        <v>529</v>
      </c>
      <c r="GF328" s="614" t="s">
        <v>529</v>
      </c>
      <c r="GG328" s="614" t="s">
        <v>529</v>
      </c>
      <c r="GH328" s="614" t="s">
        <v>529</v>
      </c>
      <c r="GI328" s="614" t="s">
        <v>529</v>
      </c>
      <c r="GJ328" s="614" t="s">
        <v>529</v>
      </c>
      <c r="GK328" s="614" t="s">
        <v>529</v>
      </c>
      <c r="GL328" s="614" t="s">
        <v>529</v>
      </c>
      <c r="GM328" s="614" t="s">
        <v>529</v>
      </c>
    </row>
    <row r="329" spans="1:195" x14ac:dyDescent="0.2">
      <c r="A329" s="613">
        <v>45154</v>
      </c>
      <c r="B329" s="614" t="s">
        <v>1083</v>
      </c>
      <c r="C329" s="614" t="s">
        <v>1083</v>
      </c>
      <c r="D329" s="614" t="s">
        <v>1083</v>
      </c>
      <c r="E329" s="614" t="s">
        <v>529</v>
      </c>
      <c r="F329" s="614" t="s">
        <v>1083</v>
      </c>
      <c r="G329" s="614" t="s">
        <v>1083</v>
      </c>
      <c r="H329" s="614" t="s">
        <v>1083</v>
      </c>
      <c r="I329" s="614" t="s">
        <v>529</v>
      </c>
      <c r="J329" s="614" t="s">
        <v>1083</v>
      </c>
      <c r="K329" s="614" t="s">
        <v>1083</v>
      </c>
      <c r="L329" s="614" t="s">
        <v>1083</v>
      </c>
      <c r="M329" s="614" t="s">
        <v>1083</v>
      </c>
      <c r="N329" s="614" t="s">
        <v>1083</v>
      </c>
      <c r="O329" s="614" t="s">
        <v>1083</v>
      </c>
      <c r="P329" s="614" t="s">
        <v>1083</v>
      </c>
      <c r="Q329" s="614" t="s">
        <v>1083</v>
      </c>
      <c r="R329" s="614" t="s">
        <v>1083</v>
      </c>
      <c r="S329" s="614" t="s">
        <v>1083</v>
      </c>
      <c r="T329" s="614" t="s">
        <v>1083</v>
      </c>
      <c r="U329" s="614" t="s">
        <v>1083</v>
      </c>
      <c r="V329" s="614" t="s">
        <v>1083</v>
      </c>
      <c r="W329" s="614" t="s">
        <v>1083</v>
      </c>
      <c r="X329" s="614" t="s">
        <v>529</v>
      </c>
      <c r="Y329" s="614" t="s">
        <v>1083</v>
      </c>
      <c r="Z329" s="614" t="s">
        <v>1083</v>
      </c>
      <c r="AA329" s="614" t="s">
        <v>1083</v>
      </c>
      <c r="AB329" s="614" t="s">
        <v>1083</v>
      </c>
      <c r="AC329" s="614" t="s">
        <v>1083</v>
      </c>
      <c r="AD329" s="614" t="s">
        <v>1083</v>
      </c>
      <c r="AE329" s="614" t="s">
        <v>1083</v>
      </c>
      <c r="AF329" s="614" t="s">
        <v>1083</v>
      </c>
      <c r="AG329" s="614" t="s">
        <v>1083</v>
      </c>
      <c r="AH329" s="614" t="s">
        <v>1083</v>
      </c>
      <c r="AI329" s="614" t="s">
        <v>1083</v>
      </c>
      <c r="AJ329" s="614" t="s">
        <v>1083</v>
      </c>
      <c r="AK329" s="614" t="s">
        <v>1083</v>
      </c>
      <c r="AL329" s="614" t="s">
        <v>1083</v>
      </c>
      <c r="AM329" s="614" t="s">
        <v>1083</v>
      </c>
      <c r="AN329" s="614" t="s">
        <v>1083</v>
      </c>
      <c r="AO329" s="614" t="s">
        <v>1083</v>
      </c>
      <c r="AP329" s="614" t="s">
        <v>1083</v>
      </c>
      <c r="AQ329" s="614" t="s">
        <v>1083</v>
      </c>
      <c r="AR329" s="614" t="s">
        <v>1083</v>
      </c>
      <c r="AS329" s="614" t="s">
        <v>1083</v>
      </c>
      <c r="AT329" s="614" t="s">
        <v>529</v>
      </c>
      <c r="AU329" s="614" t="s">
        <v>1083</v>
      </c>
      <c r="AV329" s="614" t="s">
        <v>1083</v>
      </c>
      <c r="AW329" s="614" t="s">
        <v>529</v>
      </c>
      <c r="AX329" s="614" t="s">
        <v>1083</v>
      </c>
      <c r="AY329" s="614" t="s">
        <v>1083</v>
      </c>
      <c r="AZ329" s="614" t="s">
        <v>1083</v>
      </c>
      <c r="BA329" s="614" t="s">
        <v>1083</v>
      </c>
      <c r="BB329" s="614" t="s">
        <v>1083</v>
      </c>
      <c r="BC329" s="614" t="s">
        <v>529</v>
      </c>
      <c r="BD329" s="614" t="s">
        <v>529</v>
      </c>
      <c r="BE329" s="614" t="s">
        <v>1083</v>
      </c>
      <c r="BF329" s="614" t="s">
        <v>529</v>
      </c>
      <c r="BG329" s="614" t="s">
        <v>529</v>
      </c>
      <c r="BH329" s="614" t="s">
        <v>529</v>
      </c>
      <c r="BI329" s="614" t="s">
        <v>1083</v>
      </c>
      <c r="BJ329" s="614" t="s">
        <v>1083</v>
      </c>
      <c r="BK329" s="614" t="s">
        <v>529</v>
      </c>
      <c r="BL329" s="614" t="s">
        <v>529</v>
      </c>
      <c r="BM329" s="614" t="s">
        <v>1083</v>
      </c>
      <c r="BN329" s="614" t="s">
        <v>529</v>
      </c>
      <c r="BO329" s="614" t="s">
        <v>529</v>
      </c>
      <c r="BP329" s="614" t="s">
        <v>529</v>
      </c>
      <c r="BQ329" s="614" t="s">
        <v>529</v>
      </c>
      <c r="BR329" s="614" t="s">
        <v>529</v>
      </c>
      <c r="BS329" s="614" t="s">
        <v>529</v>
      </c>
      <c r="BT329" s="614" t="s">
        <v>529</v>
      </c>
      <c r="BU329" s="614" t="s">
        <v>529</v>
      </c>
      <c r="BV329" s="614" t="s">
        <v>529</v>
      </c>
      <c r="BW329" s="614" t="s">
        <v>529</v>
      </c>
      <c r="BX329" s="614" t="s">
        <v>529</v>
      </c>
      <c r="BY329" s="614" t="s">
        <v>1083</v>
      </c>
      <c r="BZ329" s="614" t="s">
        <v>1083</v>
      </c>
      <c r="CA329" s="614" t="s">
        <v>1083</v>
      </c>
      <c r="CB329" s="614" t="s">
        <v>1083</v>
      </c>
      <c r="CC329" s="614" t="s">
        <v>1083</v>
      </c>
      <c r="CD329" s="614" t="s">
        <v>1083</v>
      </c>
      <c r="CE329" s="614" t="s">
        <v>529</v>
      </c>
      <c r="CF329" s="614" t="s">
        <v>529</v>
      </c>
      <c r="CG329" s="614" t="s">
        <v>1083</v>
      </c>
      <c r="CH329" s="614" t="s">
        <v>1083</v>
      </c>
      <c r="CI329" s="614" t="s">
        <v>1083</v>
      </c>
      <c r="CJ329" s="614" t="s">
        <v>1083</v>
      </c>
      <c r="CK329" s="614" t="s">
        <v>529</v>
      </c>
      <c r="CL329" s="614" t="s">
        <v>1083</v>
      </c>
      <c r="CM329" s="614" t="s">
        <v>529</v>
      </c>
      <c r="CN329" s="614" t="s">
        <v>529</v>
      </c>
      <c r="CO329" s="614" t="s">
        <v>1083</v>
      </c>
      <c r="CP329" s="614" t="s">
        <v>1083</v>
      </c>
      <c r="CQ329" s="614" t="s">
        <v>1083</v>
      </c>
      <c r="CR329" s="614" t="s">
        <v>529</v>
      </c>
      <c r="CS329" s="614" t="s">
        <v>1083</v>
      </c>
      <c r="CT329" s="614" t="s">
        <v>1083</v>
      </c>
      <c r="CU329" s="614" t="s">
        <v>1083</v>
      </c>
      <c r="CV329" s="614" t="s">
        <v>1083</v>
      </c>
      <c r="CW329" s="614" t="s">
        <v>1083</v>
      </c>
      <c r="CX329" s="614" t="s">
        <v>1083</v>
      </c>
      <c r="CY329" s="614" t="s">
        <v>1083</v>
      </c>
      <c r="CZ329" s="614" t="s">
        <v>1083</v>
      </c>
      <c r="DA329" s="614" t="s">
        <v>1083</v>
      </c>
      <c r="DB329" s="614" t="s">
        <v>1083</v>
      </c>
      <c r="DC329" s="614" t="s">
        <v>529</v>
      </c>
      <c r="DD329" s="614" t="s">
        <v>1083</v>
      </c>
      <c r="DE329" s="614" t="s">
        <v>1083</v>
      </c>
      <c r="DF329" s="614" t="s">
        <v>1083</v>
      </c>
      <c r="DG329" s="614" t="s">
        <v>1083</v>
      </c>
      <c r="DH329" s="614" t="s">
        <v>1083</v>
      </c>
      <c r="DI329" s="614" t="s">
        <v>1083</v>
      </c>
      <c r="DJ329" s="614" t="s">
        <v>1083</v>
      </c>
      <c r="DK329" s="614" t="s">
        <v>1083</v>
      </c>
      <c r="DL329" s="614" t="s">
        <v>1083</v>
      </c>
      <c r="DM329" s="614" t="s">
        <v>529</v>
      </c>
      <c r="DN329" s="614" t="s">
        <v>1083</v>
      </c>
      <c r="DO329" s="614" t="s">
        <v>1083</v>
      </c>
      <c r="DP329" s="614" t="s">
        <v>529</v>
      </c>
      <c r="DQ329" s="614" t="s">
        <v>1083</v>
      </c>
      <c r="DR329" s="614" t="s">
        <v>1083</v>
      </c>
      <c r="DS329" s="614" t="s">
        <v>1083</v>
      </c>
      <c r="DT329" s="614" t="s">
        <v>1083</v>
      </c>
      <c r="DU329" s="614" t="s">
        <v>529</v>
      </c>
      <c r="DV329" s="614" t="s">
        <v>529</v>
      </c>
      <c r="DW329" s="614" t="s">
        <v>1083</v>
      </c>
      <c r="DX329" s="614" t="s">
        <v>1083</v>
      </c>
      <c r="DY329" s="614" t="s">
        <v>1083</v>
      </c>
      <c r="DZ329" s="614" t="s">
        <v>529</v>
      </c>
      <c r="EA329" s="614" t="s">
        <v>529</v>
      </c>
      <c r="EB329" s="614" t="s">
        <v>529</v>
      </c>
      <c r="EC329" s="614" t="s">
        <v>1083</v>
      </c>
      <c r="ED329" s="614" t="s">
        <v>529</v>
      </c>
      <c r="EE329" s="614" t="s">
        <v>1083</v>
      </c>
      <c r="EF329" s="614" t="s">
        <v>529</v>
      </c>
      <c r="EG329" s="614" t="s">
        <v>529</v>
      </c>
      <c r="EH329" s="614" t="s">
        <v>1083</v>
      </c>
      <c r="EI329" s="614" t="s">
        <v>1083</v>
      </c>
      <c r="EJ329" s="614" t="s">
        <v>1083</v>
      </c>
      <c r="EK329" s="614" t="s">
        <v>1083</v>
      </c>
      <c r="EL329" s="614" t="s">
        <v>1083</v>
      </c>
      <c r="EM329" s="614" t="s">
        <v>1083</v>
      </c>
      <c r="EN329" s="614" t="s">
        <v>1083</v>
      </c>
      <c r="EO329" s="614" t="s">
        <v>1083</v>
      </c>
      <c r="EP329" s="614" t="s">
        <v>1083</v>
      </c>
      <c r="EQ329" s="614" t="s">
        <v>1083</v>
      </c>
      <c r="ER329" s="614" t="s">
        <v>1083</v>
      </c>
      <c r="ES329" s="614" t="s">
        <v>1083</v>
      </c>
      <c r="ET329" s="614" t="s">
        <v>1083</v>
      </c>
      <c r="EU329" s="614" t="s">
        <v>529</v>
      </c>
      <c r="EV329" s="614" t="s">
        <v>529</v>
      </c>
      <c r="EW329" s="614" t="s">
        <v>1083</v>
      </c>
      <c r="EX329" s="614" t="s">
        <v>1083</v>
      </c>
      <c r="EY329" s="614" t="s">
        <v>1083</v>
      </c>
      <c r="EZ329" s="614" t="s">
        <v>529</v>
      </c>
      <c r="FA329" s="614" t="s">
        <v>1083</v>
      </c>
      <c r="FB329" s="614" t="s">
        <v>1083</v>
      </c>
      <c r="FC329" s="614" t="s">
        <v>1083</v>
      </c>
      <c r="FD329" s="614" t="s">
        <v>1083</v>
      </c>
      <c r="FE329" s="614" t="s">
        <v>1083</v>
      </c>
      <c r="FF329" s="614" t="s">
        <v>1083</v>
      </c>
      <c r="FG329" s="614" t="s">
        <v>1083</v>
      </c>
      <c r="FH329" s="614" t="s">
        <v>1083</v>
      </c>
      <c r="FI329" s="614" t="s">
        <v>1083</v>
      </c>
      <c r="FJ329" s="614" t="s">
        <v>1083</v>
      </c>
      <c r="FK329" s="614" t="s">
        <v>1083</v>
      </c>
      <c r="FL329" s="614" t="s">
        <v>1083</v>
      </c>
      <c r="FM329" s="614" t="s">
        <v>1083</v>
      </c>
      <c r="FN329" s="614" t="s">
        <v>1083</v>
      </c>
      <c r="FO329" s="614" t="s">
        <v>1083</v>
      </c>
      <c r="FP329" s="614" t="s">
        <v>1083</v>
      </c>
      <c r="FQ329" s="614" t="s">
        <v>1083</v>
      </c>
      <c r="FR329" s="614" t="s">
        <v>529</v>
      </c>
      <c r="FS329" s="614" t="s">
        <v>529</v>
      </c>
      <c r="FT329" s="614" t="s">
        <v>529</v>
      </c>
      <c r="FU329" s="614" t="s">
        <v>529</v>
      </c>
      <c r="FV329" s="614" t="s">
        <v>529</v>
      </c>
      <c r="FW329" s="614" t="s">
        <v>529</v>
      </c>
      <c r="FX329" s="614" t="s">
        <v>529</v>
      </c>
      <c r="FY329" s="614" t="s">
        <v>1083</v>
      </c>
      <c r="FZ329" s="614" t="s">
        <v>529</v>
      </c>
      <c r="GA329" s="614" t="s">
        <v>529</v>
      </c>
      <c r="GB329" s="614" t="s">
        <v>529</v>
      </c>
      <c r="GC329" s="614" t="s">
        <v>529</v>
      </c>
      <c r="GD329" s="614" t="s">
        <v>529</v>
      </c>
      <c r="GE329" s="614" t="s">
        <v>529</v>
      </c>
      <c r="GF329" s="614" t="s">
        <v>529</v>
      </c>
      <c r="GG329" s="614" t="s">
        <v>529</v>
      </c>
      <c r="GH329" s="614" t="s">
        <v>529</v>
      </c>
      <c r="GI329" s="614" t="s">
        <v>529</v>
      </c>
      <c r="GJ329" s="614" t="s">
        <v>529</v>
      </c>
      <c r="GK329" s="614" t="s">
        <v>529</v>
      </c>
      <c r="GL329" s="614" t="s">
        <v>529</v>
      </c>
      <c r="GM329" s="614" t="s">
        <v>529</v>
      </c>
    </row>
    <row r="330" spans="1:195" x14ac:dyDescent="0.2">
      <c r="A330" s="613">
        <v>45155</v>
      </c>
      <c r="B330" s="614" t="s">
        <v>1083</v>
      </c>
      <c r="C330" s="614" t="s">
        <v>1083</v>
      </c>
      <c r="D330" s="614" t="s">
        <v>1083</v>
      </c>
      <c r="E330" s="614" t="s">
        <v>529</v>
      </c>
      <c r="F330" s="614" t="s">
        <v>1083</v>
      </c>
      <c r="G330" s="614" t="s">
        <v>1083</v>
      </c>
      <c r="H330" s="614" t="s">
        <v>1083</v>
      </c>
      <c r="I330" s="614" t="s">
        <v>1083</v>
      </c>
      <c r="J330" s="614" t="s">
        <v>1083</v>
      </c>
      <c r="K330" s="614" t="s">
        <v>1083</v>
      </c>
      <c r="L330" s="614" t="s">
        <v>1083</v>
      </c>
      <c r="M330" s="614" t="s">
        <v>1083</v>
      </c>
      <c r="N330" s="614" t="s">
        <v>1083</v>
      </c>
      <c r="O330" s="614" t="s">
        <v>1083</v>
      </c>
      <c r="P330" s="614" t="s">
        <v>1083</v>
      </c>
      <c r="Q330" s="614" t="s">
        <v>1083</v>
      </c>
      <c r="R330" s="614" t="s">
        <v>1083</v>
      </c>
      <c r="S330" s="614" t="s">
        <v>1083</v>
      </c>
      <c r="T330" s="614" t="s">
        <v>1083</v>
      </c>
      <c r="U330" s="614" t="s">
        <v>1083</v>
      </c>
      <c r="V330" s="614" t="s">
        <v>1083</v>
      </c>
      <c r="W330" s="614" t="s">
        <v>1083</v>
      </c>
      <c r="X330" s="614" t="s">
        <v>1083</v>
      </c>
      <c r="Y330" s="614" t="s">
        <v>1083</v>
      </c>
      <c r="Z330" s="614" t="s">
        <v>1083</v>
      </c>
      <c r="AA330" s="614" t="s">
        <v>1083</v>
      </c>
      <c r="AB330" s="614" t="s">
        <v>1083</v>
      </c>
      <c r="AC330" s="614" t="s">
        <v>1083</v>
      </c>
      <c r="AD330" s="614" t="s">
        <v>1083</v>
      </c>
      <c r="AE330" s="614" t="s">
        <v>1083</v>
      </c>
      <c r="AF330" s="614" t="s">
        <v>1083</v>
      </c>
      <c r="AG330" s="614" t="s">
        <v>1083</v>
      </c>
      <c r="AH330" s="614" t="s">
        <v>1083</v>
      </c>
      <c r="AI330" s="614" t="s">
        <v>1083</v>
      </c>
      <c r="AJ330" s="614" t="s">
        <v>1083</v>
      </c>
      <c r="AK330" s="614" t="s">
        <v>1083</v>
      </c>
      <c r="AL330" s="614" t="s">
        <v>1083</v>
      </c>
      <c r="AM330" s="614" t="s">
        <v>1083</v>
      </c>
      <c r="AN330" s="614" t="s">
        <v>1083</v>
      </c>
      <c r="AO330" s="614" t="s">
        <v>1083</v>
      </c>
      <c r="AP330" s="614" t="s">
        <v>1083</v>
      </c>
      <c r="AQ330" s="614" t="s">
        <v>1083</v>
      </c>
      <c r="AR330" s="614" t="s">
        <v>1083</v>
      </c>
      <c r="AS330" s="614" t="s">
        <v>1083</v>
      </c>
      <c r="AT330" s="614" t="s">
        <v>1083</v>
      </c>
      <c r="AU330" s="614" t="s">
        <v>1083</v>
      </c>
      <c r="AV330" s="614" t="s">
        <v>1083</v>
      </c>
      <c r="AW330" s="614" t="s">
        <v>1083</v>
      </c>
      <c r="AX330" s="614" t="s">
        <v>1083</v>
      </c>
      <c r="AY330" s="614" t="s">
        <v>1083</v>
      </c>
      <c r="AZ330" s="614" t="s">
        <v>1083</v>
      </c>
      <c r="BA330" s="614" t="s">
        <v>1083</v>
      </c>
      <c r="BB330" s="614" t="s">
        <v>1083</v>
      </c>
      <c r="BC330" s="614" t="s">
        <v>529</v>
      </c>
      <c r="BD330" s="614" t="s">
        <v>529</v>
      </c>
      <c r="BE330" s="614" t="s">
        <v>1083</v>
      </c>
      <c r="BF330" s="614" t="s">
        <v>529</v>
      </c>
      <c r="BG330" s="614" t="s">
        <v>529</v>
      </c>
      <c r="BH330" s="614" t="s">
        <v>529</v>
      </c>
      <c r="BI330" s="614" t="s">
        <v>1083</v>
      </c>
      <c r="BJ330" s="614" t="s">
        <v>1083</v>
      </c>
      <c r="BK330" s="614" t="s">
        <v>529</v>
      </c>
      <c r="BL330" s="614" t="s">
        <v>529</v>
      </c>
      <c r="BM330" s="614" t="s">
        <v>1083</v>
      </c>
      <c r="BN330" s="614" t="s">
        <v>529</v>
      </c>
      <c r="BO330" s="614" t="s">
        <v>529</v>
      </c>
      <c r="BP330" s="614" t="s">
        <v>529</v>
      </c>
      <c r="BQ330" s="614" t="s">
        <v>529</v>
      </c>
      <c r="BR330" s="614" t="s">
        <v>529</v>
      </c>
      <c r="BS330" s="614" t="s">
        <v>529</v>
      </c>
      <c r="BT330" s="614" t="s">
        <v>529</v>
      </c>
      <c r="BU330" s="614" t="s">
        <v>529</v>
      </c>
      <c r="BV330" s="614" t="s">
        <v>529</v>
      </c>
      <c r="BW330" s="614" t="s">
        <v>529</v>
      </c>
      <c r="BX330" s="614" t="s">
        <v>529</v>
      </c>
      <c r="BY330" s="614" t="s">
        <v>1083</v>
      </c>
      <c r="BZ330" s="614" t="s">
        <v>1083</v>
      </c>
      <c r="CA330" s="614" t="s">
        <v>1083</v>
      </c>
      <c r="CB330" s="614" t="s">
        <v>1083</v>
      </c>
      <c r="CC330" s="614" t="s">
        <v>1083</v>
      </c>
      <c r="CD330" s="614" t="s">
        <v>1083</v>
      </c>
      <c r="CE330" s="614" t="s">
        <v>529</v>
      </c>
      <c r="CF330" s="614" t="s">
        <v>529</v>
      </c>
      <c r="CG330" s="614" t="s">
        <v>1083</v>
      </c>
      <c r="CH330" s="614" t="s">
        <v>1083</v>
      </c>
      <c r="CI330" s="614" t="s">
        <v>1083</v>
      </c>
      <c r="CJ330" s="614" t="s">
        <v>1083</v>
      </c>
      <c r="CK330" s="614" t="s">
        <v>529</v>
      </c>
      <c r="CL330" s="614" t="s">
        <v>1083</v>
      </c>
      <c r="CM330" s="614" t="s">
        <v>1083</v>
      </c>
      <c r="CN330" s="614" t="s">
        <v>529</v>
      </c>
      <c r="CO330" s="614" t="s">
        <v>1083</v>
      </c>
      <c r="CP330" s="614" t="s">
        <v>1083</v>
      </c>
      <c r="CQ330" s="614" t="s">
        <v>1083</v>
      </c>
      <c r="CR330" s="614" t="s">
        <v>529</v>
      </c>
      <c r="CS330" s="614" t="s">
        <v>1083</v>
      </c>
      <c r="CT330" s="614" t="s">
        <v>1083</v>
      </c>
      <c r="CU330" s="614" t="s">
        <v>1083</v>
      </c>
      <c r="CV330" s="614" t="s">
        <v>1083</v>
      </c>
      <c r="CW330" s="614" t="s">
        <v>1083</v>
      </c>
      <c r="CX330" s="614" t="s">
        <v>1083</v>
      </c>
      <c r="CY330" s="614" t="s">
        <v>1083</v>
      </c>
      <c r="CZ330" s="614" t="s">
        <v>1083</v>
      </c>
      <c r="DA330" s="614" t="s">
        <v>1083</v>
      </c>
      <c r="DB330" s="614" t="s">
        <v>1083</v>
      </c>
      <c r="DC330" s="614" t="s">
        <v>529</v>
      </c>
      <c r="DD330" s="614" t="s">
        <v>1083</v>
      </c>
      <c r="DE330" s="614" t="s">
        <v>1083</v>
      </c>
      <c r="DF330" s="614" t="s">
        <v>1083</v>
      </c>
      <c r="DG330" s="614" t="s">
        <v>1083</v>
      </c>
      <c r="DH330" s="614" t="s">
        <v>1083</v>
      </c>
      <c r="DI330" s="614" t="s">
        <v>1083</v>
      </c>
      <c r="DJ330" s="614" t="s">
        <v>1083</v>
      </c>
      <c r="DK330" s="614" t="s">
        <v>1083</v>
      </c>
      <c r="DL330" s="614" t="s">
        <v>1083</v>
      </c>
      <c r="DM330" s="614" t="s">
        <v>529</v>
      </c>
      <c r="DN330" s="614" t="s">
        <v>1083</v>
      </c>
      <c r="DO330" s="614" t="s">
        <v>1083</v>
      </c>
      <c r="DP330" s="614" t="s">
        <v>529</v>
      </c>
      <c r="DQ330" s="614" t="s">
        <v>1083</v>
      </c>
      <c r="DR330" s="614" t="s">
        <v>1083</v>
      </c>
      <c r="DS330" s="614" t="s">
        <v>1083</v>
      </c>
      <c r="DT330" s="614" t="s">
        <v>1083</v>
      </c>
      <c r="DU330" s="614" t="s">
        <v>1083</v>
      </c>
      <c r="DV330" s="614" t="s">
        <v>1083</v>
      </c>
      <c r="DW330" s="614" t="s">
        <v>1083</v>
      </c>
      <c r="DX330" s="614" t="s">
        <v>1083</v>
      </c>
      <c r="DY330" s="614" t="s">
        <v>1083</v>
      </c>
      <c r="DZ330" s="614" t="s">
        <v>529</v>
      </c>
      <c r="EA330" s="614" t="s">
        <v>529</v>
      </c>
      <c r="EB330" s="614" t="s">
        <v>529</v>
      </c>
      <c r="EC330" s="614" t="s">
        <v>1083</v>
      </c>
      <c r="ED330" s="614" t="s">
        <v>529</v>
      </c>
      <c r="EE330" s="614" t="s">
        <v>529</v>
      </c>
      <c r="EF330" s="614" t="s">
        <v>529</v>
      </c>
      <c r="EG330" s="614" t="s">
        <v>529</v>
      </c>
      <c r="EH330" s="614" t="s">
        <v>1083</v>
      </c>
      <c r="EI330" s="614" t="s">
        <v>1083</v>
      </c>
      <c r="EJ330" s="614" t="s">
        <v>1083</v>
      </c>
      <c r="EK330" s="614" t="s">
        <v>1083</v>
      </c>
      <c r="EL330" s="614" t="s">
        <v>1083</v>
      </c>
      <c r="EM330" s="614" t="s">
        <v>1083</v>
      </c>
      <c r="EN330" s="614" t="s">
        <v>1083</v>
      </c>
      <c r="EO330" s="614" t="s">
        <v>1083</v>
      </c>
      <c r="EP330" s="614" t="s">
        <v>1083</v>
      </c>
      <c r="EQ330" s="614" t="s">
        <v>1083</v>
      </c>
      <c r="ER330" s="614" t="s">
        <v>1083</v>
      </c>
      <c r="ES330" s="614" t="s">
        <v>1083</v>
      </c>
      <c r="ET330" s="614" t="s">
        <v>529</v>
      </c>
      <c r="EU330" s="614" t="s">
        <v>1083</v>
      </c>
      <c r="EV330" s="614" t="s">
        <v>529</v>
      </c>
      <c r="EW330" s="614" t="s">
        <v>1083</v>
      </c>
      <c r="EX330" s="614" t="s">
        <v>1083</v>
      </c>
      <c r="EY330" s="614" t="s">
        <v>1083</v>
      </c>
      <c r="EZ330" s="614" t="s">
        <v>529</v>
      </c>
      <c r="FA330" s="614" t="s">
        <v>1083</v>
      </c>
      <c r="FB330" s="614" t="s">
        <v>1083</v>
      </c>
      <c r="FC330" s="614" t="s">
        <v>1083</v>
      </c>
      <c r="FD330" s="614" t="s">
        <v>529</v>
      </c>
      <c r="FE330" s="614" t="s">
        <v>1083</v>
      </c>
      <c r="FF330" s="614" t="s">
        <v>1083</v>
      </c>
      <c r="FG330" s="614" t="s">
        <v>1083</v>
      </c>
      <c r="FH330" s="614" t="s">
        <v>1083</v>
      </c>
      <c r="FI330" s="614" t="s">
        <v>1083</v>
      </c>
      <c r="FJ330" s="614" t="s">
        <v>1083</v>
      </c>
      <c r="FK330" s="614" t="s">
        <v>1083</v>
      </c>
      <c r="FL330" s="614" t="s">
        <v>1083</v>
      </c>
      <c r="FM330" s="614" t="s">
        <v>1083</v>
      </c>
      <c r="FN330" s="614" t="s">
        <v>1083</v>
      </c>
      <c r="FO330" s="614" t="s">
        <v>1083</v>
      </c>
      <c r="FP330" s="614" t="s">
        <v>1083</v>
      </c>
      <c r="FQ330" s="614" t="s">
        <v>1083</v>
      </c>
      <c r="FR330" s="614" t="s">
        <v>529</v>
      </c>
      <c r="FS330" s="614" t="s">
        <v>529</v>
      </c>
      <c r="FT330" s="614" t="s">
        <v>529</v>
      </c>
      <c r="FU330" s="614" t="s">
        <v>529</v>
      </c>
      <c r="FV330" s="614" t="s">
        <v>529</v>
      </c>
      <c r="FW330" s="614" t="s">
        <v>529</v>
      </c>
      <c r="FX330" s="614" t="s">
        <v>529</v>
      </c>
      <c r="FY330" s="614" t="s">
        <v>1083</v>
      </c>
      <c r="FZ330" s="614" t="s">
        <v>529</v>
      </c>
      <c r="GA330" s="614" t="s">
        <v>529</v>
      </c>
      <c r="GB330" s="614" t="s">
        <v>529</v>
      </c>
      <c r="GC330" s="614" t="s">
        <v>529</v>
      </c>
      <c r="GD330" s="614" t="s">
        <v>529</v>
      </c>
      <c r="GE330" s="614" t="s">
        <v>1083</v>
      </c>
      <c r="GF330" s="614" t="s">
        <v>529</v>
      </c>
      <c r="GG330" s="614" t="s">
        <v>529</v>
      </c>
      <c r="GH330" s="614" t="s">
        <v>1083</v>
      </c>
      <c r="GI330" s="614" t="s">
        <v>1083</v>
      </c>
      <c r="GJ330" s="614" t="s">
        <v>529</v>
      </c>
      <c r="GK330" s="614" t="s">
        <v>1083</v>
      </c>
      <c r="GL330" s="614" t="s">
        <v>529</v>
      </c>
      <c r="GM330" s="614" t="s">
        <v>529</v>
      </c>
    </row>
    <row r="331" spans="1:195" x14ac:dyDescent="0.2">
      <c r="A331" s="613">
        <v>45156</v>
      </c>
      <c r="B331" s="614" t="s">
        <v>1083</v>
      </c>
      <c r="C331" s="614" t="s">
        <v>1083</v>
      </c>
      <c r="D331" s="614" t="s">
        <v>1083</v>
      </c>
      <c r="E331" s="614" t="s">
        <v>529</v>
      </c>
      <c r="F331" s="614" t="s">
        <v>1083</v>
      </c>
      <c r="G331" s="614" t="s">
        <v>1083</v>
      </c>
      <c r="H331" s="614" t="s">
        <v>1083</v>
      </c>
      <c r="I331" s="614" t="s">
        <v>1083</v>
      </c>
      <c r="J331" s="614" t="s">
        <v>1083</v>
      </c>
      <c r="K331" s="614" t="s">
        <v>1083</v>
      </c>
      <c r="L331" s="614" t="s">
        <v>1083</v>
      </c>
      <c r="M331" s="614" t="s">
        <v>1083</v>
      </c>
      <c r="N331" s="614" t="s">
        <v>1083</v>
      </c>
      <c r="O331" s="614" t="s">
        <v>1083</v>
      </c>
      <c r="P331" s="614" t="s">
        <v>1083</v>
      </c>
      <c r="Q331" s="614" t="s">
        <v>1083</v>
      </c>
      <c r="R331" s="614" t="s">
        <v>1083</v>
      </c>
      <c r="S331" s="614" t="s">
        <v>1083</v>
      </c>
      <c r="T331" s="614" t="s">
        <v>1083</v>
      </c>
      <c r="U331" s="614" t="s">
        <v>1083</v>
      </c>
      <c r="V331" s="614" t="s">
        <v>1083</v>
      </c>
      <c r="W331" s="614" t="s">
        <v>1083</v>
      </c>
      <c r="X331" s="614" t="s">
        <v>529</v>
      </c>
      <c r="Y331" s="614" t="s">
        <v>1083</v>
      </c>
      <c r="Z331" s="614" t="s">
        <v>1083</v>
      </c>
      <c r="AA331" s="614" t="s">
        <v>1083</v>
      </c>
      <c r="AB331" s="614" t="s">
        <v>1083</v>
      </c>
      <c r="AC331" s="614" t="s">
        <v>1083</v>
      </c>
      <c r="AD331" s="614" t="s">
        <v>1083</v>
      </c>
      <c r="AE331" s="614" t="s">
        <v>1083</v>
      </c>
      <c r="AF331" s="614" t="s">
        <v>1083</v>
      </c>
      <c r="AG331" s="614" t="s">
        <v>1083</v>
      </c>
      <c r="AH331" s="614" t="s">
        <v>529</v>
      </c>
      <c r="AI331" s="614" t="s">
        <v>1083</v>
      </c>
      <c r="AJ331" s="614" t="s">
        <v>1083</v>
      </c>
      <c r="AK331" s="614" t="s">
        <v>1083</v>
      </c>
      <c r="AL331" s="614" t="s">
        <v>1083</v>
      </c>
      <c r="AM331" s="614" t="s">
        <v>1083</v>
      </c>
      <c r="AN331" s="614" t="s">
        <v>1083</v>
      </c>
      <c r="AO331" s="614" t="s">
        <v>1083</v>
      </c>
      <c r="AP331" s="614" t="s">
        <v>1083</v>
      </c>
      <c r="AQ331" s="614" t="s">
        <v>1083</v>
      </c>
      <c r="AR331" s="614" t="s">
        <v>1083</v>
      </c>
      <c r="AS331" s="614" t="s">
        <v>1083</v>
      </c>
      <c r="AT331" s="614" t="s">
        <v>529</v>
      </c>
      <c r="AU331" s="614" t="s">
        <v>1083</v>
      </c>
      <c r="AV331" s="614" t="s">
        <v>1083</v>
      </c>
      <c r="AW331" s="614" t="s">
        <v>529</v>
      </c>
      <c r="AX331" s="614" t="s">
        <v>1083</v>
      </c>
      <c r="AY331" s="614" t="s">
        <v>1083</v>
      </c>
      <c r="AZ331" s="614" t="s">
        <v>529</v>
      </c>
      <c r="BA331" s="614" t="s">
        <v>1083</v>
      </c>
      <c r="BB331" s="614" t="s">
        <v>1083</v>
      </c>
      <c r="BC331" s="614" t="s">
        <v>529</v>
      </c>
      <c r="BD331" s="614" t="s">
        <v>529</v>
      </c>
      <c r="BE331" s="614" t="s">
        <v>1083</v>
      </c>
      <c r="BF331" s="614" t="s">
        <v>529</v>
      </c>
      <c r="BG331" s="614" t="s">
        <v>529</v>
      </c>
      <c r="BH331" s="614" t="s">
        <v>529</v>
      </c>
      <c r="BI331" s="614" t="s">
        <v>1083</v>
      </c>
      <c r="BJ331" s="614" t="s">
        <v>1083</v>
      </c>
      <c r="BK331" s="614" t="s">
        <v>529</v>
      </c>
      <c r="BL331" s="614" t="s">
        <v>529</v>
      </c>
      <c r="BM331" s="614" t="s">
        <v>1083</v>
      </c>
      <c r="BN331" s="614" t="s">
        <v>529</v>
      </c>
      <c r="BO331" s="614" t="s">
        <v>529</v>
      </c>
      <c r="BP331" s="614" t="s">
        <v>529</v>
      </c>
      <c r="BQ331" s="614" t="s">
        <v>529</v>
      </c>
      <c r="BR331" s="614" t="s">
        <v>529</v>
      </c>
      <c r="BS331" s="614" t="s">
        <v>529</v>
      </c>
      <c r="BT331" s="614" t="s">
        <v>529</v>
      </c>
      <c r="BU331" s="614" t="s">
        <v>529</v>
      </c>
      <c r="BV331" s="614" t="s">
        <v>529</v>
      </c>
      <c r="BW331" s="614" t="s">
        <v>529</v>
      </c>
      <c r="BX331" s="614" t="s">
        <v>529</v>
      </c>
      <c r="BY331" s="614" t="s">
        <v>1083</v>
      </c>
      <c r="BZ331" s="614" t="s">
        <v>1083</v>
      </c>
      <c r="CA331" s="614" t="s">
        <v>1083</v>
      </c>
      <c r="CB331" s="614" t="s">
        <v>1083</v>
      </c>
      <c r="CC331" s="614" t="s">
        <v>529</v>
      </c>
      <c r="CD331" s="614" t="s">
        <v>1083</v>
      </c>
      <c r="CE331" s="614" t="s">
        <v>529</v>
      </c>
      <c r="CF331" s="614" t="s">
        <v>529</v>
      </c>
      <c r="CG331" s="614" t="s">
        <v>1083</v>
      </c>
      <c r="CH331" s="614" t="s">
        <v>1083</v>
      </c>
      <c r="CI331" s="614" t="s">
        <v>1083</v>
      </c>
      <c r="CJ331" s="614" t="s">
        <v>1083</v>
      </c>
      <c r="CK331" s="614" t="s">
        <v>529</v>
      </c>
      <c r="CL331" s="614" t="s">
        <v>1083</v>
      </c>
      <c r="CM331" s="614" t="s">
        <v>529</v>
      </c>
      <c r="CN331" s="614" t="s">
        <v>1083</v>
      </c>
      <c r="CO331" s="614" t="s">
        <v>1083</v>
      </c>
      <c r="CP331" s="614" t="s">
        <v>1083</v>
      </c>
      <c r="CQ331" s="614" t="s">
        <v>1083</v>
      </c>
      <c r="CR331" s="614" t="s">
        <v>529</v>
      </c>
      <c r="CS331" s="614" t="s">
        <v>1083</v>
      </c>
      <c r="CT331" s="614" t="s">
        <v>1083</v>
      </c>
      <c r="CU331" s="614" t="s">
        <v>1083</v>
      </c>
      <c r="CV331" s="614" t="s">
        <v>1083</v>
      </c>
      <c r="CW331" s="614" t="s">
        <v>1083</v>
      </c>
      <c r="CX331" s="614" t="s">
        <v>1083</v>
      </c>
      <c r="CY331" s="614" t="s">
        <v>1083</v>
      </c>
      <c r="CZ331" s="614" t="s">
        <v>1083</v>
      </c>
      <c r="DA331" s="614" t="s">
        <v>1083</v>
      </c>
      <c r="DB331" s="614" t="s">
        <v>1083</v>
      </c>
      <c r="DC331" s="614" t="s">
        <v>529</v>
      </c>
      <c r="DD331" s="614" t="s">
        <v>1083</v>
      </c>
      <c r="DE331" s="614" t="s">
        <v>1083</v>
      </c>
      <c r="DF331" s="614" t="s">
        <v>1083</v>
      </c>
      <c r="DG331" s="614" t="s">
        <v>529</v>
      </c>
      <c r="DH331" s="614" t="s">
        <v>1083</v>
      </c>
      <c r="DI331" s="614" t="s">
        <v>1083</v>
      </c>
      <c r="DJ331" s="614" t="s">
        <v>1083</v>
      </c>
      <c r="DK331" s="614" t="s">
        <v>1083</v>
      </c>
      <c r="DL331" s="614" t="s">
        <v>1083</v>
      </c>
      <c r="DM331" s="614" t="s">
        <v>529</v>
      </c>
      <c r="DN331" s="614" t="s">
        <v>1083</v>
      </c>
      <c r="DO331" s="614" t="s">
        <v>1083</v>
      </c>
      <c r="DP331" s="614" t="s">
        <v>529</v>
      </c>
      <c r="DQ331" s="614" t="s">
        <v>1083</v>
      </c>
      <c r="DR331" s="614" t="s">
        <v>1083</v>
      </c>
      <c r="DS331" s="614" t="s">
        <v>1083</v>
      </c>
      <c r="DT331" s="614" t="s">
        <v>1083</v>
      </c>
      <c r="DU331" s="614" t="s">
        <v>1083</v>
      </c>
      <c r="DV331" s="614" t="s">
        <v>529</v>
      </c>
      <c r="DW331" s="614" t="s">
        <v>1083</v>
      </c>
      <c r="DX331" s="614" t="s">
        <v>1083</v>
      </c>
      <c r="DY331" s="614" t="s">
        <v>529</v>
      </c>
      <c r="DZ331" s="614" t="s">
        <v>529</v>
      </c>
      <c r="EA331" s="614" t="s">
        <v>529</v>
      </c>
      <c r="EB331" s="614" t="s">
        <v>529</v>
      </c>
      <c r="EC331" s="614" t="s">
        <v>1083</v>
      </c>
      <c r="ED331" s="614" t="s">
        <v>529</v>
      </c>
      <c r="EE331" s="614" t="s">
        <v>529</v>
      </c>
      <c r="EF331" s="614" t="s">
        <v>529</v>
      </c>
      <c r="EG331" s="614" t="s">
        <v>1083</v>
      </c>
      <c r="EH331" s="614" t="s">
        <v>1083</v>
      </c>
      <c r="EI331" s="614" t="s">
        <v>1083</v>
      </c>
      <c r="EJ331" s="614" t="s">
        <v>1083</v>
      </c>
      <c r="EK331" s="614" t="s">
        <v>1083</v>
      </c>
      <c r="EL331" s="614" t="s">
        <v>1083</v>
      </c>
      <c r="EM331" s="614" t="s">
        <v>1083</v>
      </c>
      <c r="EN331" s="614" t="s">
        <v>1083</v>
      </c>
      <c r="EO331" s="614" t="s">
        <v>1083</v>
      </c>
      <c r="EP331" s="614" t="s">
        <v>1083</v>
      </c>
      <c r="EQ331" s="614" t="s">
        <v>1083</v>
      </c>
      <c r="ER331" s="614" t="s">
        <v>1083</v>
      </c>
      <c r="ES331" s="614" t="s">
        <v>1083</v>
      </c>
      <c r="ET331" s="614" t="s">
        <v>529</v>
      </c>
      <c r="EU331" s="614" t="s">
        <v>1083</v>
      </c>
      <c r="EV331" s="614" t="s">
        <v>529</v>
      </c>
      <c r="EW331" s="614" t="s">
        <v>1083</v>
      </c>
      <c r="EX331" s="614" t="s">
        <v>1083</v>
      </c>
      <c r="EY331" s="614" t="s">
        <v>1083</v>
      </c>
      <c r="EZ331" s="614" t="s">
        <v>529</v>
      </c>
      <c r="FA331" s="614" t="s">
        <v>1083</v>
      </c>
      <c r="FB331" s="614" t="s">
        <v>1083</v>
      </c>
      <c r="FC331" s="614" t="s">
        <v>1083</v>
      </c>
      <c r="FD331" s="614" t="s">
        <v>529</v>
      </c>
      <c r="FE331" s="614" t="s">
        <v>1083</v>
      </c>
      <c r="FF331" s="614" t="s">
        <v>1083</v>
      </c>
      <c r="FG331" s="614" t="s">
        <v>1083</v>
      </c>
      <c r="FH331" s="614" t="s">
        <v>1083</v>
      </c>
      <c r="FI331" s="614" t="s">
        <v>1083</v>
      </c>
      <c r="FJ331" s="614" t="s">
        <v>529</v>
      </c>
      <c r="FK331" s="614" t="s">
        <v>529</v>
      </c>
      <c r="FL331" s="614" t="s">
        <v>1083</v>
      </c>
      <c r="FM331" s="614" t="s">
        <v>1083</v>
      </c>
      <c r="FN331" s="614" t="s">
        <v>529</v>
      </c>
      <c r="FO331" s="614" t="s">
        <v>1083</v>
      </c>
      <c r="FP331" s="614" t="s">
        <v>1083</v>
      </c>
      <c r="FQ331" s="614" t="s">
        <v>1083</v>
      </c>
      <c r="FR331" s="614" t="s">
        <v>529</v>
      </c>
      <c r="FS331" s="614" t="s">
        <v>529</v>
      </c>
      <c r="FT331" s="614" t="s">
        <v>529</v>
      </c>
      <c r="FU331" s="614" t="s">
        <v>529</v>
      </c>
      <c r="FV331" s="614" t="s">
        <v>529</v>
      </c>
      <c r="FW331" s="614" t="s">
        <v>529</v>
      </c>
      <c r="FX331" s="614" t="s">
        <v>529</v>
      </c>
      <c r="FY331" s="614" t="s">
        <v>1083</v>
      </c>
      <c r="FZ331" s="614" t="s">
        <v>529</v>
      </c>
      <c r="GA331" s="614" t="s">
        <v>529</v>
      </c>
      <c r="GB331" s="614" t="s">
        <v>529</v>
      </c>
      <c r="GC331" s="614" t="s">
        <v>529</v>
      </c>
      <c r="GD331" s="614" t="s">
        <v>529</v>
      </c>
      <c r="GE331" s="614" t="s">
        <v>1083</v>
      </c>
      <c r="GF331" s="614" t="s">
        <v>529</v>
      </c>
      <c r="GG331" s="614" t="s">
        <v>529</v>
      </c>
      <c r="GH331" s="614" t="s">
        <v>1083</v>
      </c>
      <c r="GI331" s="614" t="s">
        <v>1083</v>
      </c>
      <c r="GJ331" s="614" t="s">
        <v>529</v>
      </c>
      <c r="GK331" s="614" t="s">
        <v>1083</v>
      </c>
      <c r="GL331" s="614" t="s">
        <v>529</v>
      </c>
      <c r="GM331" s="614" t="s">
        <v>1083</v>
      </c>
    </row>
    <row r="332" spans="1:195" x14ac:dyDescent="0.2">
      <c r="A332" s="613">
        <v>45157</v>
      </c>
      <c r="B332" s="614" t="s">
        <v>1083</v>
      </c>
      <c r="C332" s="614" t="s">
        <v>1083</v>
      </c>
      <c r="D332" s="614" t="s">
        <v>1083</v>
      </c>
      <c r="E332" s="614" t="s">
        <v>529</v>
      </c>
      <c r="F332" s="614" t="s">
        <v>1083</v>
      </c>
      <c r="G332" s="614" t="s">
        <v>1083</v>
      </c>
      <c r="H332" s="614" t="s">
        <v>1083</v>
      </c>
      <c r="I332" s="614" t="s">
        <v>1083</v>
      </c>
      <c r="J332" s="614" t="s">
        <v>1083</v>
      </c>
      <c r="K332" s="614" t="s">
        <v>529</v>
      </c>
      <c r="L332" s="614" t="s">
        <v>1083</v>
      </c>
      <c r="M332" s="614" t="s">
        <v>1083</v>
      </c>
      <c r="N332" s="614" t="s">
        <v>1083</v>
      </c>
      <c r="O332" s="614" t="s">
        <v>529</v>
      </c>
      <c r="P332" s="614" t="s">
        <v>1083</v>
      </c>
      <c r="Q332" s="614" t="s">
        <v>1083</v>
      </c>
      <c r="R332" s="614" t="s">
        <v>1083</v>
      </c>
      <c r="S332" s="614" t="s">
        <v>1083</v>
      </c>
      <c r="T332" s="614" t="s">
        <v>1083</v>
      </c>
      <c r="U332" s="614" t="s">
        <v>1083</v>
      </c>
      <c r="V332" s="614" t="s">
        <v>1083</v>
      </c>
      <c r="W332" s="614" t="s">
        <v>529</v>
      </c>
      <c r="X332" s="614" t="s">
        <v>529</v>
      </c>
      <c r="Y332" s="614" t="s">
        <v>1083</v>
      </c>
      <c r="Z332" s="614" t="s">
        <v>1083</v>
      </c>
      <c r="AA332" s="614" t="s">
        <v>1083</v>
      </c>
      <c r="AB332" s="614" t="s">
        <v>1083</v>
      </c>
      <c r="AC332" s="614" t="s">
        <v>1083</v>
      </c>
      <c r="AD332" s="614" t="s">
        <v>1083</v>
      </c>
      <c r="AE332" s="614" t="s">
        <v>1083</v>
      </c>
      <c r="AF332" s="614" t="s">
        <v>1083</v>
      </c>
      <c r="AG332" s="614" t="s">
        <v>1083</v>
      </c>
      <c r="AH332" s="614" t="s">
        <v>529</v>
      </c>
      <c r="AI332" s="614" t="s">
        <v>1083</v>
      </c>
      <c r="AJ332" s="614" t="s">
        <v>1083</v>
      </c>
      <c r="AK332" s="614" t="s">
        <v>1083</v>
      </c>
      <c r="AL332" s="614" t="s">
        <v>529</v>
      </c>
      <c r="AM332" s="614" t="s">
        <v>1083</v>
      </c>
      <c r="AN332" s="614" t="s">
        <v>1083</v>
      </c>
      <c r="AO332" s="614" t="s">
        <v>1083</v>
      </c>
      <c r="AP332" s="614" t="s">
        <v>1083</v>
      </c>
      <c r="AQ332" s="614" t="s">
        <v>1083</v>
      </c>
      <c r="AR332" s="614" t="s">
        <v>529</v>
      </c>
      <c r="AS332" s="614" t="s">
        <v>1083</v>
      </c>
      <c r="AT332" s="614" t="s">
        <v>1083</v>
      </c>
      <c r="AU332" s="614" t="s">
        <v>1083</v>
      </c>
      <c r="AV332" s="614" t="s">
        <v>1083</v>
      </c>
      <c r="AW332" s="614" t="s">
        <v>1083</v>
      </c>
      <c r="AX332" s="614" t="s">
        <v>1083</v>
      </c>
      <c r="AY332" s="614" t="s">
        <v>1083</v>
      </c>
      <c r="AZ332" s="614" t="s">
        <v>1083</v>
      </c>
      <c r="BA332" s="614" t="s">
        <v>1083</v>
      </c>
      <c r="BB332" s="614" t="s">
        <v>1083</v>
      </c>
      <c r="BC332" s="614" t="s">
        <v>529</v>
      </c>
      <c r="BD332" s="614" t="s">
        <v>529</v>
      </c>
      <c r="BE332" s="614" t="s">
        <v>1083</v>
      </c>
      <c r="BF332" s="614" t="s">
        <v>529</v>
      </c>
      <c r="BG332" s="614" t="s">
        <v>529</v>
      </c>
      <c r="BH332" s="614" t="s">
        <v>529</v>
      </c>
      <c r="BI332" s="614" t="s">
        <v>1083</v>
      </c>
      <c r="BJ332" s="614" t="s">
        <v>1083</v>
      </c>
      <c r="BK332" s="614" t="s">
        <v>529</v>
      </c>
      <c r="BL332" s="614" t="s">
        <v>529</v>
      </c>
      <c r="BM332" s="614" t="s">
        <v>1083</v>
      </c>
      <c r="BN332" s="614" t="s">
        <v>529</v>
      </c>
      <c r="BO332" s="614" t="s">
        <v>529</v>
      </c>
      <c r="BP332" s="614" t="s">
        <v>529</v>
      </c>
      <c r="BQ332" s="614" t="s">
        <v>529</v>
      </c>
      <c r="BR332" s="614" t="s">
        <v>529</v>
      </c>
      <c r="BS332" s="614" t="s">
        <v>529</v>
      </c>
      <c r="BT332" s="614" t="s">
        <v>529</v>
      </c>
      <c r="BU332" s="614" t="s">
        <v>529</v>
      </c>
      <c r="BV332" s="614" t="s">
        <v>529</v>
      </c>
      <c r="BW332" s="614" t="s">
        <v>529</v>
      </c>
      <c r="BX332" s="614" t="s">
        <v>529</v>
      </c>
      <c r="BY332" s="614" t="s">
        <v>1083</v>
      </c>
      <c r="BZ332" s="614" t="s">
        <v>1083</v>
      </c>
      <c r="CA332" s="614" t="s">
        <v>1083</v>
      </c>
      <c r="CB332" s="614" t="s">
        <v>1083</v>
      </c>
      <c r="CC332" s="614" t="s">
        <v>1083</v>
      </c>
      <c r="CD332" s="614" t="s">
        <v>1083</v>
      </c>
      <c r="CE332" s="614" t="s">
        <v>529</v>
      </c>
      <c r="CF332" s="614" t="s">
        <v>529</v>
      </c>
      <c r="CG332" s="614" t="s">
        <v>1083</v>
      </c>
      <c r="CH332" s="614" t="s">
        <v>1083</v>
      </c>
      <c r="CI332" s="614" t="s">
        <v>1083</v>
      </c>
      <c r="CJ332" s="614" t="s">
        <v>1083</v>
      </c>
      <c r="CK332" s="614" t="s">
        <v>529</v>
      </c>
      <c r="CL332" s="614" t="s">
        <v>1083</v>
      </c>
      <c r="CM332" s="614" t="s">
        <v>1083</v>
      </c>
      <c r="CN332" s="614" t="s">
        <v>1083</v>
      </c>
      <c r="CO332" s="614" t="s">
        <v>1083</v>
      </c>
      <c r="CP332" s="614" t="s">
        <v>1083</v>
      </c>
      <c r="CQ332" s="614" t="s">
        <v>1083</v>
      </c>
      <c r="CR332" s="614" t="s">
        <v>529</v>
      </c>
      <c r="CS332" s="614" t="s">
        <v>1083</v>
      </c>
      <c r="CT332" s="614" t="s">
        <v>1083</v>
      </c>
      <c r="CU332" s="614" t="s">
        <v>1083</v>
      </c>
      <c r="CV332" s="614" t="s">
        <v>1083</v>
      </c>
      <c r="CW332" s="614" t="s">
        <v>1083</v>
      </c>
      <c r="CX332" s="614" t="s">
        <v>1083</v>
      </c>
      <c r="CY332" s="614" t="s">
        <v>1083</v>
      </c>
      <c r="CZ332" s="614" t="s">
        <v>1083</v>
      </c>
      <c r="DA332" s="614" t="s">
        <v>1083</v>
      </c>
      <c r="DB332" s="614" t="s">
        <v>1083</v>
      </c>
      <c r="DC332" s="614" t="s">
        <v>529</v>
      </c>
      <c r="DD332" s="614" t="s">
        <v>1083</v>
      </c>
      <c r="DE332" s="614" t="s">
        <v>1083</v>
      </c>
      <c r="DF332" s="614" t="s">
        <v>1083</v>
      </c>
      <c r="DG332" s="614" t="s">
        <v>1083</v>
      </c>
      <c r="DH332" s="614" t="s">
        <v>1083</v>
      </c>
      <c r="DI332" s="614" t="s">
        <v>1083</v>
      </c>
      <c r="DJ332" s="614" t="s">
        <v>1083</v>
      </c>
      <c r="DK332" s="614" t="s">
        <v>1083</v>
      </c>
      <c r="DL332" s="614" t="s">
        <v>1083</v>
      </c>
      <c r="DM332" s="614" t="s">
        <v>529</v>
      </c>
      <c r="DN332" s="614" t="s">
        <v>1083</v>
      </c>
      <c r="DO332" s="614" t="s">
        <v>1083</v>
      </c>
      <c r="DP332" s="614" t="s">
        <v>529</v>
      </c>
      <c r="DQ332" s="614" t="s">
        <v>529</v>
      </c>
      <c r="DR332" s="614" t="s">
        <v>1083</v>
      </c>
      <c r="DS332" s="614" t="s">
        <v>1083</v>
      </c>
      <c r="DT332" s="614" t="s">
        <v>1083</v>
      </c>
      <c r="DU332" s="614" t="s">
        <v>529</v>
      </c>
      <c r="DV332" s="614" t="s">
        <v>529</v>
      </c>
      <c r="DW332" s="614" t="s">
        <v>1083</v>
      </c>
      <c r="DX332" s="614" t="s">
        <v>1083</v>
      </c>
      <c r="DY332" s="614" t="s">
        <v>1083</v>
      </c>
      <c r="DZ332" s="614" t="s">
        <v>529</v>
      </c>
      <c r="EA332" s="614" t="s">
        <v>529</v>
      </c>
      <c r="EB332" s="614" t="s">
        <v>529</v>
      </c>
      <c r="EC332" s="614" t="s">
        <v>1083</v>
      </c>
      <c r="ED332" s="614" t="s">
        <v>529</v>
      </c>
      <c r="EE332" s="614" t="s">
        <v>529</v>
      </c>
      <c r="EF332" s="614" t="s">
        <v>529</v>
      </c>
      <c r="EG332" s="614" t="s">
        <v>529</v>
      </c>
      <c r="EH332" s="614" t="s">
        <v>1083</v>
      </c>
      <c r="EI332" s="614" t="s">
        <v>1083</v>
      </c>
      <c r="EJ332" s="614" t="s">
        <v>1083</v>
      </c>
      <c r="EK332" s="614" t="s">
        <v>1083</v>
      </c>
      <c r="EL332" s="614" t="s">
        <v>1083</v>
      </c>
      <c r="EM332" s="614" t="s">
        <v>1083</v>
      </c>
      <c r="EN332" s="614" t="s">
        <v>1083</v>
      </c>
      <c r="EO332" s="614" t="s">
        <v>1083</v>
      </c>
      <c r="EP332" s="614" t="s">
        <v>1083</v>
      </c>
      <c r="EQ332" s="614" t="s">
        <v>1083</v>
      </c>
      <c r="ER332" s="614" t="s">
        <v>1083</v>
      </c>
      <c r="ES332" s="614" t="s">
        <v>1083</v>
      </c>
      <c r="ET332" s="614" t="s">
        <v>529</v>
      </c>
      <c r="EU332" s="614" t="s">
        <v>529</v>
      </c>
      <c r="EV332" s="614" t="s">
        <v>529</v>
      </c>
      <c r="EW332" s="614" t="s">
        <v>1083</v>
      </c>
      <c r="EX332" s="614" t="s">
        <v>1083</v>
      </c>
      <c r="EY332" s="614" t="s">
        <v>1083</v>
      </c>
      <c r="EZ332" s="614" t="s">
        <v>529</v>
      </c>
      <c r="FA332" s="614" t="s">
        <v>1083</v>
      </c>
      <c r="FB332" s="614" t="s">
        <v>1083</v>
      </c>
      <c r="FC332" s="614" t="s">
        <v>1083</v>
      </c>
      <c r="FD332" s="614" t="s">
        <v>1083</v>
      </c>
      <c r="FE332" s="614" t="s">
        <v>529</v>
      </c>
      <c r="FF332" s="614" t="s">
        <v>1083</v>
      </c>
      <c r="FG332" s="614" t="s">
        <v>1083</v>
      </c>
      <c r="FH332" s="614" t="s">
        <v>1083</v>
      </c>
      <c r="FI332" s="614" t="s">
        <v>1083</v>
      </c>
      <c r="FJ332" s="614" t="s">
        <v>529</v>
      </c>
      <c r="FK332" s="614" t="s">
        <v>529</v>
      </c>
      <c r="FL332" s="614" t="s">
        <v>1083</v>
      </c>
      <c r="FM332" s="614" t="s">
        <v>1083</v>
      </c>
      <c r="FN332" s="614" t="s">
        <v>1083</v>
      </c>
      <c r="FO332" s="614" t="s">
        <v>1083</v>
      </c>
      <c r="FP332" s="614" t="s">
        <v>529</v>
      </c>
      <c r="FQ332" s="614" t="s">
        <v>1083</v>
      </c>
      <c r="FR332" s="614" t="s">
        <v>529</v>
      </c>
      <c r="FS332" s="614" t="s">
        <v>529</v>
      </c>
      <c r="FT332" s="614" t="s">
        <v>529</v>
      </c>
      <c r="FU332" s="614" t="s">
        <v>529</v>
      </c>
      <c r="FV332" s="614" t="s">
        <v>529</v>
      </c>
      <c r="FW332" s="614" t="s">
        <v>529</v>
      </c>
      <c r="FX332" s="614" t="s">
        <v>529</v>
      </c>
      <c r="FY332" s="614" t="s">
        <v>1083</v>
      </c>
      <c r="FZ332" s="614" t="s">
        <v>529</v>
      </c>
      <c r="GA332" s="614" t="s">
        <v>529</v>
      </c>
      <c r="GB332" s="614" t="s">
        <v>529</v>
      </c>
      <c r="GC332" s="614" t="s">
        <v>529</v>
      </c>
      <c r="GD332" s="614" t="s">
        <v>529</v>
      </c>
      <c r="GE332" s="614" t="s">
        <v>1083</v>
      </c>
      <c r="GF332" s="614" t="s">
        <v>529</v>
      </c>
      <c r="GG332" s="614" t="s">
        <v>529</v>
      </c>
      <c r="GH332" s="614" t="s">
        <v>1083</v>
      </c>
      <c r="GI332" s="614" t="s">
        <v>1083</v>
      </c>
      <c r="GJ332" s="614" t="s">
        <v>529</v>
      </c>
      <c r="GK332" s="614" t="s">
        <v>1083</v>
      </c>
      <c r="GL332" s="614" t="s">
        <v>529</v>
      </c>
      <c r="GM332" s="614" t="s">
        <v>529</v>
      </c>
    </row>
    <row r="333" spans="1:195" x14ac:dyDescent="0.2">
      <c r="A333" s="613">
        <v>45158</v>
      </c>
      <c r="B333" s="614" t="s">
        <v>1083</v>
      </c>
      <c r="C333" s="614" t="s">
        <v>1083</v>
      </c>
      <c r="D333" s="614" t="s">
        <v>1083</v>
      </c>
      <c r="E333" s="614" t="s">
        <v>529</v>
      </c>
      <c r="F333" s="614" t="s">
        <v>1083</v>
      </c>
      <c r="G333" s="614" t="s">
        <v>1083</v>
      </c>
      <c r="H333" s="614" t="s">
        <v>1083</v>
      </c>
      <c r="I333" s="614" t="s">
        <v>1083</v>
      </c>
      <c r="J333" s="614" t="s">
        <v>1083</v>
      </c>
      <c r="K333" s="614" t="s">
        <v>1083</v>
      </c>
      <c r="L333" s="614" t="s">
        <v>1083</v>
      </c>
      <c r="M333" s="614" t="s">
        <v>1083</v>
      </c>
      <c r="N333" s="614" t="s">
        <v>1083</v>
      </c>
      <c r="O333" s="614" t="s">
        <v>1083</v>
      </c>
      <c r="P333" s="614" t="s">
        <v>1083</v>
      </c>
      <c r="Q333" s="614" t="s">
        <v>1083</v>
      </c>
      <c r="R333" s="614" t="s">
        <v>1083</v>
      </c>
      <c r="S333" s="614" t="s">
        <v>1083</v>
      </c>
      <c r="T333" s="614" t="s">
        <v>1083</v>
      </c>
      <c r="U333" s="614" t="s">
        <v>1083</v>
      </c>
      <c r="V333" s="614" t="s">
        <v>1083</v>
      </c>
      <c r="W333" s="614" t="s">
        <v>529</v>
      </c>
      <c r="X333" s="614" t="s">
        <v>529</v>
      </c>
      <c r="Y333" s="614" t="s">
        <v>529</v>
      </c>
      <c r="Z333" s="614" t="s">
        <v>1083</v>
      </c>
      <c r="AA333" s="614" t="s">
        <v>1083</v>
      </c>
      <c r="AB333" s="614" t="s">
        <v>1083</v>
      </c>
      <c r="AC333" s="614" t="s">
        <v>1083</v>
      </c>
      <c r="AD333" s="614" t="s">
        <v>1083</v>
      </c>
      <c r="AE333" s="614" t="s">
        <v>1083</v>
      </c>
      <c r="AF333" s="614" t="s">
        <v>1083</v>
      </c>
      <c r="AG333" s="614" t="s">
        <v>1083</v>
      </c>
      <c r="AH333" s="614" t="s">
        <v>1083</v>
      </c>
      <c r="AI333" s="614" t="s">
        <v>1083</v>
      </c>
      <c r="AJ333" s="614" t="s">
        <v>529</v>
      </c>
      <c r="AK333" s="614" t="s">
        <v>1083</v>
      </c>
      <c r="AL333" s="614" t="s">
        <v>1083</v>
      </c>
      <c r="AM333" s="614" t="s">
        <v>1083</v>
      </c>
      <c r="AN333" s="614" t="s">
        <v>1083</v>
      </c>
      <c r="AO333" s="614" t="s">
        <v>1083</v>
      </c>
      <c r="AP333" s="614" t="s">
        <v>1083</v>
      </c>
      <c r="AQ333" s="614" t="s">
        <v>1083</v>
      </c>
      <c r="AR333" s="614" t="s">
        <v>1083</v>
      </c>
      <c r="AS333" s="614" t="s">
        <v>1083</v>
      </c>
      <c r="AT333" s="614" t="s">
        <v>1083</v>
      </c>
      <c r="AU333" s="614" t="s">
        <v>1083</v>
      </c>
      <c r="AV333" s="614" t="s">
        <v>1083</v>
      </c>
      <c r="AW333" s="614" t="s">
        <v>1083</v>
      </c>
      <c r="AX333" s="614" t="s">
        <v>1083</v>
      </c>
      <c r="AY333" s="614" t="s">
        <v>1083</v>
      </c>
      <c r="AZ333" s="614" t="s">
        <v>1083</v>
      </c>
      <c r="BA333" s="614" t="s">
        <v>1083</v>
      </c>
      <c r="BB333" s="614" t="s">
        <v>1083</v>
      </c>
      <c r="BC333" s="614" t="s">
        <v>529</v>
      </c>
      <c r="BD333" s="614" t="s">
        <v>529</v>
      </c>
      <c r="BE333" s="614" t="s">
        <v>1083</v>
      </c>
      <c r="BF333" s="614" t="s">
        <v>529</v>
      </c>
      <c r="BG333" s="614" t="s">
        <v>529</v>
      </c>
      <c r="BH333" s="614" t="s">
        <v>529</v>
      </c>
      <c r="BI333" s="614" t="s">
        <v>1083</v>
      </c>
      <c r="BJ333" s="614" t="s">
        <v>1083</v>
      </c>
      <c r="BK333" s="614" t="s">
        <v>529</v>
      </c>
      <c r="BL333" s="614" t="s">
        <v>529</v>
      </c>
      <c r="BM333" s="614" t="s">
        <v>1083</v>
      </c>
      <c r="BN333" s="614" t="s">
        <v>529</v>
      </c>
      <c r="BO333" s="614" t="s">
        <v>529</v>
      </c>
      <c r="BP333" s="614" t="s">
        <v>529</v>
      </c>
      <c r="BQ333" s="614" t="s">
        <v>529</v>
      </c>
      <c r="BR333" s="614" t="s">
        <v>529</v>
      </c>
      <c r="BS333" s="614" t="s">
        <v>529</v>
      </c>
      <c r="BT333" s="614" t="s">
        <v>529</v>
      </c>
      <c r="BU333" s="614" t="s">
        <v>529</v>
      </c>
      <c r="BV333" s="614" t="s">
        <v>529</v>
      </c>
      <c r="BW333" s="614" t="s">
        <v>529</v>
      </c>
      <c r="BX333" s="614" t="s">
        <v>529</v>
      </c>
      <c r="BY333" s="614" t="s">
        <v>1083</v>
      </c>
      <c r="BZ333" s="614" t="s">
        <v>1083</v>
      </c>
      <c r="CA333" s="614" t="s">
        <v>1083</v>
      </c>
      <c r="CB333" s="614" t="s">
        <v>1083</v>
      </c>
      <c r="CC333" s="614" t="s">
        <v>1083</v>
      </c>
      <c r="CD333" s="614" t="s">
        <v>1083</v>
      </c>
      <c r="CE333" s="614" t="s">
        <v>529</v>
      </c>
      <c r="CF333" s="614" t="s">
        <v>529</v>
      </c>
      <c r="CG333" s="614" t="s">
        <v>1083</v>
      </c>
      <c r="CH333" s="614" t="s">
        <v>1083</v>
      </c>
      <c r="CI333" s="614" t="s">
        <v>1083</v>
      </c>
      <c r="CJ333" s="614" t="s">
        <v>1083</v>
      </c>
      <c r="CK333" s="614" t="s">
        <v>529</v>
      </c>
      <c r="CL333" s="614" t="s">
        <v>1083</v>
      </c>
      <c r="CM333" s="614" t="s">
        <v>1083</v>
      </c>
      <c r="CN333" s="614" t="s">
        <v>1083</v>
      </c>
      <c r="CO333" s="614" t="s">
        <v>1083</v>
      </c>
      <c r="CP333" s="614" t="s">
        <v>1083</v>
      </c>
      <c r="CQ333" s="614" t="s">
        <v>1083</v>
      </c>
      <c r="CR333" s="614" t="s">
        <v>529</v>
      </c>
      <c r="CS333" s="614" t="s">
        <v>1083</v>
      </c>
      <c r="CT333" s="614" t="s">
        <v>1083</v>
      </c>
      <c r="CU333" s="614" t="s">
        <v>1083</v>
      </c>
      <c r="CV333" s="614" t="s">
        <v>529</v>
      </c>
      <c r="CW333" s="614" t="s">
        <v>1083</v>
      </c>
      <c r="CX333" s="614" t="s">
        <v>1083</v>
      </c>
      <c r="CY333" s="614" t="s">
        <v>1083</v>
      </c>
      <c r="CZ333" s="614" t="s">
        <v>1083</v>
      </c>
      <c r="DA333" s="614" t="s">
        <v>1083</v>
      </c>
      <c r="DB333" s="614" t="s">
        <v>1083</v>
      </c>
      <c r="DC333" s="614" t="s">
        <v>529</v>
      </c>
      <c r="DD333" s="614" t="s">
        <v>529</v>
      </c>
      <c r="DE333" s="614" t="s">
        <v>529</v>
      </c>
      <c r="DF333" s="614" t="s">
        <v>1083</v>
      </c>
      <c r="DG333" s="614" t="s">
        <v>1083</v>
      </c>
      <c r="DH333" s="614" t="s">
        <v>1083</v>
      </c>
      <c r="DI333" s="614" t="s">
        <v>1083</v>
      </c>
      <c r="DJ333" s="614" t="s">
        <v>1083</v>
      </c>
      <c r="DK333" s="614" t="s">
        <v>1083</v>
      </c>
      <c r="DL333" s="614" t="s">
        <v>1083</v>
      </c>
      <c r="DM333" s="614" t="s">
        <v>529</v>
      </c>
      <c r="DN333" s="614" t="s">
        <v>1083</v>
      </c>
      <c r="DO333" s="614" t="s">
        <v>1083</v>
      </c>
      <c r="DP333" s="614" t="s">
        <v>529</v>
      </c>
      <c r="DQ333" s="614" t="s">
        <v>1083</v>
      </c>
      <c r="DR333" s="614" t="s">
        <v>1083</v>
      </c>
      <c r="DS333" s="614" t="s">
        <v>1083</v>
      </c>
      <c r="DT333" s="614" t="s">
        <v>1083</v>
      </c>
      <c r="DU333" s="614" t="s">
        <v>529</v>
      </c>
      <c r="DV333" s="614" t="s">
        <v>529</v>
      </c>
      <c r="DW333" s="614" t="s">
        <v>1083</v>
      </c>
      <c r="DX333" s="614" t="s">
        <v>1083</v>
      </c>
      <c r="DY333" s="614" t="s">
        <v>1083</v>
      </c>
      <c r="DZ333" s="614" t="s">
        <v>529</v>
      </c>
      <c r="EA333" s="614" t="s">
        <v>529</v>
      </c>
      <c r="EB333" s="614" t="s">
        <v>529</v>
      </c>
      <c r="EC333" s="614" t="s">
        <v>1083</v>
      </c>
      <c r="ED333" s="614" t="s">
        <v>529</v>
      </c>
      <c r="EE333" s="614" t="s">
        <v>529</v>
      </c>
      <c r="EF333" s="614" t="s">
        <v>529</v>
      </c>
      <c r="EG333" s="614" t="s">
        <v>529</v>
      </c>
      <c r="EH333" s="614" t="s">
        <v>1083</v>
      </c>
      <c r="EI333" s="614" t="s">
        <v>1083</v>
      </c>
      <c r="EJ333" s="614" t="s">
        <v>1083</v>
      </c>
      <c r="EK333" s="614" t="s">
        <v>1083</v>
      </c>
      <c r="EL333" s="614" t="s">
        <v>1083</v>
      </c>
      <c r="EM333" s="614" t="s">
        <v>1083</v>
      </c>
      <c r="EN333" s="614" t="s">
        <v>1083</v>
      </c>
      <c r="EO333" s="614" t="s">
        <v>1083</v>
      </c>
      <c r="EP333" s="614" t="s">
        <v>1083</v>
      </c>
      <c r="EQ333" s="614" t="s">
        <v>1083</v>
      </c>
      <c r="ER333" s="614" t="s">
        <v>1083</v>
      </c>
      <c r="ES333" s="614" t="s">
        <v>1083</v>
      </c>
      <c r="ET333" s="614" t="s">
        <v>1083</v>
      </c>
      <c r="EU333" s="614" t="s">
        <v>1083</v>
      </c>
      <c r="EV333" s="614" t="s">
        <v>529</v>
      </c>
      <c r="EW333" s="614" t="s">
        <v>1083</v>
      </c>
      <c r="EX333" s="614" t="s">
        <v>1083</v>
      </c>
      <c r="EY333" s="614" t="s">
        <v>1083</v>
      </c>
      <c r="EZ333" s="614" t="s">
        <v>529</v>
      </c>
      <c r="FA333" s="614" t="s">
        <v>1083</v>
      </c>
      <c r="FB333" s="614" t="s">
        <v>1083</v>
      </c>
      <c r="FC333" s="614" t="s">
        <v>1083</v>
      </c>
      <c r="FD333" s="614" t="s">
        <v>1083</v>
      </c>
      <c r="FE333" s="614" t="s">
        <v>529</v>
      </c>
      <c r="FF333" s="614" t="s">
        <v>1083</v>
      </c>
      <c r="FG333" s="614" t="s">
        <v>1083</v>
      </c>
      <c r="FH333" s="614" t="s">
        <v>1083</v>
      </c>
      <c r="FI333" s="614" t="s">
        <v>1083</v>
      </c>
      <c r="FJ333" s="614" t="s">
        <v>1083</v>
      </c>
      <c r="FK333" s="614" t="s">
        <v>1083</v>
      </c>
      <c r="FL333" s="614" t="s">
        <v>1083</v>
      </c>
      <c r="FM333" s="614" t="s">
        <v>1083</v>
      </c>
      <c r="FN333" s="614" t="s">
        <v>1083</v>
      </c>
      <c r="FO333" s="614" t="s">
        <v>1083</v>
      </c>
      <c r="FP333" s="614" t="s">
        <v>1083</v>
      </c>
      <c r="FQ333" s="614" t="s">
        <v>1083</v>
      </c>
      <c r="FR333" s="614" t="s">
        <v>529</v>
      </c>
      <c r="FS333" s="614" t="s">
        <v>529</v>
      </c>
      <c r="FT333" s="614" t="s">
        <v>529</v>
      </c>
      <c r="FU333" s="614" t="s">
        <v>529</v>
      </c>
      <c r="FV333" s="614" t="s">
        <v>529</v>
      </c>
      <c r="FW333" s="614" t="s">
        <v>529</v>
      </c>
      <c r="FX333" s="614" t="s">
        <v>529</v>
      </c>
      <c r="FY333" s="614" t="s">
        <v>1083</v>
      </c>
      <c r="FZ333" s="614" t="s">
        <v>529</v>
      </c>
      <c r="GA333" s="614" t="s">
        <v>529</v>
      </c>
      <c r="GB333" s="614" t="s">
        <v>529</v>
      </c>
      <c r="GC333" s="614" t="s">
        <v>529</v>
      </c>
      <c r="GD333" s="614" t="s">
        <v>529</v>
      </c>
      <c r="GE333" s="614" t="s">
        <v>1083</v>
      </c>
      <c r="GF333" s="614" t="s">
        <v>529</v>
      </c>
      <c r="GG333" s="614" t="s">
        <v>529</v>
      </c>
      <c r="GH333" s="614" t="s">
        <v>1083</v>
      </c>
      <c r="GI333" s="614" t="s">
        <v>1083</v>
      </c>
      <c r="GJ333" s="614" t="s">
        <v>529</v>
      </c>
      <c r="GK333" s="614" t="s">
        <v>1083</v>
      </c>
      <c r="GL333" s="614" t="s">
        <v>529</v>
      </c>
      <c r="GM333" s="614" t="s">
        <v>529</v>
      </c>
    </row>
    <row r="334" spans="1:195" x14ac:dyDescent="0.2">
      <c r="A334" s="613">
        <v>45159</v>
      </c>
      <c r="B334" s="614" t="s">
        <v>1083</v>
      </c>
      <c r="C334" s="614" t="s">
        <v>1083</v>
      </c>
      <c r="D334" s="614" t="s">
        <v>1083</v>
      </c>
      <c r="E334" s="614" t="s">
        <v>529</v>
      </c>
      <c r="F334" s="614" t="s">
        <v>1083</v>
      </c>
      <c r="G334" s="614" t="s">
        <v>1083</v>
      </c>
      <c r="H334" s="614" t="s">
        <v>1083</v>
      </c>
      <c r="I334" s="614" t="s">
        <v>1083</v>
      </c>
      <c r="J334" s="614" t="s">
        <v>1083</v>
      </c>
      <c r="K334" s="614" t="s">
        <v>1083</v>
      </c>
      <c r="L334" s="614" t="s">
        <v>1083</v>
      </c>
      <c r="M334" s="614" t="s">
        <v>1083</v>
      </c>
      <c r="N334" s="614" t="s">
        <v>1083</v>
      </c>
      <c r="O334" s="614" t="s">
        <v>1083</v>
      </c>
      <c r="P334" s="614" t="s">
        <v>1083</v>
      </c>
      <c r="Q334" s="614" t="s">
        <v>1083</v>
      </c>
      <c r="R334" s="614" t="s">
        <v>1083</v>
      </c>
      <c r="S334" s="614" t="s">
        <v>1083</v>
      </c>
      <c r="T334" s="614" t="s">
        <v>1083</v>
      </c>
      <c r="U334" s="614" t="s">
        <v>1083</v>
      </c>
      <c r="V334" s="614" t="s">
        <v>1083</v>
      </c>
      <c r="W334" s="614" t="s">
        <v>1083</v>
      </c>
      <c r="X334" s="614" t="s">
        <v>1083</v>
      </c>
      <c r="Y334" s="614" t="s">
        <v>1083</v>
      </c>
      <c r="Z334" s="614" t="s">
        <v>1083</v>
      </c>
      <c r="AA334" s="614" t="s">
        <v>1083</v>
      </c>
      <c r="AB334" s="614" t="s">
        <v>1083</v>
      </c>
      <c r="AC334" s="614" t="s">
        <v>1083</v>
      </c>
      <c r="AD334" s="614" t="s">
        <v>1083</v>
      </c>
      <c r="AE334" s="614" t="s">
        <v>1083</v>
      </c>
      <c r="AF334" s="614" t="s">
        <v>1083</v>
      </c>
      <c r="AG334" s="614" t="s">
        <v>1083</v>
      </c>
      <c r="AH334" s="614" t="s">
        <v>1083</v>
      </c>
      <c r="AI334" s="614" t="s">
        <v>1083</v>
      </c>
      <c r="AJ334" s="614" t="s">
        <v>1083</v>
      </c>
      <c r="AK334" s="614" t="s">
        <v>1083</v>
      </c>
      <c r="AL334" s="614" t="s">
        <v>1083</v>
      </c>
      <c r="AM334" s="614" t="s">
        <v>1083</v>
      </c>
      <c r="AN334" s="614" t="s">
        <v>1083</v>
      </c>
      <c r="AO334" s="614" t="s">
        <v>1083</v>
      </c>
      <c r="AP334" s="614" t="s">
        <v>1083</v>
      </c>
      <c r="AQ334" s="614" t="s">
        <v>1083</v>
      </c>
      <c r="AR334" s="614" t="s">
        <v>1083</v>
      </c>
      <c r="AS334" s="614" t="s">
        <v>1083</v>
      </c>
      <c r="AT334" s="614" t="s">
        <v>1083</v>
      </c>
      <c r="AU334" s="614" t="s">
        <v>1083</v>
      </c>
      <c r="AV334" s="614" t="s">
        <v>1083</v>
      </c>
      <c r="AW334" s="614" t="s">
        <v>1083</v>
      </c>
      <c r="AX334" s="614" t="s">
        <v>1083</v>
      </c>
      <c r="AY334" s="614" t="s">
        <v>1083</v>
      </c>
      <c r="AZ334" s="614" t="s">
        <v>1083</v>
      </c>
      <c r="BA334" s="614" t="s">
        <v>1083</v>
      </c>
      <c r="BB334" s="614" t="s">
        <v>1083</v>
      </c>
      <c r="BC334" s="614" t="s">
        <v>529</v>
      </c>
      <c r="BD334" s="614" t="s">
        <v>529</v>
      </c>
      <c r="BE334" s="614" t="s">
        <v>1083</v>
      </c>
      <c r="BF334" s="614" t="s">
        <v>529</v>
      </c>
      <c r="BG334" s="614" t="s">
        <v>529</v>
      </c>
      <c r="BH334" s="614" t="s">
        <v>529</v>
      </c>
      <c r="BI334" s="614" t="s">
        <v>1083</v>
      </c>
      <c r="BJ334" s="614" t="s">
        <v>1083</v>
      </c>
      <c r="BK334" s="614" t="s">
        <v>529</v>
      </c>
      <c r="BL334" s="614" t="s">
        <v>529</v>
      </c>
      <c r="BM334" s="614" t="s">
        <v>1083</v>
      </c>
      <c r="BN334" s="614" t="s">
        <v>529</v>
      </c>
      <c r="BO334" s="614" t="s">
        <v>529</v>
      </c>
      <c r="BP334" s="614" t="s">
        <v>529</v>
      </c>
      <c r="BQ334" s="614" t="s">
        <v>529</v>
      </c>
      <c r="BR334" s="614" t="s">
        <v>529</v>
      </c>
      <c r="BS334" s="614" t="s">
        <v>529</v>
      </c>
      <c r="BT334" s="614" t="s">
        <v>529</v>
      </c>
      <c r="BU334" s="614" t="s">
        <v>529</v>
      </c>
      <c r="BV334" s="614" t="s">
        <v>529</v>
      </c>
      <c r="BW334" s="614" t="s">
        <v>529</v>
      </c>
      <c r="BX334" s="614" t="s">
        <v>529</v>
      </c>
      <c r="BY334" s="614" t="s">
        <v>1083</v>
      </c>
      <c r="BZ334" s="614" t="s">
        <v>1083</v>
      </c>
      <c r="CA334" s="614" t="s">
        <v>1083</v>
      </c>
      <c r="CB334" s="614" t="s">
        <v>1083</v>
      </c>
      <c r="CC334" s="614" t="s">
        <v>1083</v>
      </c>
      <c r="CD334" s="614" t="s">
        <v>1083</v>
      </c>
      <c r="CE334" s="614" t="s">
        <v>529</v>
      </c>
      <c r="CF334" s="614" t="s">
        <v>529</v>
      </c>
      <c r="CG334" s="614" t="s">
        <v>1083</v>
      </c>
      <c r="CH334" s="614" t="s">
        <v>1083</v>
      </c>
      <c r="CI334" s="614" t="s">
        <v>1083</v>
      </c>
      <c r="CJ334" s="614" t="s">
        <v>1083</v>
      </c>
      <c r="CK334" s="614" t="s">
        <v>529</v>
      </c>
      <c r="CL334" s="614" t="s">
        <v>1083</v>
      </c>
      <c r="CM334" s="614" t="s">
        <v>1083</v>
      </c>
      <c r="CN334" s="614" t="s">
        <v>529</v>
      </c>
      <c r="CO334" s="614" t="s">
        <v>1083</v>
      </c>
      <c r="CP334" s="614" t="s">
        <v>1083</v>
      </c>
      <c r="CQ334" s="614" t="s">
        <v>1083</v>
      </c>
      <c r="CR334" s="614" t="s">
        <v>529</v>
      </c>
      <c r="CS334" s="614" t="s">
        <v>1083</v>
      </c>
      <c r="CT334" s="614" t="s">
        <v>1083</v>
      </c>
      <c r="CU334" s="614" t="s">
        <v>1083</v>
      </c>
      <c r="CV334" s="614" t="s">
        <v>1083</v>
      </c>
      <c r="CW334" s="614" t="s">
        <v>1083</v>
      </c>
      <c r="CX334" s="614" t="s">
        <v>1083</v>
      </c>
      <c r="CY334" s="614" t="s">
        <v>1083</v>
      </c>
      <c r="CZ334" s="614" t="s">
        <v>1083</v>
      </c>
      <c r="DA334" s="614" t="s">
        <v>1083</v>
      </c>
      <c r="DB334" s="614" t="s">
        <v>1083</v>
      </c>
      <c r="DC334" s="614" t="s">
        <v>529</v>
      </c>
      <c r="DD334" s="614" t="s">
        <v>1083</v>
      </c>
      <c r="DE334" s="614" t="s">
        <v>1083</v>
      </c>
      <c r="DF334" s="614" t="s">
        <v>1083</v>
      </c>
      <c r="DG334" s="614" t="s">
        <v>1083</v>
      </c>
      <c r="DH334" s="614" t="s">
        <v>1083</v>
      </c>
      <c r="DI334" s="614" t="s">
        <v>1083</v>
      </c>
      <c r="DJ334" s="614" t="s">
        <v>1083</v>
      </c>
      <c r="DK334" s="614" t="s">
        <v>1083</v>
      </c>
      <c r="DL334" s="614" t="s">
        <v>1083</v>
      </c>
      <c r="DM334" s="614" t="s">
        <v>529</v>
      </c>
      <c r="DN334" s="614" t="s">
        <v>1083</v>
      </c>
      <c r="DO334" s="614" t="s">
        <v>1083</v>
      </c>
      <c r="DP334" s="614" t="s">
        <v>529</v>
      </c>
      <c r="DQ334" s="614" t="s">
        <v>1083</v>
      </c>
      <c r="DR334" s="614" t="s">
        <v>1083</v>
      </c>
      <c r="DS334" s="614" t="s">
        <v>1083</v>
      </c>
      <c r="DT334" s="614" t="s">
        <v>1083</v>
      </c>
      <c r="DU334" s="614" t="s">
        <v>529</v>
      </c>
      <c r="DV334" s="614" t="s">
        <v>529</v>
      </c>
      <c r="DW334" s="614" t="s">
        <v>1083</v>
      </c>
      <c r="DX334" s="614" t="s">
        <v>1083</v>
      </c>
      <c r="DY334" s="614" t="s">
        <v>1083</v>
      </c>
      <c r="DZ334" s="614" t="s">
        <v>529</v>
      </c>
      <c r="EA334" s="614" t="s">
        <v>529</v>
      </c>
      <c r="EB334" s="614" t="s">
        <v>529</v>
      </c>
      <c r="EC334" s="614" t="s">
        <v>1083</v>
      </c>
      <c r="ED334" s="614" t="s">
        <v>529</v>
      </c>
      <c r="EE334" s="614" t="s">
        <v>529</v>
      </c>
      <c r="EF334" s="614" t="s">
        <v>529</v>
      </c>
      <c r="EG334" s="614" t="s">
        <v>529</v>
      </c>
      <c r="EH334" s="614" t="s">
        <v>1083</v>
      </c>
      <c r="EI334" s="614" t="s">
        <v>1083</v>
      </c>
      <c r="EJ334" s="614" t="s">
        <v>1083</v>
      </c>
      <c r="EK334" s="614" t="s">
        <v>1083</v>
      </c>
      <c r="EL334" s="614" t="s">
        <v>1083</v>
      </c>
      <c r="EM334" s="614" t="s">
        <v>1083</v>
      </c>
      <c r="EN334" s="614" t="s">
        <v>1083</v>
      </c>
      <c r="EO334" s="614" t="s">
        <v>1083</v>
      </c>
      <c r="EP334" s="614" t="s">
        <v>1083</v>
      </c>
      <c r="EQ334" s="614" t="s">
        <v>1083</v>
      </c>
      <c r="ER334" s="614" t="s">
        <v>1083</v>
      </c>
      <c r="ES334" s="614" t="s">
        <v>1083</v>
      </c>
      <c r="ET334" s="614" t="s">
        <v>1083</v>
      </c>
      <c r="EU334" s="614" t="s">
        <v>529</v>
      </c>
      <c r="EV334" s="614" t="s">
        <v>529</v>
      </c>
      <c r="EW334" s="614" t="s">
        <v>1083</v>
      </c>
      <c r="EX334" s="614" t="s">
        <v>1083</v>
      </c>
      <c r="EY334" s="614" t="s">
        <v>1083</v>
      </c>
      <c r="EZ334" s="614" t="s">
        <v>529</v>
      </c>
      <c r="FA334" s="614" t="s">
        <v>1083</v>
      </c>
      <c r="FB334" s="614" t="s">
        <v>1083</v>
      </c>
      <c r="FC334" s="614" t="s">
        <v>1083</v>
      </c>
      <c r="FD334" s="614" t="s">
        <v>1083</v>
      </c>
      <c r="FE334" s="614" t="s">
        <v>1083</v>
      </c>
      <c r="FF334" s="614" t="s">
        <v>1083</v>
      </c>
      <c r="FG334" s="614" t="s">
        <v>1083</v>
      </c>
      <c r="FH334" s="614" t="s">
        <v>1083</v>
      </c>
      <c r="FI334" s="614" t="s">
        <v>1083</v>
      </c>
      <c r="FJ334" s="614" t="s">
        <v>529</v>
      </c>
      <c r="FK334" s="614" t="s">
        <v>529</v>
      </c>
      <c r="FL334" s="614" t="s">
        <v>1083</v>
      </c>
      <c r="FM334" s="614" t="s">
        <v>1083</v>
      </c>
      <c r="FN334" s="614" t="s">
        <v>1083</v>
      </c>
      <c r="FO334" s="614" t="s">
        <v>1083</v>
      </c>
      <c r="FP334" s="614" t="s">
        <v>1083</v>
      </c>
      <c r="FQ334" s="614" t="s">
        <v>1083</v>
      </c>
      <c r="FR334" s="614" t="s">
        <v>529</v>
      </c>
      <c r="FS334" s="614" t="s">
        <v>529</v>
      </c>
      <c r="FT334" s="614" t="s">
        <v>529</v>
      </c>
      <c r="FU334" s="614" t="s">
        <v>529</v>
      </c>
      <c r="FV334" s="614" t="s">
        <v>529</v>
      </c>
      <c r="FW334" s="614" t="s">
        <v>529</v>
      </c>
      <c r="FX334" s="614" t="s">
        <v>529</v>
      </c>
      <c r="FY334" s="614" t="s">
        <v>1083</v>
      </c>
      <c r="FZ334" s="614" t="s">
        <v>529</v>
      </c>
      <c r="GA334" s="614" t="s">
        <v>529</v>
      </c>
      <c r="GB334" s="614" t="s">
        <v>529</v>
      </c>
      <c r="GC334" s="614" t="s">
        <v>529</v>
      </c>
      <c r="GD334" s="614" t="s">
        <v>529</v>
      </c>
      <c r="GE334" s="614" t="s">
        <v>1083</v>
      </c>
      <c r="GF334" s="614" t="s">
        <v>529</v>
      </c>
      <c r="GG334" s="614" t="s">
        <v>529</v>
      </c>
      <c r="GH334" s="614" t="s">
        <v>1083</v>
      </c>
      <c r="GI334" s="614" t="s">
        <v>1083</v>
      </c>
      <c r="GJ334" s="614" t="s">
        <v>529</v>
      </c>
      <c r="GK334" s="614" t="s">
        <v>1083</v>
      </c>
      <c r="GL334" s="614" t="s">
        <v>529</v>
      </c>
      <c r="GM334" s="614" t="s">
        <v>529</v>
      </c>
    </row>
    <row r="335" spans="1:195" x14ac:dyDescent="0.2">
      <c r="A335" s="613">
        <v>45160</v>
      </c>
      <c r="B335" s="614" t="s">
        <v>1083</v>
      </c>
      <c r="C335" s="614" t="s">
        <v>1083</v>
      </c>
      <c r="D335" s="614" t="s">
        <v>1083</v>
      </c>
      <c r="E335" s="614" t="s">
        <v>529</v>
      </c>
      <c r="F335" s="614" t="s">
        <v>1083</v>
      </c>
      <c r="G335" s="614" t="s">
        <v>1083</v>
      </c>
      <c r="H335" s="614" t="s">
        <v>1083</v>
      </c>
      <c r="I335" s="614" t="s">
        <v>1083</v>
      </c>
      <c r="J335" s="614" t="s">
        <v>1083</v>
      </c>
      <c r="K335" s="614" t="s">
        <v>1083</v>
      </c>
      <c r="L335" s="614" t="s">
        <v>1083</v>
      </c>
      <c r="M335" s="614" t="s">
        <v>1083</v>
      </c>
      <c r="N335" s="614" t="s">
        <v>1083</v>
      </c>
      <c r="O335" s="614" t="s">
        <v>1083</v>
      </c>
      <c r="P335" s="614" t="s">
        <v>1083</v>
      </c>
      <c r="Q335" s="614" t="s">
        <v>1083</v>
      </c>
      <c r="R335" s="614" t="s">
        <v>1083</v>
      </c>
      <c r="S335" s="614" t="s">
        <v>1083</v>
      </c>
      <c r="T335" s="614" t="s">
        <v>1083</v>
      </c>
      <c r="U335" s="614" t="s">
        <v>1083</v>
      </c>
      <c r="V335" s="614" t="s">
        <v>1083</v>
      </c>
      <c r="W335" s="614" t="s">
        <v>1083</v>
      </c>
      <c r="X335" s="614" t="s">
        <v>1083</v>
      </c>
      <c r="Y335" s="614" t="s">
        <v>1083</v>
      </c>
      <c r="Z335" s="614" t="s">
        <v>1083</v>
      </c>
      <c r="AA335" s="614" t="s">
        <v>1083</v>
      </c>
      <c r="AB335" s="614" t="s">
        <v>1083</v>
      </c>
      <c r="AC335" s="614" t="s">
        <v>1083</v>
      </c>
      <c r="AD335" s="614" t="s">
        <v>1083</v>
      </c>
      <c r="AE335" s="614" t="s">
        <v>1083</v>
      </c>
      <c r="AF335" s="614" t="s">
        <v>1083</v>
      </c>
      <c r="AG335" s="614" t="s">
        <v>1083</v>
      </c>
      <c r="AH335" s="614" t="s">
        <v>1083</v>
      </c>
      <c r="AI335" s="614" t="s">
        <v>1083</v>
      </c>
      <c r="AJ335" s="614" t="s">
        <v>1083</v>
      </c>
      <c r="AK335" s="614" t="s">
        <v>1083</v>
      </c>
      <c r="AL335" s="614" t="s">
        <v>1083</v>
      </c>
      <c r="AM335" s="614" t="s">
        <v>1083</v>
      </c>
      <c r="AN335" s="614" t="s">
        <v>1083</v>
      </c>
      <c r="AO335" s="614" t="s">
        <v>1083</v>
      </c>
      <c r="AP335" s="614" t="s">
        <v>1083</v>
      </c>
      <c r="AQ335" s="614" t="s">
        <v>1083</v>
      </c>
      <c r="AR335" s="614" t="s">
        <v>1083</v>
      </c>
      <c r="AS335" s="614" t="s">
        <v>1083</v>
      </c>
      <c r="AT335" s="614" t="s">
        <v>1083</v>
      </c>
      <c r="AU335" s="614" t="s">
        <v>1083</v>
      </c>
      <c r="AV335" s="614" t="s">
        <v>1083</v>
      </c>
      <c r="AW335" s="614" t="s">
        <v>1083</v>
      </c>
      <c r="AX335" s="614" t="s">
        <v>1083</v>
      </c>
      <c r="AY335" s="614" t="s">
        <v>1083</v>
      </c>
      <c r="AZ335" s="614" t="s">
        <v>529</v>
      </c>
      <c r="BA335" s="614" t="s">
        <v>1083</v>
      </c>
      <c r="BB335" s="614" t="s">
        <v>1083</v>
      </c>
      <c r="BC335" s="614" t="s">
        <v>529</v>
      </c>
      <c r="BD335" s="614" t="s">
        <v>529</v>
      </c>
      <c r="BE335" s="614" t="s">
        <v>1083</v>
      </c>
      <c r="BF335" s="614" t="s">
        <v>529</v>
      </c>
      <c r="BG335" s="614" t="s">
        <v>529</v>
      </c>
      <c r="BH335" s="614" t="s">
        <v>529</v>
      </c>
      <c r="BI335" s="614" t="s">
        <v>1083</v>
      </c>
      <c r="BJ335" s="614" t="s">
        <v>1083</v>
      </c>
      <c r="BK335" s="614" t="s">
        <v>529</v>
      </c>
      <c r="BL335" s="614" t="s">
        <v>529</v>
      </c>
      <c r="BM335" s="614" t="s">
        <v>1083</v>
      </c>
      <c r="BN335" s="614" t="s">
        <v>529</v>
      </c>
      <c r="BO335" s="614" t="s">
        <v>529</v>
      </c>
      <c r="BP335" s="614" t="s">
        <v>529</v>
      </c>
      <c r="BQ335" s="614" t="s">
        <v>529</v>
      </c>
      <c r="BR335" s="614" t="s">
        <v>529</v>
      </c>
      <c r="BS335" s="614" t="s">
        <v>529</v>
      </c>
      <c r="BT335" s="614" t="s">
        <v>529</v>
      </c>
      <c r="BU335" s="614" t="s">
        <v>529</v>
      </c>
      <c r="BV335" s="614" t="s">
        <v>529</v>
      </c>
      <c r="BW335" s="614" t="s">
        <v>529</v>
      </c>
      <c r="BX335" s="614" t="s">
        <v>529</v>
      </c>
      <c r="BY335" s="614" t="s">
        <v>1083</v>
      </c>
      <c r="BZ335" s="614" t="s">
        <v>1083</v>
      </c>
      <c r="CA335" s="614" t="s">
        <v>1083</v>
      </c>
      <c r="CB335" s="614" t="s">
        <v>1083</v>
      </c>
      <c r="CC335" s="614" t="s">
        <v>1083</v>
      </c>
      <c r="CD335" s="614" t="s">
        <v>1083</v>
      </c>
      <c r="CE335" s="614" t="s">
        <v>529</v>
      </c>
      <c r="CF335" s="614" t="s">
        <v>529</v>
      </c>
      <c r="CG335" s="614" t="s">
        <v>1083</v>
      </c>
      <c r="CH335" s="614" t="s">
        <v>1083</v>
      </c>
      <c r="CI335" s="614" t="s">
        <v>1083</v>
      </c>
      <c r="CJ335" s="614" t="s">
        <v>1083</v>
      </c>
      <c r="CK335" s="614" t="s">
        <v>529</v>
      </c>
      <c r="CL335" s="614" t="s">
        <v>1083</v>
      </c>
      <c r="CM335" s="614" t="s">
        <v>1083</v>
      </c>
      <c r="CN335" s="614" t="s">
        <v>1083</v>
      </c>
      <c r="CO335" s="614" t="s">
        <v>1083</v>
      </c>
      <c r="CP335" s="614" t="s">
        <v>1083</v>
      </c>
      <c r="CQ335" s="614" t="s">
        <v>1083</v>
      </c>
      <c r="CR335" s="614" t="s">
        <v>529</v>
      </c>
      <c r="CS335" s="614" t="s">
        <v>1083</v>
      </c>
      <c r="CT335" s="614" t="s">
        <v>1083</v>
      </c>
      <c r="CU335" s="614" t="s">
        <v>1083</v>
      </c>
      <c r="CV335" s="614" t="s">
        <v>1083</v>
      </c>
      <c r="CW335" s="614" t="s">
        <v>1083</v>
      </c>
      <c r="CX335" s="614" t="s">
        <v>1083</v>
      </c>
      <c r="CY335" s="614" t="s">
        <v>1083</v>
      </c>
      <c r="CZ335" s="614" t="s">
        <v>1083</v>
      </c>
      <c r="DA335" s="614" t="s">
        <v>1083</v>
      </c>
      <c r="DB335" s="614" t="s">
        <v>1083</v>
      </c>
      <c r="DC335" s="614" t="s">
        <v>529</v>
      </c>
      <c r="DD335" s="614" t="s">
        <v>1083</v>
      </c>
      <c r="DE335" s="614" t="s">
        <v>1083</v>
      </c>
      <c r="DF335" s="614" t="s">
        <v>1083</v>
      </c>
      <c r="DG335" s="614" t="s">
        <v>1083</v>
      </c>
      <c r="DH335" s="614" t="s">
        <v>1083</v>
      </c>
      <c r="DI335" s="614" t="s">
        <v>1083</v>
      </c>
      <c r="DJ335" s="614" t="s">
        <v>1083</v>
      </c>
      <c r="DK335" s="614" t="s">
        <v>1083</v>
      </c>
      <c r="DL335" s="614" t="s">
        <v>1083</v>
      </c>
      <c r="DM335" s="614" t="s">
        <v>529</v>
      </c>
      <c r="DN335" s="614" t="s">
        <v>1083</v>
      </c>
      <c r="DO335" s="614" t="s">
        <v>1083</v>
      </c>
      <c r="DP335" s="614" t="s">
        <v>529</v>
      </c>
      <c r="DQ335" s="614" t="s">
        <v>1083</v>
      </c>
      <c r="DR335" s="614" t="s">
        <v>1083</v>
      </c>
      <c r="DS335" s="614" t="s">
        <v>1083</v>
      </c>
      <c r="DT335" s="614" t="s">
        <v>1083</v>
      </c>
      <c r="DU335" s="614" t="s">
        <v>529</v>
      </c>
      <c r="DV335" s="614" t="s">
        <v>529</v>
      </c>
      <c r="DW335" s="614" t="s">
        <v>1083</v>
      </c>
      <c r="DX335" s="614" t="s">
        <v>1083</v>
      </c>
      <c r="DY335" s="614" t="s">
        <v>1083</v>
      </c>
      <c r="DZ335" s="614" t="s">
        <v>529</v>
      </c>
      <c r="EA335" s="614" t="s">
        <v>529</v>
      </c>
      <c r="EB335" s="614" t="s">
        <v>529</v>
      </c>
      <c r="EC335" s="614" t="s">
        <v>1083</v>
      </c>
      <c r="ED335" s="614" t="s">
        <v>529</v>
      </c>
      <c r="EE335" s="614" t="s">
        <v>529</v>
      </c>
      <c r="EF335" s="614" t="s">
        <v>529</v>
      </c>
      <c r="EG335" s="614" t="s">
        <v>529</v>
      </c>
      <c r="EH335" s="614" t="s">
        <v>1083</v>
      </c>
      <c r="EI335" s="614" t="s">
        <v>1083</v>
      </c>
      <c r="EJ335" s="614" t="s">
        <v>1083</v>
      </c>
      <c r="EK335" s="614" t="s">
        <v>1083</v>
      </c>
      <c r="EL335" s="614" t="s">
        <v>1083</v>
      </c>
      <c r="EM335" s="614" t="s">
        <v>1083</v>
      </c>
      <c r="EN335" s="614" t="s">
        <v>1083</v>
      </c>
      <c r="EO335" s="614" t="s">
        <v>1083</v>
      </c>
      <c r="EP335" s="614" t="s">
        <v>1083</v>
      </c>
      <c r="EQ335" s="614" t="s">
        <v>1083</v>
      </c>
      <c r="ER335" s="614" t="s">
        <v>1083</v>
      </c>
      <c r="ES335" s="614" t="s">
        <v>1083</v>
      </c>
      <c r="ET335" s="614" t="s">
        <v>529</v>
      </c>
      <c r="EU335" s="614" t="s">
        <v>1083</v>
      </c>
      <c r="EV335" s="614" t="s">
        <v>529</v>
      </c>
      <c r="EW335" s="614" t="s">
        <v>1083</v>
      </c>
      <c r="EX335" s="614" t="s">
        <v>1083</v>
      </c>
      <c r="EY335" s="614" t="s">
        <v>1083</v>
      </c>
      <c r="EZ335" s="614" t="s">
        <v>529</v>
      </c>
      <c r="FA335" s="614" t="s">
        <v>1083</v>
      </c>
      <c r="FB335" s="614" t="s">
        <v>1083</v>
      </c>
      <c r="FC335" s="614" t="s">
        <v>1083</v>
      </c>
      <c r="FD335" s="614" t="s">
        <v>1083</v>
      </c>
      <c r="FE335" s="614" t="s">
        <v>1083</v>
      </c>
      <c r="FF335" s="614" t="s">
        <v>1083</v>
      </c>
      <c r="FG335" s="614" t="s">
        <v>1083</v>
      </c>
      <c r="FH335" s="614" t="s">
        <v>1083</v>
      </c>
      <c r="FI335" s="614" t="s">
        <v>1083</v>
      </c>
      <c r="FJ335" s="614" t="s">
        <v>529</v>
      </c>
      <c r="FK335" s="614" t="s">
        <v>529</v>
      </c>
      <c r="FL335" s="614" t="s">
        <v>1083</v>
      </c>
      <c r="FM335" s="614" t="s">
        <v>1083</v>
      </c>
      <c r="FN335" s="614" t="s">
        <v>1083</v>
      </c>
      <c r="FO335" s="614" t="s">
        <v>1083</v>
      </c>
      <c r="FP335" s="614" t="s">
        <v>1083</v>
      </c>
      <c r="FQ335" s="614" t="s">
        <v>1083</v>
      </c>
      <c r="FR335" s="614" t="s">
        <v>529</v>
      </c>
      <c r="FS335" s="614" t="s">
        <v>529</v>
      </c>
      <c r="FT335" s="614" t="s">
        <v>529</v>
      </c>
      <c r="FU335" s="614" t="s">
        <v>529</v>
      </c>
      <c r="FV335" s="614" t="s">
        <v>529</v>
      </c>
      <c r="FW335" s="614" t="s">
        <v>529</v>
      </c>
      <c r="FX335" s="614" t="s">
        <v>529</v>
      </c>
      <c r="FY335" s="614" t="s">
        <v>1083</v>
      </c>
      <c r="FZ335" s="614" t="s">
        <v>529</v>
      </c>
      <c r="GA335" s="614" t="s">
        <v>529</v>
      </c>
      <c r="GB335" s="614" t="s">
        <v>529</v>
      </c>
      <c r="GC335" s="614" t="s">
        <v>529</v>
      </c>
      <c r="GD335" s="614" t="s">
        <v>529</v>
      </c>
      <c r="GE335" s="614" t="s">
        <v>1083</v>
      </c>
      <c r="GF335" s="614" t="s">
        <v>529</v>
      </c>
      <c r="GG335" s="614" t="s">
        <v>529</v>
      </c>
      <c r="GH335" s="614" t="s">
        <v>1083</v>
      </c>
      <c r="GI335" s="614" t="s">
        <v>1083</v>
      </c>
      <c r="GJ335" s="614" t="s">
        <v>529</v>
      </c>
      <c r="GK335" s="614" t="s">
        <v>1083</v>
      </c>
      <c r="GL335" s="614" t="s">
        <v>529</v>
      </c>
      <c r="GM335" s="614" t="s">
        <v>529</v>
      </c>
    </row>
    <row r="336" spans="1:195" x14ac:dyDescent="0.2">
      <c r="A336" s="613">
        <v>45161</v>
      </c>
      <c r="B336" s="614" t="s">
        <v>1083</v>
      </c>
      <c r="C336" s="614" t="s">
        <v>1083</v>
      </c>
      <c r="D336" s="614" t="s">
        <v>1083</v>
      </c>
      <c r="E336" s="614" t="s">
        <v>529</v>
      </c>
      <c r="F336" s="614" t="s">
        <v>1083</v>
      </c>
      <c r="G336" s="614" t="s">
        <v>1083</v>
      </c>
      <c r="H336" s="614" t="s">
        <v>1083</v>
      </c>
      <c r="I336" s="614" t="s">
        <v>1083</v>
      </c>
      <c r="J336" s="614" t="s">
        <v>1083</v>
      </c>
      <c r="K336" s="614" t="s">
        <v>1083</v>
      </c>
      <c r="L336" s="614" t="s">
        <v>1083</v>
      </c>
      <c r="M336" s="614" t="s">
        <v>1083</v>
      </c>
      <c r="N336" s="614" t="s">
        <v>1083</v>
      </c>
      <c r="O336" s="614" t="s">
        <v>1083</v>
      </c>
      <c r="P336" s="614" t="s">
        <v>1083</v>
      </c>
      <c r="Q336" s="614" t="s">
        <v>1083</v>
      </c>
      <c r="R336" s="614" t="s">
        <v>1083</v>
      </c>
      <c r="S336" s="614" t="s">
        <v>1083</v>
      </c>
      <c r="T336" s="614" t="s">
        <v>1083</v>
      </c>
      <c r="U336" s="614" t="s">
        <v>1083</v>
      </c>
      <c r="V336" s="614" t="s">
        <v>1083</v>
      </c>
      <c r="W336" s="614" t="s">
        <v>1083</v>
      </c>
      <c r="X336" s="614" t="s">
        <v>1083</v>
      </c>
      <c r="Y336" s="614" t="s">
        <v>1083</v>
      </c>
      <c r="Z336" s="614" t="s">
        <v>1083</v>
      </c>
      <c r="AA336" s="614" t="s">
        <v>1083</v>
      </c>
      <c r="AB336" s="614" t="s">
        <v>1083</v>
      </c>
      <c r="AC336" s="614" t="s">
        <v>1083</v>
      </c>
      <c r="AD336" s="614" t="s">
        <v>1083</v>
      </c>
      <c r="AE336" s="614" t="s">
        <v>1083</v>
      </c>
      <c r="AF336" s="614" t="s">
        <v>1083</v>
      </c>
      <c r="AG336" s="614" t="s">
        <v>1083</v>
      </c>
      <c r="AH336" s="614" t="s">
        <v>1083</v>
      </c>
      <c r="AI336" s="614" t="s">
        <v>1083</v>
      </c>
      <c r="AJ336" s="614" t="s">
        <v>1083</v>
      </c>
      <c r="AK336" s="614" t="s">
        <v>1083</v>
      </c>
      <c r="AL336" s="614" t="s">
        <v>1083</v>
      </c>
      <c r="AM336" s="614" t="s">
        <v>1083</v>
      </c>
      <c r="AN336" s="614" t="s">
        <v>1083</v>
      </c>
      <c r="AO336" s="614" t="s">
        <v>1083</v>
      </c>
      <c r="AP336" s="614" t="s">
        <v>1083</v>
      </c>
      <c r="AQ336" s="614" t="s">
        <v>1083</v>
      </c>
      <c r="AR336" s="614" t="s">
        <v>1083</v>
      </c>
      <c r="AS336" s="614" t="s">
        <v>1083</v>
      </c>
      <c r="AT336" s="614" t="s">
        <v>1083</v>
      </c>
      <c r="AU336" s="614" t="s">
        <v>1083</v>
      </c>
      <c r="AV336" s="614" t="s">
        <v>1083</v>
      </c>
      <c r="AW336" s="614" t="s">
        <v>1083</v>
      </c>
      <c r="AX336" s="614" t="s">
        <v>1083</v>
      </c>
      <c r="AY336" s="614" t="s">
        <v>1083</v>
      </c>
      <c r="AZ336" s="614" t="s">
        <v>1083</v>
      </c>
      <c r="BA336" s="614" t="s">
        <v>1083</v>
      </c>
      <c r="BB336" s="614" t="s">
        <v>1083</v>
      </c>
      <c r="BC336" s="614" t="s">
        <v>529</v>
      </c>
      <c r="BD336" s="614" t="s">
        <v>529</v>
      </c>
      <c r="BE336" s="614" t="s">
        <v>1083</v>
      </c>
      <c r="BF336" s="614" t="s">
        <v>529</v>
      </c>
      <c r="BG336" s="614" t="s">
        <v>529</v>
      </c>
      <c r="BH336" s="614" t="s">
        <v>529</v>
      </c>
      <c r="BI336" s="614" t="s">
        <v>1083</v>
      </c>
      <c r="BJ336" s="614" t="s">
        <v>1083</v>
      </c>
      <c r="BK336" s="614" t="s">
        <v>529</v>
      </c>
      <c r="BL336" s="614" t="s">
        <v>529</v>
      </c>
      <c r="BM336" s="614" t="s">
        <v>1083</v>
      </c>
      <c r="BN336" s="614" t="s">
        <v>529</v>
      </c>
      <c r="BO336" s="614" t="s">
        <v>529</v>
      </c>
      <c r="BP336" s="614" t="s">
        <v>529</v>
      </c>
      <c r="BQ336" s="614" t="s">
        <v>529</v>
      </c>
      <c r="BR336" s="614" t="s">
        <v>529</v>
      </c>
      <c r="BS336" s="614" t="s">
        <v>529</v>
      </c>
      <c r="BT336" s="614" t="s">
        <v>529</v>
      </c>
      <c r="BU336" s="614" t="s">
        <v>529</v>
      </c>
      <c r="BV336" s="614" t="s">
        <v>529</v>
      </c>
      <c r="BW336" s="614" t="s">
        <v>529</v>
      </c>
      <c r="BX336" s="614" t="s">
        <v>529</v>
      </c>
      <c r="BY336" s="614" t="s">
        <v>1083</v>
      </c>
      <c r="BZ336" s="614" t="s">
        <v>1083</v>
      </c>
      <c r="CA336" s="614" t="s">
        <v>1083</v>
      </c>
      <c r="CB336" s="614" t="s">
        <v>1083</v>
      </c>
      <c r="CC336" s="614" t="s">
        <v>1083</v>
      </c>
      <c r="CD336" s="614" t="s">
        <v>1083</v>
      </c>
      <c r="CE336" s="614" t="s">
        <v>529</v>
      </c>
      <c r="CF336" s="614" t="s">
        <v>529</v>
      </c>
      <c r="CG336" s="614" t="s">
        <v>1083</v>
      </c>
      <c r="CH336" s="614" t="s">
        <v>1083</v>
      </c>
      <c r="CI336" s="614" t="s">
        <v>1083</v>
      </c>
      <c r="CJ336" s="614" t="s">
        <v>1083</v>
      </c>
      <c r="CK336" s="614" t="s">
        <v>529</v>
      </c>
      <c r="CL336" s="614" t="s">
        <v>1083</v>
      </c>
      <c r="CM336" s="614" t="s">
        <v>1083</v>
      </c>
      <c r="CN336" s="614" t="s">
        <v>1083</v>
      </c>
      <c r="CO336" s="614" t="s">
        <v>1083</v>
      </c>
      <c r="CP336" s="614" t="s">
        <v>1083</v>
      </c>
      <c r="CQ336" s="614" t="s">
        <v>1083</v>
      </c>
      <c r="CR336" s="614" t="s">
        <v>529</v>
      </c>
      <c r="CS336" s="614" t="s">
        <v>1083</v>
      </c>
      <c r="CT336" s="614" t="s">
        <v>1083</v>
      </c>
      <c r="CU336" s="614" t="s">
        <v>1083</v>
      </c>
      <c r="CV336" s="614" t="s">
        <v>1083</v>
      </c>
      <c r="CW336" s="614" t="s">
        <v>1083</v>
      </c>
      <c r="CX336" s="614" t="s">
        <v>1083</v>
      </c>
      <c r="CY336" s="614" t="s">
        <v>1083</v>
      </c>
      <c r="CZ336" s="614" t="s">
        <v>1083</v>
      </c>
      <c r="DA336" s="614" t="s">
        <v>1083</v>
      </c>
      <c r="DB336" s="614" t="s">
        <v>1083</v>
      </c>
      <c r="DC336" s="614" t="s">
        <v>529</v>
      </c>
      <c r="DD336" s="614" t="s">
        <v>1083</v>
      </c>
      <c r="DE336" s="614" t="s">
        <v>1083</v>
      </c>
      <c r="DF336" s="614" t="s">
        <v>1083</v>
      </c>
      <c r="DG336" s="614" t="s">
        <v>1083</v>
      </c>
      <c r="DH336" s="614" t="s">
        <v>1083</v>
      </c>
      <c r="DI336" s="614" t="s">
        <v>1083</v>
      </c>
      <c r="DJ336" s="614" t="s">
        <v>1083</v>
      </c>
      <c r="DK336" s="614" t="s">
        <v>1083</v>
      </c>
      <c r="DL336" s="614" t="s">
        <v>1083</v>
      </c>
      <c r="DM336" s="614" t="s">
        <v>529</v>
      </c>
      <c r="DN336" s="614" t="s">
        <v>1083</v>
      </c>
      <c r="DO336" s="614" t="s">
        <v>1083</v>
      </c>
      <c r="DP336" s="614" t="s">
        <v>529</v>
      </c>
      <c r="DQ336" s="614" t="s">
        <v>1083</v>
      </c>
      <c r="DR336" s="614" t="s">
        <v>1083</v>
      </c>
      <c r="DS336" s="614" t="s">
        <v>1083</v>
      </c>
      <c r="DT336" s="614" t="s">
        <v>1083</v>
      </c>
      <c r="DU336" s="614" t="s">
        <v>529</v>
      </c>
      <c r="DV336" s="614" t="s">
        <v>529</v>
      </c>
      <c r="DW336" s="614" t="s">
        <v>1083</v>
      </c>
      <c r="DX336" s="614" t="s">
        <v>1083</v>
      </c>
      <c r="DY336" s="614" t="s">
        <v>1083</v>
      </c>
      <c r="DZ336" s="614" t="s">
        <v>529</v>
      </c>
      <c r="EA336" s="614" t="s">
        <v>529</v>
      </c>
      <c r="EB336" s="614" t="s">
        <v>529</v>
      </c>
      <c r="EC336" s="614" t="s">
        <v>1083</v>
      </c>
      <c r="ED336" s="614" t="s">
        <v>529</v>
      </c>
      <c r="EE336" s="614" t="s">
        <v>529</v>
      </c>
      <c r="EF336" s="614" t="s">
        <v>529</v>
      </c>
      <c r="EG336" s="614" t="s">
        <v>529</v>
      </c>
      <c r="EH336" s="614" t="s">
        <v>1083</v>
      </c>
      <c r="EI336" s="614" t="s">
        <v>1083</v>
      </c>
      <c r="EJ336" s="614" t="s">
        <v>1083</v>
      </c>
      <c r="EK336" s="614" t="s">
        <v>1083</v>
      </c>
      <c r="EL336" s="614" t="s">
        <v>1083</v>
      </c>
      <c r="EM336" s="614" t="s">
        <v>1083</v>
      </c>
      <c r="EN336" s="614" t="s">
        <v>1083</v>
      </c>
      <c r="EO336" s="614" t="s">
        <v>1083</v>
      </c>
      <c r="EP336" s="614" t="s">
        <v>1083</v>
      </c>
      <c r="EQ336" s="614" t="s">
        <v>1083</v>
      </c>
      <c r="ER336" s="614" t="s">
        <v>1083</v>
      </c>
      <c r="ES336" s="614" t="s">
        <v>1083</v>
      </c>
      <c r="ET336" s="614" t="s">
        <v>1083</v>
      </c>
      <c r="EU336" s="614" t="s">
        <v>1083</v>
      </c>
      <c r="EV336" s="614" t="s">
        <v>529</v>
      </c>
      <c r="EW336" s="614" t="s">
        <v>1083</v>
      </c>
      <c r="EX336" s="614" t="s">
        <v>1083</v>
      </c>
      <c r="EY336" s="614" t="s">
        <v>1083</v>
      </c>
      <c r="EZ336" s="614" t="s">
        <v>529</v>
      </c>
      <c r="FA336" s="614" t="s">
        <v>1083</v>
      </c>
      <c r="FB336" s="614" t="s">
        <v>1083</v>
      </c>
      <c r="FC336" s="614" t="s">
        <v>1083</v>
      </c>
      <c r="FD336" s="614" t="s">
        <v>1083</v>
      </c>
      <c r="FE336" s="614" t="s">
        <v>1083</v>
      </c>
      <c r="FF336" s="614" t="s">
        <v>1083</v>
      </c>
      <c r="FG336" s="614" t="s">
        <v>1083</v>
      </c>
      <c r="FH336" s="614" t="s">
        <v>1083</v>
      </c>
      <c r="FI336" s="614" t="s">
        <v>1083</v>
      </c>
      <c r="FJ336" s="614" t="s">
        <v>1083</v>
      </c>
      <c r="FK336" s="614" t="s">
        <v>1083</v>
      </c>
      <c r="FL336" s="614" t="s">
        <v>1083</v>
      </c>
      <c r="FM336" s="614" t="s">
        <v>1083</v>
      </c>
      <c r="FN336" s="614" t="s">
        <v>1083</v>
      </c>
      <c r="FO336" s="614" t="s">
        <v>1083</v>
      </c>
      <c r="FP336" s="614" t="s">
        <v>1083</v>
      </c>
      <c r="FQ336" s="614" t="s">
        <v>1083</v>
      </c>
      <c r="FR336" s="614" t="s">
        <v>529</v>
      </c>
      <c r="FS336" s="614" t="s">
        <v>529</v>
      </c>
      <c r="FT336" s="614" t="s">
        <v>529</v>
      </c>
      <c r="FU336" s="614" t="s">
        <v>529</v>
      </c>
      <c r="FV336" s="614" t="s">
        <v>529</v>
      </c>
      <c r="FW336" s="614" t="s">
        <v>529</v>
      </c>
      <c r="FX336" s="614" t="s">
        <v>529</v>
      </c>
      <c r="FY336" s="614" t="s">
        <v>1083</v>
      </c>
      <c r="FZ336" s="614" t="s">
        <v>529</v>
      </c>
      <c r="GA336" s="614" t="s">
        <v>529</v>
      </c>
      <c r="GB336" s="614" t="s">
        <v>529</v>
      </c>
      <c r="GC336" s="614" t="s">
        <v>529</v>
      </c>
      <c r="GD336" s="614" t="s">
        <v>529</v>
      </c>
      <c r="GE336" s="614" t="s">
        <v>1083</v>
      </c>
      <c r="GF336" s="614" t="s">
        <v>529</v>
      </c>
      <c r="GG336" s="614" t="s">
        <v>529</v>
      </c>
      <c r="GH336" s="614" t="s">
        <v>1083</v>
      </c>
      <c r="GI336" s="614" t="s">
        <v>1083</v>
      </c>
      <c r="GJ336" s="614" t="s">
        <v>529</v>
      </c>
      <c r="GK336" s="614" t="s">
        <v>1083</v>
      </c>
      <c r="GL336" s="614" t="s">
        <v>529</v>
      </c>
      <c r="GM336" s="614" t="s">
        <v>529</v>
      </c>
    </row>
    <row r="337" spans="1:195" x14ac:dyDescent="0.2">
      <c r="A337" s="613">
        <v>45162</v>
      </c>
      <c r="B337" s="614" t="s">
        <v>1083</v>
      </c>
      <c r="C337" s="614" t="s">
        <v>1083</v>
      </c>
      <c r="D337" s="614" t="s">
        <v>1083</v>
      </c>
      <c r="E337" s="614" t="s">
        <v>529</v>
      </c>
      <c r="F337" s="614" t="s">
        <v>1083</v>
      </c>
      <c r="G337" s="614" t="s">
        <v>1083</v>
      </c>
      <c r="H337" s="614" t="s">
        <v>1083</v>
      </c>
      <c r="I337" s="614" t="s">
        <v>1083</v>
      </c>
      <c r="J337" s="614" t="s">
        <v>1083</v>
      </c>
      <c r="K337" s="614" t="s">
        <v>1083</v>
      </c>
      <c r="L337" s="614" t="s">
        <v>1083</v>
      </c>
      <c r="M337" s="614" t="s">
        <v>1083</v>
      </c>
      <c r="N337" s="614" t="s">
        <v>1083</v>
      </c>
      <c r="O337" s="614" t="s">
        <v>1083</v>
      </c>
      <c r="P337" s="614" t="s">
        <v>1083</v>
      </c>
      <c r="Q337" s="614" t="s">
        <v>1083</v>
      </c>
      <c r="R337" s="614" t="s">
        <v>1083</v>
      </c>
      <c r="S337" s="614" t="s">
        <v>1083</v>
      </c>
      <c r="T337" s="614" t="s">
        <v>1083</v>
      </c>
      <c r="U337" s="614" t="s">
        <v>1083</v>
      </c>
      <c r="V337" s="614" t="s">
        <v>1083</v>
      </c>
      <c r="W337" s="614" t="s">
        <v>1083</v>
      </c>
      <c r="X337" s="614" t="s">
        <v>1083</v>
      </c>
      <c r="Y337" s="614" t="s">
        <v>1083</v>
      </c>
      <c r="Z337" s="614" t="s">
        <v>1083</v>
      </c>
      <c r="AA337" s="614" t="s">
        <v>1083</v>
      </c>
      <c r="AB337" s="614" t="s">
        <v>1083</v>
      </c>
      <c r="AC337" s="614" t="s">
        <v>1083</v>
      </c>
      <c r="AD337" s="614" t="s">
        <v>1083</v>
      </c>
      <c r="AE337" s="614" t="s">
        <v>1083</v>
      </c>
      <c r="AF337" s="614" t="s">
        <v>1083</v>
      </c>
      <c r="AG337" s="614" t="s">
        <v>1083</v>
      </c>
      <c r="AH337" s="614" t="s">
        <v>1083</v>
      </c>
      <c r="AI337" s="614" t="s">
        <v>1083</v>
      </c>
      <c r="AJ337" s="614" t="s">
        <v>1083</v>
      </c>
      <c r="AK337" s="614" t="s">
        <v>1083</v>
      </c>
      <c r="AL337" s="614" t="s">
        <v>1083</v>
      </c>
      <c r="AM337" s="614" t="s">
        <v>1083</v>
      </c>
      <c r="AN337" s="614" t="s">
        <v>1083</v>
      </c>
      <c r="AO337" s="614" t="s">
        <v>1083</v>
      </c>
      <c r="AP337" s="614" t="s">
        <v>1083</v>
      </c>
      <c r="AQ337" s="614" t="s">
        <v>1083</v>
      </c>
      <c r="AR337" s="614" t="s">
        <v>1083</v>
      </c>
      <c r="AS337" s="614" t="s">
        <v>1083</v>
      </c>
      <c r="AT337" s="614" t="s">
        <v>1083</v>
      </c>
      <c r="AU337" s="614" t="s">
        <v>1083</v>
      </c>
      <c r="AV337" s="614" t="s">
        <v>1083</v>
      </c>
      <c r="AW337" s="614" t="s">
        <v>1083</v>
      </c>
      <c r="AX337" s="614" t="s">
        <v>1083</v>
      </c>
      <c r="AY337" s="614" t="s">
        <v>1083</v>
      </c>
      <c r="AZ337" s="614" t="s">
        <v>529</v>
      </c>
      <c r="BA337" s="614" t="s">
        <v>1083</v>
      </c>
      <c r="BB337" s="614" t="s">
        <v>1083</v>
      </c>
      <c r="BC337" s="614" t="s">
        <v>529</v>
      </c>
      <c r="BD337" s="614" t="s">
        <v>529</v>
      </c>
      <c r="BE337" s="614" t="s">
        <v>1083</v>
      </c>
      <c r="BF337" s="614" t="s">
        <v>529</v>
      </c>
      <c r="BG337" s="614" t="s">
        <v>529</v>
      </c>
      <c r="BH337" s="614" t="s">
        <v>529</v>
      </c>
      <c r="BI337" s="614" t="s">
        <v>1083</v>
      </c>
      <c r="BJ337" s="614" t="s">
        <v>1083</v>
      </c>
      <c r="BK337" s="614" t="s">
        <v>529</v>
      </c>
      <c r="BL337" s="614" t="s">
        <v>529</v>
      </c>
      <c r="BM337" s="614" t="s">
        <v>1083</v>
      </c>
      <c r="BN337" s="614" t="s">
        <v>529</v>
      </c>
      <c r="BO337" s="614" t="s">
        <v>529</v>
      </c>
      <c r="BP337" s="614" t="s">
        <v>529</v>
      </c>
      <c r="BQ337" s="614" t="s">
        <v>529</v>
      </c>
      <c r="BR337" s="614" t="s">
        <v>529</v>
      </c>
      <c r="BS337" s="614" t="s">
        <v>529</v>
      </c>
      <c r="BT337" s="614" t="s">
        <v>529</v>
      </c>
      <c r="BU337" s="614" t="s">
        <v>529</v>
      </c>
      <c r="BV337" s="614" t="s">
        <v>529</v>
      </c>
      <c r="BW337" s="614" t="s">
        <v>529</v>
      </c>
      <c r="BX337" s="614" t="s">
        <v>529</v>
      </c>
      <c r="BY337" s="614" t="s">
        <v>1083</v>
      </c>
      <c r="BZ337" s="614" t="s">
        <v>1083</v>
      </c>
      <c r="CA337" s="614" t="s">
        <v>1083</v>
      </c>
      <c r="CB337" s="614" t="s">
        <v>1083</v>
      </c>
      <c r="CC337" s="614" t="s">
        <v>1083</v>
      </c>
      <c r="CD337" s="614" t="s">
        <v>1083</v>
      </c>
      <c r="CE337" s="614" t="s">
        <v>529</v>
      </c>
      <c r="CF337" s="614" t="s">
        <v>529</v>
      </c>
      <c r="CG337" s="614" t="s">
        <v>1083</v>
      </c>
      <c r="CH337" s="614" t="s">
        <v>1083</v>
      </c>
      <c r="CI337" s="614" t="s">
        <v>1083</v>
      </c>
      <c r="CJ337" s="614" t="s">
        <v>1083</v>
      </c>
      <c r="CK337" s="614" t="s">
        <v>529</v>
      </c>
      <c r="CL337" s="614" t="s">
        <v>1083</v>
      </c>
      <c r="CM337" s="614" t="s">
        <v>1083</v>
      </c>
      <c r="CN337" s="614" t="s">
        <v>1083</v>
      </c>
      <c r="CO337" s="614" t="s">
        <v>1083</v>
      </c>
      <c r="CP337" s="614" t="s">
        <v>1083</v>
      </c>
      <c r="CQ337" s="614" t="s">
        <v>1083</v>
      </c>
      <c r="CR337" s="614" t="s">
        <v>529</v>
      </c>
      <c r="CS337" s="614" t="s">
        <v>1083</v>
      </c>
      <c r="CT337" s="614" t="s">
        <v>1083</v>
      </c>
      <c r="CU337" s="614" t="s">
        <v>1083</v>
      </c>
      <c r="CV337" s="614" t="s">
        <v>1083</v>
      </c>
      <c r="CW337" s="614" t="s">
        <v>1083</v>
      </c>
      <c r="CX337" s="614" t="s">
        <v>1083</v>
      </c>
      <c r="CY337" s="614" t="s">
        <v>1083</v>
      </c>
      <c r="CZ337" s="614" t="s">
        <v>1083</v>
      </c>
      <c r="DA337" s="614" t="s">
        <v>1083</v>
      </c>
      <c r="DB337" s="614" t="s">
        <v>1083</v>
      </c>
      <c r="DC337" s="614" t="s">
        <v>529</v>
      </c>
      <c r="DD337" s="614" t="s">
        <v>1083</v>
      </c>
      <c r="DE337" s="614" t="s">
        <v>1083</v>
      </c>
      <c r="DF337" s="614" t="s">
        <v>1083</v>
      </c>
      <c r="DG337" s="614" t="s">
        <v>1083</v>
      </c>
      <c r="DH337" s="614" t="s">
        <v>1083</v>
      </c>
      <c r="DI337" s="614" t="s">
        <v>1083</v>
      </c>
      <c r="DJ337" s="614" t="s">
        <v>1083</v>
      </c>
      <c r="DK337" s="614" t="s">
        <v>1083</v>
      </c>
      <c r="DL337" s="614" t="s">
        <v>1083</v>
      </c>
      <c r="DM337" s="614" t="s">
        <v>529</v>
      </c>
      <c r="DN337" s="614" t="s">
        <v>1083</v>
      </c>
      <c r="DO337" s="614" t="s">
        <v>1083</v>
      </c>
      <c r="DP337" s="614" t="s">
        <v>529</v>
      </c>
      <c r="DQ337" s="614" t="s">
        <v>1083</v>
      </c>
      <c r="DR337" s="614" t="s">
        <v>1083</v>
      </c>
      <c r="DS337" s="614" t="s">
        <v>1083</v>
      </c>
      <c r="DT337" s="614" t="s">
        <v>1083</v>
      </c>
      <c r="DU337" s="614" t="s">
        <v>1083</v>
      </c>
      <c r="DV337" s="614" t="s">
        <v>1083</v>
      </c>
      <c r="DW337" s="614" t="s">
        <v>1083</v>
      </c>
      <c r="DX337" s="614" t="s">
        <v>1083</v>
      </c>
      <c r="DY337" s="614" t="s">
        <v>1083</v>
      </c>
      <c r="DZ337" s="614" t="s">
        <v>529</v>
      </c>
      <c r="EA337" s="614" t="s">
        <v>529</v>
      </c>
      <c r="EB337" s="614" t="s">
        <v>529</v>
      </c>
      <c r="EC337" s="614" t="s">
        <v>1083</v>
      </c>
      <c r="ED337" s="614" t="s">
        <v>529</v>
      </c>
      <c r="EE337" s="614" t="s">
        <v>529</v>
      </c>
      <c r="EF337" s="614" t="s">
        <v>529</v>
      </c>
      <c r="EG337" s="614" t="s">
        <v>529</v>
      </c>
      <c r="EH337" s="614" t="s">
        <v>1083</v>
      </c>
      <c r="EI337" s="614" t="s">
        <v>1083</v>
      </c>
      <c r="EJ337" s="614" t="s">
        <v>1083</v>
      </c>
      <c r="EK337" s="614" t="s">
        <v>1083</v>
      </c>
      <c r="EL337" s="614" t="s">
        <v>1083</v>
      </c>
      <c r="EM337" s="614" t="s">
        <v>1083</v>
      </c>
      <c r="EN337" s="614" t="s">
        <v>1083</v>
      </c>
      <c r="EO337" s="614" t="s">
        <v>1083</v>
      </c>
      <c r="EP337" s="614" t="s">
        <v>1083</v>
      </c>
      <c r="EQ337" s="614" t="s">
        <v>1083</v>
      </c>
      <c r="ER337" s="614" t="s">
        <v>1083</v>
      </c>
      <c r="ES337" s="614" t="s">
        <v>1083</v>
      </c>
      <c r="ET337" s="614" t="s">
        <v>1083</v>
      </c>
      <c r="EU337" s="614" t="s">
        <v>1083</v>
      </c>
      <c r="EV337" s="614" t="s">
        <v>529</v>
      </c>
      <c r="EW337" s="614" t="s">
        <v>1083</v>
      </c>
      <c r="EX337" s="614" t="s">
        <v>1083</v>
      </c>
      <c r="EY337" s="614" t="s">
        <v>529</v>
      </c>
      <c r="EZ337" s="614" t="s">
        <v>529</v>
      </c>
      <c r="FA337" s="614" t="s">
        <v>1083</v>
      </c>
      <c r="FB337" s="614" t="s">
        <v>1083</v>
      </c>
      <c r="FC337" s="614" t="s">
        <v>1083</v>
      </c>
      <c r="FD337" s="614" t="s">
        <v>529</v>
      </c>
      <c r="FE337" s="614" t="s">
        <v>1083</v>
      </c>
      <c r="FF337" s="614" t="s">
        <v>1083</v>
      </c>
      <c r="FG337" s="614" t="s">
        <v>1083</v>
      </c>
      <c r="FH337" s="614" t="s">
        <v>1083</v>
      </c>
      <c r="FI337" s="614" t="s">
        <v>1083</v>
      </c>
      <c r="FJ337" s="614" t="s">
        <v>1083</v>
      </c>
      <c r="FK337" s="614" t="s">
        <v>1083</v>
      </c>
      <c r="FL337" s="614" t="s">
        <v>1083</v>
      </c>
      <c r="FM337" s="614" t="s">
        <v>1083</v>
      </c>
      <c r="FN337" s="614" t="s">
        <v>1083</v>
      </c>
      <c r="FO337" s="614" t="s">
        <v>1083</v>
      </c>
      <c r="FP337" s="614" t="s">
        <v>1083</v>
      </c>
      <c r="FQ337" s="614" t="s">
        <v>1083</v>
      </c>
      <c r="FR337" s="614" t="s">
        <v>529</v>
      </c>
      <c r="FS337" s="614" t="s">
        <v>529</v>
      </c>
      <c r="FT337" s="614" t="s">
        <v>529</v>
      </c>
      <c r="FU337" s="614" t="s">
        <v>529</v>
      </c>
      <c r="FV337" s="614" t="s">
        <v>529</v>
      </c>
      <c r="FW337" s="614" t="s">
        <v>529</v>
      </c>
      <c r="FX337" s="614" t="s">
        <v>529</v>
      </c>
      <c r="FY337" s="614" t="s">
        <v>1083</v>
      </c>
      <c r="FZ337" s="614" t="s">
        <v>529</v>
      </c>
      <c r="GA337" s="614" t="s">
        <v>529</v>
      </c>
      <c r="GB337" s="614" t="s">
        <v>529</v>
      </c>
      <c r="GC337" s="614" t="s">
        <v>529</v>
      </c>
      <c r="GD337" s="614" t="s">
        <v>529</v>
      </c>
      <c r="GE337" s="614" t="s">
        <v>1083</v>
      </c>
      <c r="GF337" s="614" t="s">
        <v>529</v>
      </c>
      <c r="GG337" s="614" t="s">
        <v>529</v>
      </c>
      <c r="GH337" s="614" t="s">
        <v>1083</v>
      </c>
      <c r="GI337" s="614" t="s">
        <v>1083</v>
      </c>
      <c r="GJ337" s="614" t="s">
        <v>529</v>
      </c>
      <c r="GK337" s="614" t="s">
        <v>1083</v>
      </c>
      <c r="GL337" s="614" t="s">
        <v>529</v>
      </c>
      <c r="GM337" s="614" t="s">
        <v>529</v>
      </c>
    </row>
    <row r="338" spans="1:195" x14ac:dyDescent="0.2">
      <c r="A338" s="613">
        <v>45163</v>
      </c>
      <c r="B338" s="614" t="s">
        <v>1083</v>
      </c>
      <c r="C338" s="614" t="s">
        <v>1083</v>
      </c>
      <c r="D338" s="614" t="s">
        <v>1083</v>
      </c>
      <c r="E338" s="614" t="s">
        <v>529</v>
      </c>
      <c r="F338" s="614" t="s">
        <v>1083</v>
      </c>
      <c r="G338" s="614" t="s">
        <v>1083</v>
      </c>
      <c r="H338" s="614" t="s">
        <v>1083</v>
      </c>
      <c r="I338" s="614" t="s">
        <v>1083</v>
      </c>
      <c r="J338" s="614" t="s">
        <v>1083</v>
      </c>
      <c r="K338" s="614" t="s">
        <v>1083</v>
      </c>
      <c r="L338" s="614" t="s">
        <v>1083</v>
      </c>
      <c r="M338" s="614" t="s">
        <v>1083</v>
      </c>
      <c r="N338" s="614" t="s">
        <v>1083</v>
      </c>
      <c r="O338" s="614" t="s">
        <v>1083</v>
      </c>
      <c r="P338" s="614" t="s">
        <v>1083</v>
      </c>
      <c r="Q338" s="614" t="s">
        <v>1083</v>
      </c>
      <c r="R338" s="614" t="s">
        <v>1083</v>
      </c>
      <c r="S338" s="614" t="s">
        <v>1083</v>
      </c>
      <c r="T338" s="614" t="s">
        <v>1083</v>
      </c>
      <c r="U338" s="614" t="s">
        <v>1083</v>
      </c>
      <c r="V338" s="614" t="s">
        <v>1083</v>
      </c>
      <c r="W338" s="614" t="s">
        <v>1083</v>
      </c>
      <c r="X338" s="614" t="s">
        <v>1083</v>
      </c>
      <c r="Y338" s="614" t="s">
        <v>1083</v>
      </c>
      <c r="Z338" s="614" t="s">
        <v>1083</v>
      </c>
      <c r="AA338" s="614" t="s">
        <v>1083</v>
      </c>
      <c r="AB338" s="614" t="s">
        <v>1083</v>
      </c>
      <c r="AC338" s="614" t="s">
        <v>1083</v>
      </c>
      <c r="AD338" s="614" t="s">
        <v>1083</v>
      </c>
      <c r="AE338" s="614" t="s">
        <v>1083</v>
      </c>
      <c r="AF338" s="614" t="s">
        <v>1083</v>
      </c>
      <c r="AG338" s="614" t="s">
        <v>1083</v>
      </c>
      <c r="AH338" s="614" t="s">
        <v>1083</v>
      </c>
      <c r="AI338" s="614" t="s">
        <v>1083</v>
      </c>
      <c r="AJ338" s="614" t="s">
        <v>1083</v>
      </c>
      <c r="AK338" s="614" t="s">
        <v>1083</v>
      </c>
      <c r="AL338" s="614" t="s">
        <v>1083</v>
      </c>
      <c r="AM338" s="614" t="s">
        <v>1083</v>
      </c>
      <c r="AN338" s="614" t="s">
        <v>1083</v>
      </c>
      <c r="AO338" s="614" t="s">
        <v>1083</v>
      </c>
      <c r="AP338" s="614" t="s">
        <v>1083</v>
      </c>
      <c r="AQ338" s="614" t="s">
        <v>1083</v>
      </c>
      <c r="AR338" s="614" t="s">
        <v>1083</v>
      </c>
      <c r="AS338" s="614" t="s">
        <v>1083</v>
      </c>
      <c r="AT338" s="614" t="s">
        <v>1083</v>
      </c>
      <c r="AU338" s="614" t="s">
        <v>1083</v>
      </c>
      <c r="AV338" s="614" t="s">
        <v>1083</v>
      </c>
      <c r="AW338" s="614" t="s">
        <v>1083</v>
      </c>
      <c r="AX338" s="614" t="s">
        <v>1083</v>
      </c>
      <c r="AY338" s="614" t="s">
        <v>1083</v>
      </c>
      <c r="AZ338" s="614" t="s">
        <v>1083</v>
      </c>
      <c r="BA338" s="614" t="s">
        <v>1083</v>
      </c>
      <c r="BB338" s="614" t="s">
        <v>1083</v>
      </c>
      <c r="BC338" s="614" t="s">
        <v>529</v>
      </c>
      <c r="BD338" s="614" t="s">
        <v>529</v>
      </c>
      <c r="BE338" s="614" t="s">
        <v>1083</v>
      </c>
      <c r="BF338" s="614" t="s">
        <v>529</v>
      </c>
      <c r="BG338" s="614" t="s">
        <v>529</v>
      </c>
      <c r="BH338" s="614" t="s">
        <v>529</v>
      </c>
      <c r="BI338" s="614" t="s">
        <v>1083</v>
      </c>
      <c r="BJ338" s="614" t="s">
        <v>1083</v>
      </c>
      <c r="BK338" s="614" t="s">
        <v>529</v>
      </c>
      <c r="BL338" s="614" t="s">
        <v>529</v>
      </c>
      <c r="BM338" s="614" t="s">
        <v>1083</v>
      </c>
      <c r="BN338" s="614" t="s">
        <v>529</v>
      </c>
      <c r="BO338" s="614" t="s">
        <v>529</v>
      </c>
      <c r="BP338" s="614" t="s">
        <v>529</v>
      </c>
      <c r="BQ338" s="614" t="s">
        <v>529</v>
      </c>
      <c r="BR338" s="614" t="s">
        <v>529</v>
      </c>
      <c r="BS338" s="614" t="s">
        <v>529</v>
      </c>
      <c r="BT338" s="614" t="s">
        <v>529</v>
      </c>
      <c r="BU338" s="614" t="s">
        <v>529</v>
      </c>
      <c r="BV338" s="614" t="s">
        <v>529</v>
      </c>
      <c r="BW338" s="614" t="s">
        <v>529</v>
      </c>
      <c r="BX338" s="614" t="s">
        <v>529</v>
      </c>
      <c r="BY338" s="614" t="s">
        <v>1083</v>
      </c>
      <c r="BZ338" s="614" t="s">
        <v>1083</v>
      </c>
      <c r="CA338" s="614" t="s">
        <v>1083</v>
      </c>
      <c r="CB338" s="614" t="s">
        <v>1083</v>
      </c>
      <c r="CC338" s="614" t="s">
        <v>1083</v>
      </c>
      <c r="CD338" s="614" t="s">
        <v>1083</v>
      </c>
      <c r="CE338" s="614" t="s">
        <v>529</v>
      </c>
      <c r="CF338" s="614" t="s">
        <v>529</v>
      </c>
      <c r="CG338" s="614" t="s">
        <v>1083</v>
      </c>
      <c r="CH338" s="614" t="s">
        <v>1083</v>
      </c>
      <c r="CI338" s="614" t="s">
        <v>1083</v>
      </c>
      <c r="CJ338" s="614" t="s">
        <v>1083</v>
      </c>
      <c r="CK338" s="614" t="s">
        <v>529</v>
      </c>
      <c r="CL338" s="614" t="s">
        <v>1083</v>
      </c>
      <c r="CM338" s="614" t="s">
        <v>1083</v>
      </c>
      <c r="CN338" s="614" t="s">
        <v>1083</v>
      </c>
      <c r="CO338" s="614" t="s">
        <v>1083</v>
      </c>
      <c r="CP338" s="614" t="s">
        <v>1083</v>
      </c>
      <c r="CQ338" s="614" t="s">
        <v>1083</v>
      </c>
      <c r="CR338" s="614" t="s">
        <v>529</v>
      </c>
      <c r="CS338" s="614" t="s">
        <v>1083</v>
      </c>
      <c r="CT338" s="614" t="s">
        <v>1083</v>
      </c>
      <c r="CU338" s="614" t="s">
        <v>1083</v>
      </c>
      <c r="CV338" s="614" t="s">
        <v>1083</v>
      </c>
      <c r="CW338" s="614" t="s">
        <v>1083</v>
      </c>
      <c r="CX338" s="614" t="s">
        <v>1083</v>
      </c>
      <c r="CY338" s="614" t="s">
        <v>1083</v>
      </c>
      <c r="CZ338" s="614" t="s">
        <v>1083</v>
      </c>
      <c r="DA338" s="614" t="s">
        <v>1083</v>
      </c>
      <c r="DB338" s="614" t="s">
        <v>1083</v>
      </c>
      <c r="DC338" s="614" t="s">
        <v>529</v>
      </c>
      <c r="DD338" s="614" t="s">
        <v>1083</v>
      </c>
      <c r="DE338" s="614" t="s">
        <v>1083</v>
      </c>
      <c r="DF338" s="614" t="s">
        <v>1083</v>
      </c>
      <c r="DG338" s="614" t="s">
        <v>1083</v>
      </c>
      <c r="DH338" s="614" t="s">
        <v>1083</v>
      </c>
      <c r="DI338" s="614" t="s">
        <v>1083</v>
      </c>
      <c r="DJ338" s="614" t="s">
        <v>1083</v>
      </c>
      <c r="DK338" s="614" t="s">
        <v>1083</v>
      </c>
      <c r="DL338" s="614" t="s">
        <v>1083</v>
      </c>
      <c r="DM338" s="614" t="s">
        <v>529</v>
      </c>
      <c r="DN338" s="614" t="s">
        <v>1083</v>
      </c>
      <c r="DO338" s="614" t="s">
        <v>1083</v>
      </c>
      <c r="DP338" s="614" t="s">
        <v>529</v>
      </c>
      <c r="DQ338" s="614" t="s">
        <v>1083</v>
      </c>
      <c r="DR338" s="614" t="s">
        <v>1083</v>
      </c>
      <c r="DS338" s="614" t="s">
        <v>1083</v>
      </c>
      <c r="DT338" s="614" t="s">
        <v>1083</v>
      </c>
      <c r="DU338" s="614" t="s">
        <v>1083</v>
      </c>
      <c r="DV338" s="614" t="s">
        <v>1083</v>
      </c>
      <c r="DW338" s="614" t="s">
        <v>1083</v>
      </c>
      <c r="DX338" s="614" t="s">
        <v>1083</v>
      </c>
      <c r="DY338" s="614" t="s">
        <v>1083</v>
      </c>
      <c r="DZ338" s="614" t="s">
        <v>529</v>
      </c>
      <c r="EA338" s="614" t="s">
        <v>529</v>
      </c>
      <c r="EB338" s="614" t="s">
        <v>529</v>
      </c>
      <c r="EC338" s="614" t="s">
        <v>1083</v>
      </c>
      <c r="ED338" s="614" t="s">
        <v>529</v>
      </c>
      <c r="EE338" s="614" t="s">
        <v>529</v>
      </c>
      <c r="EF338" s="614" t="s">
        <v>529</v>
      </c>
      <c r="EG338" s="614" t="s">
        <v>1083</v>
      </c>
      <c r="EH338" s="614" t="s">
        <v>1083</v>
      </c>
      <c r="EI338" s="614" t="s">
        <v>1083</v>
      </c>
      <c r="EJ338" s="614" t="s">
        <v>1083</v>
      </c>
      <c r="EK338" s="614" t="s">
        <v>1083</v>
      </c>
      <c r="EL338" s="614" t="s">
        <v>1083</v>
      </c>
      <c r="EM338" s="614" t="s">
        <v>1083</v>
      </c>
      <c r="EN338" s="614" t="s">
        <v>1083</v>
      </c>
      <c r="EO338" s="614" t="s">
        <v>1083</v>
      </c>
      <c r="EP338" s="614" t="s">
        <v>1083</v>
      </c>
      <c r="EQ338" s="614" t="s">
        <v>1083</v>
      </c>
      <c r="ER338" s="614" t="s">
        <v>1083</v>
      </c>
      <c r="ES338" s="614" t="s">
        <v>1083</v>
      </c>
      <c r="ET338" s="614" t="s">
        <v>529</v>
      </c>
      <c r="EU338" s="614" t="s">
        <v>529</v>
      </c>
      <c r="EV338" s="614" t="s">
        <v>529</v>
      </c>
      <c r="EW338" s="614" t="s">
        <v>1083</v>
      </c>
      <c r="EX338" s="614" t="s">
        <v>1083</v>
      </c>
      <c r="EY338" s="614" t="s">
        <v>1083</v>
      </c>
      <c r="EZ338" s="614" t="s">
        <v>529</v>
      </c>
      <c r="FA338" s="614" t="s">
        <v>1083</v>
      </c>
      <c r="FB338" s="614" t="s">
        <v>1083</v>
      </c>
      <c r="FC338" s="614" t="s">
        <v>1083</v>
      </c>
      <c r="FD338" s="614" t="s">
        <v>529</v>
      </c>
      <c r="FE338" s="614" t="s">
        <v>1083</v>
      </c>
      <c r="FF338" s="614" t="s">
        <v>1083</v>
      </c>
      <c r="FG338" s="614" t="s">
        <v>1083</v>
      </c>
      <c r="FH338" s="614" t="s">
        <v>1083</v>
      </c>
      <c r="FI338" s="614" t="s">
        <v>1083</v>
      </c>
      <c r="FJ338" s="614" t="s">
        <v>1083</v>
      </c>
      <c r="FK338" s="614" t="s">
        <v>1083</v>
      </c>
      <c r="FL338" s="614" t="s">
        <v>1083</v>
      </c>
      <c r="FM338" s="614" t="s">
        <v>1083</v>
      </c>
      <c r="FN338" s="614" t="s">
        <v>1083</v>
      </c>
      <c r="FO338" s="614" t="s">
        <v>1083</v>
      </c>
      <c r="FP338" s="614" t="s">
        <v>1083</v>
      </c>
      <c r="FQ338" s="614" t="s">
        <v>1083</v>
      </c>
      <c r="FR338" s="614" t="s">
        <v>529</v>
      </c>
      <c r="FS338" s="614" t="s">
        <v>529</v>
      </c>
      <c r="FT338" s="614" t="s">
        <v>529</v>
      </c>
      <c r="FU338" s="614" t="s">
        <v>529</v>
      </c>
      <c r="FV338" s="614" t="s">
        <v>529</v>
      </c>
      <c r="FW338" s="614" t="s">
        <v>529</v>
      </c>
      <c r="FX338" s="614" t="s">
        <v>529</v>
      </c>
      <c r="FY338" s="614" t="s">
        <v>1083</v>
      </c>
      <c r="FZ338" s="614" t="s">
        <v>529</v>
      </c>
      <c r="GA338" s="614" t="s">
        <v>529</v>
      </c>
      <c r="GB338" s="614" t="s">
        <v>529</v>
      </c>
      <c r="GC338" s="614" t="s">
        <v>529</v>
      </c>
      <c r="GD338" s="614" t="s">
        <v>529</v>
      </c>
      <c r="GE338" s="614" t="s">
        <v>1083</v>
      </c>
      <c r="GF338" s="614" t="s">
        <v>529</v>
      </c>
      <c r="GG338" s="614" t="s">
        <v>529</v>
      </c>
      <c r="GH338" s="614" t="s">
        <v>1083</v>
      </c>
      <c r="GI338" s="614" t="s">
        <v>1083</v>
      </c>
      <c r="GJ338" s="614" t="s">
        <v>529</v>
      </c>
      <c r="GK338" s="614" t="s">
        <v>1083</v>
      </c>
      <c r="GL338" s="614" t="s">
        <v>529</v>
      </c>
      <c r="GM338" s="614" t="s">
        <v>1083</v>
      </c>
    </row>
    <row r="339" spans="1:195" x14ac:dyDescent="0.2">
      <c r="A339" s="613">
        <v>45164</v>
      </c>
      <c r="B339" s="614" t="s">
        <v>1083</v>
      </c>
      <c r="C339" s="614" t="s">
        <v>1083</v>
      </c>
      <c r="D339" s="614" t="s">
        <v>1083</v>
      </c>
      <c r="E339" s="614" t="s">
        <v>529</v>
      </c>
      <c r="F339" s="614" t="s">
        <v>1083</v>
      </c>
      <c r="G339" s="614" t="s">
        <v>1083</v>
      </c>
      <c r="H339" s="614" t="s">
        <v>1083</v>
      </c>
      <c r="I339" s="614" t="s">
        <v>1083</v>
      </c>
      <c r="J339" s="614" t="s">
        <v>1083</v>
      </c>
      <c r="K339" s="614" t="s">
        <v>1083</v>
      </c>
      <c r="L339" s="614" t="s">
        <v>1083</v>
      </c>
      <c r="M339" s="614" t="s">
        <v>1083</v>
      </c>
      <c r="N339" s="614" t="s">
        <v>1083</v>
      </c>
      <c r="O339" s="614" t="s">
        <v>1083</v>
      </c>
      <c r="P339" s="614" t="s">
        <v>1083</v>
      </c>
      <c r="Q339" s="614" t="s">
        <v>1083</v>
      </c>
      <c r="R339" s="614" t="s">
        <v>1083</v>
      </c>
      <c r="S339" s="614" t="s">
        <v>1083</v>
      </c>
      <c r="T339" s="614" t="s">
        <v>1083</v>
      </c>
      <c r="U339" s="614" t="s">
        <v>1083</v>
      </c>
      <c r="V339" s="614" t="s">
        <v>1083</v>
      </c>
      <c r="W339" s="614" t="s">
        <v>1083</v>
      </c>
      <c r="X339" s="614" t="s">
        <v>1083</v>
      </c>
      <c r="Y339" s="614" t="s">
        <v>1083</v>
      </c>
      <c r="Z339" s="614" t="s">
        <v>1083</v>
      </c>
      <c r="AA339" s="614" t="s">
        <v>1083</v>
      </c>
      <c r="AB339" s="614" t="s">
        <v>1083</v>
      </c>
      <c r="AC339" s="614" t="s">
        <v>1083</v>
      </c>
      <c r="AD339" s="614" t="s">
        <v>1083</v>
      </c>
      <c r="AE339" s="614" t="s">
        <v>1083</v>
      </c>
      <c r="AF339" s="614" t="s">
        <v>1083</v>
      </c>
      <c r="AG339" s="614" t="s">
        <v>1083</v>
      </c>
      <c r="AH339" s="614" t="s">
        <v>1083</v>
      </c>
      <c r="AI339" s="614" t="s">
        <v>1083</v>
      </c>
      <c r="AJ339" s="614" t="s">
        <v>1083</v>
      </c>
      <c r="AK339" s="614" t="s">
        <v>1083</v>
      </c>
      <c r="AL339" s="614" t="s">
        <v>1083</v>
      </c>
      <c r="AM339" s="614" t="s">
        <v>1083</v>
      </c>
      <c r="AN339" s="614" t="s">
        <v>1083</v>
      </c>
      <c r="AO339" s="614" t="s">
        <v>1083</v>
      </c>
      <c r="AP339" s="614" t="s">
        <v>1083</v>
      </c>
      <c r="AQ339" s="614" t="s">
        <v>1083</v>
      </c>
      <c r="AR339" s="614" t="s">
        <v>1083</v>
      </c>
      <c r="AS339" s="614" t="s">
        <v>1083</v>
      </c>
      <c r="AT339" s="614" t="s">
        <v>1083</v>
      </c>
      <c r="AU339" s="614" t="s">
        <v>1083</v>
      </c>
      <c r="AV339" s="614" t="s">
        <v>1083</v>
      </c>
      <c r="AW339" s="614" t="s">
        <v>1083</v>
      </c>
      <c r="AX339" s="614" t="s">
        <v>1083</v>
      </c>
      <c r="AY339" s="614" t="s">
        <v>1083</v>
      </c>
      <c r="AZ339" s="614" t="s">
        <v>1083</v>
      </c>
      <c r="BA339" s="614" t="s">
        <v>1083</v>
      </c>
      <c r="BB339" s="614" t="s">
        <v>1083</v>
      </c>
      <c r="BC339" s="614" t="s">
        <v>529</v>
      </c>
      <c r="BD339" s="614" t="s">
        <v>529</v>
      </c>
      <c r="BE339" s="614" t="s">
        <v>1083</v>
      </c>
      <c r="BF339" s="614" t="s">
        <v>529</v>
      </c>
      <c r="BG339" s="614" t="s">
        <v>529</v>
      </c>
      <c r="BH339" s="614" t="s">
        <v>529</v>
      </c>
      <c r="BI339" s="614" t="s">
        <v>1083</v>
      </c>
      <c r="BJ339" s="614" t="s">
        <v>1083</v>
      </c>
      <c r="BK339" s="614" t="s">
        <v>529</v>
      </c>
      <c r="BL339" s="614" t="s">
        <v>529</v>
      </c>
      <c r="BM339" s="614" t="s">
        <v>1083</v>
      </c>
      <c r="BN339" s="614" t="s">
        <v>529</v>
      </c>
      <c r="BO339" s="614" t="s">
        <v>529</v>
      </c>
      <c r="BP339" s="614" t="s">
        <v>529</v>
      </c>
      <c r="BQ339" s="614" t="s">
        <v>529</v>
      </c>
      <c r="BR339" s="614" t="s">
        <v>529</v>
      </c>
      <c r="BS339" s="614" t="s">
        <v>529</v>
      </c>
      <c r="BT339" s="614" t="s">
        <v>529</v>
      </c>
      <c r="BU339" s="614" t="s">
        <v>529</v>
      </c>
      <c r="BV339" s="614" t="s">
        <v>529</v>
      </c>
      <c r="BW339" s="614" t="s">
        <v>529</v>
      </c>
      <c r="BX339" s="614" t="s">
        <v>529</v>
      </c>
      <c r="BY339" s="614" t="s">
        <v>1083</v>
      </c>
      <c r="BZ339" s="614" t="s">
        <v>1083</v>
      </c>
      <c r="CA339" s="614" t="s">
        <v>1083</v>
      </c>
      <c r="CB339" s="614" t="s">
        <v>1083</v>
      </c>
      <c r="CC339" s="614" t="s">
        <v>1083</v>
      </c>
      <c r="CD339" s="614" t="s">
        <v>1083</v>
      </c>
      <c r="CE339" s="614" t="s">
        <v>529</v>
      </c>
      <c r="CF339" s="614" t="s">
        <v>529</v>
      </c>
      <c r="CG339" s="614" t="s">
        <v>1083</v>
      </c>
      <c r="CH339" s="614" t="s">
        <v>1083</v>
      </c>
      <c r="CI339" s="614" t="s">
        <v>1083</v>
      </c>
      <c r="CJ339" s="614" t="s">
        <v>1083</v>
      </c>
      <c r="CK339" s="614" t="s">
        <v>529</v>
      </c>
      <c r="CL339" s="614" t="s">
        <v>1083</v>
      </c>
      <c r="CM339" s="614" t="s">
        <v>1083</v>
      </c>
      <c r="CN339" s="614" t="s">
        <v>1083</v>
      </c>
      <c r="CO339" s="614" t="s">
        <v>1083</v>
      </c>
      <c r="CP339" s="614" t="s">
        <v>1083</v>
      </c>
      <c r="CQ339" s="614" t="s">
        <v>1083</v>
      </c>
      <c r="CR339" s="614" t="s">
        <v>529</v>
      </c>
      <c r="CS339" s="614" t="s">
        <v>1083</v>
      </c>
      <c r="CT339" s="614" t="s">
        <v>1083</v>
      </c>
      <c r="CU339" s="614" t="s">
        <v>1083</v>
      </c>
      <c r="CV339" s="614" t="s">
        <v>1083</v>
      </c>
      <c r="CW339" s="614" t="s">
        <v>1083</v>
      </c>
      <c r="CX339" s="614" t="s">
        <v>1083</v>
      </c>
      <c r="CY339" s="614" t="s">
        <v>1083</v>
      </c>
      <c r="CZ339" s="614" t="s">
        <v>1083</v>
      </c>
      <c r="DA339" s="614" t="s">
        <v>1083</v>
      </c>
      <c r="DB339" s="614" t="s">
        <v>1083</v>
      </c>
      <c r="DC339" s="614" t="s">
        <v>529</v>
      </c>
      <c r="DD339" s="614" t="s">
        <v>1083</v>
      </c>
      <c r="DE339" s="614" t="s">
        <v>1083</v>
      </c>
      <c r="DF339" s="614" t="s">
        <v>1083</v>
      </c>
      <c r="DG339" s="614" t="s">
        <v>1083</v>
      </c>
      <c r="DH339" s="614" t="s">
        <v>1083</v>
      </c>
      <c r="DI339" s="614" t="s">
        <v>1083</v>
      </c>
      <c r="DJ339" s="614" t="s">
        <v>1083</v>
      </c>
      <c r="DK339" s="614" t="s">
        <v>1083</v>
      </c>
      <c r="DL339" s="614" t="s">
        <v>1083</v>
      </c>
      <c r="DM339" s="614" t="s">
        <v>529</v>
      </c>
      <c r="DN339" s="614" t="s">
        <v>1083</v>
      </c>
      <c r="DO339" s="614" t="s">
        <v>1083</v>
      </c>
      <c r="DP339" s="614" t="s">
        <v>529</v>
      </c>
      <c r="DQ339" s="614" t="s">
        <v>1083</v>
      </c>
      <c r="DR339" s="614" t="s">
        <v>1083</v>
      </c>
      <c r="DS339" s="614" t="s">
        <v>1083</v>
      </c>
      <c r="DT339" s="614" t="s">
        <v>1083</v>
      </c>
      <c r="DU339" s="614" t="s">
        <v>529</v>
      </c>
      <c r="DV339" s="614" t="s">
        <v>529</v>
      </c>
      <c r="DW339" s="614" t="s">
        <v>1083</v>
      </c>
      <c r="DX339" s="614" t="s">
        <v>1083</v>
      </c>
      <c r="DY339" s="614" t="s">
        <v>1083</v>
      </c>
      <c r="DZ339" s="614" t="s">
        <v>529</v>
      </c>
      <c r="EA339" s="614" t="s">
        <v>529</v>
      </c>
      <c r="EB339" s="614" t="s">
        <v>529</v>
      </c>
      <c r="EC339" s="614" t="s">
        <v>1083</v>
      </c>
      <c r="ED339" s="614" t="s">
        <v>529</v>
      </c>
      <c r="EE339" s="614" t="s">
        <v>529</v>
      </c>
      <c r="EF339" s="614" t="s">
        <v>529</v>
      </c>
      <c r="EG339" s="614" t="s">
        <v>529</v>
      </c>
      <c r="EH339" s="614" t="s">
        <v>1083</v>
      </c>
      <c r="EI339" s="614" t="s">
        <v>1083</v>
      </c>
      <c r="EJ339" s="614" t="s">
        <v>1083</v>
      </c>
      <c r="EK339" s="614" t="s">
        <v>1083</v>
      </c>
      <c r="EL339" s="614" t="s">
        <v>1083</v>
      </c>
      <c r="EM339" s="614" t="s">
        <v>1083</v>
      </c>
      <c r="EN339" s="614" t="s">
        <v>1083</v>
      </c>
      <c r="EO339" s="614" t="s">
        <v>1083</v>
      </c>
      <c r="EP339" s="614" t="s">
        <v>1083</v>
      </c>
      <c r="EQ339" s="614" t="s">
        <v>1083</v>
      </c>
      <c r="ER339" s="614" t="s">
        <v>1083</v>
      </c>
      <c r="ES339" s="614" t="s">
        <v>1083</v>
      </c>
      <c r="ET339" s="614" t="s">
        <v>529</v>
      </c>
      <c r="EU339" s="614" t="s">
        <v>529</v>
      </c>
      <c r="EV339" s="614" t="s">
        <v>529</v>
      </c>
      <c r="EW339" s="614" t="s">
        <v>1083</v>
      </c>
      <c r="EX339" s="614" t="s">
        <v>1083</v>
      </c>
      <c r="EY339" s="614" t="s">
        <v>1083</v>
      </c>
      <c r="EZ339" s="614" t="s">
        <v>529</v>
      </c>
      <c r="FA339" s="614" t="s">
        <v>1083</v>
      </c>
      <c r="FB339" s="614" t="s">
        <v>1083</v>
      </c>
      <c r="FC339" s="614" t="s">
        <v>1083</v>
      </c>
      <c r="FD339" s="614" t="s">
        <v>1083</v>
      </c>
      <c r="FE339" s="614" t="s">
        <v>529</v>
      </c>
      <c r="FF339" s="614" t="s">
        <v>1083</v>
      </c>
      <c r="FG339" s="614" t="s">
        <v>1083</v>
      </c>
      <c r="FH339" s="614" t="s">
        <v>1083</v>
      </c>
      <c r="FI339" s="614" t="s">
        <v>1083</v>
      </c>
      <c r="FJ339" s="614" t="s">
        <v>529</v>
      </c>
      <c r="FK339" s="614" t="s">
        <v>529</v>
      </c>
      <c r="FL339" s="614" t="s">
        <v>1083</v>
      </c>
      <c r="FM339" s="614" t="s">
        <v>1083</v>
      </c>
      <c r="FN339" s="614" t="s">
        <v>1083</v>
      </c>
      <c r="FO339" s="614" t="s">
        <v>1083</v>
      </c>
      <c r="FP339" s="614" t="s">
        <v>1083</v>
      </c>
      <c r="FQ339" s="614" t="s">
        <v>1083</v>
      </c>
      <c r="FR339" s="614" t="s">
        <v>529</v>
      </c>
      <c r="FS339" s="614" t="s">
        <v>529</v>
      </c>
      <c r="FT339" s="614" t="s">
        <v>529</v>
      </c>
      <c r="FU339" s="614" t="s">
        <v>529</v>
      </c>
      <c r="FV339" s="614" t="s">
        <v>529</v>
      </c>
      <c r="FW339" s="614" t="s">
        <v>529</v>
      </c>
      <c r="FX339" s="614" t="s">
        <v>529</v>
      </c>
      <c r="FY339" s="614" t="s">
        <v>1083</v>
      </c>
      <c r="FZ339" s="614" t="s">
        <v>529</v>
      </c>
      <c r="GA339" s="614" t="s">
        <v>529</v>
      </c>
      <c r="GB339" s="614" t="s">
        <v>529</v>
      </c>
      <c r="GC339" s="614" t="s">
        <v>529</v>
      </c>
      <c r="GD339" s="614" t="s">
        <v>529</v>
      </c>
      <c r="GE339" s="614" t="s">
        <v>1083</v>
      </c>
      <c r="GF339" s="614" t="s">
        <v>529</v>
      </c>
      <c r="GG339" s="614" t="s">
        <v>529</v>
      </c>
      <c r="GH339" s="614" t="s">
        <v>1083</v>
      </c>
      <c r="GI339" s="614" t="s">
        <v>1083</v>
      </c>
      <c r="GJ339" s="614" t="s">
        <v>529</v>
      </c>
      <c r="GK339" s="614" t="s">
        <v>1083</v>
      </c>
      <c r="GL339" s="614" t="s">
        <v>529</v>
      </c>
      <c r="GM339" s="614" t="s">
        <v>529</v>
      </c>
    </row>
    <row r="340" spans="1:195" x14ac:dyDescent="0.2">
      <c r="A340" s="613">
        <v>45165</v>
      </c>
      <c r="B340" s="614" t="s">
        <v>1083</v>
      </c>
      <c r="C340" s="614" t="s">
        <v>1083</v>
      </c>
      <c r="D340" s="614" t="s">
        <v>1083</v>
      </c>
      <c r="E340" s="614" t="s">
        <v>529</v>
      </c>
      <c r="F340" s="614" t="s">
        <v>1083</v>
      </c>
      <c r="G340" s="614" t="s">
        <v>1083</v>
      </c>
      <c r="H340" s="614" t="s">
        <v>1083</v>
      </c>
      <c r="I340" s="614" t="s">
        <v>1083</v>
      </c>
      <c r="J340" s="614" t="s">
        <v>1083</v>
      </c>
      <c r="K340" s="614" t="s">
        <v>1083</v>
      </c>
      <c r="L340" s="614" t="s">
        <v>1083</v>
      </c>
      <c r="M340" s="614" t="s">
        <v>1083</v>
      </c>
      <c r="N340" s="614" t="s">
        <v>1083</v>
      </c>
      <c r="O340" s="614" t="s">
        <v>1083</v>
      </c>
      <c r="P340" s="614" t="s">
        <v>1083</v>
      </c>
      <c r="Q340" s="614" t="s">
        <v>1083</v>
      </c>
      <c r="R340" s="614" t="s">
        <v>1083</v>
      </c>
      <c r="S340" s="614" t="s">
        <v>1083</v>
      </c>
      <c r="T340" s="614" t="s">
        <v>1083</v>
      </c>
      <c r="U340" s="614" t="s">
        <v>1083</v>
      </c>
      <c r="V340" s="614" t="s">
        <v>1083</v>
      </c>
      <c r="W340" s="614" t="s">
        <v>529</v>
      </c>
      <c r="X340" s="614" t="s">
        <v>529</v>
      </c>
      <c r="Y340" s="614" t="s">
        <v>1083</v>
      </c>
      <c r="Z340" s="614" t="s">
        <v>1083</v>
      </c>
      <c r="AA340" s="614" t="s">
        <v>1083</v>
      </c>
      <c r="AB340" s="614" t="s">
        <v>1083</v>
      </c>
      <c r="AC340" s="614" t="s">
        <v>1083</v>
      </c>
      <c r="AD340" s="614" t="s">
        <v>1083</v>
      </c>
      <c r="AE340" s="614" t="s">
        <v>1083</v>
      </c>
      <c r="AF340" s="614" t="s">
        <v>1083</v>
      </c>
      <c r="AG340" s="614" t="s">
        <v>1083</v>
      </c>
      <c r="AH340" s="614" t="s">
        <v>1083</v>
      </c>
      <c r="AI340" s="614" t="s">
        <v>1083</v>
      </c>
      <c r="AJ340" s="614" t="s">
        <v>1083</v>
      </c>
      <c r="AK340" s="614" t="s">
        <v>1083</v>
      </c>
      <c r="AL340" s="614" t="s">
        <v>1083</v>
      </c>
      <c r="AM340" s="614" t="s">
        <v>1083</v>
      </c>
      <c r="AN340" s="614" t="s">
        <v>1083</v>
      </c>
      <c r="AO340" s="614" t="s">
        <v>1083</v>
      </c>
      <c r="AP340" s="614" t="s">
        <v>1083</v>
      </c>
      <c r="AQ340" s="614" t="s">
        <v>1083</v>
      </c>
      <c r="AR340" s="614" t="s">
        <v>1083</v>
      </c>
      <c r="AS340" s="614" t="s">
        <v>1083</v>
      </c>
      <c r="AT340" s="614" t="s">
        <v>1083</v>
      </c>
      <c r="AU340" s="614" t="s">
        <v>1083</v>
      </c>
      <c r="AV340" s="614" t="s">
        <v>1083</v>
      </c>
      <c r="AW340" s="614" t="s">
        <v>1083</v>
      </c>
      <c r="AX340" s="614" t="s">
        <v>1083</v>
      </c>
      <c r="AY340" s="614" t="s">
        <v>1083</v>
      </c>
      <c r="AZ340" s="614" t="s">
        <v>1083</v>
      </c>
      <c r="BA340" s="614" t="s">
        <v>1083</v>
      </c>
      <c r="BB340" s="614" t="s">
        <v>1083</v>
      </c>
      <c r="BC340" s="614" t="s">
        <v>529</v>
      </c>
      <c r="BD340" s="614" t="s">
        <v>529</v>
      </c>
      <c r="BE340" s="614" t="s">
        <v>1083</v>
      </c>
      <c r="BF340" s="614" t="s">
        <v>529</v>
      </c>
      <c r="BG340" s="614" t="s">
        <v>529</v>
      </c>
      <c r="BH340" s="614" t="s">
        <v>529</v>
      </c>
      <c r="BI340" s="614" t="s">
        <v>1083</v>
      </c>
      <c r="BJ340" s="614" t="s">
        <v>1083</v>
      </c>
      <c r="BK340" s="614" t="s">
        <v>529</v>
      </c>
      <c r="BL340" s="614" t="s">
        <v>529</v>
      </c>
      <c r="BM340" s="614" t="s">
        <v>1083</v>
      </c>
      <c r="BN340" s="614" t="s">
        <v>529</v>
      </c>
      <c r="BO340" s="614" t="s">
        <v>529</v>
      </c>
      <c r="BP340" s="614" t="s">
        <v>529</v>
      </c>
      <c r="BQ340" s="614" t="s">
        <v>529</v>
      </c>
      <c r="BR340" s="614" t="s">
        <v>529</v>
      </c>
      <c r="BS340" s="614" t="s">
        <v>529</v>
      </c>
      <c r="BT340" s="614" t="s">
        <v>529</v>
      </c>
      <c r="BU340" s="614" t="s">
        <v>529</v>
      </c>
      <c r="BV340" s="614" t="s">
        <v>529</v>
      </c>
      <c r="BW340" s="614" t="s">
        <v>529</v>
      </c>
      <c r="BX340" s="614" t="s">
        <v>529</v>
      </c>
      <c r="BY340" s="614" t="s">
        <v>1083</v>
      </c>
      <c r="BZ340" s="614" t="s">
        <v>1083</v>
      </c>
      <c r="CA340" s="614" t="s">
        <v>1083</v>
      </c>
      <c r="CB340" s="614" t="s">
        <v>1083</v>
      </c>
      <c r="CC340" s="614" t="s">
        <v>1083</v>
      </c>
      <c r="CD340" s="614" t="s">
        <v>1083</v>
      </c>
      <c r="CE340" s="614" t="s">
        <v>529</v>
      </c>
      <c r="CF340" s="614" t="s">
        <v>529</v>
      </c>
      <c r="CG340" s="614" t="s">
        <v>1083</v>
      </c>
      <c r="CH340" s="614" t="s">
        <v>1083</v>
      </c>
      <c r="CI340" s="614" t="s">
        <v>1083</v>
      </c>
      <c r="CJ340" s="614" t="s">
        <v>1083</v>
      </c>
      <c r="CK340" s="614" t="s">
        <v>529</v>
      </c>
      <c r="CL340" s="614" t="s">
        <v>1083</v>
      </c>
      <c r="CM340" s="614" t="s">
        <v>1083</v>
      </c>
      <c r="CN340" s="614" t="s">
        <v>1083</v>
      </c>
      <c r="CO340" s="614" t="s">
        <v>1083</v>
      </c>
      <c r="CP340" s="614" t="s">
        <v>1083</v>
      </c>
      <c r="CQ340" s="614" t="s">
        <v>1083</v>
      </c>
      <c r="CR340" s="614" t="s">
        <v>529</v>
      </c>
      <c r="CS340" s="614" t="s">
        <v>1083</v>
      </c>
      <c r="CT340" s="614" t="s">
        <v>1083</v>
      </c>
      <c r="CU340" s="614" t="s">
        <v>1083</v>
      </c>
      <c r="CV340" s="614" t="s">
        <v>1083</v>
      </c>
      <c r="CW340" s="614" t="s">
        <v>1083</v>
      </c>
      <c r="CX340" s="614" t="s">
        <v>1083</v>
      </c>
      <c r="CY340" s="614" t="s">
        <v>1083</v>
      </c>
      <c r="CZ340" s="614" t="s">
        <v>1083</v>
      </c>
      <c r="DA340" s="614" t="s">
        <v>1083</v>
      </c>
      <c r="DB340" s="614" t="s">
        <v>1083</v>
      </c>
      <c r="DC340" s="614" t="s">
        <v>529</v>
      </c>
      <c r="DD340" s="614" t="s">
        <v>1083</v>
      </c>
      <c r="DE340" s="614" t="s">
        <v>1083</v>
      </c>
      <c r="DF340" s="614" t="s">
        <v>1083</v>
      </c>
      <c r="DG340" s="614" t="s">
        <v>1083</v>
      </c>
      <c r="DH340" s="614" t="s">
        <v>1083</v>
      </c>
      <c r="DI340" s="614" t="s">
        <v>1083</v>
      </c>
      <c r="DJ340" s="614" t="s">
        <v>1083</v>
      </c>
      <c r="DK340" s="614" t="s">
        <v>1083</v>
      </c>
      <c r="DL340" s="614" t="s">
        <v>1083</v>
      </c>
      <c r="DM340" s="614" t="s">
        <v>529</v>
      </c>
      <c r="DN340" s="614" t="s">
        <v>1083</v>
      </c>
      <c r="DO340" s="614" t="s">
        <v>1083</v>
      </c>
      <c r="DP340" s="614" t="s">
        <v>529</v>
      </c>
      <c r="DQ340" s="614" t="s">
        <v>1083</v>
      </c>
      <c r="DR340" s="614" t="s">
        <v>1083</v>
      </c>
      <c r="DS340" s="614" t="s">
        <v>1083</v>
      </c>
      <c r="DT340" s="614" t="s">
        <v>1083</v>
      </c>
      <c r="DU340" s="614" t="s">
        <v>529</v>
      </c>
      <c r="DV340" s="614" t="s">
        <v>529</v>
      </c>
      <c r="DW340" s="614" t="s">
        <v>1083</v>
      </c>
      <c r="DX340" s="614" t="s">
        <v>1083</v>
      </c>
      <c r="DY340" s="614" t="s">
        <v>1083</v>
      </c>
      <c r="DZ340" s="614" t="s">
        <v>529</v>
      </c>
      <c r="EA340" s="614" t="s">
        <v>529</v>
      </c>
      <c r="EB340" s="614" t="s">
        <v>529</v>
      </c>
      <c r="EC340" s="614" t="s">
        <v>1083</v>
      </c>
      <c r="ED340" s="614" t="s">
        <v>529</v>
      </c>
      <c r="EE340" s="614" t="s">
        <v>529</v>
      </c>
      <c r="EF340" s="614" t="s">
        <v>529</v>
      </c>
      <c r="EG340" s="614" t="s">
        <v>529</v>
      </c>
      <c r="EH340" s="614" t="s">
        <v>1083</v>
      </c>
      <c r="EI340" s="614" t="s">
        <v>1083</v>
      </c>
      <c r="EJ340" s="614" t="s">
        <v>1083</v>
      </c>
      <c r="EK340" s="614" t="s">
        <v>1083</v>
      </c>
      <c r="EL340" s="614" t="s">
        <v>1083</v>
      </c>
      <c r="EM340" s="614" t="s">
        <v>1083</v>
      </c>
      <c r="EN340" s="614" t="s">
        <v>1083</v>
      </c>
      <c r="EO340" s="614" t="s">
        <v>1083</v>
      </c>
      <c r="EP340" s="614" t="s">
        <v>1083</v>
      </c>
      <c r="EQ340" s="614" t="s">
        <v>1083</v>
      </c>
      <c r="ER340" s="614" t="s">
        <v>1083</v>
      </c>
      <c r="ES340" s="614" t="s">
        <v>1083</v>
      </c>
      <c r="ET340" s="614" t="s">
        <v>529</v>
      </c>
      <c r="EU340" s="614" t="s">
        <v>529</v>
      </c>
      <c r="EV340" s="614" t="s">
        <v>529</v>
      </c>
      <c r="EW340" s="614" t="s">
        <v>1083</v>
      </c>
      <c r="EX340" s="614" t="s">
        <v>1083</v>
      </c>
      <c r="EY340" s="614" t="s">
        <v>1083</v>
      </c>
      <c r="EZ340" s="614" t="s">
        <v>529</v>
      </c>
      <c r="FA340" s="614" t="s">
        <v>1083</v>
      </c>
      <c r="FB340" s="614" t="s">
        <v>1083</v>
      </c>
      <c r="FC340" s="614" t="s">
        <v>1083</v>
      </c>
      <c r="FD340" s="614" t="s">
        <v>1083</v>
      </c>
      <c r="FE340" s="614" t="s">
        <v>529</v>
      </c>
      <c r="FF340" s="614" t="s">
        <v>1083</v>
      </c>
      <c r="FG340" s="614" t="s">
        <v>1083</v>
      </c>
      <c r="FH340" s="614" t="s">
        <v>1083</v>
      </c>
      <c r="FI340" s="614" t="s">
        <v>1083</v>
      </c>
      <c r="FJ340" s="614" t="s">
        <v>529</v>
      </c>
      <c r="FK340" s="614" t="s">
        <v>529</v>
      </c>
      <c r="FL340" s="614" t="s">
        <v>1083</v>
      </c>
      <c r="FM340" s="614" t="s">
        <v>1083</v>
      </c>
      <c r="FN340" s="614" t="s">
        <v>1083</v>
      </c>
      <c r="FO340" s="614" t="s">
        <v>1083</v>
      </c>
      <c r="FP340" s="614" t="s">
        <v>1083</v>
      </c>
      <c r="FQ340" s="614" t="s">
        <v>1083</v>
      </c>
      <c r="FR340" s="614" t="s">
        <v>529</v>
      </c>
      <c r="FS340" s="614" t="s">
        <v>529</v>
      </c>
      <c r="FT340" s="614" t="s">
        <v>529</v>
      </c>
      <c r="FU340" s="614" t="s">
        <v>529</v>
      </c>
      <c r="FV340" s="614" t="s">
        <v>529</v>
      </c>
      <c r="FW340" s="614" t="s">
        <v>529</v>
      </c>
      <c r="FX340" s="614" t="s">
        <v>529</v>
      </c>
      <c r="FY340" s="614" t="s">
        <v>1083</v>
      </c>
      <c r="FZ340" s="614" t="s">
        <v>529</v>
      </c>
      <c r="GA340" s="614" t="s">
        <v>529</v>
      </c>
      <c r="GB340" s="614" t="s">
        <v>529</v>
      </c>
      <c r="GC340" s="614" t="s">
        <v>529</v>
      </c>
      <c r="GD340" s="614" t="s">
        <v>529</v>
      </c>
      <c r="GE340" s="614" t="s">
        <v>1083</v>
      </c>
      <c r="GF340" s="614" t="s">
        <v>529</v>
      </c>
      <c r="GG340" s="614" t="s">
        <v>529</v>
      </c>
      <c r="GH340" s="614" t="s">
        <v>1083</v>
      </c>
      <c r="GI340" s="614" t="s">
        <v>1083</v>
      </c>
      <c r="GJ340" s="614" t="s">
        <v>529</v>
      </c>
      <c r="GK340" s="614" t="s">
        <v>1083</v>
      </c>
      <c r="GL340" s="614" t="s">
        <v>529</v>
      </c>
      <c r="GM340" s="614" t="s">
        <v>1083</v>
      </c>
    </row>
    <row r="341" spans="1:195" x14ac:dyDescent="0.2">
      <c r="A341" s="613">
        <v>45166</v>
      </c>
      <c r="B341" s="614" t="s">
        <v>1083</v>
      </c>
      <c r="C341" s="614" t="s">
        <v>1083</v>
      </c>
      <c r="D341" s="614" t="s">
        <v>1083</v>
      </c>
      <c r="E341" s="614" t="s">
        <v>529</v>
      </c>
      <c r="F341" s="614" t="s">
        <v>1083</v>
      </c>
      <c r="G341" s="614" t="s">
        <v>1083</v>
      </c>
      <c r="H341" s="614" t="s">
        <v>1083</v>
      </c>
      <c r="I341" s="614" t="s">
        <v>1083</v>
      </c>
      <c r="J341" s="614" t="s">
        <v>1083</v>
      </c>
      <c r="K341" s="614" t="s">
        <v>1083</v>
      </c>
      <c r="L341" s="614" t="s">
        <v>1083</v>
      </c>
      <c r="M341" s="614" t="s">
        <v>1083</v>
      </c>
      <c r="N341" s="614" t="s">
        <v>1083</v>
      </c>
      <c r="O341" s="614" t="s">
        <v>1083</v>
      </c>
      <c r="P341" s="614" t="s">
        <v>1083</v>
      </c>
      <c r="Q341" s="614" t="s">
        <v>1083</v>
      </c>
      <c r="R341" s="614" t="s">
        <v>1083</v>
      </c>
      <c r="S341" s="614" t="s">
        <v>1083</v>
      </c>
      <c r="T341" s="614" t="s">
        <v>1083</v>
      </c>
      <c r="U341" s="614" t="s">
        <v>1083</v>
      </c>
      <c r="V341" s="614" t="s">
        <v>1083</v>
      </c>
      <c r="W341" s="614" t="s">
        <v>529</v>
      </c>
      <c r="X341" s="614" t="s">
        <v>529</v>
      </c>
      <c r="Y341" s="614" t="s">
        <v>1083</v>
      </c>
      <c r="Z341" s="614" t="s">
        <v>1083</v>
      </c>
      <c r="AA341" s="614" t="s">
        <v>1083</v>
      </c>
      <c r="AB341" s="614" t="s">
        <v>1083</v>
      </c>
      <c r="AC341" s="614" t="s">
        <v>1083</v>
      </c>
      <c r="AD341" s="614" t="s">
        <v>1083</v>
      </c>
      <c r="AE341" s="614" t="s">
        <v>1083</v>
      </c>
      <c r="AF341" s="614" t="s">
        <v>1083</v>
      </c>
      <c r="AG341" s="614" t="s">
        <v>1083</v>
      </c>
      <c r="AH341" s="614" t="s">
        <v>1083</v>
      </c>
      <c r="AI341" s="614" t="s">
        <v>1083</v>
      </c>
      <c r="AJ341" s="614" t="s">
        <v>1083</v>
      </c>
      <c r="AK341" s="614" t="s">
        <v>1083</v>
      </c>
      <c r="AL341" s="614" t="s">
        <v>1083</v>
      </c>
      <c r="AM341" s="614" t="s">
        <v>1083</v>
      </c>
      <c r="AN341" s="614" t="s">
        <v>1083</v>
      </c>
      <c r="AO341" s="614" t="s">
        <v>1083</v>
      </c>
      <c r="AP341" s="614" t="s">
        <v>1083</v>
      </c>
      <c r="AQ341" s="614" t="s">
        <v>1083</v>
      </c>
      <c r="AR341" s="614" t="s">
        <v>1083</v>
      </c>
      <c r="AS341" s="614" t="s">
        <v>1083</v>
      </c>
      <c r="AT341" s="614" t="s">
        <v>1083</v>
      </c>
      <c r="AU341" s="614" t="s">
        <v>1083</v>
      </c>
      <c r="AV341" s="614" t="s">
        <v>1083</v>
      </c>
      <c r="AW341" s="614" t="s">
        <v>1083</v>
      </c>
      <c r="AX341" s="614" t="s">
        <v>1083</v>
      </c>
      <c r="AY341" s="614" t="s">
        <v>1083</v>
      </c>
      <c r="AZ341" s="614" t="s">
        <v>1083</v>
      </c>
      <c r="BA341" s="614" t="s">
        <v>1083</v>
      </c>
      <c r="BB341" s="614" t="s">
        <v>1083</v>
      </c>
      <c r="BC341" s="614" t="s">
        <v>529</v>
      </c>
      <c r="BD341" s="614" t="s">
        <v>529</v>
      </c>
      <c r="BE341" s="614" t="s">
        <v>1083</v>
      </c>
      <c r="BF341" s="614" t="s">
        <v>529</v>
      </c>
      <c r="BG341" s="614" t="s">
        <v>529</v>
      </c>
      <c r="BH341" s="614" t="s">
        <v>529</v>
      </c>
      <c r="BI341" s="614" t="s">
        <v>1083</v>
      </c>
      <c r="BJ341" s="614" t="s">
        <v>1083</v>
      </c>
      <c r="BK341" s="614" t="s">
        <v>529</v>
      </c>
      <c r="BL341" s="614" t="s">
        <v>529</v>
      </c>
      <c r="BM341" s="614" t="s">
        <v>1083</v>
      </c>
      <c r="BN341" s="614" t="s">
        <v>529</v>
      </c>
      <c r="BO341" s="614" t="s">
        <v>529</v>
      </c>
      <c r="BP341" s="614" t="s">
        <v>529</v>
      </c>
      <c r="BQ341" s="614" t="s">
        <v>529</v>
      </c>
      <c r="BR341" s="614" t="s">
        <v>529</v>
      </c>
      <c r="BS341" s="614" t="s">
        <v>529</v>
      </c>
      <c r="BT341" s="614" t="s">
        <v>529</v>
      </c>
      <c r="BU341" s="614" t="s">
        <v>529</v>
      </c>
      <c r="BV341" s="614" t="s">
        <v>529</v>
      </c>
      <c r="BW341" s="614" t="s">
        <v>529</v>
      </c>
      <c r="BX341" s="614" t="s">
        <v>529</v>
      </c>
      <c r="BY341" s="614" t="s">
        <v>1083</v>
      </c>
      <c r="BZ341" s="614" t="s">
        <v>1083</v>
      </c>
      <c r="CA341" s="614" t="s">
        <v>1083</v>
      </c>
      <c r="CB341" s="614" t="s">
        <v>1083</v>
      </c>
      <c r="CC341" s="614" t="s">
        <v>1083</v>
      </c>
      <c r="CD341" s="614" t="s">
        <v>1083</v>
      </c>
      <c r="CE341" s="614" t="s">
        <v>529</v>
      </c>
      <c r="CF341" s="614" t="s">
        <v>529</v>
      </c>
      <c r="CG341" s="614" t="s">
        <v>1083</v>
      </c>
      <c r="CH341" s="614" t="s">
        <v>1083</v>
      </c>
      <c r="CI341" s="614" t="s">
        <v>1083</v>
      </c>
      <c r="CJ341" s="614" t="s">
        <v>1083</v>
      </c>
      <c r="CK341" s="614" t="s">
        <v>529</v>
      </c>
      <c r="CL341" s="614" t="s">
        <v>1083</v>
      </c>
      <c r="CM341" s="614" t="s">
        <v>1083</v>
      </c>
      <c r="CN341" s="614" t="s">
        <v>529</v>
      </c>
      <c r="CO341" s="614" t="s">
        <v>1083</v>
      </c>
      <c r="CP341" s="614" t="s">
        <v>1083</v>
      </c>
      <c r="CQ341" s="614" t="s">
        <v>1083</v>
      </c>
      <c r="CR341" s="614" t="s">
        <v>529</v>
      </c>
      <c r="CS341" s="614" t="s">
        <v>1083</v>
      </c>
      <c r="CT341" s="614" t="s">
        <v>1083</v>
      </c>
      <c r="CU341" s="614" t="s">
        <v>1083</v>
      </c>
      <c r="CV341" s="614" t="s">
        <v>1083</v>
      </c>
      <c r="CW341" s="614" t="s">
        <v>1083</v>
      </c>
      <c r="CX341" s="614" t="s">
        <v>1083</v>
      </c>
      <c r="CY341" s="614" t="s">
        <v>1083</v>
      </c>
      <c r="CZ341" s="614" t="s">
        <v>1083</v>
      </c>
      <c r="DA341" s="614" t="s">
        <v>1083</v>
      </c>
      <c r="DB341" s="614" t="s">
        <v>1083</v>
      </c>
      <c r="DC341" s="614" t="s">
        <v>529</v>
      </c>
      <c r="DD341" s="614" t="s">
        <v>1083</v>
      </c>
      <c r="DE341" s="614" t="s">
        <v>1083</v>
      </c>
      <c r="DF341" s="614" t="s">
        <v>1083</v>
      </c>
      <c r="DG341" s="614" t="s">
        <v>1083</v>
      </c>
      <c r="DH341" s="614" t="s">
        <v>1083</v>
      </c>
      <c r="DI341" s="614" t="s">
        <v>1083</v>
      </c>
      <c r="DJ341" s="614" t="s">
        <v>1083</v>
      </c>
      <c r="DK341" s="614" t="s">
        <v>1083</v>
      </c>
      <c r="DL341" s="614" t="s">
        <v>1083</v>
      </c>
      <c r="DM341" s="614" t="s">
        <v>529</v>
      </c>
      <c r="DN341" s="614" t="s">
        <v>1083</v>
      </c>
      <c r="DO341" s="614" t="s">
        <v>1083</v>
      </c>
      <c r="DP341" s="614" t="s">
        <v>529</v>
      </c>
      <c r="DQ341" s="614" t="s">
        <v>1083</v>
      </c>
      <c r="DR341" s="614" t="s">
        <v>1083</v>
      </c>
      <c r="DS341" s="614" t="s">
        <v>1083</v>
      </c>
      <c r="DT341" s="614" t="s">
        <v>1083</v>
      </c>
      <c r="DU341" s="614" t="s">
        <v>529</v>
      </c>
      <c r="DV341" s="614" t="s">
        <v>529</v>
      </c>
      <c r="DW341" s="614" t="s">
        <v>1083</v>
      </c>
      <c r="DX341" s="614" t="s">
        <v>1083</v>
      </c>
      <c r="DY341" s="614" t="s">
        <v>1083</v>
      </c>
      <c r="DZ341" s="614" t="s">
        <v>529</v>
      </c>
      <c r="EA341" s="614" t="s">
        <v>529</v>
      </c>
      <c r="EB341" s="614" t="s">
        <v>529</v>
      </c>
      <c r="EC341" s="614" t="s">
        <v>1083</v>
      </c>
      <c r="ED341" s="614" t="s">
        <v>529</v>
      </c>
      <c r="EE341" s="614" t="s">
        <v>529</v>
      </c>
      <c r="EF341" s="614" t="s">
        <v>529</v>
      </c>
      <c r="EG341" s="614" t="s">
        <v>529</v>
      </c>
      <c r="EH341" s="614" t="s">
        <v>1083</v>
      </c>
      <c r="EI341" s="614" t="s">
        <v>1083</v>
      </c>
      <c r="EJ341" s="614" t="s">
        <v>1083</v>
      </c>
      <c r="EK341" s="614" t="s">
        <v>1083</v>
      </c>
      <c r="EL341" s="614" t="s">
        <v>1083</v>
      </c>
      <c r="EM341" s="614" t="s">
        <v>1083</v>
      </c>
      <c r="EN341" s="614" t="s">
        <v>1083</v>
      </c>
      <c r="EO341" s="614" t="s">
        <v>1083</v>
      </c>
      <c r="EP341" s="614" t="s">
        <v>1083</v>
      </c>
      <c r="EQ341" s="614" t="s">
        <v>1083</v>
      </c>
      <c r="ER341" s="614" t="s">
        <v>1083</v>
      </c>
      <c r="ES341" s="614" t="s">
        <v>1083</v>
      </c>
      <c r="ET341" s="614" t="s">
        <v>1083</v>
      </c>
      <c r="EU341" s="614" t="s">
        <v>529</v>
      </c>
      <c r="EV341" s="614" t="s">
        <v>529</v>
      </c>
      <c r="EW341" s="614" t="s">
        <v>1083</v>
      </c>
      <c r="EX341" s="614" t="s">
        <v>1083</v>
      </c>
      <c r="EY341" s="614" t="s">
        <v>1083</v>
      </c>
      <c r="EZ341" s="614" t="s">
        <v>529</v>
      </c>
      <c r="FA341" s="614" t="s">
        <v>1083</v>
      </c>
      <c r="FB341" s="614" t="s">
        <v>1083</v>
      </c>
      <c r="FC341" s="614" t="s">
        <v>1083</v>
      </c>
      <c r="FD341" s="614" t="s">
        <v>1083</v>
      </c>
      <c r="FE341" s="614" t="s">
        <v>1083</v>
      </c>
      <c r="FF341" s="614" t="s">
        <v>1083</v>
      </c>
      <c r="FG341" s="614" t="s">
        <v>1083</v>
      </c>
      <c r="FH341" s="614" t="s">
        <v>1083</v>
      </c>
      <c r="FI341" s="614" t="s">
        <v>1083</v>
      </c>
      <c r="FJ341" s="614" t="s">
        <v>529</v>
      </c>
      <c r="FK341" s="614" t="s">
        <v>529</v>
      </c>
      <c r="FL341" s="614" t="s">
        <v>1083</v>
      </c>
      <c r="FM341" s="614" t="s">
        <v>1083</v>
      </c>
      <c r="FN341" s="614" t="s">
        <v>1083</v>
      </c>
      <c r="FO341" s="614" t="s">
        <v>1083</v>
      </c>
      <c r="FP341" s="614" t="s">
        <v>1083</v>
      </c>
      <c r="FQ341" s="614" t="s">
        <v>1083</v>
      </c>
      <c r="FR341" s="614" t="s">
        <v>529</v>
      </c>
      <c r="FS341" s="614" t="s">
        <v>529</v>
      </c>
      <c r="FT341" s="614" t="s">
        <v>529</v>
      </c>
      <c r="FU341" s="614" t="s">
        <v>529</v>
      </c>
      <c r="FV341" s="614" t="s">
        <v>529</v>
      </c>
      <c r="FW341" s="614" t="s">
        <v>529</v>
      </c>
      <c r="FX341" s="614" t="s">
        <v>529</v>
      </c>
      <c r="FY341" s="614" t="s">
        <v>1083</v>
      </c>
      <c r="FZ341" s="614" t="s">
        <v>529</v>
      </c>
      <c r="GA341" s="614" t="s">
        <v>529</v>
      </c>
      <c r="GB341" s="614" t="s">
        <v>529</v>
      </c>
      <c r="GC341" s="614" t="s">
        <v>529</v>
      </c>
      <c r="GD341" s="614" t="s">
        <v>529</v>
      </c>
      <c r="GE341" s="614" t="s">
        <v>1083</v>
      </c>
      <c r="GF341" s="614" t="s">
        <v>529</v>
      </c>
      <c r="GG341" s="614" t="s">
        <v>529</v>
      </c>
      <c r="GH341" s="614" t="s">
        <v>1083</v>
      </c>
      <c r="GI341" s="614" t="s">
        <v>1083</v>
      </c>
      <c r="GJ341" s="614" t="s">
        <v>529</v>
      </c>
      <c r="GK341" s="614" t="s">
        <v>1083</v>
      </c>
      <c r="GL341" s="614" t="s">
        <v>529</v>
      </c>
      <c r="GM341" s="614" t="s">
        <v>529</v>
      </c>
    </row>
    <row r="342" spans="1:195" x14ac:dyDescent="0.2">
      <c r="A342" s="613">
        <v>45167</v>
      </c>
      <c r="B342" s="614" t="s">
        <v>1083</v>
      </c>
      <c r="C342" s="614" t="s">
        <v>1083</v>
      </c>
      <c r="D342" s="614" t="s">
        <v>1083</v>
      </c>
      <c r="E342" s="614" t="s">
        <v>529</v>
      </c>
      <c r="F342" s="614" t="s">
        <v>1083</v>
      </c>
      <c r="G342" s="614" t="s">
        <v>1083</v>
      </c>
      <c r="H342" s="614" t="s">
        <v>1083</v>
      </c>
      <c r="I342" s="614" t="s">
        <v>1083</v>
      </c>
      <c r="J342" s="614" t="s">
        <v>1083</v>
      </c>
      <c r="K342" s="614" t="s">
        <v>1083</v>
      </c>
      <c r="L342" s="614" t="s">
        <v>1083</v>
      </c>
      <c r="M342" s="614" t="s">
        <v>1083</v>
      </c>
      <c r="N342" s="614" t="s">
        <v>1083</v>
      </c>
      <c r="O342" s="614" t="s">
        <v>1083</v>
      </c>
      <c r="P342" s="614" t="s">
        <v>1083</v>
      </c>
      <c r="Q342" s="614" t="s">
        <v>1083</v>
      </c>
      <c r="R342" s="614" t="s">
        <v>1083</v>
      </c>
      <c r="S342" s="614" t="s">
        <v>1083</v>
      </c>
      <c r="T342" s="614" t="s">
        <v>1083</v>
      </c>
      <c r="U342" s="614" t="s">
        <v>1083</v>
      </c>
      <c r="V342" s="614" t="s">
        <v>1083</v>
      </c>
      <c r="W342" s="614" t="s">
        <v>1083</v>
      </c>
      <c r="X342" s="614" t="s">
        <v>1083</v>
      </c>
      <c r="Y342" s="614" t="s">
        <v>1083</v>
      </c>
      <c r="Z342" s="614" t="s">
        <v>1083</v>
      </c>
      <c r="AA342" s="614" t="s">
        <v>1083</v>
      </c>
      <c r="AB342" s="614" t="s">
        <v>1083</v>
      </c>
      <c r="AC342" s="614" t="s">
        <v>1083</v>
      </c>
      <c r="AD342" s="614" t="s">
        <v>1083</v>
      </c>
      <c r="AE342" s="614" t="s">
        <v>1083</v>
      </c>
      <c r="AF342" s="614" t="s">
        <v>1083</v>
      </c>
      <c r="AG342" s="614" t="s">
        <v>1083</v>
      </c>
      <c r="AH342" s="614" t="s">
        <v>1083</v>
      </c>
      <c r="AI342" s="614" t="s">
        <v>1083</v>
      </c>
      <c r="AJ342" s="614" t="s">
        <v>1083</v>
      </c>
      <c r="AK342" s="614" t="s">
        <v>1083</v>
      </c>
      <c r="AL342" s="614" t="s">
        <v>1083</v>
      </c>
      <c r="AM342" s="614" t="s">
        <v>1083</v>
      </c>
      <c r="AN342" s="614" t="s">
        <v>1083</v>
      </c>
      <c r="AO342" s="614" t="s">
        <v>1083</v>
      </c>
      <c r="AP342" s="614" t="s">
        <v>1083</v>
      </c>
      <c r="AQ342" s="614" t="s">
        <v>1083</v>
      </c>
      <c r="AR342" s="614" t="s">
        <v>1083</v>
      </c>
      <c r="AS342" s="614" t="s">
        <v>1083</v>
      </c>
      <c r="AT342" s="614" t="s">
        <v>1083</v>
      </c>
      <c r="AU342" s="614" t="s">
        <v>1083</v>
      </c>
      <c r="AV342" s="614" t="s">
        <v>1083</v>
      </c>
      <c r="AW342" s="614" t="s">
        <v>1083</v>
      </c>
      <c r="AX342" s="614" t="s">
        <v>1083</v>
      </c>
      <c r="AY342" s="614" t="s">
        <v>1083</v>
      </c>
      <c r="AZ342" s="614" t="s">
        <v>1083</v>
      </c>
      <c r="BA342" s="614" t="s">
        <v>1083</v>
      </c>
      <c r="BB342" s="614" t="s">
        <v>1083</v>
      </c>
      <c r="BC342" s="614" t="s">
        <v>529</v>
      </c>
      <c r="BD342" s="614" t="s">
        <v>529</v>
      </c>
      <c r="BE342" s="614" t="s">
        <v>1083</v>
      </c>
      <c r="BF342" s="614" t="s">
        <v>529</v>
      </c>
      <c r="BG342" s="614" t="s">
        <v>529</v>
      </c>
      <c r="BH342" s="614" t="s">
        <v>529</v>
      </c>
      <c r="BI342" s="614" t="s">
        <v>1083</v>
      </c>
      <c r="BJ342" s="614" t="s">
        <v>1083</v>
      </c>
      <c r="BK342" s="614" t="s">
        <v>529</v>
      </c>
      <c r="BL342" s="614" t="s">
        <v>529</v>
      </c>
      <c r="BM342" s="614" t="s">
        <v>1083</v>
      </c>
      <c r="BN342" s="614" t="s">
        <v>529</v>
      </c>
      <c r="BO342" s="614" t="s">
        <v>529</v>
      </c>
      <c r="BP342" s="614" t="s">
        <v>529</v>
      </c>
      <c r="BQ342" s="614" t="s">
        <v>529</v>
      </c>
      <c r="BR342" s="614" t="s">
        <v>529</v>
      </c>
      <c r="BS342" s="614" t="s">
        <v>529</v>
      </c>
      <c r="BT342" s="614" t="s">
        <v>529</v>
      </c>
      <c r="BU342" s="614" t="s">
        <v>529</v>
      </c>
      <c r="BV342" s="614" t="s">
        <v>529</v>
      </c>
      <c r="BW342" s="614" t="s">
        <v>529</v>
      </c>
      <c r="BX342" s="614" t="s">
        <v>529</v>
      </c>
      <c r="BY342" s="614" t="s">
        <v>1083</v>
      </c>
      <c r="BZ342" s="614" t="s">
        <v>529</v>
      </c>
      <c r="CA342" s="614" t="s">
        <v>1083</v>
      </c>
      <c r="CB342" s="614" t="s">
        <v>1083</v>
      </c>
      <c r="CC342" s="614" t="s">
        <v>1083</v>
      </c>
      <c r="CD342" s="614" t="s">
        <v>1083</v>
      </c>
      <c r="CE342" s="614" t="s">
        <v>529</v>
      </c>
      <c r="CF342" s="614" t="s">
        <v>529</v>
      </c>
      <c r="CG342" s="614" t="s">
        <v>1083</v>
      </c>
      <c r="CH342" s="614" t="s">
        <v>1083</v>
      </c>
      <c r="CI342" s="614" t="s">
        <v>1083</v>
      </c>
      <c r="CJ342" s="614" t="s">
        <v>1083</v>
      </c>
      <c r="CK342" s="614" t="s">
        <v>529</v>
      </c>
      <c r="CL342" s="614" t="s">
        <v>1083</v>
      </c>
      <c r="CM342" s="614" t="s">
        <v>1083</v>
      </c>
      <c r="CN342" s="614" t="s">
        <v>529</v>
      </c>
      <c r="CO342" s="614" t="s">
        <v>1083</v>
      </c>
      <c r="CP342" s="614" t="s">
        <v>1083</v>
      </c>
      <c r="CQ342" s="614" t="s">
        <v>1083</v>
      </c>
      <c r="CR342" s="614" t="s">
        <v>529</v>
      </c>
      <c r="CS342" s="614" t="s">
        <v>1083</v>
      </c>
      <c r="CT342" s="614" t="s">
        <v>1083</v>
      </c>
      <c r="CU342" s="614" t="s">
        <v>1083</v>
      </c>
      <c r="CV342" s="614" t="s">
        <v>1083</v>
      </c>
      <c r="CW342" s="614" t="s">
        <v>1083</v>
      </c>
      <c r="CX342" s="614" t="s">
        <v>1083</v>
      </c>
      <c r="CY342" s="614" t="s">
        <v>1083</v>
      </c>
      <c r="CZ342" s="614" t="s">
        <v>1083</v>
      </c>
      <c r="DA342" s="614" t="s">
        <v>1083</v>
      </c>
      <c r="DB342" s="614" t="s">
        <v>1083</v>
      </c>
      <c r="DC342" s="614" t="s">
        <v>529</v>
      </c>
      <c r="DD342" s="614" t="s">
        <v>1083</v>
      </c>
      <c r="DE342" s="614" t="s">
        <v>1083</v>
      </c>
      <c r="DF342" s="614" t="s">
        <v>1083</v>
      </c>
      <c r="DG342" s="614" t="s">
        <v>1083</v>
      </c>
      <c r="DH342" s="614" t="s">
        <v>1083</v>
      </c>
      <c r="DI342" s="614" t="s">
        <v>1083</v>
      </c>
      <c r="DJ342" s="614" t="s">
        <v>1083</v>
      </c>
      <c r="DK342" s="614" t="s">
        <v>1083</v>
      </c>
      <c r="DL342" s="614" t="s">
        <v>1083</v>
      </c>
      <c r="DM342" s="614" t="s">
        <v>529</v>
      </c>
      <c r="DN342" s="614" t="s">
        <v>1083</v>
      </c>
      <c r="DO342" s="614" t="s">
        <v>1083</v>
      </c>
      <c r="DP342" s="614" t="s">
        <v>529</v>
      </c>
      <c r="DQ342" s="614" t="s">
        <v>1083</v>
      </c>
      <c r="DR342" s="614" t="s">
        <v>1083</v>
      </c>
      <c r="DS342" s="614" t="s">
        <v>1083</v>
      </c>
      <c r="DT342" s="614" t="s">
        <v>1083</v>
      </c>
      <c r="DU342" s="614" t="s">
        <v>1083</v>
      </c>
      <c r="DV342" s="614" t="s">
        <v>1083</v>
      </c>
      <c r="DW342" s="614" t="s">
        <v>1083</v>
      </c>
      <c r="DX342" s="614" t="s">
        <v>1083</v>
      </c>
      <c r="DY342" s="614" t="s">
        <v>1083</v>
      </c>
      <c r="DZ342" s="614" t="s">
        <v>529</v>
      </c>
      <c r="EA342" s="614" t="s">
        <v>529</v>
      </c>
      <c r="EB342" s="614" t="s">
        <v>529</v>
      </c>
      <c r="EC342" s="614" t="s">
        <v>1083</v>
      </c>
      <c r="ED342" s="614" t="s">
        <v>529</v>
      </c>
      <c r="EE342" s="614" t="s">
        <v>529</v>
      </c>
      <c r="EF342" s="614" t="s">
        <v>529</v>
      </c>
      <c r="EG342" s="614" t="s">
        <v>529</v>
      </c>
      <c r="EH342" s="614" t="s">
        <v>1083</v>
      </c>
      <c r="EI342" s="614" t="s">
        <v>1083</v>
      </c>
      <c r="EJ342" s="614" t="s">
        <v>1083</v>
      </c>
      <c r="EK342" s="614" t="s">
        <v>1083</v>
      </c>
      <c r="EL342" s="614" t="s">
        <v>1083</v>
      </c>
      <c r="EM342" s="614" t="s">
        <v>1083</v>
      </c>
      <c r="EN342" s="614" t="s">
        <v>1083</v>
      </c>
      <c r="EO342" s="614" t="s">
        <v>1083</v>
      </c>
      <c r="EP342" s="614" t="s">
        <v>1083</v>
      </c>
      <c r="EQ342" s="614" t="s">
        <v>1083</v>
      </c>
      <c r="ER342" s="614" t="s">
        <v>1083</v>
      </c>
      <c r="ES342" s="614" t="s">
        <v>1083</v>
      </c>
      <c r="ET342" s="614" t="s">
        <v>529</v>
      </c>
      <c r="EU342" s="614" t="s">
        <v>529</v>
      </c>
      <c r="EV342" s="614" t="s">
        <v>529</v>
      </c>
      <c r="EW342" s="614" t="s">
        <v>1083</v>
      </c>
      <c r="EX342" s="614" t="s">
        <v>1083</v>
      </c>
      <c r="EY342" s="614" t="s">
        <v>1083</v>
      </c>
      <c r="EZ342" s="614" t="s">
        <v>529</v>
      </c>
      <c r="FA342" s="614" t="s">
        <v>1083</v>
      </c>
      <c r="FB342" s="614" t="s">
        <v>1083</v>
      </c>
      <c r="FC342" s="614" t="s">
        <v>1083</v>
      </c>
      <c r="FD342" s="614" t="s">
        <v>1083</v>
      </c>
      <c r="FE342" s="614" t="s">
        <v>1083</v>
      </c>
      <c r="FF342" s="614" t="s">
        <v>1083</v>
      </c>
      <c r="FG342" s="614" t="s">
        <v>1083</v>
      </c>
      <c r="FH342" s="614" t="s">
        <v>1083</v>
      </c>
      <c r="FI342" s="614" t="s">
        <v>1083</v>
      </c>
      <c r="FJ342" s="614" t="s">
        <v>529</v>
      </c>
      <c r="FK342" s="614" t="s">
        <v>529</v>
      </c>
      <c r="FL342" s="614" t="s">
        <v>1083</v>
      </c>
      <c r="FM342" s="614" t="s">
        <v>1083</v>
      </c>
      <c r="FN342" s="614" t="s">
        <v>1083</v>
      </c>
      <c r="FO342" s="614" t="s">
        <v>1083</v>
      </c>
      <c r="FP342" s="614" t="s">
        <v>1083</v>
      </c>
      <c r="FQ342" s="614" t="s">
        <v>1083</v>
      </c>
      <c r="FR342" s="614" t="s">
        <v>529</v>
      </c>
      <c r="FS342" s="614" t="s">
        <v>529</v>
      </c>
      <c r="FT342" s="614" t="s">
        <v>529</v>
      </c>
      <c r="FU342" s="614" t="s">
        <v>529</v>
      </c>
      <c r="FV342" s="614" t="s">
        <v>529</v>
      </c>
      <c r="FW342" s="614" t="s">
        <v>529</v>
      </c>
      <c r="FX342" s="614" t="s">
        <v>529</v>
      </c>
      <c r="FY342" s="614" t="s">
        <v>1083</v>
      </c>
      <c r="FZ342" s="614" t="s">
        <v>529</v>
      </c>
      <c r="GA342" s="614" t="s">
        <v>529</v>
      </c>
      <c r="GB342" s="614" t="s">
        <v>529</v>
      </c>
      <c r="GC342" s="614" t="s">
        <v>529</v>
      </c>
      <c r="GD342" s="614" t="s">
        <v>529</v>
      </c>
      <c r="GE342" s="614" t="s">
        <v>1083</v>
      </c>
      <c r="GF342" s="614" t="s">
        <v>529</v>
      </c>
      <c r="GG342" s="614" t="s">
        <v>529</v>
      </c>
      <c r="GH342" s="614" t="s">
        <v>1083</v>
      </c>
      <c r="GI342" s="614" t="s">
        <v>1083</v>
      </c>
      <c r="GJ342" s="614" t="s">
        <v>529</v>
      </c>
      <c r="GK342" s="614" t="s">
        <v>1083</v>
      </c>
      <c r="GL342" s="614" t="s">
        <v>529</v>
      </c>
      <c r="GM342" s="614" t="s">
        <v>1083</v>
      </c>
    </row>
    <row r="343" spans="1:195" x14ac:dyDescent="0.2">
      <c r="A343" s="613">
        <v>45168</v>
      </c>
      <c r="B343" s="614" t="s">
        <v>1083</v>
      </c>
      <c r="C343" s="614" t="s">
        <v>1083</v>
      </c>
      <c r="D343" s="614" t="s">
        <v>1083</v>
      </c>
      <c r="E343" s="614" t="s">
        <v>529</v>
      </c>
      <c r="F343" s="614" t="s">
        <v>1083</v>
      </c>
      <c r="G343" s="614" t="s">
        <v>1083</v>
      </c>
      <c r="H343" s="614" t="s">
        <v>1083</v>
      </c>
      <c r="I343" s="614" t="s">
        <v>1083</v>
      </c>
      <c r="J343" s="614" t="s">
        <v>1083</v>
      </c>
      <c r="K343" s="614" t="s">
        <v>1083</v>
      </c>
      <c r="L343" s="614" t="s">
        <v>1083</v>
      </c>
      <c r="M343" s="614" t="s">
        <v>1083</v>
      </c>
      <c r="N343" s="614" t="s">
        <v>1083</v>
      </c>
      <c r="O343" s="614" t="s">
        <v>1083</v>
      </c>
      <c r="P343" s="614" t="s">
        <v>1083</v>
      </c>
      <c r="Q343" s="614" t="s">
        <v>1083</v>
      </c>
      <c r="R343" s="614" t="s">
        <v>1083</v>
      </c>
      <c r="S343" s="614" t="s">
        <v>1083</v>
      </c>
      <c r="T343" s="614" t="s">
        <v>1083</v>
      </c>
      <c r="U343" s="614" t="s">
        <v>1083</v>
      </c>
      <c r="V343" s="614" t="s">
        <v>1083</v>
      </c>
      <c r="W343" s="614" t="s">
        <v>529</v>
      </c>
      <c r="X343" s="614" t="s">
        <v>529</v>
      </c>
      <c r="Y343" s="614" t="s">
        <v>1083</v>
      </c>
      <c r="Z343" s="614" t="s">
        <v>1083</v>
      </c>
      <c r="AA343" s="614" t="s">
        <v>1083</v>
      </c>
      <c r="AB343" s="614" t="s">
        <v>1083</v>
      </c>
      <c r="AC343" s="614" t="s">
        <v>1083</v>
      </c>
      <c r="AD343" s="614" t="s">
        <v>1083</v>
      </c>
      <c r="AE343" s="614" t="s">
        <v>1083</v>
      </c>
      <c r="AF343" s="614" t="s">
        <v>1083</v>
      </c>
      <c r="AG343" s="614" t="s">
        <v>1083</v>
      </c>
      <c r="AH343" s="614" t="s">
        <v>1083</v>
      </c>
      <c r="AI343" s="614" t="s">
        <v>1083</v>
      </c>
      <c r="AJ343" s="614" t="s">
        <v>1083</v>
      </c>
      <c r="AK343" s="614" t="s">
        <v>1083</v>
      </c>
      <c r="AL343" s="614" t="s">
        <v>1083</v>
      </c>
      <c r="AM343" s="614" t="s">
        <v>1083</v>
      </c>
      <c r="AN343" s="614" t="s">
        <v>1083</v>
      </c>
      <c r="AO343" s="614" t="s">
        <v>1083</v>
      </c>
      <c r="AP343" s="614" t="s">
        <v>1083</v>
      </c>
      <c r="AQ343" s="614" t="s">
        <v>1083</v>
      </c>
      <c r="AR343" s="614" t="s">
        <v>1083</v>
      </c>
      <c r="AS343" s="614" t="s">
        <v>1083</v>
      </c>
      <c r="AT343" s="614" t="s">
        <v>1083</v>
      </c>
      <c r="AU343" s="614" t="s">
        <v>1083</v>
      </c>
      <c r="AV343" s="614" t="s">
        <v>1083</v>
      </c>
      <c r="AW343" s="614" t="s">
        <v>1083</v>
      </c>
      <c r="AX343" s="614" t="s">
        <v>1083</v>
      </c>
      <c r="AY343" s="614" t="s">
        <v>1083</v>
      </c>
      <c r="AZ343" s="614" t="s">
        <v>1083</v>
      </c>
      <c r="BA343" s="614" t="s">
        <v>1083</v>
      </c>
      <c r="BB343" s="614" t="s">
        <v>1083</v>
      </c>
      <c r="BC343" s="614" t="s">
        <v>529</v>
      </c>
      <c r="BD343" s="614" t="s">
        <v>529</v>
      </c>
      <c r="BE343" s="614" t="s">
        <v>1083</v>
      </c>
      <c r="BF343" s="614" t="s">
        <v>529</v>
      </c>
      <c r="BG343" s="614" t="s">
        <v>529</v>
      </c>
      <c r="BH343" s="614" t="s">
        <v>529</v>
      </c>
      <c r="BI343" s="614" t="s">
        <v>1083</v>
      </c>
      <c r="BJ343" s="614" t="s">
        <v>1083</v>
      </c>
      <c r="BK343" s="614" t="s">
        <v>529</v>
      </c>
      <c r="BL343" s="614" t="s">
        <v>529</v>
      </c>
      <c r="BM343" s="614" t="s">
        <v>1083</v>
      </c>
      <c r="BN343" s="614" t="s">
        <v>529</v>
      </c>
      <c r="BO343" s="614" t="s">
        <v>529</v>
      </c>
      <c r="BP343" s="614" t="s">
        <v>529</v>
      </c>
      <c r="BQ343" s="614" t="s">
        <v>529</v>
      </c>
      <c r="BR343" s="614" t="s">
        <v>529</v>
      </c>
      <c r="BS343" s="614" t="s">
        <v>529</v>
      </c>
      <c r="BT343" s="614" t="s">
        <v>529</v>
      </c>
      <c r="BU343" s="614" t="s">
        <v>529</v>
      </c>
      <c r="BV343" s="614" t="s">
        <v>529</v>
      </c>
      <c r="BW343" s="614" t="s">
        <v>529</v>
      </c>
      <c r="BX343" s="614" t="s">
        <v>529</v>
      </c>
      <c r="BY343" s="614" t="s">
        <v>1083</v>
      </c>
      <c r="BZ343" s="614" t="s">
        <v>1083</v>
      </c>
      <c r="CA343" s="614" t="s">
        <v>1083</v>
      </c>
      <c r="CB343" s="614" t="s">
        <v>1083</v>
      </c>
      <c r="CC343" s="614" t="s">
        <v>1083</v>
      </c>
      <c r="CD343" s="614" t="s">
        <v>1083</v>
      </c>
      <c r="CE343" s="614" t="s">
        <v>529</v>
      </c>
      <c r="CF343" s="614" t="s">
        <v>529</v>
      </c>
      <c r="CG343" s="614" t="s">
        <v>1083</v>
      </c>
      <c r="CH343" s="614" t="s">
        <v>1083</v>
      </c>
      <c r="CI343" s="614" t="s">
        <v>1083</v>
      </c>
      <c r="CJ343" s="614" t="s">
        <v>1083</v>
      </c>
      <c r="CK343" s="614" t="s">
        <v>529</v>
      </c>
      <c r="CL343" s="614" t="s">
        <v>1083</v>
      </c>
      <c r="CM343" s="614" t="s">
        <v>1083</v>
      </c>
      <c r="CN343" s="614" t="s">
        <v>1083</v>
      </c>
      <c r="CO343" s="614" t="s">
        <v>1083</v>
      </c>
      <c r="CP343" s="614" t="s">
        <v>1083</v>
      </c>
      <c r="CQ343" s="614" t="s">
        <v>1083</v>
      </c>
      <c r="CR343" s="614" t="s">
        <v>529</v>
      </c>
      <c r="CS343" s="614" t="s">
        <v>1083</v>
      </c>
      <c r="CT343" s="614" t="s">
        <v>1083</v>
      </c>
      <c r="CU343" s="614" t="s">
        <v>1083</v>
      </c>
      <c r="CV343" s="614" t="s">
        <v>1083</v>
      </c>
      <c r="CW343" s="614" t="s">
        <v>1083</v>
      </c>
      <c r="CX343" s="614" t="s">
        <v>1083</v>
      </c>
      <c r="CY343" s="614" t="s">
        <v>1083</v>
      </c>
      <c r="CZ343" s="614" t="s">
        <v>1083</v>
      </c>
      <c r="DA343" s="614" t="s">
        <v>1083</v>
      </c>
      <c r="DB343" s="614" t="s">
        <v>1083</v>
      </c>
      <c r="DC343" s="614" t="s">
        <v>529</v>
      </c>
      <c r="DD343" s="614" t="s">
        <v>1083</v>
      </c>
      <c r="DE343" s="614" t="s">
        <v>1083</v>
      </c>
      <c r="DF343" s="614" t="s">
        <v>1083</v>
      </c>
      <c r="DG343" s="614" t="s">
        <v>1083</v>
      </c>
      <c r="DH343" s="614" t="s">
        <v>1083</v>
      </c>
      <c r="DI343" s="614" t="s">
        <v>1083</v>
      </c>
      <c r="DJ343" s="614" t="s">
        <v>1083</v>
      </c>
      <c r="DK343" s="614" t="s">
        <v>1083</v>
      </c>
      <c r="DL343" s="614" t="s">
        <v>1083</v>
      </c>
      <c r="DM343" s="614" t="s">
        <v>529</v>
      </c>
      <c r="DN343" s="614" t="s">
        <v>1083</v>
      </c>
      <c r="DO343" s="614" t="s">
        <v>1083</v>
      </c>
      <c r="DP343" s="614" t="s">
        <v>529</v>
      </c>
      <c r="DQ343" s="614" t="s">
        <v>1083</v>
      </c>
      <c r="DR343" s="614" t="s">
        <v>1083</v>
      </c>
      <c r="DS343" s="614" t="s">
        <v>1083</v>
      </c>
      <c r="DT343" s="614" t="s">
        <v>1083</v>
      </c>
      <c r="DU343" s="614" t="s">
        <v>1083</v>
      </c>
      <c r="DV343" s="614" t="s">
        <v>1083</v>
      </c>
      <c r="DW343" s="614" t="s">
        <v>1083</v>
      </c>
      <c r="DX343" s="614" t="s">
        <v>1083</v>
      </c>
      <c r="DY343" s="614" t="s">
        <v>1083</v>
      </c>
      <c r="DZ343" s="614" t="s">
        <v>529</v>
      </c>
      <c r="EA343" s="614" t="s">
        <v>529</v>
      </c>
      <c r="EB343" s="614" t="s">
        <v>529</v>
      </c>
      <c r="EC343" s="614" t="s">
        <v>1083</v>
      </c>
      <c r="ED343" s="614" t="s">
        <v>529</v>
      </c>
      <c r="EE343" s="614" t="s">
        <v>529</v>
      </c>
      <c r="EF343" s="614" t="s">
        <v>529</v>
      </c>
      <c r="EG343" s="614" t="s">
        <v>529</v>
      </c>
      <c r="EH343" s="614" t="s">
        <v>1083</v>
      </c>
      <c r="EI343" s="614" t="s">
        <v>1083</v>
      </c>
      <c r="EJ343" s="614" t="s">
        <v>1083</v>
      </c>
      <c r="EK343" s="614" t="s">
        <v>1083</v>
      </c>
      <c r="EL343" s="614" t="s">
        <v>1083</v>
      </c>
      <c r="EM343" s="614" t="s">
        <v>1083</v>
      </c>
      <c r="EN343" s="614" t="s">
        <v>1083</v>
      </c>
      <c r="EO343" s="614" t="s">
        <v>1083</v>
      </c>
      <c r="EP343" s="614" t="s">
        <v>1083</v>
      </c>
      <c r="EQ343" s="614" t="s">
        <v>1083</v>
      </c>
      <c r="ER343" s="614" t="s">
        <v>1083</v>
      </c>
      <c r="ES343" s="614" t="s">
        <v>1083</v>
      </c>
      <c r="ET343" s="614" t="s">
        <v>529</v>
      </c>
      <c r="EU343" s="614" t="s">
        <v>529</v>
      </c>
      <c r="EV343" s="614" t="s">
        <v>529</v>
      </c>
      <c r="EW343" s="614" t="s">
        <v>1083</v>
      </c>
      <c r="EX343" s="614" t="s">
        <v>1083</v>
      </c>
      <c r="EY343" s="614" t="s">
        <v>1083</v>
      </c>
      <c r="EZ343" s="614" t="s">
        <v>529</v>
      </c>
      <c r="FA343" s="614" t="s">
        <v>1083</v>
      </c>
      <c r="FB343" s="614" t="s">
        <v>1083</v>
      </c>
      <c r="FC343" s="614" t="s">
        <v>1083</v>
      </c>
      <c r="FD343" s="614" t="s">
        <v>1083</v>
      </c>
      <c r="FE343" s="614" t="s">
        <v>529</v>
      </c>
      <c r="FF343" s="614" t="s">
        <v>1083</v>
      </c>
      <c r="FG343" s="614" t="s">
        <v>1083</v>
      </c>
      <c r="FH343" s="614" t="s">
        <v>1083</v>
      </c>
      <c r="FI343" s="614" t="s">
        <v>1083</v>
      </c>
      <c r="FJ343" s="614" t="s">
        <v>1083</v>
      </c>
      <c r="FK343" s="614" t="s">
        <v>1083</v>
      </c>
      <c r="FL343" s="614" t="s">
        <v>1083</v>
      </c>
      <c r="FM343" s="614" t="s">
        <v>1083</v>
      </c>
      <c r="FN343" s="614" t="s">
        <v>1083</v>
      </c>
      <c r="FO343" s="614" t="s">
        <v>1083</v>
      </c>
      <c r="FP343" s="614" t="s">
        <v>1083</v>
      </c>
      <c r="FQ343" s="614" t="s">
        <v>1083</v>
      </c>
      <c r="FR343" s="614" t="s">
        <v>529</v>
      </c>
      <c r="FS343" s="614" t="s">
        <v>529</v>
      </c>
      <c r="FT343" s="614" t="s">
        <v>529</v>
      </c>
      <c r="FU343" s="614" t="s">
        <v>529</v>
      </c>
      <c r="FV343" s="614" t="s">
        <v>529</v>
      </c>
      <c r="FW343" s="614" t="s">
        <v>529</v>
      </c>
      <c r="FX343" s="614" t="s">
        <v>529</v>
      </c>
      <c r="FY343" s="614" t="s">
        <v>1083</v>
      </c>
      <c r="FZ343" s="614" t="s">
        <v>529</v>
      </c>
      <c r="GA343" s="614" t="s">
        <v>529</v>
      </c>
      <c r="GB343" s="614" t="s">
        <v>529</v>
      </c>
      <c r="GC343" s="614" t="s">
        <v>529</v>
      </c>
      <c r="GD343" s="614" t="s">
        <v>529</v>
      </c>
      <c r="GE343" s="614" t="s">
        <v>1083</v>
      </c>
      <c r="GF343" s="614" t="s">
        <v>529</v>
      </c>
      <c r="GG343" s="614" t="s">
        <v>529</v>
      </c>
      <c r="GH343" s="614" t="s">
        <v>1083</v>
      </c>
      <c r="GI343" s="614" t="s">
        <v>1083</v>
      </c>
      <c r="GJ343" s="614" t="s">
        <v>529</v>
      </c>
      <c r="GK343" s="614" t="s">
        <v>1083</v>
      </c>
      <c r="GL343" s="614" t="s">
        <v>529</v>
      </c>
      <c r="GM343" s="614" t="s">
        <v>529</v>
      </c>
    </row>
    <row r="344" spans="1:195" x14ac:dyDescent="0.2">
      <c r="A344" s="613">
        <v>45169</v>
      </c>
      <c r="B344" s="614" t="s">
        <v>1083</v>
      </c>
      <c r="C344" s="614" t="s">
        <v>1083</v>
      </c>
      <c r="D344" s="614" t="s">
        <v>1083</v>
      </c>
      <c r="E344" s="614" t="s">
        <v>529</v>
      </c>
      <c r="F344" s="614" t="s">
        <v>1083</v>
      </c>
      <c r="G344" s="614" t="s">
        <v>1083</v>
      </c>
      <c r="H344" s="614" t="s">
        <v>1083</v>
      </c>
      <c r="I344" s="614" t="s">
        <v>1083</v>
      </c>
      <c r="J344" s="614" t="s">
        <v>1083</v>
      </c>
      <c r="K344" s="614" t="s">
        <v>1083</v>
      </c>
      <c r="L344" s="614" t="s">
        <v>1083</v>
      </c>
      <c r="M344" s="614" t="s">
        <v>1083</v>
      </c>
      <c r="N344" s="614" t="s">
        <v>1083</v>
      </c>
      <c r="O344" s="614" t="s">
        <v>1083</v>
      </c>
      <c r="P344" s="614" t="s">
        <v>1083</v>
      </c>
      <c r="Q344" s="614" t="s">
        <v>1083</v>
      </c>
      <c r="R344" s="614" t="s">
        <v>1083</v>
      </c>
      <c r="S344" s="614" t="s">
        <v>1083</v>
      </c>
      <c r="T344" s="614" t="s">
        <v>1083</v>
      </c>
      <c r="U344" s="614" t="s">
        <v>1083</v>
      </c>
      <c r="V344" s="614" t="s">
        <v>1083</v>
      </c>
      <c r="W344" s="614" t="s">
        <v>529</v>
      </c>
      <c r="X344" s="614" t="s">
        <v>529</v>
      </c>
      <c r="Y344" s="614" t="s">
        <v>1083</v>
      </c>
      <c r="Z344" s="614" t="s">
        <v>1083</v>
      </c>
      <c r="AA344" s="614" t="s">
        <v>1083</v>
      </c>
      <c r="AB344" s="614" t="s">
        <v>1083</v>
      </c>
      <c r="AC344" s="614" t="s">
        <v>1083</v>
      </c>
      <c r="AD344" s="614" t="s">
        <v>1083</v>
      </c>
      <c r="AE344" s="614" t="s">
        <v>1083</v>
      </c>
      <c r="AF344" s="614" t="s">
        <v>1083</v>
      </c>
      <c r="AG344" s="614" t="s">
        <v>1083</v>
      </c>
      <c r="AH344" s="614" t="s">
        <v>1083</v>
      </c>
      <c r="AI344" s="614" t="s">
        <v>1083</v>
      </c>
      <c r="AJ344" s="614" t="s">
        <v>1083</v>
      </c>
      <c r="AK344" s="614" t="s">
        <v>1083</v>
      </c>
      <c r="AL344" s="614" t="s">
        <v>1083</v>
      </c>
      <c r="AM344" s="614" t="s">
        <v>1083</v>
      </c>
      <c r="AN344" s="614" t="s">
        <v>1083</v>
      </c>
      <c r="AO344" s="614" t="s">
        <v>1083</v>
      </c>
      <c r="AP344" s="614" t="s">
        <v>1083</v>
      </c>
      <c r="AQ344" s="614" t="s">
        <v>1083</v>
      </c>
      <c r="AR344" s="614" t="s">
        <v>1083</v>
      </c>
      <c r="AS344" s="614" t="s">
        <v>1083</v>
      </c>
      <c r="AT344" s="614" t="s">
        <v>1083</v>
      </c>
      <c r="AU344" s="614" t="s">
        <v>1083</v>
      </c>
      <c r="AV344" s="614" t="s">
        <v>1083</v>
      </c>
      <c r="AW344" s="614" t="s">
        <v>1083</v>
      </c>
      <c r="AX344" s="614" t="s">
        <v>1083</v>
      </c>
      <c r="AY344" s="614" t="s">
        <v>1083</v>
      </c>
      <c r="AZ344" s="614" t="s">
        <v>1083</v>
      </c>
      <c r="BA344" s="614" t="s">
        <v>1083</v>
      </c>
      <c r="BB344" s="614" t="s">
        <v>1083</v>
      </c>
      <c r="BC344" s="614" t="s">
        <v>529</v>
      </c>
      <c r="BD344" s="614" t="s">
        <v>529</v>
      </c>
      <c r="BE344" s="614" t="s">
        <v>1083</v>
      </c>
      <c r="BF344" s="614" t="s">
        <v>529</v>
      </c>
      <c r="BG344" s="614" t="s">
        <v>529</v>
      </c>
      <c r="BH344" s="614" t="s">
        <v>529</v>
      </c>
      <c r="BI344" s="614" t="s">
        <v>1083</v>
      </c>
      <c r="BJ344" s="614" t="s">
        <v>1083</v>
      </c>
      <c r="BK344" s="614" t="s">
        <v>529</v>
      </c>
      <c r="BL344" s="614" t="s">
        <v>529</v>
      </c>
      <c r="BM344" s="614" t="s">
        <v>1083</v>
      </c>
      <c r="BN344" s="614" t="s">
        <v>529</v>
      </c>
      <c r="BO344" s="614" t="s">
        <v>529</v>
      </c>
      <c r="BP344" s="614" t="s">
        <v>529</v>
      </c>
      <c r="BQ344" s="614" t="s">
        <v>529</v>
      </c>
      <c r="BR344" s="614" t="s">
        <v>529</v>
      </c>
      <c r="BS344" s="614" t="s">
        <v>529</v>
      </c>
      <c r="BT344" s="614" t="s">
        <v>529</v>
      </c>
      <c r="BU344" s="614" t="s">
        <v>529</v>
      </c>
      <c r="BV344" s="614" t="s">
        <v>529</v>
      </c>
      <c r="BW344" s="614" t="s">
        <v>529</v>
      </c>
      <c r="BX344" s="614" t="s">
        <v>529</v>
      </c>
      <c r="BY344" s="614" t="s">
        <v>1083</v>
      </c>
      <c r="BZ344" s="614" t="s">
        <v>1083</v>
      </c>
      <c r="CA344" s="614" t="s">
        <v>1083</v>
      </c>
      <c r="CB344" s="614" t="s">
        <v>1083</v>
      </c>
      <c r="CC344" s="614" t="s">
        <v>1083</v>
      </c>
      <c r="CD344" s="614" t="s">
        <v>1083</v>
      </c>
      <c r="CE344" s="614" t="s">
        <v>529</v>
      </c>
      <c r="CF344" s="614" t="s">
        <v>529</v>
      </c>
      <c r="CG344" s="614" t="s">
        <v>1083</v>
      </c>
      <c r="CH344" s="614" t="s">
        <v>1083</v>
      </c>
      <c r="CI344" s="614" t="s">
        <v>1083</v>
      </c>
      <c r="CJ344" s="614" t="s">
        <v>1083</v>
      </c>
      <c r="CK344" s="614" t="s">
        <v>529</v>
      </c>
      <c r="CL344" s="614" t="s">
        <v>1083</v>
      </c>
      <c r="CM344" s="614" t="s">
        <v>1083</v>
      </c>
      <c r="CN344" s="614" t="s">
        <v>529</v>
      </c>
      <c r="CO344" s="614" t="s">
        <v>1083</v>
      </c>
      <c r="CP344" s="614" t="s">
        <v>1083</v>
      </c>
      <c r="CQ344" s="614" t="s">
        <v>1083</v>
      </c>
      <c r="CR344" s="614" t="s">
        <v>529</v>
      </c>
      <c r="CS344" s="614" t="s">
        <v>1083</v>
      </c>
      <c r="CT344" s="614" t="s">
        <v>1083</v>
      </c>
      <c r="CU344" s="614" t="s">
        <v>1083</v>
      </c>
      <c r="CV344" s="614" t="s">
        <v>1083</v>
      </c>
      <c r="CW344" s="614" t="s">
        <v>1083</v>
      </c>
      <c r="CX344" s="614" t="s">
        <v>1083</v>
      </c>
      <c r="CY344" s="614" t="s">
        <v>1083</v>
      </c>
      <c r="CZ344" s="614" t="s">
        <v>1083</v>
      </c>
      <c r="DA344" s="614" t="s">
        <v>1083</v>
      </c>
      <c r="DB344" s="614" t="s">
        <v>1083</v>
      </c>
      <c r="DC344" s="614" t="s">
        <v>529</v>
      </c>
      <c r="DD344" s="614" t="s">
        <v>1083</v>
      </c>
      <c r="DE344" s="614" t="s">
        <v>1083</v>
      </c>
      <c r="DF344" s="614" t="s">
        <v>1083</v>
      </c>
      <c r="DG344" s="614" t="s">
        <v>1083</v>
      </c>
      <c r="DH344" s="614" t="s">
        <v>1083</v>
      </c>
      <c r="DI344" s="614" t="s">
        <v>1083</v>
      </c>
      <c r="DJ344" s="614" t="s">
        <v>1083</v>
      </c>
      <c r="DK344" s="614" t="s">
        <v>1083</v>
      </c>
      <c r="DL344" s="614" t="s">
        <v>1083</v>
      </c>
      <c r="DM344" s="614" t="s">
        <v>529</v>
      </c>
      <c r="DN344" s="614" t="s">
        <v>1083</v>
      </c>
      <c r="DO344" s="614" t="s">
        <v>1083</v>
      </c>
      <c r="DP344" s="614" t="s">
        <v>529</v>
      </c>
      <c r="DQ344" s="614" t="s">
        <v>1083</v>
      </c>
      <c r="DR344" s="614" t="s">
        <v>1083</v>
      </c>
      <c r="DS344" s="614" t="s">
        <v>1083</v>
      </c>
      <c r="DT344" s="614" t="s">
        <v>1083</v>
      </c>
      <c r="DU344" s="614" t="s">
        <v>1083</v>
      </c>
      <c r="DV344" s="614" t="s">
        <v>1083</v>
      </c>
      <c r="DW344" s="614" t="s">
        <v>1083</v>
      </c>
      <c r="DX344" s="614" t="s">
        <v>1083</v>
      </c>
      <c r="DY344" s="614" t="s">
        <v>1083</v>
      </c>
      <c r="DZ344" s="614" t="s">
        <v>529</v>
      </c>
      <c r="EA344" s="614" t="s">
        <v>529</v>
      </c>
      <c r="EB344" s="614" t="s">
        <v>529</v>
      </c>
      <c r="EC344" s="614" t="s">
        <v>1083</v>
      </c>
      <c r="ED344" s="614" t="s">
        <v>529</v>
      </c>
      <c r="EE344" s="614" t="s">
        <v>529</v>
      </c>
      <c r="EF344" s="614" t="s">
        <v>529</v>
      </c>
      <c r="EG344" s="614" t="s">
        <v>529</v>
      </c>
      <c r="EH344" s="614" t="s">
        <v>1083</v>
      </c>
      <c r="EI344" s="614" t="s">
        <v>1083</v>
      </c>
      <c r="EJ344" s="614" t="s">
        <v>1083</v>
      </c>
      <c r="EK344" s="614" t="s">
        <v>1083</v>
      </c>
      <c r="EL344" s="614" t="s">
        <v>1083</v>
      </c>
      <c r="EM344" s="614" t="s">
        <v>1083</v>
      </c>
      <c r="EN344" s="614" t="s">
        <v>1083</v>
      </c>
      <c r="EO344" s="614" t="s">
        <v>1083</v>
      </c>
      <c r="EP344" s="614" t="s">
        <v>1083</v>
      </c>
      <c r="EQ344" s="614" t="s">
        <v>1083</v>
      </c>
      <c r="ER344" s="614" t="s">
        <v>1083</v>
      </c>
      <c r="ES344" s="614" t="s">
        <v>1083</v>
      </c>
      <c r="ET344" s="614" t="s">
        <v>529</v>
      </c>
      <c r="EU344" s="614" t="s">
        <v>529</v>
      </c>
      <c r="EV344" s="614" t="s">
        <v>529</v>
      </c>
      <c r="EW344" s="614" t="s">
        <v>1083</v>
      </c>
      <c r="EX344" s="614" t="s">
        <v>1083</v>
      </c>
      <c r="EY344" s="614" t="s">
        <v>1083</v>
      </c>
      <c r="EZ344" s="614" t="s">
        <v>529</v>
      </c>
      <c r="FA344" s="614" t="s">
        <v>1083</v>
      </c>
      <c r="FB344" s="614" t="s">
        <v>1083</v>
      </c>
      <c r="FC344" s="614" t="s">
        <v>1083</v>
      </c>
      <c r="FD344" s="614" t="s">
        <v>1083</v>
      </c>
      <c r="FE344" s="614" t="s">
        <v>1083</v>
      </c>
      <c r="FF344" s="614" t="s">
        <v>1083</v>
      </c>
      <c r="FG344" s="614" t="s">
        <v>1083</v>
      </c>
      <c r="FH344" s="614" t="s">
        <v>529</v>
      </c>
      <c r="FI344" s="614" t="s">
        <v>1083</v>
      </c>
      <c r="FJ344" s="614" t="s">
        <v>1083</v>
      </c>
      <c r="FK344" s="614" t="s">
        <v>1083</v>
      </c>
      <c r="FL344" s="614" t="s">
        <v>1083</v>
      </c>
      <c r="FM344" s="614" t="s">
        <v>1083</v>
      </c>
      <c r="FN344" s="614" t="s">
        <v>1083</v>
      </c>
      <c r="FO344" s="614" t="s">
        <v>1083</v>
      </c>
      <c r="FP344" s="614" t="s">
        <v>1083</v>
      </c>
      <c r="FQ344" s="614" t="s">
        <v>1083</v>
      </c>
      <c r="FR344" s="614" t="s">
        <v>529</v>
      </c>
      <c r="FS344" s="614" t="s">
        <v>529</v>
      </c>
      <c r="FT344" s="614" t="s">
        <v>529</v>
      </c>
      <c r="FU344" s="614" t="s">
        <v>529</v>
      </c>
      <c r="FV344" s="614" t="s">
        <v>529</v>
      </c>
      <c r="FW344" s="614" t="s">
        <v>529</v>
      </c>
      <c r="FX344" s="614" t="s">
        <v>529</v>
      </c>
      <c r="FY344" s="614" t="s">
        <v>1083</v>
      </c>
      <c r="FZ344" s="614" t="s">
        <v>1083</v>
      </c>
      <c r="GA344" s="614" t="s">
        <v>529</v>
      </c>
      <c r="GB344" s="614" t="s">
        <v>529</v>
      </c>
      <c r="GC344" s="614" t="s">
        <v>529</v>
      </c>
      <c r="GD344" s="614" t="s">
        <v>529</v>
      </c>
      <c r="GE344" s="614" t="s">
        <v>1083</v>
      </c>
      <c r="GF344" s="614" t="s">
        <v>529</v>
      </c>
      <c r="GG344" s="614" t="s">
        <v>529</v>
      </c>
      <c r="GH344" s="614" t="s">
        <v>1083</v>
      </c>
      <c r="GI344" s="614" t="s">
        <v>1083</v>
      </c>
      <c r="GJ344" s="614" t="s">
        <v>529</v>
      </c>
      <c r="GK344" s="614" t="s">
        <v>1083</v>
      </c>
      <c r="GL344" s="614" t="s">
        <v>529</v>
      </c>
      <c r="GM344" s="614" t="s">
        <v>529</v>
      </c>
    </row>
    <row r="345" spans="1:195" x14ac:dyDescent="0.2">
      <c r="A345" s="613">
        <v>45170</v>
      </c>
      <c r="B345" s="614" t="s">
        <v>1083</v>
      </c>
      <c r="C345" s="614" t="s">
        <v>1083</v>
      </c>
      <c r="D345" s="614" t="s">
        <v>1083</v>
      </c>
      <c r="E345" s="614" t="s">
        <v>529</v>
      </c>
      <c r="F345" s="614" t="s">
        <v>1083</v>
      </c>
      <c r="G345" s="614" t="s">
        <v>1083</v>
      </c>
      <c r="H345" s="614" t="s">
        <v>1083</v>
      </c>
      <c r="I345" s="614" t="s">
        <v>1083</v>
      </c>
      <c r="J345" s="614" t="s">
        <v>1083</v>
      </c>
      <c r="K345" s="614" t="s">
        <v>1083</v>
      </c>
      <c r="L345" s="614" t="s">
        <v>1083</v>
      </c>
      <c r="M345" s="614" t="s">
        <v>1083</v>
      </c>
      <c r="N345" s="614" t="s">
        <v>1083</v>
      </c>
      <c r="O345" s="614" t="s">
        <v>1083</v>
      </c>
      <c r="P345" s="614" t="s">
        <v>1083</v>
      </c>
      <c r="Q345" s="614" t="s">
        <v>1083</v>
      </c>
      <c r="R345" s="614" t="s">
        <v>1083</v>
      </c>
      <c r="S345" s="614" t="s">
        <v>1083</v>
      </c>
      <c r="T345" s="614" t="s">
        <v>1083</v>
      </c>
      <c r="U345" s="614" t="s">
        <v>1083</v>
      </c>
      <c r="V345" s="614" t="s">
        <v>1083</v>
      </c>
      <c r="W345" s="614" t="s">
        <v>1083</v>
      </c>
      <c r="X345" s="614" t="s">
        <v>1083</v>
      </c>
      <c r="Y345" s="614" t="s">
        <v>1083</v>
      </c>
      <c r="Z345" s="614" t="s">
        <v>1083</v>
      </c>
      <c r="AA345" s="614" t="s">
        <v>1083</v>
      </c>
      <c r="AB345" s="614" t="s">
        <v>1083</v>
      </c>
      <c r="AC345" s="614" t="s">
        <v>1083</v>
      </c>
      <c r="AD345" s="614" t="s">
        <v>1083</v>
      </c>
      <c r="AE345" s="614" t="s">
        <v>1083</v>
      </c>
      <c r="AF345" s="614" t="s">
        <v>1083</v>
      </c>
      <c r="AG345" s="614" t="s">
        <v>1083</v>
      </c>
      <c r="AH345" s="614" t="s">
        <v>1083</v>
      </c>
      <c r="AI345" s="614" t="s">
        <v>1083</v>
      </c>
      <c r="AJ345" s="614" t="s">
        <v>1083</v>
      </c>
      <c r="AK345" s="614" t="s">
        <v>1083</v>
      </c>
      <c r="AL345" s="614" t="s">
        <v>1083</v>
      </c>
      <c r="AM345" s="614" t="s">
        <v>1083</v>
      </c>
      <c r="AN345" s="614" t="s">
        <v>1083</v>
      </c>
      <c r="AO345" s="614" t="s">
        <v>1083</v>
      </c>
      <c r="AP345" s="614" t="s">
        <v>1083</v>
      </c>
      <c r="AQ345" s="614" t="s">
        <v>1083</v>
      </c>
      <c r="AR345" s="614" t="s">
        <v>1083</v>
      </c>
      <c r="AS345" s="614" t="s">
        <v>1083</v>
      </c>
      <c r="AT345" s="614" t="s">
        <v>1083</v>
      </c>
      <c r="AU345" s="614" t="s">
        <v>1083</v>
      </c>
      <c r="AV345" s="614" t="s">
        <v>1083</v>
      </c>
      <c r="AW345" s="614" t="s">
        <v>1083</v>
      </c>
      <c r="AX345" s="614" t="s">
        <v>1083</v>
      </c>
      <c r="AY345" s="614" t="s">
        <v>1083</v>
      </c>
      <c r="AZ345" s="614" t="s">
        <v>1083</v>
      </c>
      <c r="BA345" s="614" t="s">
        <v>1083</v>
      </c>
      <c r="BB345" s="614" t="s">
        <v>1083</v>
      </c>
      <c r="BC345" s="614" t="s">
        <v>529</v>
      </c>
      <c r="BD345" s="614" t="s">
        <v>529</v>
      </c>
      <c r="BE345" s="614" t="s">
        <v>1083</v>
      </c>
      <c r="BF345" s="614" t="s">
        <v>529</v>
      </c>
      <c r="BG345" s="614" t="s">
        <v>529</v>
      </c>
      <c r="BH345" s="614" t="s">
        <v>529</v>
      </c>
      <c r="BI345" s="614" t="s">
        <v>1083</v>
      </c>
      <c r="BJ345" s="614" t="s">
        <v>1083</v>
      </c>
      <c r="BK345" s="614" t="s">
        <v>529</v>
      </c>
      <c r="BL345" s="614" t="s">
        <v>529</v>
      </c>
      <c r="BM345" s="614" t="s">
        <v>1083</v>
      </c>
      <c r="BN345" s="614" t="s">
        <v>529</v>
      </c>
      <c r="BO345" s="614" t="s">
        <v>529</v>
      </c>
      <c r="BP345" s="614" t="s">
        <v>529</v>
      </c>
      <c r="BQ345" s="614" t="s">
        <v>529</v>
      </c>
      <c r="BR345" s="614" t="s">
        <v>529</v>
      </c>
      <c r="BS345" s="614" t="s">
        <v>529</v>
      </c>
      <c r="BT345" s="614" t="s">
        <v>529</v>
      </c>
      <c r="BU345" s="614" t="s">
        <v>529</v>
      </c>
      <c r="BV345" s="614" t="s">
        <v>529</v>
      </c>
      <c r="BW345" s="614" t="s">
        <v>529</v>
      </c>
      <c r="BX345" s="614" t="s">
        <v>529</v>
      </c>
      <c r="BY345" s="614" t="s">
        <v>1083</v>
      </c>
      <c r="BZ345" s="614" t="s">
        <v>1083</v>
      </c>
      <c r="CA345" s="614" t="s">
        <v>1083</v>
      </c>
      <c r="CB345" s="614" t="s">
        <v>1083</v>
      </c>
      <c r="CC345" s="614" t="s">
        <v>1083</v>
      </c>
      <c r="CD345" s="614" t="s">
        <v>1083</v>
      </c>
      <c r="CE345" s="614" t="s">
        <v>529</v>
      </c>
      <c r="CF345" s="614" t="s">
        <v>529</v>
      </c>
      <c r="CG345" s="614" t="s">
        <v>1083</v>
      </c>
      <c r="CH345" s="614" t="s">
        <v>1083</v>
      </c>
      <c r="CI345" s="614" t="s">
        <v>1083</v>
      </c>
      <c r="CJ345" s="614" t="s">
        <v>1083</v>
      </c>
      <c r="CK345" s="614" t="s">
        <v>529</v>
      </c>
      <c r="CL345" s="614" t="s">
        <v>1083</v>
      </c>
      <c r="CM345" s="614" t="s">
        <v>1083</v>
      </c>
      <c r="CN345" s="614" t="s">
        <v>1083</v>
      </c>
      <c r="CO345" s="614" t="s">
        <v>1083</v>
      </c>
      <c r="CP345" s="614" t="s">
        <v>1083</v>
      </c>
      <c r="CQ345" s="614" t="s">
        <v>1083</v>
      </c>
      <c r="CR345" s="614" t="s">
        <v>529</v>
      </c>
      <c r="CS345" s="614" t="s">
        <v>1083</v>
      </c>
      <c r="CT345" s="614" t="s">
        <v>1083</v>
      </c>
      <c r="CU345" s="614" t="s">
        <v>1083</v>
      </c>
      <c r="CV345" s="614" t="s">
        <v>1083</v>
      </c>
      <c r="CW345" s="614" t="s">
        <v>1083</v>
      </c>
      <c r="CX345" s="614" t="s">
        <v>1083</v>
      </c>
      <c r="CY345" s="614" t="s">
        <v>1083</v>
      </c>
      <c r="CZ345" s="614" t="s">
        <v>1083</v>
      </c>
      <c r="DA345" s="614" t="s">
        <v>1083</v>
      </c>
      <c r="DB345" s="614" t="s">
        <v>1083</v>
      </c>
      <c r="DC345" s="614" t="s">
        <v>1083</v>
      </c>
      <c r="DD345" s="614" t="s">
        <v>1083</v>
      </c>
      <c r="DE345" s="614" t="s">
        <v>1083</v>
      </c>
      <c r="DF345" s="614" t="s">
        <v>1083</v>
      </c>
      <c r="DG345" s="614" t="s">
        <v>1083</v>
      </c>
      <c r="DH345" s="614" t="s">
        <v>1083</v>
      </c>
      <c r="DI345" s="614" t="s">
        <v>1083</v>
      </c>
      <c r="DJ345" s="614" t="s">
        <v>1083</v>
      </c>
      <c r="DK345" s="614" t="s">
        <v>1083</v>
      </c>
      <c r="DL345" s="614" t="s">
        <v>1083</v>
      </c>
      <c r="DM345" s="614" t="s">
        <v>529</v>
      </c>
      <c r="DN345" s="614" t="s">
        <v>1083</v>
      </c>
      <c r="DO345" s="614" t="s">
        <v>1083</v>
      </c>
      <c r="DP345" s="614" t="s">
        <v>529</v>
      </c>
      <c r="DQ345" s="614" t="s">
        <v>1083</v>
      </c>
      <c r="DR345" s="614" t="s">
        <v>1083</v>
      </c>
      <c r="DS345" s="614" t="s">
        <v>1083</v>
      </c>
      <c r="DT345" s="614" t="s">
        <v>1083</v>
      </c>
      <c r="DU345" s="614" t="s">
        <v>1083</v>
      </c>
      <c r="DV345" s="614" t="s">
        <v>1083</v>
      </c>
      <c r="DW345" s="614" t="s">
        <v>1083</v>
      </c>
      <c r="DX345" s="614" t="s">
        <v>1083</v>
      </c>
      <c r="DY345" s="614" t="s">
        <v>1083</v>
      </c>
      <c r="DZ345" s="614" t="s">
        <v>529</v>
      </c>
      <c r="EA345" s="614" t="s">
        <v>529</v>
      </c>
      <c r="EB345" s="614" t="s">
        <v>529</v>
      </c>
      <c r="EC345" s="614" t="s">
        <v>1083</v>
      </c>
      <c r="ED345" s="614" t="s">
        <v>529</v>
      </c>
      <c r="EE345" s="614" t="s">
        <v>529</v>
      </c>
      <c r="EF345" s="614" t="s">
        <v>529</v>
      </c>
      <c r="EG345" s="614" t="s">
        <v>529</v>
      </c>
      <c r="EH345" s="614" t="s">
        <v>1083</v>
      </c>
      <c r="EI345" s="614" t="s">
        <v>1083</v>
      </c>
      <c r="EJ345" s="614" t="s">
        <v>1083</v>
      </c>
      <c r="EK345" s="614" t="s">
        <v>1083</v>
      </c>
      <c r="EL345" s="614" t="s">
        <v>1083</v>
      </c>
      <c r="EM345" s="614" t="s">
        <v>1083</v>
      </c>
      <c r="EN345" s="614" t="s">
        <v>1083</v>
      </c>
      <c r="EO345" s="614" t="s">
        <v>1083</v>
      </c>
      <c r="EP345" s="614" t="s">
        <v>1083</v>
      </c>
      <c r="EQ345" s="614" t="s">
        <v>1083</v>
      </c>
      <c r="ER345" s="614" t="s">
        <v>1083</v>
      </c>
      <c r="ES345" s="614" t="s">
        <v>1083</v>
      </c>
      <c r="ET345" s="614" t="s">
        <v>529</v>
      </c>
      <c r="EU345" s="614" t="s">
        <v>529</v>
      </c>
      <c r="EV345" s="614" t="s">
        <v>529</v>
      </c>
      <c r="EW345" s="614" t="s">
        <v>1083</v>
      </c>
      <c r="EX345" s="614" t="s">
        <v>1083</v>
      </c>
      <c r="EY345" s="614" t="s">
        <v>1083</v>
      </c>
      <c r="EZ345" s="614" t="s">
        <v>529</v>
      </c>
      <c r="FA345" s="614" t="s">
        <v>1083</v>
      </c>
      <c r="FB345" s="614" t="s">
        <v>1083</v>
      </c>
      <c r="FC345" s="614" t="s">
        <v>1083</v>
      </c>
      <c r="FD345" s="614" t="s">
        <v>529</v>
      </c>
      <c r="FE345" s="614" t="s">
        <v>1083</v>
      </c>
      <c r="FF345" s="614" t="s">
        <v>1083</v>
      </c>
      <c r="FG345" s="614" t="s">
        <v>1083</v>
      </c>
      <c r="FH345" s="614" t="s">
        <v>529</v>
      </c>
      <c r="FI345" s="614" t="s">
        <v>1083</v>
      </c>
      <c r="FJ345" s="614" t="s">
        <v>1083</v>
      </c>
      <c r="FK345" s="614" t="s">
        <v>1083</v>
      </c>
      <c r="FL345" s="614" t="s">
        <v>1083</v>
      </c>
      <c r="FM345" s="614" t="s">
        <v>1083</v>
      </c>
      <c r="FN345" s="614" t="s">
        <v>1083</v>
      </c>
      <c r="FO345" s="614" t="s">
        <v>1083</v>
      </c>
      <c r="FP345" s="614" t="s">
        <v>1083</v>
      </c>
      <c r="FQ345" s="614" t="s">
        <v>1083</v>
      </c>
      <c r="FR345" s="614" t="s">
        <v>529</v>
      </c>
      <c r="FS345" s="614" t="s">
        <v>529</v>
      </c>
      <c r="FT345" s="614" t="s">
        <v>529</v>
      </c>
      <c r="FU345" s="614" t="s">
        <v>529</v>
      </c>
      <c r="FV345" s="614" t="s">
        <v>529</v>
      </c>
      <c r="FW345" s="614" t="s">
        <v>529</v>
      </c>
      <c r="FX345" s="614" t="s">
        <v>529</v>
      </c>
      <c r="FY345" s="614" t="s">
        <v>1083</v>
      </c>
      <c r="FZ345" s="614" t="s">
        <v>529</v>
      </c>
      <c r="GA345" s="614" t="s">
        <v>529</v>
      </c>
      <c r="GB345" s="614" t="s">
        <v>529</v>
      </c>
      <c r="GC345" s="614" t="s">
        <v>529</v>
      </c>
      <c r="GD345" s="614" t="s">
        <v>529</v>
      </c>
      <c r="GE345" s="614" t="s">
        <v>1083</v>
      </c>
      <c r="GF345" s="614" t="s">
        <v>529</v>
      </c>
      <c r="GG345" s="614" t="s">
        <v>529</v>
      </c>
      <c r="GH345" s="614" t="s">
        <v>1083</v>
      </c>
      <c r="GI345" s="614" t="s">
        <v>1083</v>
      </c>
      <c r="GJ345" s="614" t="s">
        <v>529</v>
      </c>
      <c r="GK345" s="614" t="s">
        <v>1083</v>
      </c>
      <c r="GL345" s="614" t="s">
        <v>529</v>
      </c>
      <c r="GM345" s="614" t="s">
        <v>529</v>
      </c>
    </row>
    <row r="346" spans="1:195" x14ac:dyDescent="0.2">
      <c r="A346" s="613">
        <v>45171</v>
      </c>
      <c r="B346" s="614" t="s">
        <v>529</v>
      </c>
      <c r="C346" s="614" t="s">
        <v>1083</v>
      </c>
      <c r="D346" s="614" t="s">
        <v>1083</v>
      </c>
      <c r="E346" s="614" t="s">
        <v>529</v>
      </c>
      <c r="F346" s="614" t="s">
        <v>529</v>
      </c>
      <c r="G346" s="614" t="s">
        <v>1083</v>
      </c>
      <c r="H346" s="614" t="s">
        <v>1083</v>
      </c>
      <c r="I346" s="614" t="s">
        <v>1083</v>
      </c>
      <c r="J346" s="614" t="s">
        <v>1083</v>
      </c>
      <c r="K346" s="614" t="s">
        <v>1083</v>
      </c>
      <c r="L346" s="614" t="s">
        <v>1083</v>
      </c>
      <c r="M346" s="614" t="s">
        <v>1083</v>
      </c>
      <c r="N346" s="614" t="s">
        <v>1083</v>
      </c>
      <c r="O346" s="614" t="s">
        <v>1083</v>
      </c>
      <c r="P346" s="614" t="s">
        <v>1083</v>
      </c>
      <c r="Q346" s="614" t="s">
        <v>1083</v>
      </c>
      <c r="R346" s="614" t="s">
        <v>1083</v>
      </c>
      <c r="S346" s="614" t="s">
        <v>1083</v>
      </c>
      <c r="T346" s="614" t="s">
        <v>1083</v>
      </c>
      <c r="U346" s="614" t="s">
        <v>1083</v>
      </c>
      <c r="V346" s="614" t="s">
        <v>1083</v>
      </c>
      <c r="W346" s="614" t="s">
        <v>1083</v>
      </c>
      <c r="X346" s="614" t="s">
        <v>1083</v>
      </c>
      <c r="Y346" s="614" t="s">
        <v>1083</v>
      </c>
      <c r="Z346" s="614" t="s">
        <v>1083</v>
      </c>
      <c r="AA346" s="614" t="s">
        <v>1083</v>
      </c>
      <c r="AB346" s="614" t="s">
        <v>1083</v>
      </c>
      <c r="AC346" s="614" t="s">
        <v>1083</v>
      </c>
      <c r="AD346" s="614" t="s">
        <v>1083</v>
      </c>
      <c r="AE346" s="614" t="s">
        <v>1083</v>
      </c>
      <c r="AF346" s="614" t="s">
        <v>1083</v>
      </c>
      <c r="AG346" s="614" t="s">
        <v>1083</v>
      </c>
      <c r="AH346" s="614" t="s">
        <v>1083</v>
      </c>
      <c r="AI346" s="614" t="s">
        <v>1083</v>
      </c>
      <c r="AJ346" s="614" t="s">
        <v>1083</v>
      </c>
      <c r="AK346" s="614" t="s">
        <v>1083</v>
      </c>
      <c r="AL346" s="614" t="s">
        <v>1083</v>
      </c>
      <c r="AM346" s="614" t="s">
        <v>1083</v>
      </c>
      <c r="AN346" s="614" t="s">
        <v>1083</v>
      </c>
      <c r="AO346" s="614" t="s">
        <v>1083</v>
      </c>
      <c r="AP346" s="614" t="s">
        <v>1083</v>
      </c>
      <c r="AQ346" s="614" t="s">
        <v>1083</v>
      </c>
      <c r="AR346" s="614" t="s">
        <v>1083</v>
      </c>
      <c r="AS346" s="614" t="s">
        <v>1083</v>
      </c>
      <c r="AT346" s="614" t="s">
        <v>1083</v>
      </c>
      <c r="AU346" s="614" t="s">
        <v>1083</v>
      </c>
      <c r="AV346" s="614" t="s">
        <v>1083</v>
      </c>
      <c r="AW346" s="614" t="s">
        <v>1083</v>
      </c>
      <c r="AX346" s="614" t="s">
        <v>529</v>
      </c>
      <c r="AY346" s="614" t="s">
        <v>1083</v>
      </c>
      <c r="AZ346" s="614" t="s">
        <v>1083</v>
      </c>
      <c r="BA346" s="614" t="s">
        <v>1083</v>
      </c>
      <c r="BB346" s="614" t="s">
        <v>1083</v>
      </c>
      <c r="BC346" s="614" t="s">
        <v>529</v>
      </c>
      <c r="BD346" s="614" t="s">
        <v>529</v>
      </c>
      <c r="BE346" s="614" t="s">
        <v>1083</v>
      </c>
      <c r="BF346" s="614" t="s">
        <v>529</v>
      </c>
      <c r="BG346" s="614" t="s">
        <v>529</v>
      </c>
      <c r="BH346" s="614" t="s">
        <v>529</v>
      </c>
      <c r="BI346" s="614" t="s">
        <v>1083</v>
      </c>
      <c r="BJ346" s="614" t="s">
        <v>1083</v>
      </c>
      <c r="BK346" s="614" t="s">
        <v>529</v>
      </c>
      <c r="BL346" s="614" t="s">
        <v>529</v>
      </c>
      <c r="BM346" s="614" t="s">
        <v>1083</v>
      </c>
      <c r="BN346" s="614" t="s">
        <v>529</v>
      </c>
      <c r="BO346" s="614" t="s">
        <v>529</v>
      </c>
      <c r="BP346" s="614" t="s">
        <v>529</v>
      </c>
      <c r="BQ346" s="614" t="s">
        <v>529</v>
      </c>
      <c r="BR346" s="614" t="s">
        <v>529</v>
      </c>
      <c r="BS346" s="614" t="s">
        <v>529</v>
      </c>
      <c r="BT346" s="614" t="s">
        <v>529</v>
      </c>
      <c r="BU346" s="614" t="s">
        <v>529</v>
      </c>
      <c r="BV346" s="614" t="s">
        <v>529</v>
      </c>
      <c r="BW346" s="614" t="s">
        <v>529</v>
      </c>
      <c r="BX346" s="614" t="s">
        <v>529</v>
      </c>
      <c r="BY346" s="614" t="s">
        <v>1083</v>
      </c>
      <c r="BZ346" s="614" t="s">
        <v>529</v>
      </c>
      <c r="CA346" s="614" t="s">
        <v>1083</v>
      </c>
      <c r="CB346" s="614" t="s">
        <v>1083</v>
      </c>
      <c r="CC346" s="614" t="s">
        <v>1083</v>
      </c>
      <c r="CD346" s="614" t="s">
        <v>1083</v>
      </c>
      <c r="CE346" s="614" t="s">
        <v>529</v>
      </c>
      <c r="CF346" s="614" t="s">
        <v>529</v>
      </c>
      <c r="CG346" s="614" t="s">
        <v>1083</v>
      </c>
      <c r="CH346" s="614" t="s">
        <v>1083</v>
      </c>
      <c r="CI346" s="614" t="s">
        <v>1083</v>
      </c>
      <c r="CJ346" s="614" t="s">
        <v>1083</v>
      </c>
      <c r="CK346" s="614" t="s">
        <v>529</v>
      </c>
      <c r="CL346" s="614" t="s">
        <v>1083</v>
      </c>
      <c r="CM346" s="614" t="s">
        <v>1083</v>
      </c>
      <c r="CN346" s="614" t="s">
        <v>1083</v>
      </c>
      <c r="CO346" s="614" t="s">
        <v>1083</v>
      </c>
      <c r="CP346" s="614" t="s">
        <v>1083</v>
      </c>
      <c r="CQ346" s="614" t="s">
        <v>1083</v>
      </c>
      <c r="CR346" s="614" t="s">
        <v>529</v>
      </c>
      <c r="CS346" s="614" t="s">
        <v>1083</v>
      </c>
      <c r="CT346" s="614" t="s">
        <v>1083</v>
      </c>
      <c r="CU346" s="614" t="s">
        <v>1083</v>
      </c>
      <c r="CV346" s="614" t="s">
        <v>1083</v>
      </c>
      <c r="CW346" s="614" t="s">
        <v>1083</v>
      </c>
      <c r="CX346" s="614" t="s">
        <v>1083</v>
      </c>
      <c r="CY346" s="614" t="s">
        <v>1083</v>
      </c>
      <c r="CZ346" s="614" t="s">
        <v>1083</v>
      </c>
      <c r="DA346" s="614" t="s">
        <v>1083</v>
      </c>
      <c r="DB346" s="614" t="s">
        <v>1083</v>
      </c>
      <c r="DC346" s="614" t="s">
        <v>529</v>
      </c>
      <c r="DD346" s="614" t="s">
        <v>1083</v>
      </c>
      <c r="DE346" s="614" t="s">
        <v>1083</v>
      </c>
      <c r="DF346" s="614" t="s">
        <v>1083</v>
      </c>
      <c r="DG346" s="614" t="s">
        <v>1083</v>
      </c>
      <c r="DH346" s="614" t="s">
        <v>1083</v>
      </c>
      <c r="DI346" s="614" t="s">
        <v>1083</v>
      </c>
      <c r="DJ346" s="614" t="s">
        <v>1083</v>
      </c>
      <c r="DK346" s="614" t="s">
        <v>1083</v>
      </c>
      <c r="DL346" s="614" t="s">
        <v>1083</v>
      </c>
      <c r="DM346" s="614" t="s">
        <v>529</v>
      </c>
      <c r="DN346" s="614" t="s">
        <v>1083</v>
      </c>
      <c r="DO346" s="614" t="s">
        <v>1083</v>
      </c>
      <c r="DP346" s="614" t="s">
        <v>529</v>
      </c>
      <c r="DQ346" s="614" t="s">
        <v>1083</v>
      </c>
      <c r="DR346" s="614" t="s">
        <v>1083</v>
      </c>
      <c r="DS346" s="614" t="s">
        <v>1083</v>
      </c>
      <c r="DT346" s="614" t="s">
        <v>1083</v>
      </c>
      <c r="DU346" s="614" t="s">
        <v>1083</v>
      </c>
      <c r="DV346" s="614" t="s">
        <v>1083</v>
      </c>
      <c r="DW346" s="614" t="s">
        <v>1083</v>
      </c>
      <c r="DX346" s="614" t="s">
        <v>1083</v>
      </c>
      <c r="DY346" s="614" t="s">
        <v>1083</v>
      </c>
      <c r="DZ346" s="614" t="s">
        <v>529</v>
      </c>
      <c r="EA346" s="614" t="s">
        <v>529</v>
      </c>
      <c r="EB346" s="614" t="s">
        <v>529</v>
      </c>
      <c r="EC346" s="614" t="s">
        <v>1083</v>
      </c>
      <c r="ED346" s="614" t="s">
        <v>529</v>
      </c>
      <c r="EE346" s="614" t="s">
        <v>529</v>
      </c>
      <c r="EF346" s="614" t="s">
        <v>529</v>
      </c>
      <c r="EG346" s="614" t="s">
        <v>529</v>
      </c>
      <c r="EH346" s="614" t="s">
        <v>1083</v>
      </c>
      <c r="EI346" s="614" t="s">
        <v>1083</v>
      </c>
      <c r="EJ346" s="614" t="s">
        <v>1083</v>
      </c>
      <c r="EK346" s="614" t="s">
        <v>1083</v>
      </c>
      <c r="EL346" s="614" t="s">
        <v>1083</v>
      </c>
      <c r="EM346" s="614" t="s">
        <v>1083</v>
      </c>
      <c r="EN346" s="614" t="s">
        <v>1083</v>
      </c>
      <c r="EO346" s="614" t="s">
        <v>1083</v>
      </c>
      <c r="EP346" s="614" t="s">
        <v>1083</v>
      </c>
      <c r="EQ346" s="614" t="s">
        <v>1083</v>
      </c>
      <c r="ER346" s="614" t="s">
        <v>1083</v>
      </c>
      <c r="ES346" s="614" t="s">
        <v>1083</v>
      </c>
      <c r="ET346" s="614" t="s">
        <v>529</v>
      </c>
      <c r="EU346" s="614" t="s">
        <v>529</v>
      </c>
      <c r="EV346" s="614" t="s">
        <v>529</v>
      </c>
      <c r="EW346" s="614" t="s">
        <v>1083</v>
      </c>
      <c r="EX346" s="614" t="s">
        <v>529</v>
      </c>
      <c r="EY346" s="614" t="s">
        <v>1083</v>
      </c>
      <c r="EZ346" s="614" t="s">
        <v>529</v>
      </c>
      <c r="FA346" s="614" t="s">
        <v>1083</v>
      </c>
      <c r="FB346" s="614" t="s">
        <v>1083</v>
      </c>
      <c r="FC346" s="614" t="s">
        <v>1083</v>
      </c>
      <c r="FD346" s="614" t="s">
        <v>1083</v>
      </c>
      <c r="FE346" s="614" t="s">
        <v>529</v>
      </c>
      <c r="FF346" s="614" t="s">
        <v>1083</v>
      </c>
      <c r="FG346" s="614" t="s">
        <v>1083</v>
      </c>
      <c r="FH346" s="614" t="s">
        <v>529</v>
      </c>
      <c r="FI346" s="614" t="s">
        <v>1083</v>
      </c>
      <c r="FJ346" s="614" t="s">
        <v>529</v>
      </c>
      <c r="FK346" s="614" t="s">
        <v>529</v>
      </c>
      <c r="FL346" s="614" t="s">
        <v>1083</v>
      </c>
      <c r="FM346" s="614" t="s">
        <v>1083</v>
      </c>
      <c r="FN346" s="614" t="s">
        <v>1083</v>
      </c>
      <c r="FO346" s="614" t="s">
        <v>1083</v>
      </c>
      <c r="FP346" s="614" t="s">
        <v>1083</v>
      </c>
      <c r="FQ346" s="614" t="s">
        <v>1083</v>
      </c>
      <c r="FR346" s="614" t="s">
        <v>529</v>
      </c>
      <c r="FS346" s="614" t="s">
        <v>529</v>
      </c>
      <c r="FT346" s="614" t="s">
        <v>529</v>
      </c>
      <c r="FU346" s="614" t="s">
        <v>529</v>
      </c>
      <c r="FV346" s="614" t="s">
        <v>529</v>
      </c>
      <c r="FW346" s="614" t="s">
        <v>529</v>
      </c>
      <c r="FX346" s="614" t="s">
        <v>529</v>
      </c>
      <c r="FY346" s="614" t="s">
        <v>1083</v>
      </c>
      <c r="FZ346" s="614" t="s">
        <v>529</v>
      </c>
      <c r="GA346" s="614" t="s">
        <v>529</v>
      </c>
      <c r="GB346" s="614" t="s">
        <v>529</v>
      </c>
      <c r="GC346" s="614" t="s">
        <v>529</v>
      </c>
      <c r="GD346" s="614" t="s">
        <v>529</v>
      </c>
      <c r="GE346" s="614" t="s">
        <v>1083</v>
      </c>
      <c r="GF346" s="614" t="s">
        <v>529</v>
      </c>
      <c r="GG346" s="614" t="s">
        <v>529</v>
      </c>
      <c r="GH346" s="614" t="s">
        <v>1083</v>
      </c>
      <c r="GI346" s="614" t="s">
        <v>1083</v>
      </c>
      <c r="GJ346" s="614" t="s">
        <v>529</v>
      </c>
      <c r="GK346" s="614" t="s">
        <v>1083</v>
      </c>
      <c r="GL346" s="614" t="s">
        <v>529</v>
      </c>
      <c r="GM346" s="614" t="s">
        <v>529</v>
      </c>
    </row>
    <row r="347" spans="1:195" x14ac:dyDescent="0.2">
      <c r="A347" s="613">
        <v>45172</v>
      </c>
      <c r="B347" s="614" t="s">
        <v>529</v>
      </c>
      <c r="C347" s="614" t="s">
        <v>1083</v>
      </c>
      <c r="D347" s="614" t="s">
        <v>1083</v>
      </c>
      <c r="E347" s="614" t="s">
        <v>529</v>
      </c>
      <c r="F347" s="614" t="s">
        <v>529</v>
      </c>
      <c r="G347" s="614" t="s">
        <v>1083</v>
      </c>
      <c r="H347" s="614" t="s">
        <v>1083</v>
      </c>
      <c r="I347" s="614" t="s">
        <v>1083</v>
      </c>
      <c r="J347" s="614" t="s">
        <v>1083</v>
      </c>
      <c r="K347" s="614" t="s">
        <v>1083</v>
      </c>
      <c r="L347" s="614" t="s">
        <v>1083</v>
      </c>
      <c r="M347" s="614" t="s">
        <v>1083</v>
      </c>
      <c r="N347" s="614" t="s">
        <v>1083</v>
      </c>
      <c r="O347" s="614" t="s">
        <v>1083</v>
      </c>
      <c r="P347" s="614" t="s">
        <v>1083</v>
      </c>
      <c r="Q347" s="614" t="s">
        <v>1083</v>
      </c>
      <c r="R347" s="614" t="s">
        <v>1083</v>
      </c>
      <c r="S347" s="614" t="s">
        <v>1083</v>
      </c>
      <c r="T347" s="614" t="s">
        <v>1083</v>
      </c>
      <c r="U347" s="614" t="s">
        <v>1083</v>
      </c>
      <c r="V347" s="614" t="s">
        <v>1083</v>
      </c>
      <c r="W347" s="614" t="s">
        <v>529</v>
      </c>
      <c r="X347" s="614" t="s">
        <v>529</v>
      </c>
      <c r="Y347" s="614" t="s">
        <v>529</v>
      </c>
      <c r="Z347" s="614" t="s">
        <v>1083</v>
      </c>
      <c r="AA347" s="614" t="s">
        <v>1083</v>
      </c>
      <c r="AB347" s="614" t="s">
        <v>1083</v>
      </c>
      <c r="AC347" s="614" t="s">
        <v>1083</v>
      </c>
      <c r="AD347" s="614" t="s">
        <v>1083</v>
      </c>
      <c r="AE347" s="614" t="s">
        <v>1083</v>
      </c>
      <c r="AF347" s="614" t="s">
        <v>1083</v>
      </c>
      <c r="AG347" s="614" t="s">
        <v>1083</v>
      </c>
      <c r="AH347" s="614" t="s">
        <v>1083</v>
      </c>
      <c r="AI347" s="614" t="s">
        <v>1083</v>
      </c>
      <c r="AJ347" s="614" t="s">
        <v>1083</v>
      </c>
      <c r="AK347" s="614" t="s">
        <v>1083</v>
      </c>
      <c r="AL347" s="614" t="s">
        <v>1083</v>
      </c>
      <c r="AM347" s="614" t="s">
        <v>1083</v>
      </c>
      <c r="AN347" s="614" t="s">
        <v>1083</v>
      </c>
      <c r="AO347" s="614" t="s">
        <v>1083</v>
      </c>
      <c r="AP347" s="614" t="s">
        <v>1083</v>
      </c>
      <c r="AQ347" s="614" t="s">
        <v>1083</v>
      </c>
      <c r="AR347" s="614" t="s">
        <v>1083</v>
      </c>
      <c r="AS347" s="614" t="s">
        <v>1083</v>
      </c>
      <c r="AT347" s="614" t="s">
        <v>1083</v>
      </c>
      <c r="AU347" s="614" t="s">
        <v>1083</v>
      </c>
      <c r="AV347" s="614" t="s">
        <v>1083</v>
      </c>
      <c r="AW347" s="614" t="s">
        <v>1083</v>
      </c>
      <c r="AX347" s="614" t="s">
        <v>1083</v>
      </c>
      <c r="AY347" s="614" t="s">
        <v>1083</v>
      </c>
      <c r="AZ347" s="614" t="s">
        <v>1083</v>
      </c>
      <c r="BA347" s="614" t="s">
        <v>1083</v>
      </c>
      <c r="BB347" s="614" t="s">
        <v>1083</v>
      </c>
      <c r="BC347" s="614" t="s">
        <v>529</v>
      </c>
      <c r="BD347" s="614" t="s">
        <v>529</v>
      </c>
      <c r="BE347" s="614" t="s">
        <v>1083</v>
      </c>
      <c r="BF347" s="614" t="s">
        <v>529</v>
      </c>
      <c r="BG347" s="614" t="s">
        <v>529</v>
      </c>
      <c r="BH347" s="614" t="s">
        <v>529</v>
      </c>
      <c r="BI347" s="614" t="s">
        <v>1083</v>
      </c>
      <c r="BJ347" s="614" t="s">
        <v>1083</v>
      </c>
      <c r="BK347" s="614" t="s">
        <v>529</v>
      </c>
      <c r="BL347" s="614" t="s">
        <v>529</v>
      </c>
      <c r="BM347" s="614" t="s">
        <v>1083</v>
      </c>
      <c r="BN347" s="614" t="s">
        <v>529</v>
      </c>
      <c r="BO347" s="614" t="s">
        <v>529</v>
      </c>
      <c r="BP347" s="614" t="s">
        <v>529</v>
      </c>
      <c r="BQ347" s="614" t="s">
        <v>529</v>
      </c>
      <c r="BR347" s="614" t="s">
        <v>529</v>
      </c>
      <c r="BS347" s="614" t="s">
        <v>529</v>
      </c>
      <c r="BT347" s="614" t="s">
        <v>529</v>
      </c>
      <c r="BU347" s="614" t="s">
        <v>529</v>
      </c>
      <c r="BV347" s="614" t="s">
        <v>529</v>
      </c>
      <c r="BW347" s="614" t="s">
        <v>529</v>
      </c>
      <c r="BX347" s="614" t="s">
        <v>529</v>
      </c>
      <c r="BY347" s="614" t="s">
        <v>1083</v>
      </c>
      <c r="BZ347" s="614" t="s">
        <v>1083</v>
      </c>
      <c r="CA347" s="614" t="s">
        <v>1083</v>
      </c>
      <c r="CB347" s="614" t="s">
        <v>1083</v>
      </c>
      <c r="CC347" s="614" t="s">
        <v>1083</v>
      </c>
      <c r="CD347" s="614" t="s">
        <v>1083</v>
      </c>
      <c r="CE347" s="614" t="s">
        <v>529</v>
      </c>
      <c r="CF347" s="614" t="s">
        <v>529</v>
      </c>
      <c r="CG347" s="614" t="s">
        <v>1083</v>
      </c>
      <c r="CH347" s="614" t="s">
        <v>1083</v>
      </c>
      <c r="CI347" s="614" t="s">
        <v>1083</v>
      </c>
      <c r="CJ347" s="614" t="s">
        <v>1083</v>
      </c>
      <c r="CK347" s="614" t="s">
        <v>529</v>
      </c>
      <c r="CL347" s="614" t="s">
        <v>1083</v>
      </c>
      <c r="CM347" s="614" t="s">
        <v>1083</v>
      </c>
      <c r="CN347" s="614" t="s">
        <v>1083</v>
      </c>
      <c r="CO347" s="614" t="s">
        <v>1083</v>
      </c>
      <c r="CP347" s="614" t="s">
        <v>1083</v>
      </c>
      <c r="CQ347" s="614" t="s">
        <v>1083</v>
      </c>
      <c r="CR347" s="614" t="s">
        <v>529</v>
      </c>
      <c r="CS347" s="614" t="s">
        <v>1083</v>
      </c>
      <c r="CT347" s="614" t="s">
        <v>1083</v>
      </c>
      <c r="CU347" s="614" t="s">
        <v>1083</v>
      </c>
      <c r="CV347" s="614" t="s">
        <v>1083</v>
      </c>
      <c r="CW347" s="614" t="s">
        <v>1083</v>
      </c>
      <c r="CX347" s="614" t="s">
        <v>1083</v>
      </c>
      <c r="CY347" s="614" t="s">
        <v>1083</v>
      </c>
      <c r="CZ347" s="614" t="s">
        <v>1083</v>
      </c>
      <c r="DA347" s="614" t="s">
        <v>1083</v>
      </c>
      <c r="DB347" s="614" t="s">
        <v>1083</v>
      </c>
      <c r="DC347" s="614" t="s">
        <v>529</v>
      </c>
      <c r="DD347" s="614" t="s">
        <v>1083</v>
      </c>
      <c r="DE347" s="614" t="s">
        <v>1083</v>
      </c>
      <c r="DF347" s="614" t="s">
        <v>1083</v>
      </c>
      <c r="DG347" s="614" t="s">
        <v>1083</v>
      </c>
      <c r="DH347" s="614" t="s">
        <v>1083</v>
      </c>
      <c r="DI347" s="614" t="s">
        <v>1083</v>
      </c>
      <c r="DJ347" s="614" t="s">
        <v>1083</v>
      </c>
      <c r="DK347" s="614" t="s">
        <v>1083</v>
      </c>
      <c r="DL347" s="614" t="s">
        <v>1083</v>
      </c>
      <c r="DM347" s="614" t="s">
        <v>529</v>
      </c>
      <c r="DN347" s="614" t="s">
        <v>1083</v>
      </c>
      <c r="DO347" s="614" t="s">
        <v>1083</v>
      </c>
      <c r="DP347" s="614" t="s">
        <v>529</v>
      </c>
      <c r="DQ347" s="614" t="s">
        <v>1083</v>
      </c>
      <c r="DR347" s="614" t="s">
        <v>1083</v>
      </c>
      <c r="DS347" s="614" t="s">
        <v>1083</v>
      </c>
      <c r="DT347" s="614" t="s">
        <v>1083</v>
      </c>
      <c r="DU347" s="614" t="s">
        <v>1083</v>
      </c>
      <c r="DV347" s="614" t="s">
        <v>1083</v>
      </c>
      <c r="DW347" s="614" t="s">
        <v>1083</v>
      </c>
      <c r="DX347" s="614" t="s">
        <v>1083</v>
      </c>
      <c r="DY347" s="614" t="s">
        <v>1083</v>
      </c>
      <c r="DZ347" s="614" t="s">
        <v>529</v>
      </c>
      <c r="EA347" s="614" t="s">
        <v>529</v>
      </c>
      <c r="EB347" s="614" t="s">
        <v>529</v>
      </c>
      <c r="EC347" s="614" t="s">
        <v>1083</v>
      </c>
      <c r="ED347" s="614" t="s">
        <v>529</v>
      </c>
      <c r="EE347" s="614" t="s">
        <v>529</v>
      </c>
      <c r="EF347" s="614" t="s">
        <v>529</v>
      </c>
      <c r="EG347" s="614" t="s">
        <v>529</v>
      </c>
      <c r="EH347" s="614" t="s">
        <v>1083</v>
      </c>
      <c r="EI347" s="614" t="s">
        <v>1083</v>
      </c>
      <c r="EJ347" s="614" t="s">
        <v>1083</v>
      </c>
      <c r="EK347" s="614" t="s">
        <v>1083</v>
      </c>
      <c r="EL347" s="614" t="s">
        <v>1083</v>
      </c>
      <c r="EM347" s="614" t="s">
        <v>1083</v>
      </c>
      <c r="EN347" s="614" t="s">
        <v>1083</v>
      </c>
      <c r="EO347" s="614" t="s">
        <v>1083</v>
      </c>
      <c r="EP347" s="614" t="s">
        <v>1083</v>
      </c>
      <c r="EQ347" s="614" t="s">
        <v>1083</v>
      </c>
      <c r="ER347" s="614" t="s">
        <v>1083</v>
      </c>
      <c r="ES347" s="614" t="s">
        <v>1083</v>
      </c>
      <c r="ET347" s="614" t="s">
        <v>529</v>
      </c>
      <c r="EU347" s="614" t="s">
        <v>529</v>
      </c>
      <c r="EV347" s="614" t="s">
        <v>529</v>
      </c>
      <c r="EW347" s="614" t="s">
        <v>1083</v>
      </c>
      <c r="EX347" s="614" t="s">
        <v>1083</v>
      </c>
      <c r="EY347" s="614" t="s">
        <v>1083</v>
      </c>
      <c r="EZ347" s="614" t="s">
        <v>529</v>
      </c>
      <c r="FA347" s="614" t="s">
        <v>1083</v>
      </c>
      <c r="FB347" s="614" t="s">
        <v>1083</v>
      </c>
      <c r="FC347" s="614" t="s">
        <v>529</v>
      </c>
      <c r="FD347" s="614" t="s">
        <v>1083</v>
      </c>
      <c r="FE347" s="614" t="s">
        <v>1083</v>
      </c>
      <c r="FF347" s="614" t="s">
        <v>1083</v>
      </c>
      <c r="FG347" s="614" t="s">
        <v>1083</v>
      </c>
      <c r="FH347" s="614" t="s">
        <v>1083</v>
      </c>
      <c r="FI347" s="614" t="s">
        <v>1083</v>
      </c>
      <c r="FJ347" s="614" t="s">
        <v>529</v>
      </c>
      <c r="FK347" s="614" t="s">
        <v>529</v>
      </c>
      <c r="FL347" s="614" t="s">
        <v>1083</v>
      </c>
      <c r="FM347" s="614" t="s">
        <v>1083</v>
      </c>
      <c r="FN347" s="614" t="s">
        <v>1083</v>
      </c>
      <c r="FO347" s="614" t="s">
        <v>1083</v>
      </c>
      <c r="FP347" s="614" t="s">
        <v>1083</v>
      </c>
      <c r="FQ347" s="614" t="s">
        <v>1083</v>
      </c>
      <c r="FR347" s="614" t="s">
        <v>529</v>
      </c>
      <c r="FS347" s="614" t="s">
        <v>529</v>
      </c>
      <c r="FT347" s="614" t="s">
        <v>529</v>
      </c>
      <c r="FU347" s="614" t="s">
        <v>529</v>
      </c>
      <c r="FV347" s="614" t="s">
        <v>529</v>
      </c>
      <c r="FW347" s="614" t="s">
        <v>529</v>
      </c>
      <c r="FX347" s="614" t="s">
        <v>529</v>
      </c>
      <c r="FY347" s="614" t="s">
        <v>1083</v>
      </c>
      <c r="FZ347" s="614" t="s">
        <v>529</v>
      </c>
      <c r="GA347" s="614" t="s">
        <v>529</v>
      </c>
      <c r="GB347" s="614" t="s">
        <v>529</v>
      </c>
      <c r="GC347" s="614" t="s">
        <v>529</v>
      </c>
      <c r="GD347" s="614" t="s">
        <v>529</v>
      </c>
      <c r="GE347" s="614" t="s">
        <v>1083</v>
      </c>
      <c r="GF347" s="614" t="s">
        <v>529</v>
      </c>
      <c r="GG347" s="614" t="s">
        <v>529</v>
      </c>
      <c r="GH347" s="614" t="s">
        <v>1083</v>
      </c>
      <c r="GI347" s="614" t="s">
        <v>1083</v>
      </c>
      <c r="GJ347" s="614" t="s">
        <v>529</v>
      </c>
      <c r="GK347" s="614" t="s">
        <v>1083</v>
      </c>
      <c r="GL347" s="614" t="s">
        <v>529</v>
      </c>
      <c r="GM347" s="614" t="s">
        <v>529</v>
      </c>
    </row>
    <row r="348" spans="1:195" x14ac:dyDescent="0.2">
      <c r="A348" s="613">
        <v>45173</v>
      </c>
      <c r="B348" s="614" t="s">
        <v>1083</v>
      </c>
      <c r="C348" s="614" t="s">
        <v>1083</v>
      </c>
      <c r="D348" s="614" t="s">
        <v>1083</v>
      </c>
      <c r="E348" s="614" t="s">
        <v>529</v>
      </c>
      <c r="F348" s="614" t="s">
        <v>1083</v>
      </c>
      <c r="G348" s="614" t="s">
        <v>1083</v>
      </c>
      <c r="H348" s="614" t="s">
        <v>1083</v>
      </c>
      <c r="I348" s="614" t="s">
        <v>1083</v>
      </c>
      <c r="J348" s="614" t="s">
        <v>1083</v>
      </c>
      <c r="K348" s="614" t="s">
        <v>1083</v>
      </c>
      <c r="L348" s="614" t="s">
        <v>1083</v>
      </c>
      <c r="M348" s="614" t="s">
        <v>1083</v>
      </c>
      <c r="N348" s="614" t="s">
        <v>1083</v>
      </c>
      <c r="O348" s="614" t="s">
        <v>1083</v>
      </c>
      <c r="P348" s="614" t="s">
        <v>1083</v>
      </c>
      <c r="Q348" s="614" t="s">
        <v>1083</v>
      </c>
      <c r="R348" s="614" t="s">
        <v>1083</v>
      </c>
      <c r="S348" s="614" t="s">
        <v>1083</v>
      </c>
      <c r="T348" s="614" t="s">
        <v>1083</v>
      </c>
      <c r="U348" s="614" t="s">
        <v>1083</v>
      </c>
      <c r="V348" s="614" t="s">
        <v>1083</v>
      </c>
      <c r="W348" s="614" t="s">
        <v>529</v>
      </c>
      <c r="X348" s="614" t="s">
        <v>529</v>
      </c>
      <c r="Y348" s="614" t="s">
        <v>1083</v>
      </c>
      <c r="Z348" s="614" t="s">
        <v>1083</v>
      </c>
      <c r="AA348" s="614" t="s">
        <v>1083</v>
      </c>
      <c r="AB348" s="614" t="s">
        <v>1083</v>
      </c>
      <c r="AC348" s="614" t="s">
        <v>1083</v>
      </c>
      <c r="AD348" s="614" t="s">
        <v>1083</v>
      </c>
      <c r="AE348" s="614" t="s">
        <v>1083</v>
      </c>
      <c r="AF348" s="614" t="s">
        <v>1083</v>
      </c>
      <c r="AG348" s="614" t="s">
        <v>1083</v>
      </c>
      <c r="AH348" s="614" t="s">
        <v>1083</v>
      </c>
      <c r="AI348" s="614" t="s">
        <v>1083</v>
      </c>
      <c r="AJ348" s="614" t="s">
        <v>1083</v>
      </c>
      <c r="AK348" s="614" t="s">
        <v>1083</v>
      </c>
      <c r="AL348" s="614" t="s">
        <v>1083</v>
      </c>
      <c r="AM348" s="614" t="s">
        <v>1083</v>
      </c>
      <c r="AN348" s="614" t="s">
        <v>1083</v>
      </c>
      <c r="AO348" s="614" t="s">
        <v>1083</v>
      </c>
      <c r="AP348" s="614" t="s">
        <v>1083</v>
      </c>
      <c r="AQ348" s="614" t="s">
        <v>1083</v>
      </c>
      <c r="AR348" s="614" t="s">
        <v>1083</v>
      </c>
      <c r="AS348" s="614" t="s">
        <v>1083</v>
      </c>
      <c r="AT348" s="614" t="s">
        <v>1083</v>
      </c>
      <c r="AU348" s="614" t="s">
        <v>1083</v>
      </c>
      <c r="AV348" s="614" t="s">
        <v>1083</v>
      </c>
      <c r="AW348" s="614" t="s">
        <v>1083</v>
      </c>
      <c r="AX348" s="614" t="s">
        <v>1083</v>
      </c>
      <c r="AY348" s="614" t="s">
        <v>1083</v>
      </c>
      <c r="AZ348" s="614" t="s">
        <v>1083</v>
      </c>
      <c r="BA348" s="614" t="s">
        <v>1083</v>
      </c>
      <c r="BB348" s="614" t="s">
        <v>1083</v>
      </c>
      <c r="BC348" s="614" t="s">
        <v>529</v>
      </c>
      <c r="BD348" s="614" t="s">
        <v>529</v>
      </c>
      <c r="BE348" s="614" t="s">
        <v>1083</v>
      </c>
      <c r="BF348" s="614" t="s">
        <v>529</v>
      </c>
      <c r="BG348" s="614" t="s">
        <v>529</v>
      </c>
      <c r="BH348" s="614" t="s">
        <v>529</v>
      </c>
      <c r="BI348" s="614" t="s">
        <v>1083</v>
      </c>
      <c r="BJ348" s="614" t="s">
        <v>1083</v>
      </c>
      <c r="BK348" s="614" t="s">
        <v>529</v>
      </c>
      <c r="BL348" s="614" t="s">
        <v>529</v>
      </c>
      <c r="BM348" s="614" t="s">
        <v>1083</v>
      </c>
      <c r="BN348" s="614" t="s">
        <v>529</v>
      </c>
      <c r="BO348" s="614" t="s">
        <v>529</v>
      </c>
      <c r="BP348" s="614" t="s">
        <v>529</v>
      </c>
      <c r="BQ348" s="614" t="s">
        <v>529</v>
      </c>
      <c r="BR348" s="614" t="s">
        <v>529</v>
      </c>
      <c r="BS348" s="614" t="s">
        <v>529</v>
      </c>
      <c r="BT348" s="614" t="s">
        <v>529</v>
      </c>
      <c r="BU348" s="614" t="s">
        <v>529</v>
      </c>
      <c r="BV348" s="614" t="s">
        <v>529</v>
      </c>
      <c r="BW348" s="614" t="s">
        <v>529</v>
      </c>
      <c r="BX348" s="614" t="s">
        <v>529</v>
      </c>
      <c r="BY348" s="614" t="s">
        <v>1083</v>
      </c>
      <c r="BZ348" s="614" t="s">
        <v>1083</v>
      </c>
      <c r="CA348" s="614" t="s">
        <v>1083</v>
      </c>
      <c r="CB348" s="614" t="s">
        <v>1083</v>
      </c>
      <c r="CC348" s="614" t="s">
        <v>1083</v>
      </c>
      <c r="CD348" s="614" t="s">
        <v>1083</v>
      </c>
      <c r="CE348" s="614" t="s">
        <v>529</v>
      </c>
      <c r="CF348" s="614" t="s">
        <v>529</v>
      </c>
      <c r="CG348" s="614" t="s">
        <v>1083</v>
      </c>
      <c r="CH348" s="614" t="s">
        <v>1083</v>
      </c>
      <c r="CI348" s="614" t="s">
        <v>1083</v>
      </c>
      <c r="CJ348" s="614" t="s">
        <v>1083</v>
      </c>
      <c r="CK348" s="614" t="s">
        <v>529</v>
      </c>
      <c r="CL348" s="614" t="s">
        <v>1083</v>
      </c>
      <c r="CM348" s="614" t="s">
        <v>1083</v>
      </c>
      <c r="CN348" s="614" t="s">
        <v>1083</v>
      </c>
      <c r="CO348" s="614" t="s">
        <v>1083</v>
      </c>
      <c r="CP348" s="614" t="s">
        <v>1083</v>
      </c>
      <c r="CQ348" s="614" t="s">
        <v>1083</v>
      </c>
      <c r="CR348" s="614" t="s">
        <v>529</v>
      </c>
      <c r="CS348" s="614" t="s">
        <v>1083</v>
      </c>
      <c r="CT348" s="614" t="s">
        <v>1083</v>
      </c>
      <c r="CU348" s="614" t="s">
        <v>1083</v>
      </c>
      <c r="CV348" s="614" t="s">
        <v>1083</v>
      </c>
      <c r="CW348" s="614" t="s">
        <v>1083</v>
      </c>
      <c r="CX348" s="614" t="s">
        <v>1083</v>
      </c>
      <c r="CY348" s="614" t="s">
        <v>1083</v>
      </c>
      <c r="CZ348" s="614" t="s">
        <v>1083</v>
      </c>
      <c r="DA348" s="614" t="s">
        <v>1083</v>
      </c>
      <c r="DB348" s="614" t="s">
        <v>1083</v>
      </c>
      <c r="DC348" s="614" t="s">
        <v>529</v>
      </c>
      <c r="DD348" s="614" t="s">
        <v>1083</v>
      </c>
      <c r="DE348" s="614" t="s">
        <v>1083</v>
      </c>
      <c r="DF348" s="614" t="s">
        <v>1083</v>
      </c>
      <c r="DG348" s="614" t="s">
        <v>1083</v>
      </c>
      <c r="DH348" s="614" t="s">
        <v>1083</v>
      </c>
      <c r="DI348" s="614" t="s">
        <v>1083</v>
      </c>
      <c r="DJ348" s="614" t="s">
        <v>1083</v>
      </c>
      <c r="DK348" s="614" t="s">
        <v>1083</v>
      </c>
      <c r="DL348" s="614" t="s">
        <v>1083</v>
      </c>
      <c r="DM348" s="614" t="s">
        <v>529</v>
      </c>
      <c r="DN348" s="614" t="s">
        <v>1083</v>
      </c>
      <c r="DO348" s="614" t="s">
        <v>1083</v>
      </c>
      <c r="DP348" s="614" t="s">
        <v>529</v>
      </c>
      <c r="DQ348" s="614" t="s">
        <v>1083</v>
      </c>
      <c r="DR348" s="614" t="s">
        <v>1083</v>
      </c>
      <c r="DS348" s="614" t="s">
        <v>1083</v>
      </c>
      <c r="DT348" s="614" t="s">
        <v>1083</v>
      </c>
      <c r="DU348" s="614" t="s">
        <v>1083</v>
      </c>
      <c r="DV348" s="614" t="s">
        <v>1083</v>
      </c>
      <c r="DW348" s="614" t="s">
        <v>1083</v>
      </c>
      <c r="DX348" s="614" t="s">
        <v>1083</v>
      </c>
      <c r="DY348" s="614" t="s">
        <v>1083</v>
      </c>
      <c r="DZ348" s="614" t="s">
        <v>529</v>
      </c>
      <c r="EA348" s="614" t="s">
        <v>529</v>
      </c>
      <c r="EB348" s="614" t="s">
        <v>529</v>
      </c>
      <c r="EC348" s="614" t="s">
        <v>1083</v>
      </c>
      <c r="ED348" s="614" t="s">
        <v>529</v>
      </c>
      <c r="EE348" s="614" t="s">
        <v>1083</v>
      </c>
      <c r="EF348" s="614" t="s">
        <v>529</v>
      </c>
      <c r="EG348" s="614" t="s">
        <v>529</v>
      </c>
      <c r="EH348" s="614" t="s">
        <v>1083</v>
      </c>
      <c r="EI348" s="614" t="s">
        <v>1083</v>
      </c>
      <c r="EJ348" s="614" t="s">
        <v>1083</v>
      </c>
      <c r="EK348" s="614" t="s">
        <v>1083</v>
      </c>
      <c r="EL348" s="614" t="s">
        <v>1083</v>
      </c>
      <c r="EM348" s="614" t="s">
        <v>1083</v>
      </c>
      <c r="EN348" s="614" t="s">
        <v>1083</v>
      </c>
      <c r="EO348" s="614" t="s">
        <v>1083</v>
      </c>
      <c r="EP348" s="614" t="s">
        <v>1083</v>
      </c>
      <c r="EQ348" s="614" t="s">
        <v>1083</v>
      </c>
      <c r="ER348" s="614" t="s">
        <v>1083</v>
      </c>
      <c r="ES348" s="614" t="s">
        <v>1083</v>
      </c>
      <c r="ET348" s="614" t="s">
        <v>529</v>
      </c>
      <c r="EU348" s="614" t="s">
        <v>529</v>
      </c>
      <c r="EV348" s="614" t="s">
        <v>529</v>
      </c>
      <c r="EW348" s="614" t="s">
        <v>1083</v>
      </c>
      <c r="EX348" s="614" t="s">
        <v>1083</v>
      </c>
      <c r="EY348" s="614" t="s">
        <v>1083</v>
      </c>
      <c r="EZ348" s="614" t="s">
        <v>529</v>
      </c>
      <c r="FA348" s="614" t="s">
        <v>1083</v>
      </c>
      <c r="FB348" s="614" t="s">
        <v>1083</v>
      </c>
      <c r="FC348" s="614" t="s">
        <v>1083</v>
      </c>
      <c r="FD348" s="614" t="s">
        <v>1083</v>
      </c>
      <c r="FE348" s="614" t="s">
        <v>1083</v>
      </c>
      <c r="FF348" s="614" t="s">
        <v>1083</v>
      </c>
      <c r="FG348" s="614" t="s">
        <v>1083</v>
      </c>
      <c r="FH348" s="614" t="s">
        <v>1083</v>
      </c>
      <c r="FI348" s="614" t="s">
        <v>1083</v>
      </c>
      <c r="FJ348" s="614" t="s">
        <v>529</v>
      </c>
      <c r="FK348" s="614" t="s">
        <v>529</v>
      </c>
      <c r="FL348" s="614" t="s">
        <v>1083</v>
      </c>
      <c r="FM348" s="614" t="s">
        <v>1083</v>
      </c>
      <c r="FN348" s="614" t="s">
        <v>1083</v>
      </c>
      <c r="FO348" s="614" t="s">
        <v>1083</v>
      </c>
      <c r="FP348" s="614" t="s">
        <v>1083</v>
      </c>
      <c r="FQ348" s="614" t="s">
        <v>1083</v>
      </c>
      <c r="FR348" s="614" t="s">
        <v>529</v>
      </c>
      <c r="FS348" s="614" t="s">
        <v>529</v>
      </c>
      <c r="FT348" s="614" t="s">
        <v>529</v>
      </c>
      <c r="FU348" s="614" t="s">
        <v>529</v>
      </c>
      <c r="FV348" s="614" t="s">
        <v>529</v>
      </c>
      <c r="FW348" s="614" t="s">
        <v>529</v>
      </c>
      <c r="FX348" s="614" t="s">
        <v>529</v>
      </c>
      <c r="FY348" s="614" t="s">
        <v>1083</v>
      </c>
      <c r="FZ348" s="614" t="s">
        <v>529</v>
      </c>
      <c r="GA348" s="614" t="s">
        <v>529</v>
      </c>
      <c r="GB348" s="614" t="s">
        <v>529</v>
      </c>
      <c r="GC348" s="614" t="s">
        <v>529</v>
      </c>
      <c r="GD348" s="614" t="s">
        <v>529</v>
      </c>
      <c r="GE348" s="614" t="s">
        <v>1083</v>
      </c>
      <c r="GF348" s="614" t="s">
        <v>529</v>
      </c>
      <c r="GG348" s="614" t="s">
        <v>529</v>
      </c>
      <c r="GH348" s="614" t="s">
        <v>1083</v>
      </c>
      <c r="GI348" s="614" t="s">
        <v>1083</v>
      </c>
      <c r="GJ348" s="614" t="s">
        <v>1083</v>
      </c>
      <c r="GK348" s="614" t="s">
        <v>1083</v>
      </c>
      <c r="GL348" s="614" t="s">
        <v>529</v>
      </c>
      <c r="GM348" s="614" t="s">
        <v>529</v>
      </c>
    </row>
    <row r="349" spans="1:195" x14ac:dyDescent="0.2">
      <c r="A349" s="613">
        <v>45174</v>
      </c>
      <c r="B349" s="614" t="s">
        <v>1083</v>
      </c>
      <c r="C349" s="614" t="s">
        <v>1083</v>
      </c>
      <c r="D349" s="614" t="s">
        <v>1083</v>
      </c>
      <c r="E349" s="614" t="s">
        <v>529</v>
      </c>
      <c r="F349" s="614" t="s">
        <v>1083</v>
      </c>
      <c r="G349" s="614" t="s">
        <v>1083</v>
      </c>
      <c r="H349" s="614" t="s">
        <v>1083</v>
      </c>
      <c r="I349" s="614" t="s">
        <v>1083</v>
      </c>
      <c r="J349" s="614" t="s">
        <v>1083</v>
      </c>
      <c r="K349" s="614" t="s">
        <v>1083</v>
      </c>
      <c r="L349" s="614" t="s">
        <v>1083</v>
      </c>
      <c r="M349" s="614" t="s">
        <v>1083</v>
      </c>
      <c r="N349" s="614" t="s">
        <v>1083</v>
      </c>
      <c r="O349" s="614" t="s">
        <v>1083</v>
      </c>
      <c r="P349" s="614" t="s">
        <v>1083</v>
      </c>
      <c r="Q349" s="614" t="s">
        <v>1083</v>
      </c>
      <c r="R349" s="614" t="s">
        <v>1083</v>
      </c>
      <c r="S349" s="614" t="s">
        <v>1083</v>
      </c>
      <c r="T349" s="614" t="s">
        <v>1083</v>
      </c>
      <c r="U349" s="614" t="s">
        <v>1083</v>
      </c>
      <c r="V349" s="614" t="s">
        <v>1083</v>
      </c>
      <c r="W349" s="614" t="s">
        <v>529</v>
      </c>
      <c r="X349" s="614" t="s">
        <v>529</v>
      </c>
      <c r="Y349" s="614" t="s">
        <v>1083</v>
      </c>
      <c r="Z349" s="614" t="s">
        <v>1083</v>
      </c>
      <c r="AA349" s="614" t="s">
        <v>1083</v>
      </c>
      <c r="AB349" s="614" t="s">
        <v>1083</v>
      </c>
      <c r="AC349" s="614" t="s">
        <v>1083</v>
      </c>
      <c r="AD349" s="614" t="s">
        <v>1083</v>
      </c>
      <c r="AE349" s="614" t="s">
        <v>1083</v>
      </c>
      <c r="AF349" s="614" t="s">
        <v>1083</v>
      </c>
      <c r="AG349" s="614" t="s">
        <v>1083</v>
      </c>
      <c r="AH349" s="614" t="s">
        <v>1083</v>
      </c>
      <c r="AI349" s="614" t="s">
        <v>1083</v>
      </c>
      <c r="AJ349" s="614" t="s">
        <v>1083</v>
      </c>
      <c r="AK349" s="614" t="s">
        <v>1083</v>
      </c>
      <c r="AL349" s="614" t="s">
        <v>1083</v>
      </c>
      <c r="AM349" s="614" t="s">
        <v>1083</v>
      </c>
      <c r="AN349" s="614" t="s">
        <v>1083</v>
      </c>
      <c r="AO349" s="614" t="s">
        <v>1083</v>
      </c>
      <c r="AP349" s="614" t="s">
        <v>1083</v>
      </c>
      <c r="AQ349" s="614" t="s">
        <v>1083</v>
      </c>
      <c r="AR349" s="614" t="s">
        <v>1083</v>
      </c>
      <c r="AS349" s="614" t="s">
        <v>1083</v>
      </c>
      <c r="AT349" s="614" t="s">
        <v>1083</v>
      </c>
      <c r="AU349" s="614" t="s">
        <v>1083</v>
      </c>
      <c r="AV349" s="614" t="s">
        <v>1083</v>
      </c>
      <c r="AW349" s="614" t="s">
        <v>1083</v>
      </c>
      <c r="AX349" s="614" t="s">
        <v>1083</v>
      </c>
      <c r="AY349" s="614" t="s">
        <v>1083</v>
      </c>
      <c r="AZ349" s="614" t="s">
        <v>1083</v>
      </c>
      <c r="BA349" s="614" t="s">
        <v>1083</v>
      </c>
      <c r="BB349" s="614" t="s">
        <v>1083</v>
      </c>
      <c r="BC349" s="614" t="s">
        <v>529</v>
      </c>
      <c r="BD349" s="614" t="s">
        <v>529</v>
      </c>
      <c r="BE349" s="614" t="s">
        <v>1083</v>
      </c>
      <c r="BF349" s="614" t="s">
        <v>529</v>
      </c>
      <c r="BG349" s="614" t="s">
        <v>529</v>
      </c>
      <c r="BH349" s="614" t="s">
        <v>529</v>
      </c>
      <c r="BI349" s="614" t="s">
        <v>1083</v>
      </c>
      <c r="BJ349" s="614" t="s">
        <v>1083</v>
      </c>
      <c r="BK349" s="614" t="s">
        <v>529</v>
      </c>
      <c r="BL349" s="614" t="s">
        <v>529</v>
      </c>
      <c r="BM349" s="614" t="s">
        <v>1083</v>
      </c>
      <c r="BN349" s="614" t="s">
        <v>529</v>
      </c>
      <c r="BO349" s="614" t="s">
        <v>529</v>
      </c>
      <c r="BP349" s="614" t="s">
        <v>529</v>
      </c>
      <c r="BQ349" s="614" t="s">
        <v>529</v>
      </c>
      <c r="BR349" s="614" t="s">
        <v>529</v>
      </c>
      <c r="BS349" s="614" t="s">
        <v>529</v>
      </c>
      <c r="BT349" s="614" t="s">
        <v>529</v>
      </c>
      <c r="BU349" s="614" t="s">
        <v>529</v>
      </c>
      <c r="BV349" s="614" t="s">
        <v>529</v>
      </c>
      <c r="BW349" s="614" t="s">
        <v>529</v>
      </c>
      <c r="BX349" s="614" t="s">
        <v>529</v>
      </c>
      <c r="BY349" s="614" t="s">
        <v>1083</v>
      </c>
      <c r="BZ349" s="614" t="s">
        <v>1083</v>
      </c>
      <c r="CA349" s="614" t="s">
        <v>1083</v>
      </c>
      <c r="CB349" s="614" t="s">
        <v>1083</v>
      </c>
      <c r="CC349" s="614" t="s">
        <v>1083</v>
      </c>
      <c r="CD349" s="614" t="s">
        <v>1083</v>
      </c>
      <c r="CE349" s="614" t="s">
        <v>529</v>
      </c>
      <c r="CF349" s="614" t="s">
        <v>529</v>
      </c>
      <c r="CG349" s="614" t="s">
        <v>1083</v>
      </c>
      <c r="CH349" s="614" t="s">
        <v>1083</v>
      </c>
      <c r="CI349" s="614" t="s">
        <v>1083</v>
      </c>
      <c r="CJ349" s="614" t="s">
        <v>1083</v>
      </c>
      <c r="CK349" s="614" t="s">
        <v>529</v>
      </c>
      <c r="CL349" s="614" t="s">
        <v>1083</v>
      </c>
      <c r="CM349" s="614" t="s">
        <v>1083</v>
      </c>
      <c r="CN349" s="614" t="s">
        <v>1083</v>
      </c>
      <c r="CO349" s="614" t="s">
        <v>1083</v>
      </c>
      <c r="CP349" s="614" t="s">
        <v>1083</v>
      </c>
      <c r="CQ349" s="614" t="s">
        <v>1083</v>
      </c>
      <c r="CR349" s="614" t="s">
        <v>529</v>
      </c>
      <c r="CS349" s="614" t="s">
        <v>1083</v>
      </c>
      <c r="CT349" s="614" t="s">
        <v>1083</v>
      </c>
      <c r="CU349" s="614" t="s">
        <v>1083</v>
      </c>
      <c r="CV349" s="614" t="s">
        <v>1083</v>
      </c>
      <c r="CW349" s="614" t="s">
        <v>1083</v>
      </c>
      <c r="CX349" s="614" t="s">
        <v>1083</v>
      </c>
      <c r="CY349" s="614" t="s">
        <v>1083</v>
      </c>
      <c r="CZ349" s="614" t="s">
        <v>1083</v>
      </c>
      <c r="DA349" s="614" t="s">
        <v>1083</v>
      </c>
      <c r="DB349" s="614" t="s">
        <v>1083</v>
      </c>
      <c r="DC349" s="614" t="s">
        <v>529</v>
      </c>
      <c r="DD349" s="614" t="s">
        <v>1083</v>
      </c>
      <c r="DE349" s="614" t="s">
        <v>1083</v>
      </c>
      <c r="DF349" s="614" t="s">
        <v>1083</v>
      </c>
      <c r="DG349" s="614" t="s">
        <v>1083</v>
      </c>
      <c r="DH349" s="614" t="s">
        <v>1083</v>
      </c>
      <c r="DI349" s="614" t="s">
        <v>1083</v>
      </c>
      <c r="DJ349" s="614" t="s">
        <v>1083</v>
      </c>
      <c r="DK349" s="614" t="s">
        <v>1083</v>
      </c>
      <c r="DL349" s="614" t="s">
        <v>1083</v>
      </c>
      <c r="DM349" s="614" t="s">
        <v>529</v>
      </c>
      <c r="DN349" s="614" t="s">
        <v>1083</v>
      </c>
      <c r="DO349" s="614" t="s">
        <v>1083</v>
      </c>
      <c r="DP349" s="614" t="s">
        <v>529</v>
      </c>
      <c r="DQ349" s="614" t="s">
        <v>1083</v>
      </c>
      <c r="DR349" s="614" t="s">
        <v>1083</v>
      </c>
      <c r="DS349" s="614" t="s">
        <v>1083</v>
      </c>
      <c r="DT349" s="614" t="s">
        <v>1083</v>
      </c>
      <c r="DU349" s="614" t="s">
        <v>1083</v>
      </c>
      <c r="DV349" s="614" t="s">
        <v>1083</v>
      </c>
      <c r="DW349" s="614" t="s">
        <v>1083</v>
      </c>
      <c r="DX349" s="614" t="s">
        <v>1083</v>
      </c>
      <c r="DY349" s="614" t="s">
        <v>1083</v>
      </c>
      <c r="DZ349" s="614" t="s">
        <v>529</v>
      </c>
      <c r="EA349" s="614" t="s">
        <v>529</v>
      </c>
      <c r="EB349" s="614" t="s">
        <v>529</v>
      </c>
      <c r="EC349" s="614" t="s">
        <v>1083</v>
      </c>
      <c r="ED349" s="614" t="s">
        <v>529</v>
      </c>
      <c r="EE349" s="614" t="s">
        <v>529</v>
      </c>
      <c r="EF349" s="614" t="s">
        <v>529</v>
      </c>
      <c r="EG349" s="614" t="s">
        <v>529</v>
      </c>
      <c r="EH349" s="614" t="s">
        <v>1083</v>
      </c>
      <c r="EI349" s="614" t="s">
        <v>1083</v>
      </c>
      <c r="EJ349" s="614" t="s">
        <v>1083</v>
      </c>
      <c r="EK349" s="614" t="s">
        <v>1083</v>
      </c>
      <c r="EL349" s="614" t="s">
        <v>1083</v>
      </c>
      <c r="EM349" s="614" t="s">
        <v>1083</v>
      </c>
      <c r="EN349" s="614" t="s">
        <v>1083</v>
      </c>
      <c r="EO349" s="614" t="s">
        <v>1083</v>
      </c>
      <c r="EP349" s="614" t="s">
        <v>1083</v>
      </c>
      <c r="EQ349" s="614" t="s">
        <v>1083</v>
      </c>
      <c r="ER349" s="614" t="s">
        <v>1083</v>
      </c>
      <c r="ES349" s="614" t="s">
        <v>1083</v>
      </c>
      <c r="ET349" s="614" t="s">
        <v>529</v>
      </c>
      <c r="EU349" s="614" t="s">
        <v>1083</v>
      </c>
      <c r="EV349" s="614" t="s">
        <v>529</v>
      </c>
      <c r="EW349" s="614" t="s">
        <v>1083</v>
      </c>
      <c r="EX349" s="614" t="s">
        <v>1083</v>
      </c>
      <c r="EY349" s="614" t="s">
        <v>1083</v>
      </c>
      <c r="EZ349" s="614" t="s">
        <v>529</v>
      </c>
      <c r="FA349" s="614" t="s">
        <v>1083</v>
      </c>
      <c r="FB349" s="614" t="s">
        <v>1083</v>
      </c>
      <c r="FC349" s="614" t="s">
        <v>1083</v>
      </c>
      <c r="FD349" s="614" t="s">
        <v>1083</v>
      </c>
      <c r="FE349" s="614" t="s">
        <v>1083</v>
      </c>
      <c r="FF349" s="614" t="s">
        <v>1083</v>
      </c>
      <c r="FG349" s="614" t="s">
        <v>1083</v>
      </c>
      <c r="FH349" s="614" t="s">
        <v>1083</v>
      </c>
      <c r="FI349" s="614" t="s">
        <v>1083</v>
      </c>
      <c r="FJ349" s="614" t="s">
        <v>1083</v>
      </c>
      <c r="FK349" s="614" t="s">
        <v>1083</v>
      </c>
      <c r="FL349" s="614" t="s">
        <v>1083</v>
      </c>
      <c r="FM349" s="614" t="s">
        <v>1083</v>
      </c>
      <c r="FN349" s="614" t="s">
        <v>1083</v>
      </c>
      <c r="FO349" s="614" t="s">
        <v>1083</v>
      </c>
      <c r="FP349" s="614" t="s">
        <v>1083</v>
      </c>
      <c r="FQ349" s="614" t="s">
        <v>1083</v>
      </c>
      <c r="FR349" s="614" t="s">
        <v>529</v>
      </c>
      <c r="FS349" s="614" t="s">
        <v>529</v>
      </c>
      <c r="FT349" s="614" t="s">
        <v>529</v>
      </c>
      <c r="FU349" s="614" t="s">
        <v>529</v>
      </c>
      <c r="FV349" s="614" t="s">
        <v>529</v>
      </c>
      <c r="FW349" s="614" t="s">
        <v>529</v>
      </c>
      <c r="FX349" s="614" t="s">
        <v>529</v>
      </c>
      <c r="FY349" s="614" t="s">
        <v>1083</v>
      </c>
      <c r="FZ349" s="614" t="s">
        <v>529</v>
      </c>
      <c r="GA349" s="614" t="s">
        <v>529</v>
      </c>
      <c r="GB349" s="614" t="s">
        <v>529</v>
      </c>
      <c r="GC349" s="614" t="s">
        <v>529</v>
      </c>
      <c r="GD349" s="614" t="s">
        <v>529</v>
      </c>
      <c r="GE349" s="614" t="s">
        <v>1083</v>
      </c>
      <c r="GF349" s="614" t="s">
        <v>529</v>
      </c>
      <c r="GG349" s="614" t="s">
        <v>529</v>
      </c>
      <c r="GH349" s="614" t="s">
        <v>1083</v>
      </c>
      <c r="GI349" s="614" t="s">
        <v>1083</v>
      </c>
      <c r="GJ349" s="614" t="s">
        <v>529</v>
      </c>
      <c r="GK349" s="614" t="s">
        <v>1083</v>
      </c>
      <c r="GL349" s="614" t="s">
        <v>529</v>
      </c>
      <c r="GM349" s="614" t="s">
        <v>529</v>
      </c>
    </row>
    <row r="350" spans="1:195" x14ac:dyDescent="0.2">
      <c r="A350" s="613">
        <v>45175</v>
      </c>
      <c r="B350" s="614" t="s">
        <v>1083</v>
      </c>
      <c r="C350" s="614" t="s">
        <v>1083</v>
      </c>
      <c r="D350" s="614" t="s">
        <v>1083</v>
      </c>
      <c r="E350" s="614" t="s">
        <v>529</v>
      </c>
      <c r="F350" s="614" t="s">
        <v>1083</v>
      </c>
      <c r="G350" s="614" t="s">
        <v>1083</v>
      </c>
      <c r="H350" s="614" t="s">
        <v>1083</v>
      </c>
      <c r="I350" s="614" t="s">
        <v>1083</v>
      </c>
      <c r="J350" s="614" t="s">
        <v>1083</v>
      </c>
      <c r="K350" s="614" t="s">
        <v>1083</v>
      </c>
      <c r="L350" s="614" t="s">
        <v>1083</v>
      </c>
      <c r="M350" s="614" t="s">
        <v>1083</v>
      </c>
      <c r="N350" s="614" t="s">
        <v>1083</v>
      </c>
      <c r="O350" s="614" t="s">
        <v>1083</v>
      </c>
      <c r="P350" s="614" t="s">
        <v>1083</v>
      </c>
      <c r="Q350" s="614" t="s">
        <v>1083</v>
      </c>
      <c r="R350" s="614" t="s">
        <v>1083</v>
      </c>
      <c r="S350" s="614" t="s">
        <v>1083</v>
      </c>
      <c r="T350" s="614" t="s">
        <v>1083</v>
      </c>
      <c r="U350" s="614" t="s">
        <v>1083</v>
      </c>
      <c r="V350" s="614" t="s">
        <v>1083</v>
      </c>
      <c r="W350" s="614" t="s">
        <v>529</v>
      </c>
      <c r="X350" s="614" t="s">
        <v>529</v>
      </c>
      <c r="Y350" s="614" t="s">
        <v>529</v>
      </c>
      <c r="Z350" s="614" t="s">
        <v>1083</v>
      </c>
      <c r="AA350" s="614" t="s">
        <v>1083</v>
      </c>
      <c r="AB350" s="614" t="s">
        <v>1083</v>
      </c>
      <c r="AC350" s="614" t="s">
        <v>1083</v>
      </c>
      <c r="AD350" s="614" t="s">
        <v>1083</v>
      </c>
      <c r="AE350" s="614" t="s">
        <v>1083</v>
      </c>
      <c r="AF350" s="614" t="s">
        <v>1083</v>
      </c>
      <c r="AG350" s="614" t="s">
        <v>1083</v>
      </c>
      <c r="AH350" s="614" t="s">
        <v>1083</v>
      </c>
      <c r="AI350" s="614" t="s">
        <v>1083</v>
      </c>
      <c r="AJ350" s="614" t="s">
        <v>1083</v>
      </c>
      <c r="AK350" s="614" t="s">
        <v>1083</v>
      </c>
      <c r="AL350" s="614" t="s">
        <v>1083</v>
      </c>
      <c r="AM350" s="614" t="s">
        <v>1083</v>
      </c>
      <c r="AN350" s="614" t="s">
        <v>1083</v>
      </c>
      <c r="AO350" s="614" t="s">
        <v>1083</v>
      </c>
      <c r="AP350" s="614" t="s">
        <v>1083</v>
      </c>
      <c r="AQ350" s="614" t="s">
        <v>1083</v>
      </c>
      <c r="AR350" s="614" t="s">
        <v>1083</v>
      </c>
      <c r="AS350" s="614" t="s">
        <v>1083</v>
      </c>
      <c r="AT350" s="614" t="s">
        <v>1083</v>
      </c>
      <c r="AU350" s="614" t="s">
        <v>1083</v>
      </c>
      <c r="AV350" s="614" t="s">
        <v>1083</v>
      </c>
      <c r="AW350" s="614" t="s">
        <v>1083</v>
      </c>
      <c r="AX350" s="614" t="s">
        <v>1083</v>
      </c>
      <c r="AY350" s="614" t="s">
        <v>1083</v>
      </c>
      <c r="AZ350" s="614" t="s">
        <v>1083</v>
      </c>
      <c r="BA350" s="614" t="s">
        <v>1083</v>
      </c>
      <c r="BB350" s="614" t="s">
        <v>1083</v>
      </c>
      <c r="BC350" s="614" t="s">
        <v>529</v>
      </c>
      <c r="BD350" s="614" t="s">
        <v>529</v>
      </c>
      <c r="BE350" s="614" t="s">
        <v>1083</v>
      </c>
      <c r="BF350" s="614" t="s">
        <v>529</v>
      </c>
      <c r="BG350" s="614" t="s">
        <v>529</v>
      </c>
      <c r="BH350" s="614" t="s">
        <v>529</v>
      </c>
      <c r="BI350" s="614" t="s">
        <v>1083</v>
      </c>
      <c r="BJ350" s="614" t="s">
        <v>1083</v>
      </c>
      <c r="BK350" s="614" t="s">
        <v>529</v>
      </c>
      <c r="BL350" s="614" t="s">
        <v>529</v>
      </c>
      <c r="BM350" s="614" t="s">
        <v>1083</v>
      </c>
      <c r="BN350" s="614" t="s">
        <v>529</v>
      </c>
      <c r="BO350" s="614" t="s">
        <v>529</v>
      </c>
      <c r="BP350" s="614" t="s">
        <v>529</v>
      </c>
      <c r="BQ350" s="614" t="s">
        <v>529</v>
      </c>
      <c r="BR350" s="614" t="s">
        <v>529</v>
      </c>
      <c r="BS350" s="614" t="s">
        <v>529</v>
      </c>
      <c r="BT350" s="614" t="s">
        <v>529</v>
      </c>
      <c r="BU350" s="614" t="s">
        <v>529</v>
      </c>
      <c r="BV350" s="614" t="s">
        <v>529</v>
      </c>
      <c r="BW350" s="614" t="s">
        <v>529</v>
      </c>
      <c r="BX350" s="614" t="s">
        <v>529</v>
      </c>
      <c r="BY350" s="614" t="s">
        <v>1083</v>
      </c>
      <c r="BZ350" s="614" t="s">
        <v>1083</v>
      </c>
      <c r="CA350" s="614" t="s">
        <v>1083</v>
      </c>
      <c r="CB350" s="614" t="s">
        <v>1083</v>
      </c>
      <c r="CC350" s="614" t="s">
        <v>1083</v>
      </c>
      <c r="CD350" s="614" t="s">
        <v>1083</v>
      </c>
      <c r="CE350" s="614" t="s">
        <v>529</v>
      </c>
      <c r="CF350" s="614" t="s">
        <v>529</v>
      </c>
      <c r="CG350" s="614" t="s">
        <v>1083</v>
      </c>
      <c r="CH350" s="614" t="s">
        <v>1083</v>
      </c>
      <c r="CI350" s="614" t="s">
        <v>1083</v>
      </c>
      <c r="CJ350" s="614" t="s">
        <v>1083</v>
      </c>
      <c r="CK350" s="614" t="s">
        <v>529</v>
      </c>
      <c r="CL350" s="614" t="s">
        <v>1083</v>
      </c>
      <c r="CM350" s="614" t="s">
        <v>1083</v>
      </c>
      <c r="CN350" s="614" t="s">
        <v>529</v>
      </c>
      <c r="CO350" s="614" t="s">
        <v>1083</v>
      </c>
      <c r="CP350" s="614" t="s">
        <v>1083</v>
      </c>
      <c r="CQ350" s="614" t="s">
        <v>1083</v>
      </c>
      <c r="CR350" s="614" t="s">
        <v>529</v>
      </c>
      <c r="CS350" s="614" t="s">
        <v>1083</v>
      </c>
      <c r="CT350" s="614" t="s">
        <v>1083</v>
      </c>
      <c r="CU350" s="614" t="s">
        <v>1083</v>
      </c>
      <c r="CV350" s="614" t="s">
        <v>1083</v>
      </c>
      <c r="CW350" s="614" t="s">
        <v>1083</v>
      </c>
      <c r="CX350" s="614" t="s">
        <v>1083</v>
      </c>
      <c r="CY350" s="614" t="s">
        <v>1083</v>
      </c>
      <c r="CZ350" s="614" t="s">
        <v>1083</v>
      </c>
      <c r="DA350" s="614" t="s">
        <v>1083</v>
      </c>
      <c r="DB350" s="614" t="s">
        <v>1083</v>
      </c>
      <c r="DC350" s="614" t="s">
        <v>529</v>
      </c>
      <c r="DD350" s="614" t="s">
        <v>1083</v>
      </c>
      <c r="DE350" s="614" t="s">
        <v>1083</v>
      </c>
      <c r="DF350" s="614" t="s">
        <v>1083</v>
      </c>
      <c r="DG350" s="614" t="s">
        <v>1083</v>
      </c>
      <c r="DH350" s="614" t="s">
        <v>1083</v>
      </c>
      <c r="DI350" s="614" t="s">
        <v>1083</v>
      </c>
      <c r="DJ350" s="614" t="s">
        <v>1083</v>
      </c>
      <c r="DK350" s="614" t="s">
        <v>1083</v>
      </c>
      <c r="DL350" s="614" t="s">
        <v>1083</v>
      </c>
      <c r="DM350" s="614" t="s">
        <v>529</v>
      </c>
      <c r="DN350" s="614" t="s">
        <v>1083</v>
      </c>
      <c r="DO350" s="614" t="s">
        <v>1083</v>
      </c>
      <c r="DP350" s="614" t="s">
        <v>529</v>
      </c>
      <c r="DQ350" s="614" t="s">
        <v>1083</v>
      </c>
      <c r="DR350" s="614" t="s">
        <v>1083</v>
      </c>
      <c r="DS350" s="614" t="s">
        <v>1083</v>
      </c>
      <c r="DT350" s="614" t="s">
        <v>1083</v>
      </c>
      <c r="DU350" s="614" t="s">
        <v>1083</v>
      </c>
      <c r="DV350" s="614" t="s">
        <v>1083</v>
      </c>
      <c r="DW350" s="614" t="s">
        <v>1083</v>
      </c>
      <c r="DX350" s="614" t="s">
        <v>1083</v>
      </c>
      <c r="DY350" s="614" t="s">
        <v>1083</v>
      </c>
      <c r="DZ350" s="614" t="s">
        <v>529</v>
      </c>
      <c r="EA350" s="614" t="s">
        <v>529</v>
      </c>
      <c r="EB350" s="614" t="s">
        <v>529</v>
      </c>
      <c r="EC350" s="614" t="s">
        <v>1083</v>
      </c>
      <c r="ED350" s="614" t="s">
        <v>529</v>
      </c>
      <c r="EE350" s="614" t="s">
        <v>529</v>
      </c>
      <c r="EF350" s="614" t="s">
        <v>529</v>
      </c>
      <c r="EG350" s="614" t="s">
        <v>529</v>
      </c>
      <c r="EH350" s="614" t="s">
        <v>1083</v>
      </c>
      <c r="EI350" s="614" t="s">
        <v>1083</v>
      </c>
      <c r="EJ350" s="614" t="s">
        <v>1083</v>
      </c>
      <c r="EK350" s="614" t="s">
        <v>1083</v>
      </c>
      <c r="EL350" s="614" t="s">
        <v>1083</v>
      </c>
      <c r="EM350" s="614" t="s">
        <v>1083</v>
      </c>
      <c r="EN350" s="614" t="s">
        <v>1083</v>
      </c>
      <c r="EO350" s="614" t="s">
        <v>1083</v>
      </c>
      <c r="EP350" s="614" t="s">
        <v>1083</v>
      </c>
      <c r="EQ350" s="614" t="s">
        <v>1083</v>
      </c>
      <c r="ER350" s="614" t="s">
        <v>1083</v>
      </c>
      <c r="ES350" s="614" t="s">
        <v>1083</v>
      </c>
      <c r="ET350" s="614" t="s">
        <v>1083</v>
      </c>
      <c r="EU350" s="614" t="s">
        <v>529</v>
      </c>
      <c r="EV350" s="614" t="s">
        <v>529</v>
      </c>
      <c r="EW350" s="614" t="s">
        <v>1083</v>
      </c>
      <c r="EX350" s="614" t="s">
        <v>1083</v>
      </c>
      <c r="EY350" s="614" t="s">
        <v>1083</v>
      </c>
      <c r="EZ350" s="614" t="s">
        <v>529</v>
      </c>
      <c r="FA350" s="614" t="s">
        <v>1083</v>
      </c>
      <c r="FB350" s="614" t="s">
        <v>1083</v>
      </c>
      <c r="FC350" s="614" t="s">
        <v>1083</v>
      </c>
      <c r="FD350" s="614" t="s">
        <v>1083</v>
      </c>
      <c r="FE350" s="614" t="s">
        <v>1083</v>
      </c>
      <c r="FF350" s="614" t="s">
        <v>1083</v>
      </c>
      <c r="FG350" s="614" t="s">
        <v>1083</v>
      </c>
      <c r="FH350" s="614" t="s">
        <v>1083</v>
      </c>
      <c r="FI350" s="614" t="s">
        <v>1083</v>
      </c>
      <c r="FJ350" s="614" t="s">
        <v>1083</v>
      </c>
      <c r="FK350" s="614" t="s">
        <v>1083</v>
      </c>
      <c r="FL350" s="614" t="s">
        <v>1083</v>
      </c>
      <c r="FM350" s="614" t="s">
        <v>1083</v>
      </c>
      <c r="FN350" s="614" t="s">
        <v>1083</v>
      </c>
      <c r="FO350" s="614" t="s">
        <v>1083</v>
      </c>
      <c r="FP350" s="614" t="s">
        <v>1083</v>
      </c>
      <c r="FQ350" s="614" t="s">
        <v>1083</v>
      </c>
      <c r="FR350" s="614" t="s">
        <v>529</v>
      </c>
      <c r="FS350" s="614" t="s">
        <v>529</v>
      </c>
      <c r="FT350" s="614" t="s">
        <v>529</v>
      </c>
      <c r="FU350" s="614" t="s">
        <v>529</v>
      </c>
      <c r="FV350" s="614" t="s">
        <v>529</v>
      </c>
      <c r="FW350" s="614" t="s">
        <v>529</v>
      </c>
      <c r="FX350" s="614" t="s">
        <v>529</v>
      </c>
      <c r="FY350" s="614" t="s">
        <v>1083</v>
      </c>
      <c r="FZ350" s="614" t="s">
        <v>529</v>
      </c>
      <c r="GA350" s="614" t="s">
        <v>529</v>
      </c>
      <c r="GB350" s="614" t="s">
        <v>529</v>
      </c>
      <c r="GC350" s="614" t="s">
        <v>529</v>
      </c>
      <c r="GD350" s="614" t="s">
        <v>529</v>
      </c>
      <c r="GE350" s="614" t="s">
        <v>1083</v>
      </c>
      <c r="GF350" s="614" t="s">
        <v>529</v>
      </c>
      <c r="GG350" s="614" t="s">
        <v>529</v>
      </c>
      <c r="GH350" s="614" t="s">
        <v>1083</v>
      </c>
      <c r="GI350" s="614" t="s">
        <v>1083</v>
      </c>
      <c r="GJ350" s="614" t="s">
        <v>529</v>
      </c>
      <c r="GK350" s="614" t="s">
        <v>1083</v>
      </c>
      <c r="GL350" s="614" t="s">
        <v>529</v>
      </c>
      <c r="GM350" s="614" t="s">
        <v>1083</v>
      </c>
    </row>
    <row r="351" spans="1:195" x14ac:dyDescent="0.2">
      <c r="A351" s="613">
        <v>45176</v>
      </c>
      <c r="B351" s="614" t="s">
        <v>1083</v>
      </c>
      <c r="C351" s="614" t="s">
        <v>1083</v>
      </c>
      <c r="D351" s="614" t="s">
        <v>1083</v>
      </c>
      <c r="E351" s="614" t="s">
        <v>529</v>
      </c>
      <c r="F351" s="614" t="s">
        <v>1083</v>
      </c>
      <c r="G351" s="614" t="s">
        <v>1083</v>
      </c>
      <c r="H351" s="614" t="s">
        <v>1083</v>
      </c>
      <c r="I351" s="614" t="s">
        <v>1083</v>
      </c>
      <c r="J351" s="614" t="s">
        <v>1083</v>
      </c>
      <c r="K351" s="614" t="s">
        <v>1083</v>
      </c>
      <c r="L351" s="614" t="s">
        <v>1083</v>
      </c>
      <c r="M351" s="614" t="s">
        <v>1083</v>
      </c>
      <c r="N351" s="614" t="s">
        <v>1083</v>
      </c>
      <c r="O351" s="614" t="s">
        <v>1083</v>
      </c>
      <c r="P351" s="614" t="s">
        <v>1083</v>
      </c>
      <c r="Q351" s="614" t="s">
        <v>1083</v>
      </c>
      <c r="R351" s="614" t="s">
        <v>1083</v>
      </c>
      <c r="S351" s="614" t="s">
        <v>1083</v>
      </c>
      <c r="T351" s="614" t="s">
        <v>1083</v>
      </c>
      <c r="U351" s="614" t="s">
        <v>1083</v>
      </c>
      <c r="V351" s="614" t="s">
        <v>1083</v>
      </c>
      <c r="W351" s="614" t="s">
        <v>529</v>
      </c>
      <c r="X351" s="614" t="s">
        <v>529</v>
      </c>
      <c r="Y351" s="614" t="s">
        <v>1083</v>
      </c>
      <c r="Z351" s="614" t="s">
        <v>1083</v>
      </c>
      <c r="AA351" s="614" t="s">
        <v>1083</v>
      </c>
      <c r="AB351" s="614" t="s">
        <v>1083</v>
      </c>
      <c r="AC351" s="614" t="s">
        <v>1083</v>
      </c>
      <c r="AD351" s="614" t="s">
        <v>1083</v>
      </c>
      <c r="AE351" s="614" t="s">
        <v>1083</v>
      </c>
      <c r="AF351" s="614" t="s">
        <v>1083</v>
      </c>
      <c r="AG351" s="614" t="s">
        <v>1083</v>
      </c>
      <c r="AH351" s="614" t="s">
        <v>1083</v>
      </c>
      <c r="AI351" s="614" t="s">
        <v>1083</v>
      </c>
      <c r="AJ351" s="614" t="s">
        <v>1083</v>
      </c>
      <c r="AK351" s="614" t="s">
        <v>1083</v>
      </c>
      <c r="AL351" s="614" t="s">
        <v>1083</v>
      </c>
      <c r="AM351" s="614" t="s">
        <v>1083</v>
      </c>
      <c r="AN351" s="614" t="s">
        <v>1083</v>
      </c>
      <c r="AO351" s="614" t="s">
        <v>1083</v>
      </c>
      <c r="AP351" s="614" t="s">
        <v>1083</v>
      </c>
      <c r="AQ351" s="614" t="s">
        <v>1083</v>
      </c>
      <c r="AR351" s="614" t="s">
        <v>1083</v>
      </c>
      <c r="AS351" s="614" t="s">
        <v>1083</v>
      </c>
      <c r="AT351" s="614" t="s">
        <v>1083</v>
      </c>
      <c r="AU351" s="614" t="s">
        <v>1083</v>
      </c>
      <c r="AV351" s="614" t="s">
        <v>1083</v>
      </c>
      <c r="AW351" s="614" t="s">
        <v>1083</v>
      </c>
      <c r="AX351" s="614" t="s">
        <v>1083</v>
      </c>
      <c r="AY351" s="614" t="s">
        <v>1083</v>
      </c>
      <c r="AZ351" s="614" t="s">
        <v>1083</v>
      </c>
      <c r="BA351" s="614" t="s">
        <v>1083</v>
      </c>
      <c r="BB351" s="614" t="s">
        <v>1083</v>
      </c>
      <c r="BC351" s="614" t="s">
        <v>529</v>
      </c>
      <c r="BD351" s="614" t="s">
        <v>529</v>
      </c>
      <c r="BE351" s="614" t="s">
        <v>1083</v>
      </c>
      <c r="BF351" s="614" t="s">
        <v>529</v>
      </c>
      <c r="BG351" s="614" t="s">
        <v>529</v>
      </c>
      <c r="BH351" s="614" t="s">
        <v>529</v>
      </c>
      <c r="BI351" s="614" t="s">
        <v>1083</v>
      </c>
      <c r="BJ351" s="614" t="s">
        <v>1083</v>
      </c>
      <c r="BK351" s="614" t="s">
        <v>529</v>
      </c>
      <c r="BL351" s="614" t="s">
        <v>529</v>
      </c>
      <c r="BM351" s="614" t="s">
        <v>1083</v>
      </c>
      <c r="BN351" s="614" t="s">
        <v>529</v>
      </c>
      <c r="BO351" s="614" t="s">
        <v>529</v>
      </c>
      <c r="BP351" s="614" t="s">
        <v>529</v>
      </c>
      <c r="BQ351" s="614" t="s">
        <v>529</v>
      </c>
      <c r="BR351" s="614" t="s">
        <v>529</v>
      </c>
      <c r="BS351" s="614" t="s">
        <v>529</v>
      </c>
      <c r="BT351" s="614" t="s">
        <v>529</v>
      </c>
      <c r="BU351" s="614" t="s">
        <v>529</v>
      </c>
      <c r="BV351" s="614" t="s">
        <v>529</v>
      </c>
      <c r="BW351" s="614" t="s">
        <v>529</v>
      </c>
      <c r="BX351" s="614" t="s">
        <v>529</v>
      </c>
      <c r="BY351" s="614" t="s">
        <v>1083</v>
      </c>
      <c r="BZ351" s="614" t="s">
        <v>1083</v>
      </c>
      <c r="CA351" s="614" t="s">
        <v>1083</v>
      </c>
      <c r="CB351" s="614" t="s">
        <v>1083</v>
      </c>
      <c r="CC351" s="614" t="s">
        <v>1083</v>
      </c>
      <c r="CD351" s="614" t="s">
        <v>1083</v>
      </c>
      <c r="CE351" s="614" t="s">
        <v>529</v>
      </c>
      <c r="CF351" s="614" t="s">
        <v>529</v>
      </c>
      <c r="CG351" s="614" t="s">
        <v>1083</v>
      </c>
      <c r="CH351" s="614" t="s">
        <v>1083</v>
      </c>
      <c r="CI351" s="614" t="s">
        <v>1083</v>
      </c>
      <c r="CJ351" s="614" t="s">
        <v>1083</v>
      </c>
      <c r="CK351" s="614" t="s">
        <v>529</v>
      </c>
      <c r="CL351" s="614" t="s">
        <v>1083</v>
      </c>
      <c r="CM351" s="614" t="s">
        <v>1083</v>
      </c>
      <c r="CN351" s="614" t="s">
        <v>1083</v>
      </c>
      <c r="CO351" s="614" t="s">
        <v>1083</v>
      </c>
      <c r="CP351" s="614" t="s">
        <v>1083</v>
      </c>
      <c r="CQ351" s="614" t="s">
        <v>1083</v>
      </c>
      <c r="CR351" s="614" t="s">
        <v>529</v>
      </c>
      <c r="CS351" s="614" t="s">
        <v>1083</v>
      </c>
      <c r="CT351" s="614" t="s">
        <v>1083</v>
      </c>
      <c r="CU351" s="614" t="s">
        <v>1083</v>
      </c>
      <c r="CV351" s="614" t="s">
        <v>1083</v>
      </c>
      <c r="CW351" s="614" t="s">
        <v>1083</v>
      </c>
      <c r="CX351" s="614" t="s">
        <v>1083</v>
      </c>
      <c r="CY351" s="614" t="s">
        <v>1083</v>
      </c>
      <c r="CZ351" s="614" t="s">
        <v>1083</v>
      </c>
      <c r="DA351" s="614" t="s">
        <v>1083</v>
      </c>
      <c r="DB351" s="614" t="s">
        <v>1083</v>
      </c>
      <c r="DC351" s="614" t="s">
        <v>529</v>
      </c>
      <c r="DD351" s="614" t="s">
        <v>1083</v>
      </c>
      <c r="DE351" s="614" t="s">
        <v>1083</v>
      </c>
      <c r="DF351" s="614" t="s">
        <v>1083</v>
      </c>
      <c r="DG351" s="614" t="s">
        <v>1083</v>
      </c>
      <c r="DH351" s="614" t="s">
        <v>1083</v>
      </c>
      <c r="DI351" s="614" t="s">
        <v>1083</v>
      </c>
      <c r="DJ351" s="614" t="s">
        <v>1083</v>
      </c>
      <c r="DK351" s="614" t="s">
        <v>1083</v>
      </c>
      <c r="DL351" s="614" t="s">
        <v>1083</v>
      </c>
      <c r="DM351" s="614" t="s">
        <v>529</v>
      </c>
      <c r="DN351" s="614" t="s">
        <v>1083</v>
      </c>
      <c r="DO351" s="614" t="s">
        <v>1083</v>
      </c>
      <c r="DP351" s="614" t="s">
        <v>529</v>
      </c>
      <c r="DQ351" s="614" t="s">
        <v>1083</v>
      </c>
      <c r="DR351" s="614" t="s">
        <v>1083</v>
      </c>
      <c r="DS351" s="614" t="s">
        <v>1083</v>
      </c>
      <c r="DT351" s="614" t="s">
        <v>1083</v>
      </c>
      <c r="DU351" s="614" t="s">
        <v>1083</v>
      </c>
      <c r="DV351" s="614" t="s">
        <v>1083</v>
      </c>
      <c r="DW351" s="614" t="s">
        <v>1083</v>
      </c>
      <c r="DX351" s="614" t="s">
        <v>1083</v>
      </c>
      <c r="DY351" s="614" t="s">
        <v>1083</v>
      </c>
      <c r="DZ351" s="614" t="s">
        <v>529</v>
      </c>
      <c r="EA351" s="614" t="s">
        <v>529</v>
      </c>
      <c r="EB351" s="614" t="s">
        <v>529</v>
      </c>
      <c r="EC351" s="614" t="s">
        <v>1083</v>
      </c>
      <c r="ED351" s="614" t="s">
        <v>529</v>
      </c>
      <c r="EE351" s="614" t="s">
        <v>529</v>
      </c>
      <c r="EF351" s="614" t="s">
        <v>529</v>
      </c>
      <c r="EG351" s="614" t="s">
        <v>529</v>
      </c>
      <c r="EH351" s="614" t="s">
        <v>1083</v>
      </c>
      <c r="EI351" s="614" t="s">
        <v>1083</v>
      </c>
      <c r="EJ351" s="614" t="s">
        <v>1083</v>
      </c>
      <c r="EK351" s="614" t="s">
        <v>1083</v>
      </c>
      <c r="EL351" s="614" t="s">
        <v>1083</v>
      </c>
      <c r="EM351" s="614" t="s">
        <v>1083</v>
      </c>
      <c r="EN351" s="614" t="s">
        <v>1083</v>
      </c>
      <c r="EO351" s="614" t="s">
        <v>1083</v>
      </c>
      <c r="EP351" s="614" t="s">
        <v>1083</v>
      </c>
      <c r="EQ351" s="614" t="s">
        <v>1083</v>
      </c>
      <c r="ER351" s="614" t="s">
        <v>1083</v>
      </c>
      <c r="ES351" s="614" t="s">
        <v>1083</v>
      </c>
      <c r="ET351" s="614" t="s">
        <v>529</v>
      </c>
      <c r="EU351" s="614" t="s">
        <v>1083</v>
      </c>
      <c r="EV351" s="614" t="s">
        <v>529</v>
      </c>
      <c r="EW351" s="614" t="s">
        <v>1083</v>
      </c>
      <c r="EX351" s="614" t="s">
        <v>529</v>
      </c>
      <c r="EY351" s="614" t="s">
        <v>1083</v>
      </c>
      <c r="EZ351" s="614" t="s">
        <v>529</v>
      </c>
      <c r="FA351" s="614" t="s">
        <v>1083</v>
      </c>
      <c r="FB351" s="614" t="s">
        <v>1083</v>
      </c>
      <c r="FC351" s="614" t="s">
        <v>1083</v>
      </c>
      <c r="FD351" s="614" t="s">
        <v>1083</v>
      </c>
      <c r="FE351" s="614" t="s">
        <v>1083</v>
      </c>
      <c r="FF351" s="614" t="s">
        <v>1083</v>
      </c>
      <c r="FG351" s="614" t="s">
        <v>1083</v>
      </c>
      <c r="FH351" s="614" t="s">
        <v>1083</v>
      </c>
      <c r="FI351" s="614" t="s">
        <v>1083</v>
      </c>
      <c r="FJ351" s="614" t="s">
        <v>1083</v>
      </c>
      <c r="FK351" s="614" t="s">
        <v>1083</v>
      </c>
      <c r="FL351" s="614" t="s">
        <v>1083</v>
      </c>
      <c r="FM351" s="614" t="s">
        <v>1083</v>
      </c>
      <c r="FN351" s="614" t="s">
        <v>1083</v>
      </c>
      <c r="FO351" s="614" t="s">
        <v>1083</v>
      </c>
      <c r="FP351" s="614" t="s">
        <v>1083</v>
      </c>
      <c r="FQ351" s="614" t="s">
        <v>1083</v>
      </c>
      <c r="FR351" s="614" t="s">
        <v>529</v>
      </c>
      <c r="FS351" s="614" t="s">
        <v>529</v>
      </c>
      <c r="FT351" s="614" t="s">
        <v>529</v>
      </c>
      <c r="FU351" s="614" t="s">
        <v>529</v>
      </c>
      <c r="FV351" s="614" t="s">
        <v>529</v>
      </c>
      <c r="FW351" s="614" t="s">
        <v>529</v>
      </c>
      <c r="FX351" s="614" t="s">
        <v>529</v>
      </c>
      <c r="FY351" s="614" t="s">
        <v>1083</v>
      </c>
      <c r="FZ351" s="614" t="s">
        <v>529</v>
      </c>
      <c r="GA351" s="614" t="s">
        <v>529</v>
      </c>
      <c r="GB351" s="614" t="s">
        <v>529</v>
      </c>
      <c r="GC351" s="614" t="s">
        <v>529</v>
      </c>
      <c r="GD351" s="614" t="s">
        <v>529</v>
      </c>
      <c r="GE351" s="614" t="s">
        <v>1083</v>
      </c>
      <c r="GF351" s="614" t="s">
        <v>529</v>
      </c>
      <c r="GG351" s="614" t="s">
        <v>529</v>
      </c>
      <c r="GH351" s="614" t="s">
        <v>1083</v>
      </c>
      <c r="GI351" s="614" t="s">
        <v>1083</v>
      </c>
      <c r="GJ351" s="614" t="s">
        <v>529</v>
      </c>
      <c r="GK351" s="614" t="s">
        <v>1083</v>
      </c>
      <c r="GL351" s="614" t="s">
        <v>529</v>
      </c>
      <c r="GM351" s="614" t="s">
        <v>529</v>
      </c>
    </row>
    <row r="352" spans="1:195" x14ac:dyDescent="0.2">
      <c r="A352" s="613">
        <v>45177</v>
      </c>
      <c r="B352" s="614" t="s">
        <v>1083</v>
      </c>
      <c r="C352" s="614" t="s">
        <v>1083</v>
      </c>
      <c r="D352" s="614" t="s">
        <v>1083</v>
      </c>
      <c r="E352" s="614" t="s">
        <v>529</v>
      </c>
      <c r="F352" s="614" t="s">
        <v>1083</v>
      </c>
      <c r="G352" s="614" t="s">
        <v>1083</v>
      </c>
      <c r="H352" s="614" t="s">
        <v>1083</v>
      </c>
      <c r="I352" s="614" t="s">
        <v>1083</v>
      </c>
      <c r="J352" s="614" t="s">
        <v>1083</v>
      </c>
      <c r="K352" s="614" t="s">
        <v>1083</v>
      </c>
      <c r="L352" s="614" t="s">
        <v>1083</v>
      </c>
      <c r="M352" s="614" t="s">
        <v>1083</v>
      </c>
      <c r="N352" s="614" t="s">
        <v>1083</v>
      </c>
      <c r="O352" s="614" t="s">
        <v>1083</v>
      </c>
      <c r="P352" s="614" t="s">
        <v>1083</v>
      </c>
      <c r="Q352" s="614" t="s">
        <v>1083</v>
      </c>
      <c r="R352" s="614" t="s">
        <v>1083</v>
      </c>
      <c r="S352" s="614" t="s">
        <v>1083</v>
      </c>
      <c r="T352" s="614" t="s">
        <v>1083</v>
      </c>
      <c r="U352" s="614" t="s">
        <v>1083</v>
      </c>
      <c r="V352" s="614" t="s">
        <v>1083</v>
      </c>
      <c r="W352" s="614" t="s">
        <v>529</v>
      </c>
      <c r="X352" s="614" t="s">
        <v>529</v>
      </c>
      <c r="Y352" s="614" t="s">
        <v>1083</v>
      </c>
      <c r="Z352" s="614" t="s">
        <v>1083</v>
      </c>
      <c r="AA352" s="614" t="s">
        <v>1083</v>
      </c>
      <c r="AB352" s="614" t="s">
        <v>1083</v>
      </c>
      <c r="AC352" s="614" t="s">
        <v>1083</v>
      </c>
      <c r="AD352" s="614" t="s">
        <v>1083</v>
      </c>
      <c r="AE352" s="614" t="s">
        <v>1083</v>
      </c>
      <c r="AF352" s="614" t="s">
        <v>1083</v>
      </c>
      <c r="AG352" s="614" t="s">
        <v>1083</v>
      </c>
      <c r="AH352" s="614" t="s">
        <v>1083</v>
      </c>
      <c r="AI352" s="614" t="s">
        <v>1083</v>
      </c>
      <c r="AJ352" s="614" t="s">
        <v>1083</v>
      </c>
      <c r="AK352" s="614" t="s">
        <v>1083</v>
      </c>
      <c r="AL352" s="614" t="s">
        <v>1083</v>
      </c>
      <c r="AM352" s="614" t="s">
        <v>1083</v>
      </c>
      <c r="AN352" s="614" t="s">
        <v>1083</v>
      </c>
      <c r="AO352" s="614" t="s">
        <v>1083</v>
      </c>
      <c r="AP352" s="614" t="s">
        <v>1083</v>
      </c>
      <c r="AQ352" s="614" t="s">
        <v>1083</v>
      </c>
      <c r="AR352" s="614" t="s">
        <v>1083</v>
      </c>
      <c r="AS352" s="614" t="s">
        <v>1083</v>
      </c>
      <c r="AT352" s="614" t="s">
        <v>1083</v>
      </c>
      <c r="AU352" s="614" t="s">
        <v>1083</v>
      </c>
      <c r="AV352" s="614" t="s">
        <v>1083</v>
      </c>
      <c r="AW352" s="614" t="s">
        <v>1083</v>
      </c>
      <c r="AX352" s="614" t="s">
        <v>1083</v>
      </c>
      <c r="AY352" s="614" t="s">
        <v>1083</v>
      </c>
      <c r="AZ352" s="614" t="s">
        <v>1083</v>
      </c>
      <c r="BA352" s="614" t="s">
        <v>1083</v>
      </c>
      <c r="BB352" s="614" t="s">
        <v>1083</v>
      </c>
      <c r="BC352" s="614" t="s">
        <v>529</v>
      </c>
      <c r="BD352" s="614" t="s">
        <v>529</v>
      </c>
      <c r="BE352" s="614" t="s">
        <v>1083</v>
      </c>
      <c r="BF352" s="614" t="s">
        <v>529</v>
      </c>
      <c r="BG352" s="614" t="s">
        <v>529</v>
      </c>
      <c r="BH352" s="614" t="s">
        <v>529</v>
      </c>
      <c r="BI352" s="614" t="s">
        <v>1083</v>
      </c>
      <c r="BJ352" s="614" t="s">
        <v>1083</v>
      </c>
      <c r="BK352" s="614" t="s">
        <v>529</v>
      </c>
      <c r="BL352" s="614" t="s">
        <v>529</v>
      </c>
      <c r="BM352" s="614" t="s">
        <v>1083</v>
      </c>
      <c r="BN352" s="614" t="s">
        <v>529</v>
      </c>
      <c r="BO352" s="614" t="s">
        <v>529</v>
      </c>
      <c r="BP352" s="614" t="s">
        <v>529</v>
      </c>
      <c r="BQ352" s="614" t="s">
        <v>529</v>
      </c>
      <c r="BR352" s="614" t="s">
        <v>529</v>
      </c>
      <c r="BS352" s="614" t="s">
        <v>529</v>
      </c>
      <c r="BT352" s="614" t="s">
        <v>529</v>
      </c>
      <c r="BU352" s="614" t="s">
        <v>529</v>
      </c>
      <c r="BV352" s="614" t="s">
        <v>529</v>
      </c>
      <c r="BW352" s="614" t="s">
        <v>529</v>
      </c>
      <c r="BX352" s="614" t="s">
        <v>529</v>
      </c>
      <c r="BY352" s="614" t="s">
        <v>1083</v>
      </c>
      <c r="BZ352" s="614" t="s">
        <v>1083</v>
      </c>
      <c r="CA352" s="614" t="s">
        <v>1083</v>
      </c>
      <c r="CB352" s="614" t="s">
        <v>1083</v>
      </c>
      <c r="CC352" s="614" t="s">
        <v>1083</v>
      </c>
      <c r="CD352" s="614" t="s">
        <v>1083</v>
      </c>
      <c r="CE352" s="614" t="s">
        <v>529</v>
      </c>
      <c r="CF352" s="614" t="s">
        <v>529</v>
      </c>
      <c r="CG352" s="614" t="s">
        <v>1083</v>
      </c>
      <c r="CH352" s="614" t="s">
        <v>1083</v>
      </c>
      <c r="CI352" s="614" t="s">
        <v>1083</v>
      </c>
      <c r="CJ352" s="614" t="s">
        <v>1083</v>
      </c>
      <c r="CK352" s="614" t="s">
        <v>529</v>
      </c>
      <c r="CL352" s="614" t="s">
        <v>1083</v>
      </c>
      <c r="CM352" s="614" t="s">
        <v>1083</v>
      </c>
      <c r="CN352" s="614" t="s">
        <v>1083</v>
      </c>
      <c r="CO352" s="614" t="s">
        <v>1083</v>
      </c>
      <c r="CP352" s="614" t="s">
        <v>1083</v>
      </c>
      <c r="CQ352" s="614" t="s">
        <v>1083</v>
      </c>
      <c r="CR352" s="614" t="s">
        <v>529</v>
      </c>
      <c r="CS352" s="614" t="s">
        <v>1083</v>
      </c>
      <c r="CT352" s="614" t="s">
        <v>1083</v>
      </c>
      <c r="CU352" s="614" t="s">
        <v>1083</v>
      </c>
      <c r="CV352" s="614" t="s">
        <v>1083</v>
      </c>
      <c r="CW352" s="614" t="s">
        <v>1083</v>
      </c>
      <c r="CX352" s="614" t="s">
        <v>1083</v>
      </c>
      <c r="CY352" s="614" t="s">
        <v>1083</v>
      </c>
      <c r="CZ352" s="614" t="s">
        <v>1083</v>
      </c>
      <c r="DA352" s="614" t="s">
        <v>1083</v>
      </c>
      <c r="DB352" s="614" t="s">
        <v>1083</v>
      </c>
      <c r="DC352" s="614" t="s">
        <v>529</v>
      </c>
      <c r="DD352" s="614" t="s">
        <v>1083</v>
      </c>
      <c r="DE352" s="614" t="s">
        <v>1083</v>
      </c>
      <c r="DF352" s="614" t="s">
        <v>1083</v>
      </c>
      <c r="DG352" s="614" t="s">
        <v>1083</v>
      </c>
      <c r="DH352" s="614" t="s">
        <v>1083</v>
      </c>
      <c r="DI352" s="614" t="s">
        <v>1083</v>
      </c>
      <c r="DJ352" s="614" t="s">
        <v>1083</v>
      </c>
      <c r="DK352" s="614" t="s">
        <v>1083</v>
      </c>
      <c r="DL352" s="614" t="s">
        <v>1083</v>
      </c>
      <c r="DM352" s="614" t="s">
        <v>529</v>
      </c>
      <c r="DN352" s="614" t="s">
        <v>1083</v>
      </c>
      <c r="DO352" s="614" t="s">
        <v>1083</v>
      </c>
      <c r="DP352" s="614" t="s">
        <v>529</v>
      </c>
      <c r="DQ352" s="614" t="s">
        <v>1083</v>
      </c>
      <c r="DR352" s="614" t="s">
        <v>1083</v>
      </c>
      <c r="DS352" s="614" t="s">
        <v>1083</v>
      </c>
      <c r="DT352" s="614" t="s">
        <v>1083</v>
      </c>
      <c r="DU352" s="614" t="s">
        <v>1083</v>
      </c>
      <c r="DV352" s="614" t="s">
        <v>1083</v>
      </c>
      <c r="DW352" s="614" t="s">
        <v>1083</v>
      </c>
      <c r="DX352" s="614" t="s">
        <v>1083</v>
      </c>
      <c r="DY352" s="614" t="s">
        <v>1083</v>
      </c>
      <c r="DZ352" s="614" t="s">
        <v>529</v>
      </c>
      <c r="EA352" s="614" t="s">
        <v>529</v>
      </c>
      <c r="EB352" s="614" t="s">
        <v>529</v>
      </c>
      <c r="EC352" s="614" t="s">
        <v>1083</v>
      </c>
      <c r="ED352" s="614" t="s">
        <v>529</v>
      </c>
      <c r="EE352" s="614" t="s">
        <v>529</v>
      </c>
      <c r="EF352" s="614" t="s">
        <v>529</v>
      </c>
      <c r="EG352" s="614" t="s">
        <v>529</v>
      </c>
      <c r="EH352" s="614" t="s">
        <v>1083</v>
      </c>
      <c r="EI352" s="614" t="s">
        <v>1083</v>
      </c>
      <c r="EJ352" s="614" t="s">
        <v>1083</v>
      </c>
      <c r="EK352" s="614" t="s">
        <v>1083</v>
      </c>
      <c r="EL352" s="614" t="s">
        <v>1083</v>
      </c>
      <c r="EM352" s="614" t="s">
        <v>1083</v>
      </c>
      <c r="EN352" s="614" t="s">
        <v>1083</v>
      </c>
      <c r="EO352" s="614" t="s">
        <v>1083</v>
      </c>
      <c r="EP352" s="614" t="s">
        <v>1083</v>
      </c>
      <c r="EQ352" s="614" t="s">
        <v>1083</v>
      </c>
      <c r="ER352" s="614" t="s">
        <v>1083</v>
      </c>
      <c r="ES352" s="614" t="s">
        <v>1083</v>
      </c>
      <c r="ET352" s="614" t="s">
        <v>529</v>
      </c>
      <c r="EU352" s="614" t="s">
        <v>529</v>
      </c>
      <c r="EV352" s="614" t="s">
        <v>529</v>
      </c>
      <c r="EW352" s="614" t="s">
        <v>1083</v>
      </c>
      <c r="EX352" s="614" t="s">
        <v>529</v>
      </c>
      <c r="EY352" s="614" t="s">
        <v>1083</v>
      </c>
      <c r="EZ352" s="614" t="s">
        <v>529</v>
      </c>
      <c r="FA352" s="614" t="s">
        <v>1083</v>
      </c>
      <c r="FB352" s="614" t="s">
        <v>1083</v>
      </c>
      <c r="FC352" s="614" t="s">
        <v>1083</v>
      </c>
      <c r="FD352" s="614" t="s">
        <v>1083</v>
      </c>
      <c r="FE352" s="614" t="s">
        <v>1083</v>
      </c>
      <c r="FF352" s="614" t="s">
        <v>1083</v>
      </c>
      <c r="FG352" s="614" t="s">
        <v>1083</v>
      </c>
      <c r="FH352" s="614" t="s">
        <v>1083</v>
      </c>
      <c r="FI352" s="614" t="s">
        <v>1083</v>
      </c>
      <c r="FJ352" s="614" t="s">
        <v>1083</v>
      </c>
      <c r="FK352" s="614" t="s">
        <v>1083</v>
      </c>
      <c r="FL352" s="614" t="s">
        <v>1083</v>
      </c>
      <c r="FM352" s="614" t="s">
        <v>1083</v>
      </c>
      <c r="FN352" s="614" t="s">
        <v>1083</v>
      </c>
      <c r="FO352" s="614" t="s">
        <v>1083</v>
      </c>
      <c r="FP352" s="614" t="s">
        <v>1083</v>
      </c>
      <c r="FQ352" s="614" t="s">
        <v>1083</v>
      </c>
      <c r="FR352" s="614" t="s">
        <v>529</v>
      </c>
      <c r="FS352" s="614" t="s">
        <v>529</v>
      </c>
      <c r="FT352" s="614" t="s">
        <v>529</v>
      </c>
      <c r="FU352" s="614" t="s">
        <v>529</v>
      </c>
      <c r="FV352" s="614" t="s">
        <v>529</v>
      </c>
      <c r="FW352" s="614" t="s">
        <v>529</v>
      </c>
      <c r="FX352" s="614" t="s">
        <v>529</v>
      </c>
      <c r="FY352" s="614" t="s">
        <v>1083</v>
      </c>
      <c r="FZ352" s="614" t="s">
        <v>529</v>
      </c>
      <c r="GA352" s="614" t="s">
        <v>529</v>
      </c>
      <c r="GB352" s="614" t="s">
        <v>529</v>
      </c>
      <c r="GC352" s="614" t="s">
        <v>529</v>
      </c>
      <c r="GD352" s="614" t="s">
        <v>529</v>
      </c>
      <c r="GE352" s="614" t="s">
        <v>1083</v>
      </c>
      <c r="GF352" s="614" t="s">
        <v>529</v>
      </c>
      <c r="GG352" s="614" t="s">
        <v>529</v>
      </c>
      <c r="GH352" s="614" t="s">
        <v>1083</v>
      </c>
      <c r="GI352" s="614" t="s">
        <v>1083</v>
      </c>
      <c r="GJ352" s="614" t="s">
        <v>529</v>
      </c>
      <c r="GK352" s="614" t="s">
        <v>1083</v>
      </c>
      <c r="GL352" s="614" t="s">
        <v>529</v>
      </c>
      <c r="GM352" s="614" t="s">
        <v>1083</v>
      </c>
    </row>
    <row r="353" spans="1:195" x14ac:dyDescent="0.2">
      <c r="A353" s="613">
        <v>45178</v>
      </c>
      <c r="B353" s="614" t="s">
        <v>1083</v>
      </c>
      <c r="C353" s="614" t="s">
        <v>1083</v>
      </c>
      <c r="D353" s="614" t="s">
        <v>1083</v>
      </c>
      <c r="E353" s="614" t="s">
        <v>529</v>
      </c>
      <c r="F353" s="614" t="s">
        <v>1083</v>
      </c>
      <c r="G353" s="614" t="s">
        <v>1083</v>
      </c>
      <c r="H353" s="614" t="s">
        <v>1083</v>
      </c>
      <c r="I353" s="614" t="s">
        <v>1083</v>
      </c>
      <c r="J353" s="614" t="s">
        <v>1083</v>
      </c>
      <c r="K353" s="614" t="s">
        <v>1083</v>
      </c>
      <c r="L353" s="614" t="s">
        <v>1083</v>
      </c>
      <c r="M353" s="614" t="s">
        <v>1083</v>
      </c>
      <c r="N353" s="614" t="s">
        <v>1083</v>
      </c>
      <c r="O353" s="614" t="s">
        <v>1083</v>
      </c>
      <c r="P353" s="614" t="s">
        <v>1083</v>
      </c>
      <c r="Q353" s="614" t="s">
        <v>1083</v>
      </c>
      <c r="R353" s="614" t="s">
        <v>1083</v>
      </c>
      <c r="S353" s="614" t="s">
        <v>1083</v>
      </c>
      <c r="T353" s="614" t="s">
        <v>1083</v>
      </c>
      <c r="U353" s="614" t="s">
        <v>1083</v>
      </c>
      <c r="V353" s="614" t="s">
        <v>1083</v>
      </c>
      <c r="W353" s="614" t="s">
        <v>529</v>
      </c>
      <c r="X353" s="614" t="s">
        <v>529</v>
      </c>
      <c r="Y353" s="614" t="s">
        <v>529</v>
      </c>
      <c r="Z353" s="614" t="s">
        <v>1083</v>
      </c>
      <c r="AA353" s="614" t="s">
        <v>1083</v>
      </c>
      <c r="AB353" s="614" t="s">
        <v>1083</v>
      </c>
      <c r="AC353" s="614" t="s">
        <v>1083</v>
      </c>
      <c r="AD353" s="614" t="s">
        <v>1083</v>
      </c>
      <c r="AE353" s="614" t="s">
        <v>1083</v>
      </c>
      <c r="AF353" s="614" t="s">
        <v>1083</v>
      </c>
      <c r="AG353" s="614" t="s">
        <v>1083</v>
      </c>
      <c r="AH353" s="614" t="s">
        <v>1083</v>
      </c>
      <c r="AI353" s="614" t="s">
        <v>1083</v>
      </c>
      <c r="AJ353" s="614" t="s">
        <v>1083</v>
      </c>
      <c r="AK353" s="614" t="s">
        <v>1083</v>
      </c>
      <c r="AL353" s="614" t="s">
        <v>1083</v>
      </c>
      <c r="AM353" s="614" t="s">
        <v>1083</v>
      </c>
      <c r="AN353" s="614" t="s">
        <v>1083</v>
      </c>
      <c r="AO353" s="614" t="s">
        <v>1083</v>
      </c>
      <c r="AP353" s="614" t="s">
        <v>1083</v>
      </c>
      <c r="AQ353" s="614" t="s">
        <v>1083</v>
      </c>
      <c r="AR353" s="614" t="s">
        <v>1083</v>
      </c>
      <c r="AS353" s="614" t="s">
        <v>1083</v>
      </c>
      <c r="AT353" s="614" t="s">
        <v>1083</v>
      </c>
      <c r="AU353" s="614" t="s">
        <v>1083</v>
      </c>
      <c r="AV353" s="614" t="s">
        <v>1083</v>
      </c>
      <c r="AW353" s="614" t="s">
        <v>1083</v>
      </c>
      <c r="AX353" s="614" t="s">
        <v>1083</v>
      </c>
      <c r="AY353" s="614" t="s">
        <v>1083</v>
      </c>
      <c r="AZ353" s="614" t="s">
        <v>1083</v>
      </c>
      <c r="BA353" s="614" t="s">
        <v>1083</v>
      </c>
      <c r="BB353" s="614" t="s">
        <v>1083</v>
      </c>
      <c r="BC353" s="614" t="s">
        <v>529</v>
      </c>
      <c r="BD353" s="614" t="s">
        <v>529</v>
      </c>
      <c r="BE353" s="614" t="s">
        <v>1083</v>
      </c>
      <c r="BF353" s="614" t="s">
        <v>529</v>
      </c>
      <c r="BG353" s="614" t="s">
        <v>529</v>
      </c>
      <c r="BH353" s="614" t="s">
        <v>529</v>
      </c>
      <c r="BI353" s="614" t="s">
        <v>1083</v>
      </c>
      <c r="BJ353" s="614" t="s">
        <v>1083</v>
      </c>
      <c r="BK353" s="614" t="s">
        <v>529</v>
      </c>
      <c r="BL353" s="614" t="s">
        <v>529</v>
      </c>
      <c r="BM353" s="614" t="s">
        <v>1083</v>
      </c>
      <c r="BN353" s="614" t="s">
        <v>529</v>
      </c>
      <c r="BO353" s="614" t="s">
        <v>529</v>
      </c>
      <c r="BP353" s="614" t="s">
        <v>529</v>
      </c>
      <c r="BQ353" s="614" t="s">
        <v>529</v>
      </c>
      <c r="BR353" s="614" t="s">
        <v>529</v>
      </c>
      <c r="BS353" s="614" t="s">
        <v>529</v>
      </c>
      <c r="BT353" s="614" t="s">
        <v>529</v>
      </c>
      <c r="BU353" s="614" t="s">
        <v>529</v>
      </c>
      <c r="BV353" s="614" t="s">
        <v>529</v>
      </c>
      <c r="BW353" s="614" t="s">
        <v>529</v>
      </c>
      <c r="BX353" s="614" t="s">
        <v>529</v>
      </c>
      <c r="BY353" s="614" t="s">
        <v>1083</v>
      </c>
      <c r="BZ353" s="614" t="s">
        <v>529</v>
      </c>
      <c r="CA353" s="614" t="s">
        <v>1083</v>
      </c>
      <c r="CB353" s="614" t="s">
        <v>1083</v>
      </c>
      <c r="CC353" s="614" t="s">
        <v>1083</v>
      </c>
      <c r="CD353" s="614" t="s">
        <v>1083</v>
      </c>
      <c r="CE353" s="614" t="s">
        <v>529</v>
      </c>
      <c r="CF353" s="614" t="s">
        <v>529</v>
      </c>
      <c r="CG353" s="614" t="s">
        <v>1083</v>
      </c>
      <c r="CH353" s="614" t="s">
        <v>1083</v>
      </c>
      <c r="CI353" s="614" t="s">
        <v>1083</v>
      </c>
      <c r="CJ353" s="614" t="s">
        <v>1083</v>
      </c>
      <c r="CK353" s="614" t="s">
        <v>529</v>
      </c>
      <c r="CL353" s="614" t="s">
        <v>1083</v>
      </c>
      <c r="CM353" s="614" t="s">
        <v>1083</v>
      </c>
      <c r="CN353" s="614" t="s">
        <v>529</v>
      </c>
      <c r="CO353" s="614" t="s">
        <v>1083</v>
      </c>
      <c r="CP353" s="614" t="s">
        <v>1083</v>
      </c>
      <c r="CQ353" s="614" t="s">
        <v>1083</v>
      </c>
      <c r="CR353" s="614" t="s">
        <v>529</v>
      </c>
      <c r="CS353" s="614" t="s">
        <v>1083</v>
      </c>
      <c r="CT353" s="614" t="s">
        <v>1083</v>
      </c>
      <c r="CU353" s="614" t="s">
        <v>1083</v>
      </c>
      <c r="CV353" s="614" t="s">
        <v>1083</v>
      </c>
      <c r="CW353" s="614" t="s">
        <v>1083</v>
      </c>
      <c r="CX353" s="614" t="s">
        <v>1083</v>
      </c>
      <c r="CY353" s="614" t="s">
        <v>1083</v>
      </c>
      <c r="CZ353" s="614" t="s">
        <v>1083</v>
      </c>
      <c r="DA353" s="614" t="s">
        <v>1083</v>
      </c>
      <c r="DB353" s="614" t="s">
        <v>1083</v>
      </c>
      <c r="DC353" s="614" t="s">
        <v>529</v>
      </c>
      <c r="DD353" s="614" t="s">
        <v>1083</v>
      </c>
      <c r="DE353" s="614" t="s">
        <v>1083</v>
      </c>
      <c r="DF353" s="614" t="s">
        <v>1083</v>
      </c>
      <c r="DG353" s="614" t="s">
        <v>1083</v>
      </c>
      <c r="DH353" s="614" t="s">
        <v>1083</v>
      </c>
      <c r="DI353" s="614" t="s">
        <v>1083</v>
      </c>
      <c r="DJ353" s="614" t="s">
        <v>1083</v>
      </c>
      <c r="DK353" s="614" t="s">
        <v>1083</v>
      </c>
      <c r="DL353" s="614" t="s">
        <v>1083</v>
      </c>
      <c r="DM353" s="614" t="s">
        <v>529</v>
      </c>
      <c r="DN353" s="614" t="s">
        <v>1083</v>
      </c>
      <c r="DO353" s="614" t="s">
        <v>1083</v>
      </c>
      <c r="DP353" s="614" t="s">
        <v>529</v>
      </c>
      <c r="DQ353" s="614" t="s">
        <v>1083</v>
      </c>
      <c r="DR353" s="614" t="s">
        <v>1083</v>
      </c>
      <c r="DS353" s="614" t="s">
        <v>1083</v>
      </c>
      <c r="DT353" s="614" t="s">
        <v>1083</v>
      </c>
      <c r="DU353" s="614" t="s">
        <v>1083</v>
      </c>
      <c r="DV353" s="614" t="s">
        <v>1083</v>
      </c>
      <c r="DW353" s="614" t="s">
        <v>1083</v>
      </c>
      <c r="DX353" s="614" t="s">
        <v>1083</v>
      </c>
      <c r="DY353" s="614" t="s">
        <v>1083</v>
      </c>
      <c r="DZ353" s="614" t="s">
        <v>529</v>
      </c>
      <c r="EA353" s="614" t="s">
        <v>529</v>
      </c>
      <c r="EB353" s="614" t="s">
        <v>529</v>
      </c>
      <c r="EC353" s="614" t="s">
        <v>1083</v>
      </c>
      <c r="ED353" s="614" t="s">
        <v>529</v>
      </c>
      <c r="EE353" s="614" t="s">
        <v>529</v>
      </c>
      <c r="EF353" s="614" t="s">
        <v>529</v>
      </c>
      <c r="EG353" s="614" t="s">
        <v>529</v>
      </c>
      <c r="EH353" s="614" t="s">
        <v>1083</v>
      </c>
      <c r="EI353" s="614" t="s">
        <v>1083</v>
      </c>
      <c r="EJ353" s="614" t="s">
        <v>1083</v>
      </c>
      <c r="EK353" s="614" t="s">
        <v>1083</v>
      </c>
      <c r="EL353" s="614" t="s">
        <v>1083</v>
      </c>
      <c r="EM353" s="614" t="s">
        <v>1083</v>
      </c>
      <c r="EN353" s="614" t="s">
        <v>1083</v>
      </c>
      <c r="EO353" s="614" t="s">
        <v>1083</v>
      </c>
      <c r="EP353" s="614" t="s">
        <v>1083</v>
      </c>
      <c r="EQ353" s="614" t="s">
        <v>1083</v>
      </c>
      <c r="ER353" s="614" t="s">
        <v>1083</v>
      </c>
      <c r="ES353" s="614" t="s">
        <v>1083</v>
      </c>
      <c r="ET353" s="614" t="s">
        <v>529</v>
      </c>
      <c r="EU353" s="614" t="s">
        <v>529</v>
      </c>
      <c r="EV353" s="614" t="s">
        <v>529</v>
      </c>
      <c r="EW353" s="614" t="s">
        <v>1083</v>
      </c>
      <c r="EX353" s="614" t="s">
        <v>1083</v>
      </c>
      <c r="EY353" s="614" t="s">
        <v>1083</v>
      </c>
      <c r="EZ353" s="614" t="s">
        <v>529</v>
      </c>
      <c r="FA353" s="614" t="s">
        <v>1083</v>
      </c>
      <c r="FB353" s="614" t="s">
        <v>1083</v>
      </c>
      <c r="FC353" s="614" t="s">
        <v>1083</v>
      </c>
      <c r="FD353" s="614" t="s">
        <v>1083</v>
      </c>
      <c r="FE353" s="614" t="s">
        <v>1083</v>
      </c>
      <c r="FF353" s="614" t="s">
        <v>1083</v>
      </c>
      <c r="FG353" s="614" t="s">
        <v>1083</v>
      </c>
      <c r="FH353" s="614" t="s">
        <v>1083</v>
      </c>
      <c r="FI353" s="614" t="s">
        <v>1083</v>
      </c>
      <c r="FJ353" s="614" t="s">
        <v>529</v>
      </c>
      <c r="FK353" s="614" t="s">
        <v>529</v>
      </c>
      <c r="FL353" s="614" t="s">
        <v>1083</v>
      </c>
      <c r="FM353" s="614" t="s">
        <v>1083</v>
      </c>
      <c r="FN353" s="614" t="s">
        <v>1083</v>
      </c>
      <c r="FO353" s="614" t="s">
        <v>1083</v>
      </c>
      <c r="FP353" s="614" t="s">
        <v>1083</v>
      </c>
      <c r="FQ353" s="614" t="s">
        <v>1083</v>
      </c>
      <c r="FR353" s="614" t="s">
        <v>529</v>
      </c>
      <c r="FS353" s="614" t="s">
        <v>529</v>
      </c>
      <c r="FT353" s="614" t="s">
        <v>529</v>
      </c>
      <c r="FU353" s="614" t="s">
        <v>529</v>
      </c>
      <c r="FV353" s="614" t="s">
        <v>529</v>
      </c>
      <c r="FW353" s="614" t="s">
        <v>529</v>
      </c>
      <c r="FX353" s="614" t="s">
        <v>529</v>
      </c>
      <c r="FY353" s="614" t="s">
        <v>529</v>
      </c>
      <c r="FZ353" s="614" t="s">
        <v>529</v>
      </c>
      <c r="GA353" s="614" t="s">
        <v>529</v>
      </c>
      <c r="GB353" s="614" t="s">
        <v>529</v>
      </c>
      <c r="GC353" s="614" t="s">
        <v>529</v>
      </c>
      <c r="GD353" s="614" t="s">
        <v>529</v>
      </c>
      <c r="GE353" s="614" t="s">
        <v>1083</v>
      </c>
      <c r="GF353" s="614" t="s">
        <v>529</v>
      </c>
      <c r="GG353" s="614" t="s">
        <v>529</v>
      </c>
      <c r="GH353" s="614" t="s">
        <v>1083</v>
      </c>
      <c r="GI353" s="614" t="s">
        <v>1083</v>
      </c>
      <c r="GJ353" s="614" t="s">
        <v>529</v>
      </c>
      <c r="GK353" s="614" t="s">
        <v>1083</v>
      </c>
      <c r="GL353" s="614" t="s">
        <v>529</v>
      </c>
      <c r="GM353" s="614" t="s">
        <v>529</v>
      </c>
    </row>
    <row r="354" spans="1:195" x14ac:dyDescent="0.2">
      <c r="A354" s="613">
        <v>45179</v>
      </c>
      <c r="B354" s="614" t="s">
        <v>1083</v>
      </c>
      <c r="C354" s="614" t="s">
        <v>1083</v>
      </c>
      <c r="D354" s="614" t="s">
        <v>1083</v>
      </c>
      <c r="E354" s="614" t="s">
        <v>529</v>
      </c>
      <c r="F354" s="614" t="s">
        <v>1083</v>
      </c>
      <c r="G354" s="614" t="s">
        <v>1083</v>
      </c>
      <c r="H354" s="614" t="s">
        <v>1083</v>
      </c>
      <c r="I354" s="614" t="s">
        <v>1083</v>
      </c>
      <c r="J354" s="614" t="s">
        <v>1083</v>
      </c>
      <c r="K354" s="614" t="s">
        <v>1083</v>
      </c>
      <c r="L354" s="614" t="s">
        <v>1083</v>
      </c>
      <c r="M354" s="614" t="s">
        <v>1083</v>
      </c>
      <c r="N354" s="614" t="s">
        <v>1083</v>
      </c>
      <c r="O354" s="614" t="s">
        <v>1083</v>
      </c>
      <c r="P354" s="614" t="s">
        <v>1083</v>
      </c>
      <c r="Q354" s="614" t="s">
        <v>1083</v>
      </c>
      <c r="R354" s="614" t="s">
        <v>1083</v>
      </c>
      <c r="S354" s="614" t="s">
        <v>1083</v>
      </c>
      <c r="T354" s="614" t="s">
        <v>1083</v>
      </c>
      <c r="U354" s="614" t="s">
        <v>1083</v>
      </c>
      <c r="V354" s="614" t="s">
        <v>1083</v>
      </c>
      <c r="W354" s="614" t="s">
        <v>529</v>
      </c>
      <c r="X354" s="614" t="s">
        <v>529</v>
      </c>
      <c r="Y354" s="614" t="s">
        <v>1083</v>
      </c>
      <c r="Z354" s="614" t="s">
        <v>1083</v>
      </c>
      <c r="AA354" s="614" t="s">
        <v>1083</v>
      </c>
      <c r="AB354" s="614" t="s">
        <v>1083</v>
      </c>
      <c r="AC354" s="614" t="s">
        <v>1083</v>
      </c>
      <c r="AD354" s="614" t="s">
        <v>1083</v>
      </c>
      <c r="AE354" s="614" t="s">
        <v>1083</v>
      </c>
      <c r="AF354" s="614" t="s">
        <v>1083</v>
      </c>
      <c r="AG354" s="614" t="s">
        <v>1083</v>
      </c>
      <c r="AH354" s="614" t="s">
        <v>1083</v>
      </c>
      <c r="AI354" s="614" t="s">
        <v>1083</v>
      </c>
      <c r="AJ354" s="614" t="s">
        <v>1083</v>
      </c>
      <c r="AK354" s="614" t="s">
        <v>1083</v>
      </c>
      <c r="AL354" s="614" t="s">
        <v>1083</v>
      </c>
      <c r="AM354" s="614" t="s">
        <v>1083</v>
      </c>
      <c r="AN354" s="614" t="s">
        <v>1083</v>
      </c>
      <c r="AO354" s="614" t="s">
        <v>1083</v>
      </c>
      <c r="AP354" s="614" t="s">
        <v>1083</v>
      </c>
      <c r="AQ354" s="614" t="s">
        <v>1083</v>
      </c>
      <c r="AR354" s="614" t="s">
        <v>1083</v>
      </c>
      <c r="AS354" s="614" t="s">
        <v>1083</v>
      </c>
      <c r="AT354" s="614" t="s">
        <v>1083</v>
      </c>
      <c r="AU354" s="614" t="s">
        <v>1083</v>
      </c>
      <c r="AV354" s="614" t="s">
        <v>1083</v>
      </c>
      <c r="AW354" s="614" t="s">
        <v>1083</v>
      </c>
      <c r="AX354" s="614" t="s">
        <v>1083</v>
      </c>
      <c r="AY354" s="614" t="s">
        <v>1083</v>
      </c>
      <c r="AZ354" s="614" t="s">
        <v>1083</v>
      </c>
      <c r="BA354" s="614" t="s">
        <v>1083</v>
      </c>
      <c r="BB354" s="614" t="s">
        <v>1083</v>
      </c>
      <c r="BC354" s="614" t="s">
        <v>529</v>
      </c>
      <c r="BD354" s="614" t="s">
        <v>529</v>
      </c>
      <c r="BE354" s="614" t="s">
        <v>1083</v>
      </c>
      <c r="BF354" s="614" t="s">
        <v>529</v>
      </c>
      <c r="BG354" s="614" t="s">
        <v>529</v>
      </c>
      <c r="BH354" s="614" t="s">
        <v>529</v>
      </c>
      <c r="BI354" s="614" t="s">
        <v>1083</v>
      </c>
      <c r="BJ354" s="614" t="s">
        <v>1083</v>
      </c>
      <c r="BK354" s="614" t="s">
        <v>529</v>
      </c>
      <c r="BL354" s="614" t="s">
        <v>529</v>
      </c>
      <c r="BM354" s="614" t="s">
        <v>1083</v>
      </c>
      <c r="BN354" s="614" t="s">
        <v>529</v>
      </c>
      <c r="BO354" s="614" t="s">
        <v>529</v>
      </c>
      <c r="BP354" s="614" t="s">
        <v>529</v>
      </c>
      <c r="BQ354" s="614" t="s">
        <v>529</v>
      </c>
      <c r="BR354" s="614" t="s">
        <v>529</v>
      </c>
      <c r="BS354" s="614" t="s">
        <v>529</v>
      </c>
      <c r="BT354" s="614" t="s">
        <v>529</v>
      </c>
      <c r="BU354" s="614" t="s">
        <v>529</v>
      </c>
      <c r="BV354" s="614" t="s">
        <v>529</v>
      </c>
      <c r="BW354" s="614" t="s">
        <v>529</v>
      </c>
      <c r="BX354" s="614" t="s">
        <v>529</v>
      </c>
      <c r="BY354" s="614" t="s">
        <v>1083</v>
      </c>
      <c r="BZ354" s="614" t="s">
        <v>1083</v>
      </c>
      <c r="CA354" s="614" t="s">
        <v>1083</v>
      </c>
      <c r="CB354" s="614" t="s">
        <v>1083</v>
      </c>
      <c r="CC354" s="614" t="s">
        <v>1083</v>
      </c>
      <c r="CD354" s="614" t="s">
        <v>1083</v>
      </c>
      <c r="CE354" s="614" t="s">
        <v>529</v>
      </c>
      <c r="CF354" s="614" t="s">
        <v>529</v>
      </c>
      <c r="CG354" s="614" t="s">
        <v>1083</v>
      </c>
      <c r="CH354" s="614" t="s">
        <v>1083</v>
      </c>
      <c r="CI354" s="614" t="s">
        <v>1083</v>
      </c>
      <c r="CJ354" s="614" t="s">
        <v>1083</v>
      </c>
      <c r="CK354" s="614" t="s">
        <v>529</v>
      </c>
      <c r="CL354" s="614" t="s">
        <v>1083</v>
      </c>
      <c r="CM354" s="614" t="s">
        <v>1083</v>
      </c>
      <c r="CN354" s="614" t="s">
        <v>1083</v>
      </c>
      <c r="CO354" s="614" t="s">
        <v>1083</v>
      </c>
      <c r="CP354" s="614" t="s">
        <v>1083</v>
      </c>
      <c r="CQ354" s="614" t="s">
        <v>1083</v>
      </c>
      <c r="CR354" s="614" t="s">
        <v>529</v>
      </c>
      <c r="CS354" s="614" t="s">
        <v>1083</v>
      </c>
      <c r="CT354" s="614" t="s">
        <v>1083</v>
      </c>
      <c r="CU354" s="614" t="s">
        <v>1083</v>
      </c>
      <c r="CV354" s="614" t="s">
        <v>1083</v>
      </c>
      <c r="CW354" s="614" t="s">
        <v>1083</v>
      </c>
      <c r="CX354" s="614" t="s">
        <v>1083</v>
      </c>
      <c r="CY354" s="614" t="s">
        <v>1083</v>
      </c>
      <c r="CZ354" s="614" t="s">
        <v>1083</v>
      </c>
      <c r="DA354" s="614" t="s">
        <v>1083</v>
      </c>
      <c r="DB354" s="614" t="s">
        <v>1083</v>
      </c>
      <c r="DC354" s="614" t="s">
        <v>529</v>
      </c>
      <c r="DD354" s="614" t="s">
        <v>1083</v>
      </c>
      <c r="DE354" s="614" t="s">
        <v>1083</v>
      </c>
      <c r="DF354" s="614" t="s">
        <v>1083</v>
      </c>
      <c r="DG354" s="614" t="s">
        <v>1083</v>
      </c>
      <c r="DH354" s="614" t="s">
        <v>1083</v>
      </c>
      <c r="DI354" s="614" t="s">
        <v>1083</v>
      </c>
      <c r="DJ354" s="614" t="s">
        <v>1083</v>
      </c>
      <c r="DK354" s="614" t="s">
        <v>1083</v>
      </c>
      <c r="DL354" s="614" t="s">
        <v>1083</v>
      </c>
      <c r="DM354" s="614" t="s">
        <v>529</v>
      </c>
      <c r="DN354" s="614" t="s">
        <v>1083</v>
      </c>
      <c r="DO354" s="614" t="s">
        <v>1083</v>
      </c>
      <c r="DP354" s="614" t="s">
        <v>529</v>
      </c>
      <c r="DQ354" s="614" t="s">
        <v>1083</v>
      </c>
      <c r="DR354" s="614" t="s">
        <v>1083</v>
      </c>
      <c r="DS354" s="614" t="s">
        <v>1083</v>
      </c>
      <c r="DT354" s="614" t="s">
        <v>1083</v>
      </c>
      <c r="DU354" s="614" t="s">
        <v>1083</v>
      </c>
      <c r="DV354" s="614" t="s">
        <v>1083</v>
      </c>
      <c r="DW354" s="614" t="s">
        <v>1083</v>
      </c>
      <c r="DX354" s="614" t="s">
        <v>1083</v>
      </c>
      <c r="DY354" s="614" t="s">
        <v>1083</v>
      </c>
      <c r="DZ354" s="614" t="s">
        <v>529</v>
      </c>
      <c r="EA354" s="614" t="s">
        <v>529</v>
      </c>
      <c r="EB354" s="614" t="s">
        <v>529</v>
      </c>
      <c r="EC354" s="614" t="s">
        <v>1083</v>
      </c>
      <c r="ED354" s="614" t="s">
        <v>529</v>
      </c>
      <c r="EE354" s="614" t="s">
        <v>529</v>
      </c>
      <c r="EF354" s="614" t="s">
        <v>529</v>
      </c>
      <c r="EG354" s="614" t="s">
        <v>529</v>
      </c>
      <c r="EH354" s="614" t="s">
        <v>1083</v>
      </c>
      <c r="EI354" s="614" t="s">
        <v>1083</v>
      </c>
      <c r="EJ354" s="614" t="s">
        <v>1083</v>
      </c>
      <c r="EK354" s="614" t="s">
        <v>1083</v>
      </c>
      <c r="EL354" s="614" t="s">
        <v>1083</v>
      </c>
      <c r="EM354" s="614" t="s">
        <v>1083</v>
      </c>
      <c r="EN354" s="614" t="s">
        <v>1083</v>
      </c>
      <c r="EO354" s="614" t="s">
        <v>1083</v>
      </c>
      <c r="EP354" s="614" t="s">
        <v>1083</v>
      </c>
      <c r="EQ354" s="614" t="s">
        <v>1083</v>
      </c>
      <c r="ER354" s="614" t="s">
        <v>1083</v>
      </c>
      <c r="ES354" s="614" t="s">
        <v>1083</v>
      </c>
      <c r="ET354" s="614" t="s">
        <v>1083</v>
      </c>
      <c r="EU354" s="614" t="s">
        <v>529</v>
      </c>
      <c r="EV354" s="614" t="s">
        <v>529</v>
      </c>
      <c r="EW354" s="614" t="s">
        <v>1083</v>
      </c>
      <c r="EX354" s="614" t="s">
        <v>1083</v>
      </c>
      <c r="EY354" s="614" t="s">
        <v>1083</v>
      </c>
      <c r="EZ354" s="614" t="s">
        <v>529</v>
      </c>
      <c r="FA354" s="614" t="s">
        <v>1083</v>
      </c>
      <c r="FB354" s="614" t="s">
        <v>1083</v>
      </c>
      <c r="FC354" s="614" t="s">
        <v>529</v>
      </c>
      <c r="FD354" s="614" t="s">
        <v>1083</v>
      </c>
      <c r="FE354" s="614" t="s">
        <v>1083</v>
      </c>
      <c r="FF354" s="614" t="s">
        <v>1083</v>
      </c>
      <c r="FG354" s="614" t="s">
        <v>1083</v>
      </c>
      <c r="FH354" s="614" t="s">
        <v>1083</v>
      </c>
      <c r="FI354" s="614" t="s">
        <v>1083</v>
      </c>
      <c r="FJ354" s="614" t="s">
        <v>1083</v>
      </c>
      <c r="FK354" s="614" t="s">
        <v>1083</v>
      </c>
      <c r="FL354" s="614" t="s">
        <v>1083</v>
      </c>
      <c r="FM354" s="614" t="s">
        <v>1083</v>
      </c>
      <c r="FN354" s="614" t="s">
        <v>1083</v>
      </c>
      <c r="FO354" s="614" t="s">
        <v>1083</v>
      </c>
      <c r="FP354" s="614" t="s">
        <v>1083</v>
      </c>
      <c r="FQ354" s="614" t="s">
        <v>1083</v>
      </c>
      <c r="FR354" s="614" t="s">
        <v>529</v>
      </c>
      <c r="FS354" s="614" t="s">
        <v>529</v>
      </c>
      <c r="FT354" s="614" t="s">
        <v>529</v>
      </c>
      <c r="FU354" s="614" t="s">
        <v>529</v>
      </c>
      <c r="FV354" s="614" t="s">
        <v>529</v>
      </c>
      <c r="FW354" s="614" t="s">
        <v>529</v>
      </c>
      <c r="FX354" s="614" t="s">
        <v>529</v>
      </c>
      <c r="FY354" s="614" t="s">
        <v>529</v>
      </c>
      <c r="FZ354" s="614" t="s">
        <v>529</v>
      </c>
      <c r="GA354" s="614" t="s">
        <v>529</v>
      </c>
      <c r="GB354" s="614" t="s">
        <v>529</v>
      </c>
      <c r="GC354" s="614" t="s">
        <v>529</v>
      </c>
      <c r="GD354" s="614" t="s">
        <v>529</v>
      </c>
      <c r="GE354" s="614" t="s">
        <v>1083</v>
      </c>
      <c r="GF354" s="614" t="s">
        <v>529</v>
      </c>
      <c r="GG354" s="614" t="s">
        <v>529</v>
      </c>
      <c r="GH354" s="614" t="s">
        <v>1083</v>
      </c>
      <c r="GI354" s="614" t="s">
        <v>1083</v>
      </c>
      <c r="GJ354" s="614" t="s">
        <v>529</v>
      </c>
      <c r="GK354" s="614" t="s">
        <v>1083</v>
      </c>
      <c r="GL354" s="614" t="s">
        <v>529</v>
      </c>
      <c r="GM354" s="614" t="s">
        <v>529</v>
      </c>
    </row>
    <row r="355" spans="1:195" x14ac:dyDescent="0.2">
      <c r="A355" s="613">
        <v>45180</v>
      </c>
      <c r="B355" s="614" t="s">
        <v>1083</v>
      </c>
      <c r="C355" s="614" t="s">
        <v>1083</v>
      </c>
      <c r="D355" s="614" t="s">
        <v>1083</v>
      </c>
      <c r="E355" s="614" t="s">
        <v>529</v>
      </c>
      <c r="F355" s="614" t="s">
        <v>1083</v>
      </c>
      <c r="G355" s="614" t="s">
        <v>1083</v>
      </c>
      <c r="H355" s="614" t="s">
        <v>1083</v>
      </c>
      <c r="I355" s="614" t="s">
        <v>1083</v>
      </c>
      <c r="J355" s="614" t="s">
        <v>1083</v>
      </c>
      <c r="K355" s="614" t="s">
        <v>1083</v>
      </c>
      <c r="L355" s="614" t="s">
        <v>1083</v>
      </c>
      <c r="M355" s="614" t="s">
        <v>1083</v>
      </c>
      <c r="N355" s="614" t="s">
        <v>1083</v>
      </c>
      <c r="O355" s="614" t="s">
        <v>1083</v>
      </c>
      <c r="P355" s="614" t="s">
        <v>1083</v>
      </c>
      <c r="Q355" s="614" t="s">
        <v>1083</v>
      </c>
      <c r="R355" s="614" t="s">
        <v>529</v>
      </c>
      <c r="S355" s="614" t="s">
        <v>1083</v>
      </c>
      <c r="T355" s="614" t="s">
        <v>1083</v>
      </c>
      <c r="U355" s="614" t="s">
        <v>1083</v>
      </c>
      <c r="V355" s="614" t="s">
        <v>1083</v>
      </c>
      <c r="W355" s="614" t="s">
        <v>529</v>
      </c>
      <c r="X355" s="614" t="s">
        <v>529</v>
      </c>
      <c r="Y355" s="614" t="s">
        <v>1083</v>
      </c>
      <c r="Z355" s="614" t="s">
        <v>1083</v>
      </c>
      <c r="AA355" s="614" t="s">
        <v>1083</v>
      </c>
      <c r="AB355" s="614" t="s">
        <v>1083</v>
      </c>
      <c r="AC355" s="614" t="s">
        <v>1083</v>
      </c>
      <c r="AD355" s="614" t="s">
        <v>1083</v>
      </c>
      <c r="AE355" s="614" t="s">
        <v>1083</v>
      </c>
      <c r="AF355" s="614" t="s">
        <v>1083</v>
      </c>
      <c r="AG355" s="614" t="s">
        <v>1083</v>
      </c>
      <c r="AH355" s="614" t="s">
        <v>1083</v>
      </c>
      <c r="AI355" s="614" t="s">
        <v>1083</v>
      </c>
      <c r="AJ355" s="614" t="s">
        <v>1083</v>
      </c>
      <c r="AK355" s="614" t="s">
        <v>1083</v>
      </c>
      <c r="AL355" s="614" t="s">
        <v>1083</v>
      </c>
      <c r="AM355" s="614" t="s">
        <v>1083</v>
      </c>
      <c r="AN355" s="614" t="s">
        <v>1083</v>
      </c>
      <c r="AO355" s="614" t="s">
        <v>1083</v>
      </c>
      <c r="AP355" s="614" t="s">
        <v>1083</v>
      </c>
      <c r="AQ355" s="614" t="s">
        <v>1083</v>
      </c>
      <c r="AR355" s="614" t="s">
        <v>1083</v>
      </c>
      <c r="AS355" s="614" t="s">
        <v>1083</v>
      </c>
      <c r="AT355" s="614" t="s">
        <v>1083</v>
      </c>
      <c r="AU355" s="614" t="s">
        <v>1083</v>
      </c>
      <c r="AV355" s="614" t="s">
        <v>1083</v>
      </c>
      <c r="AW355" s="614" t="s">
        <v>1083</v>
      </c>
      <c r="AX355" s="614" t="s">
        <v>1083</v>
      </c>
      <c r="AY355" s="614" t="s">
        <v>1083</v>
      </c>
      <c r="AZ355" s="614" t="s">
        <v>1083</v>
      </c>
      <c r="BA355" s="614" t="s">
        <v>1083</v>
      </c>
      <c r="BB355" s="614" t="s">
        <v>1083</v>
      </c>
      <c r="BC355" s="614" t="s">
        <v>529</v>
      </c>
      <c r="BD355" s="614" t="s">
        <v>529</v>
      </c>
      <c r="BE355" s="614" t="s">
        <v>1083</v>
      </c>
      <c r="BF355" s="614" t="s">
        <v>529</v>
      </c>
      <c r="BG355" s="614" t="s">
        <v>529</v>
      </c>
      <c r="BH355" s="614" t="s">
        <v>529</v>
      </c>
      <c r="BI355" s="614" t="s">
        <v>1083</v>
      </c>
      <c r="BJ355" s="614" t="s">
        <v>1083</v>
      </c>
      <c r="BK355" s="614" t="s">
        <v>529</v>
      </c>
      <c r="BL355" s="614" t="s">
        <v>529</v>
      </c>
      <c r="BM355" s="614" t="s">
        <v>1083</v>
      </c>
      <c r="BN355" s="614" t="s">
        <v>529</v>
      </c>
      <c r="BO355" s="614" t="s">
        <v>529</v>
      </c>
      <c r="BP355" s="614" t="s">
        <v>529</v>
      </c>
      <c r="BQ355" s="614" t="s">
        <v>529</v>
      </c>
      <c r="BR355" s="614" t="s">
        <v>529</v>
      </c>
      <c r="BS355" s="614" t="s">
        <v>529</v>
      </c>
      <c r="BT355" s="614" t="s">
        <v>529</v>
      </c>
      <c r="BU355" s="614" t="s">
        <v>529</v>
      </c>
      <c r="BV355" s="614" t="s">
        <v>529</v>
      </c>
      <c r="BW355" s="614" t="s">
        <v>529</v>
      </c>
      <c r="BX355" s="614" t="s">
        <v>529</v>
      </c>
      <c r="BY355" s="614" t="s">
        <v>1083</v>
      </c>
      <c r="BZ355" s="614" t="s">
        <v>1083</v>
      </c>
      <c r="CA355" s="614" t="s">
        <v>1083</v>
      </c>
      <c r="CB355" s="614" t="s">
        <v>1083</v>
      </c>
      <c r="CC355" s="614" t="s">
        <v>1083</v>
      </c>
      <c r="CD355" s="614" t="s">
        <v>1083</v>
      </c>
      <c r="CE355" s="614" t="s">
        <v>529</v>
      </c>
      <c r="CF355" s="614" t="s">
        <v>529</v>
      </c>
      <c r="CG355" s="614" t="s">
        <v>1083</v>
      </c>
      <c r="CH355" s="614" t="s">
        <v>1083</v>
      </c>
      <c r="CI355" s="614" t="s">
        <v>1083</v>
      </c>
      <c r="CJ355" s="614" t="s">
        <v>1083</v>
      </c>
      <c r="CK355" s="614" t="s">
        <v>529</v>
      </c>
      <c r="CL355" s="614" t="s">
        <v>1083</v>
      </c>
      <c r="CM355" s="614" t="s">
        <v>1083</v>
      </c>
      <c r="CN355" s="614" t="s">
        <v>1083</v>
      </c>
      <c r="CO355" s="614" t="s">
        <v>1083</v>
      </c>
      <c r="CP355" s="614" t="s">
        <v>1083</v>
      </c>
      <c r="CQ355" s="614" t="s">
        <v>1083</v>
      </c>
      <c r="CR355" s="614" t="s">
        <v>529</v>
      </c>
      <c r="CS355" s="614" t="s">
        <v>1083</v>
      </c>
      <c r="CT355" s="614" t="s">
        <v>1083</v>
      </c>
      <c r="CU355" s="614" t="s">
        <v>1083</v>
      </c>
      <c r="CV355" s="614" t="s">
        <v>1083</v>
      </c>
      <c r="CW355" s="614" t="s">
        <v>1083</v>
      </c>
      <c r="CX355" s="614" t="s">
        <v>1083</v>
      </c>
      <c r="CY355" s="614" t="s">
        <v>1083</v>
      </c>
      <c r="CZ355" s="614" t="s">
        <v>1083</v>
      </c>
      <c r="DA355" s="614" t="s">
        <v>1083</v>
      </c>
      <c r="DB355" s="614" t="s">
        <v>1083</v>
      </c>
      <c r="DC355" s="614" t="s">
        <v>529</v>
      </c>
      <c r="DD355" s="614" t="s">
        <v>1083</v>
      </c>
      <c r="DE355" s="614" t="s">
        <v>1083</v>
      </c>
      <c r="DF355" s="614" t="s">
        <v>1083</v>
      </c>
      <c r="DG355" s="614" t="s">
        <v>1083</v>
      </c>
      <c r="DH355" s="614" t="s">
        <v>1083</v>
      </c>
      <c r="DI355" s="614" t="s">
        <v>1083</v>
      </c>
      <c r="DJ355" s="614" t="s">
        <v>1083</v>
      </c>
      <c r="DK355" s="614" t="s">
        <v>1083</v>
      </c>
      <c r="DL355" s="614" t="s">
        <v>1083</v>
      </c>
      <c r="DM355" s="614" t="s">
        <v>529</v>
      </c>
      <c r="DN355" s="614" t="s">
        <v>1083</v>
      </c>
      <c r="DO355" s="614" t="s">
        <v>1083</v>
      </c>
      <c r="DP355" s="614" t="s">
        <v>529</v>
      </c>
      <c r="DQ355" s="614" t="s">
        <v>1083</v>
      </c>
      <c r="DR355" s="614" t="s">
        <v>1083</v>
      </c>
      <c r="DS355" s="614" t="s">
        <v>1083</v>
      </c>
      <c r="DT355" s="614" t="s">
        <v>1083</v>
      </c>
      <c r="DU355" s="614" t="s">
        <v>1083</v>
      </c>
      <c r="DV355" s="614" t="s">
        <v>1083</v>
      </c>
      <c r="DW355" s="614" t="s">
        <v>1083</v>
      </c>
      <c r="DX355" s="614" t="s">
        <v>1083</v>
      </c>
      <c r="DY355" s="614" t="s">
        <v>1083</v>
      </c>
      <c r="DZ355" s="614" t="s">
        <v>529</v>
      </c>
      <c r="EA355" s="614" t="s">
        <v>529</v>
      </c>
      <c r="EB355" s="614" t="s">
        <v>529</v>
      </c>
      <c r="EC355" s="614" t="s">
        <v>1083</v>
      </c>
      <c r="ED355" s="614" t="s">
        <v>529</v>
      </c>
      <c r="EE355" s="614" t="s">
        <v>529</v>
      </c>
      <c r="EF355" s="614" t="s">
        <v>529</v>
      </c>
      <c r="EG355" s="614" t="s">
        <v>529</v>
      </c>
      <c r="EH355" s="614" t="s">
        <v>1083</v>
      </c>
      <c r="EI355" s="614" t="s">
        <v>1083</v>
      </c>
      <c r="EJ355" s="614" t="s">
        <v>1083</v>
      </c>
      <c r="EK355" s="614" t="s">
        <v>1083</v>
      </c>
      <c r="EL355" s="614" t="s">
        <v>1083</v>
      </c>
      <c r="EM355" s="614" t="s">
        <v>1083</v>
      </c>
      <c r="EN355" s="614" t="s">
        <v>1083</v>
      </c>
      <c r="EO355" s="614" t="s">
        <v>1083</v>
      </c>
      <c r="EP355" s="614" t="s">
        <v>1083</v>
      </c>
      <c r="EQ355" s="614" t="s">
        <v>1083</v>
      </c>
      <c r="ER355" s="614" t="s">
        <v>1083</v>
      </c>
      <c r="ES355" s="614" t="s">
        <v>1083</v>
      </c>
      <c r="ET355" s="614" t="s">
        <v>529</v>
      </c>
      <c r="EU355" s="614" t="s">
        <v>1083</v>
      </c>
      <c r="EV355" s="614" t="s">
        <v>529</v>
      </c>
      <c r="EW355" s="614" t="s">
        <v>1083</v>
      </c>
      <c r="EX355" s="614" t="s">
        <v>1083</v>
      </c>
      <c r="EY355" s="614" t="s">
        <v>1083</v>
      </c>
      <c r="EZ355" s="614" t="s">
        <v>529</v>
      </c>
      <c r="FA355" s="614" t="s">
        <v>1083</v>
      </c>
      <c r="FB355" s="614" t="s">
        <v>1083</v>
      </c>
      <c r="FC355" s="614" t="s">
        <v>1083</v>
      </c>
      <c r="FD355" s="614" t="s">
        <v>1083</v>
      </c>
      <c r="FE355" s="614" t="s">
        <v>1083</v>
      </c>
      <c r="FF355" s="614" t="s">
        <v>1083</v>
      </c>
      <c r="FG355" s="614" t="s">
        <v>1083</v>
      </c>
      <c r="FH355" s="614" t="s">
        <v>1083</v>
      </c>
      <c r="FI355" s="614" t="s">
        <v>1083</v>
      </c>
      <c r="FJ355" s="614" t="s">
        <v>1083</v>
      </c>
      <c r="FK355" s="614" t="s">
        <v>1083</v>
      </c>
      <c r="FL355" s="614" t="s">
        <v>1083</v>
      </c>
      <c r="FM355" s="614" t="s">
        <v>1083</v>
      </c>
      <c r="FN355" s="614" t="s">
        <v>1083</v>
      </c>
      <c r="FO355" s="614" t="s">
        <v>1083</v>
      </c>
      <c r="FP355" s="614" t="s">
        <v>1083</v>
      </c>
      <c r="FQ355" s="614" t="s">
        <v>1083</v>
      </c>
      <c r="FR355" s="614" t="s">
        <v>529</v>
      </c>
      <c r="FS355" s="614" t="s">
        <v>529</v>
      </c>
      <c r="FT355" s="614" t="s">
        <v>529</v>
      </c>
      <c r="FU355" s="614" t="s">
        <v>529</v>
      </c>
      <c r="FV355" s="614" t="s">
        <v>529</v>
      </c>
      <c r="FW355" s="614" t="s">
        <v>529</v>
      </c>
      <c r="FX355" s="614" t="s">
        <v>529</v>
      </c>
      <c r="FY355" s="614" t="s">
        <v>1083</v>
      </c>
      <c r="FZ355" s="614" t="s">
        <v>529</v>
      </c>
      <c r="GA355" s="614" t="s">
        <v>529</v>
      </c>
      <c r="GB355" s="614" t="s">
        <v>529</v>
      </c>
      <c r="GC355" s="614" t="s">
        <v>529</v>
      </c>
      <c r="GD355" s="614" t="s">
        <v>529</v>
      </c>
      <c r="GE355" s="614" t="s">
        <v>1083</v>
      </c>
      <c r="GF355" s="614" t="s">
        <v>529</v>
      </c>
      <c r="GG355" s="614" t="s">
        <v>529</v>
      </c>
      <c r="GH355" s="614" t="s">
        <v>1083</v>
      </c>
      <c r="GI355" s="614" t="s">
        <v>1083</v>
      </c>
      <c r="GJ355" s="614" t="s">
        <v>529</v>
      </c>
      <c r="GK355" s="614" t="s">
        <v>1083</v>
      </c>
      <c r="GL355" s="614" t="s">
        <v>529</v>
      </c>
      <c r="GM355" s="614" t="s">
        <v>1083</v>
      </c>
    </row>
    <row r="356" spans="1:195" x14ac:dyDescent="0.2">
      <c r="A356" s="613">
        <v>45181</v>
      </c>
      <c r="B356" s="614" t="s">
        <v>1083</v>
      </c>
      <c r="C356" s="614" t="s">
        <v>1083</v>
      </c>
      <c r="D356" s="614" t="s">
        <v>1083</v>
      </c>
      <c r="E356" s="614" t="s">
        <v>529</v>
      </c>
      <c r="F356" s="614" t="s">
        <v>1083</v>
      </c>
      <c r="G356" s="614" t="s">
        <v>1083</v>
      </c>
      <c r="H356" s="614" t="s">
        <v>1083</v>
      </c>
      <c r="I356" s="614" t="s">
        <v>1083</v>
      </c>
      <c r="J356" s="614" t="s">
        <v>1083</v>
      </c>
      <c r="K356" s="614" t="s">
        <v>1083</v>
      </c>
      <c r="L356" s="614" t="s">
        <v>1083</v>
      </c>
      <c r="M356" s="614" t="s">
        <v>1083</v>
      </c>
      <c r="N356" s="614" t="s">
        <v>1083</v>
      </c>
      <c r="O356" s="614" t="s">
        <v>1083</v>
      </c>
      <c r="P356" s="614" t="s">
        <v>1083</v>
      </c>
      <c r="Q356" s="614" t="s">
        <v>1083</v>
      </c>
      <c r="R356" s="614" t="s">
        <v>529</v>
      </c>
      <c r="S356" s="614" t="s">
        <v>1083</v>
      </c>
      <c r="T356" s="614" t="s">
        <v>1083</v>
      </c>
      <c r="U356" s="614" t="s">
        <v>1083</v>
      </c>
      <c r="V356" s="614" t="s">
        <v>1083</v>
      </c>
      <c r="W356" s="614" t="s">
        <v>1083</v>
      </c>
      <c r="X356" s="614" t="s">
        <v>1083</v>
      </c>
      <c r="Y356" s="614" t="s">
        <v>1083</v>
      </c>
      <c r="Z356" s="614" t="s">
        <v>1083</v>
      </c>
      <c r="AA356" s="614" t="s">
        <v>1083</v>
      </c>
      <c r="AB356" s="614" t="s">
        <v>1083</v>
      </c>
      <c r="AC356" s="614" t="s">
        <v>1083</v>
      </c>
      <c r="AD356" s="614" t="s">
        <v>1083</v>
      </c>
      <c r="AE356" s="614" t="s">
        <v>1083</v>
      </c>
      <c r="AF356" s="614" t="s">
        <v>1083</v>
      </c>
      <c r="AG356" s="614" t="s">
        <v>1083</v>
      </c>
      <c r="AH356" s="614" t="s">
        <v>1083</v>
      </c>
      <c r="AI356" s="614" t="s">
        <v>1083</v>
      </c>
      <c r="AJ356" s="614" t="s">
        <v>1083</v>
      </c>
      <c r="AK356" s="614" t="s">
        <v>1083</v>
      </c>
      <c r="AL356" s="614" t="s">
        <v>1083</v>
      </c>
      <c r="AM356" s="614" t="s">
        <v>1083</v>
      </c>
      <c r="AN356" s="614" t="s">
        <v>1083</v>
      </c>
      <c r="AO356" s="614" t="s">
        <v>1083</v>
      </c>
      <c r="AP356" s="614" t="s">
        <v>1083</v>
      </c>
      <c r="AQ356" s="614" t="s">
        <v>1083</v>
      </c>
      <c r="AR356" s="614" t="s">
        <v>1083</v>
      </c>
      <c r="AS356" s="614" t="s">
        <v>1083</v>
      </c>
      <c r="AT356" s="614" t="s">
        <v>1083</v>
      </c>
      <c r="AU356" s="614" t="s">
        <v>1083</v>
      </c>
      <c r="AV356" s="614" t="s">
        <v>1083</v>
      </c>
      <c r="AW356" s="614" t="s">
        <v>1083</v>
      </c>
      <c r="AX356" s="614" t="s">
        <v>1083</v>
      </c>
      <c r="AY356" s="614" t="s">
        <v>1083</v>
      </c>
      <c r="AZ356" s="614" t="s">
        <v>1083</v>
      </c>
      <c r="BA356" s="614" t="s">
        <v>1083</v>
      </c>
      <c r="BB356" s="614" t="s">
        <v>1083</v>
      </c>
      <c r="BC356" s="614" t="s">
        <v>529</v>
      </c>
      <c r="BD356" s="614" t="s">
        <v>529</v>
      </c>
      <c r="BE356" s="614" t="s">
        <v>1083</v>
      </c>
      <c r="BF356" s="614" t="s">
        <v>529</v>
      </c>
      <c r="BG356" s="614" t="s">
        <v>529</v>
      </c>
      <c r="BH356" s="614" t="s">
        <v>529</v>
      </c>
      <c r="BI356" s="614" t="s">
        <v>1083</v>
      </c>
      <c r="BJ356" s="614" t="s">
        <v>1083</v>
      </c>
      <c r="BK356" s="614" t="s">
        <v>529</v>
      </c>
      <c r="BL356" s="614" t="s">
        <v>529</v>
      </c>
      <c r="BM356" s="614" t="s">
        <v>1083</v>
      </c>
      <c r="BN356" s="614" t="s">
        <v>529</v>
      </c>
      <c r="BO356" s="614" t="s">
        <v>529</v>
      </c>
      <c r="BP356" s="614" t="s">
        <v>529</v>
      </c>
      <c r="BQ356" s="614" t="s">
        <v>529</v>
      </c>
      <c r="BR356" s="614" t="s">
        <v>529</v>
      </c>
      <c r="BS356" s="614" t="s">
        <v>529</v>
      </c>
      <c r="BT356" s="614" t="s">
        <v>529</v>
      </c>
      <c r="BU356" s="614" t="s">
        <v>529</v>
      </c>
      <c r="BV356" s="614" t="s">
        <v>529</v>
      </c>
      <c r="BW356" s="614" t="s">
        <v>529</v>
      </c>
      <c r="BX356" s="614" t="s">
        <v>529</v>
      </c>
      <c r="BY356" s="614" t="s">
        <v>1083</v>
      </c>
      <c r="BZ356" s="614" t="s">
        <v>1083</v>
      </c>
      <c r="CA356" s="614" t="s">
        <v>1083</v>
      </c>
      <c r="CB356" s="614" t="s">
        <v>1083</v>
      </c>
      <c r="CC356" s="614" t="s">
        <v>1083</v>
      </c>
      <c r="CD356" s="614" t="s">
        <v>1083</v>
      </c>
      <c r="CE356" s="614" t="s">
        <v>529</v>
      </c>
      <c r="CF356" s="614" t="s">
        <v>529</v>
      </c>
      <c r="CG356" s="614" t="s">
        <v>1083</v>
      </c>
      <c r="CH356" s="614" t="s">
        <v>1083</v>
      </c>
      <c r="CI356" s="614" t="s">
        <v>1083</v>
      </c>
      <c r="CJ356" s="614" t="s">
        <v>1083</v>
      </c>
      <c r="CK356" s="614" t="s">
        <v>529</v>
      </c>
      <c r="CL356" s="614" t="s">
        <v>1083</v>
      </c>
      <c r="CM356" s="614" t="s">
        <v>1083</v>
      </c>
      <c r="CN356" s="614" t="s">
        <v>529</v>
      </c>
      <c r="CO356" s="614" t="s">
        <v>1083</v>
      </c>
      <c r="CP356" s="614" t="s">
        <v>1083</v>
      </c>
      <c r="CQ356" s="614" t="s">
        <v>1083</v>
      </c>
      <c r="CR356" s="614" t="s">
        <v>529</v>
      </c>
      <c r="CS356" s="614" t="s">
        <v>1083</v>
      </c>
      <c r="CT356" s="614" t="s">
        <v>1083</v>
      </c>
      <c r="CU356" s="614" t="s">
        <v>1083</v>
      </c>
      <c r="CV356" s="614" t="s">
        <v>1083</v>
      </c>
      <c r="CW356" s="614" t="s">
        <v>1083</v>
      </c>
      <c r="CX356" s="614" t="s">
        <v>1083</v>
      </c>
      <c r="CY356" s="614" t="s">
        <v>1083</v>
      </c>
      <c r="CZ356" s="614" t="s">
        <v>1083</v>
      </c>
      <c r="DA356" s="614" t="s">
        <v>1083</v>
      </c>
      <c r="DB356" s="614" t="s">
        <v>1083</v>
      </c>
      <c r="DC356" s="614" t="s">
        <v>529</v>
      </c>
      <c r="DD356" s="614" t="s">
        <v>1083</v>
      </c>
      <c r="DE356" s="614" t="s">
        <v>1083</v>
      </c>
      <c r="DF356" s="614" t="s">
        <v>1083</v>
      </c>
      <c r="DG356" s="614" t="s">
        <v>1083</v>
      </c>
      <c r="DH356" s="614" t="s">
        <v>1083</v>
      </c>
      <c r="DI356" s="614" t="s">
        <v>1083</v>
      </c>
      <c r="DJ356" s="614" t="s">
        <v>1083</v>
      </c>
      <c r="DK356" s="614" t="s">
        <v>1083</v>
      </c>
      <c r="DL356" s="614" t="s">
        <v>1083</v>
      </c>
      <c r="DM356" s="614" t="s">
        <v>529</v>
      </c>
      <c r="DN356" s="614" t="s">
        <v>1083</v>
      </c>
      <c r="DO356" s="614" t="s">
        <v>1083</v>
      </c>
      <c r="DP356" s="614" t="s">
        <v>529</v>
      </c>
      <c r="DQ356" s="614" t="s">
        <v>1083</v>
      </c>
      <c r="DR356" s="614" t="s">
        <v>1083</v>
      </c>
      <c r="DS356" s="614" t="s">
        <v>1083</v>
      </c>
      <c r="DT356" s="614" t="s">
        <v>1083</v>
      </c>
      <c r="DU356" s="614" t="s">
        <v>1083</v>
      </c>
      <c r="DV356" s="614" t="s">
        <v>1083</v>
      </c>
      <c r="DW356" s="614" t="s">
        <v>1083</v>
      </c>
      <c r="DX356" s="614" t="s">
        <v>1083</v>
      </c>
      <c r="DY356" s="614" t="s">
        <v>1083</v>
      </c>
      <c r="DZ356" s="614" t="s">
        <v>529</v>
      </c>
      <c r="EA356" s="614" t="s">
        <v>529</v>
      </c>
      <c r="EB356" s="614" t="s">
        <v>529</v>
      </c>
      <c r="EC356" s="614" t="s">
        <v>1083</v>
      </c>
      <c r="ED356" s="614" t="s">
        <v>529</v>
      </c>
      <c r="EE356" s="614" t="s">
        <v>529</v>
      </c>
      <c r="EF356" s="614" t="s">
        <v>529</v>
      </c>
      <c r="EG356" s="614" t="s">
        <v>529</v>
      </c>
      <c r="EH356" s="614" t="s">
        <v>1083</v>
      </c>
      <c r="EI356" s="614" t="s">
        <v>1083</v>
      </c>
      <c r="EJ356" s="614" t="s">
        <v>1083</v>
      </c>
      <c r="EK356" s="614" t="s">
        <v>1083</v>
      </c>
      <c r="EL356" s="614" t="s">
        <v>1083</v>
      </c>
      <c r="EM356" s="614" t="s">
        <v>1083</v>
      </c>
      <c r="EN356" s="614" t="s">
        <v>1083</v>
      </c>
      <c r="EO356" s="614" t="s">
        <v>1083</v>
      </c>
      <c r="EP356" s="614" t="s">
        <v>1083</v>
      </c>
      <c r="EQ356" s="614" t="s">
        <v>1083</v>
      </c>
      <c r="ER356" s="614" t="s">
        <v>1083</v>
      </c>
      <c r="ES356" s="614" t="s">
        <v>1083</v>
      </c>
      <c r="ET356" s="614" t="s">
        <v>1083</v>
      </c>
      <c r="EU356" s="614" t="s">
        <v>529</v>
      </c>
      <c r="EV356" s="614" t="s">
        <v>1083</v>
      </c>
      <c r="EW356" s="614" t="s">
        <v>1083</v>
      </c>
      <c r="EX356" s="614" t="s">
        <v>1083</v>
      </c>
      <c r="EY356" s="614" t="s">
        <v>1083</v>
      </c>
      <c r="EZ356" s="614" t="s">
        <v>529</v>
      </c>
      <c r="FA356" s="614" t="s">
        <v>1083</v>
      </c>
      <c r="FB356" s="614" t="s">
        <v>1083</v>
      </c>
      <c r="FC356" s="614" t="s">
        <v>1083</v>
      </c>
      <c r="FD356" s="614" t="s">
        <v>1083</v>
      </c>
      <c r="FE356" s="614" t="s">
        <v>1083</v>
      </c>
      <c r="FF356" s="614" t="s">
        <v>1083</v>
      </c>
      <c r="FG356" s="614" t="s">
        <v>1083</v>
      </c>
      <c r="FH356" s="614" t="s">
        <v>1083</v>
      </c>
      <c r="FI356" s="614" t="s">
        <v>1083</v>
      </c>
      <c r="FJ356" s="614" t="s">
        <v>1083</v>
      </c>
      <c r="FK356" s="614" t="s">
        <v>1083</v>
      </c>
      <c r="FL356" s="614" t="s">
        <v>529</v>
      </c>
      <c r="FM356" s="614" t="s">
        <v>1083</v>
      </c>
      <c r="FN356" s="614" t="s">
        <v>1083</v>
      </c>
      <c r="FO356" s="614" t="s">
        <v>1083</v>
      </c>
      <c r="FP356" s="614" t="s">
        <v>1083</v>
      </c>
      <c r="FQ356" s="614" t="s">
        <v>1083</v>
      </c>
      <c r="FR356" s="614" t="s">
        <v>529</v>
      </c>
      <c r="FS356" s="614" t="s">
        <v>529</v>
      </c>
      <c r="FT356" s="614" t="s">
        <v>529</v>
      </c>
      <c r="FU356" s="614" t="s">
        <v>529</v>
      </c>
      <c r="FV356" s="614" t="s">
        <v>529</v>
      </c>
      <c r="FW356" s="614" t="s">
        <v>529</v>
      </c>
      <c r="FX356" s="614" t="s">
        <v>529</v>
      </c>
      <c r="FY356" s="614" t="s">
        <v>1083</v>
      </c>
      <c r="FZ356" s="614" t="s">
        <v>529</v>
      </c>
      <c r="GA356" s="614" t="s">
        <v>529</v>
      </c>
      <c r="GB356" s="614" t="s">
        <v>529</v>
      </c>
      <c r="GC356" s="614" t="s">
        <v>529</v>
      </c>
      <c r="GD356" s="614" t="s">
        <v>529</v>
      </c>
      <c r="GE356" s="614" t="s">
        <v>1083</v>
      </c>
      <c r="GF356" s="614" t="s">
        <v>529</v>
      </c>
      <c r="GG356" s="614" t="s">
        <v>529</v>
      </c>
      <c r="GH356" s="614" t="s">
        <v>1083</v>
      </c>
      <c r="GI356" s="614" t="s">
        <v>1083</v>
      </c>
      <c r="GJ356" s="614" t="s">
        <v>529</v>
      </c>
      <c r="GK356" s="614" t="s">
        <v>1083</v>
      </c>
      <c r="GL356" s="614" t="s">
        <v>529</v>
      </c>
      <c r="GM356" s="614" t="s">
        <v>529</v>
      </c>
    </row>
    <row r="357" spans="1:195" x14ac:dyDescent="0.2">
      <c r="A357" s="613">
        <v>45182</v>
      </c>
      <c r="B357" s="614" t="s">
        <v>1083</v>
      </c>
      <c r="C357" s="614" t="s">
        <v>1083</v>
      </c>
      <c r="D357" s="614" t="s">
        <v>1083</v>
      </c>
      <c r="E357" s="614" t="s">
        <v>529</v>
      </c>
      <c r="F357" s="614" t="s">
        <v>1083</v>
      </c>
      <c r="G357" s="614" t="s">
        <v>1083</v>
      </c>
      <c r="H357" s="614" t="s">
        <v>1083</v>
      </c>
      <c r="I357" s="614" t="s">
        <v>1083</v>
      </c>
      <c r="J357" s="614" t="s">
        <v>1083</v>
      </c>
      <c r="K357" s="614" t="s">
        <v>1083</v>
      </c>
      <c r="L357" s="614" t="s">
        <v>1083</v>
      </c>
      <c r="M357" s="614" t="s">
        <v>1083</v>
      </c>
      <c r="N357" s="614" t="s">
        <v>1083</v>
      </c>
      <c r="O357" s="614" t="s">
        <v>1083</v>
      </c>
      <c r="P357" s="614" t="s">
        <v>1083</v>
      </c>
      <c r="Q357" s="614" t="s">
        <v>1083</v>
      </c>
      <c r="R357" s="614" t="s">
        <v>529</v>
      </c>
      <c r="S357" s="614" t="s">
        <v>1083</v>
      </c>
      <c r="T357" s="614" t="s">
        <v>1083</v>
      </c>
      <c r="U357" s="614" t="s">
        <v>1083</v>
      </c>
      <c r="V357" s="614" t="s">
        <v>1083</v>
      </c>
      <c r="W357" s="614" t="s">
        <v>1083</v>
      </c>
      <c r="X357" s="614" t="s">
        <v>1083</v>
      </c>
      <c r="Y357" s="614" t="s">
        <v>1083</v>
      </c>
      <c r="Z357" s="614" t="s">
        <v>1083</v>
      </c>
      <c r="AA357" s="614" t="s">
        <v>1083</v>
      </c>
      <c r="AB357" s="614" t="s">
        <v>1083</v>
      </c>
      <c r="AC357" s="614" t="s">
        <v>1083</v>
      </c>
      <c r="AD357" s="614" t="s">
        <v>1083</v>
      </c>
      <c r="AE357" s="614" t="s">
        <v>1083</v>
      </c>
      <c r="AF357" s="614" t="s">
        <v>1083</v>
      </c>
      <c r="AG357" s="614" t="s">
        <v>1083</v>
      </c>
      <c r="AH357" s="614" t="s">
        <v>1083</v>
      </c>
      <c r="AI357" s="614" t="s">
        <v>1083</v>
      </c>
      <c r="AJ357" s="614" t="s">
        <v>1083</v>
      </c>
      <c r="AK357" s="614" t="s">
        <v>1083</v>
      </c>
      <c r="AL357" s="614" t="s">
        <v>1083</v>
      </c>
      <c r="AM357" s="614" t="s">
        <v>1083</v>
      </c>
      <c r="AN357" s="614" t="s">
        <v>1083</v>
      </c>
      <c r="AO357" s="614" t="s">
        <v>1083</v>
      </c>
      <c r="AP357" s="614" t="s">
        <v>1083</v>
      </c>
      <c r="AQ357" s="614" t="s">
        <v>1083</v>
      </c>
      <c r="AR357" s="614" t="s">
        <v>1083</v>
      </c>
      <c r="AS357" s="614" t="s">
        <v>1083</v>
      </c>
      <c r="AT357" s="614" t="s">
        <v>1083</v>
      </c>
      <c r="AU357" s="614" t="s">
        <v>1083</v>
      </c>
      <c r="AV357" s="614" t="s">
        <v>1083</v>
      </c>
      <c r="AW357" s="614" t="s">
        <v>1083</v>
      </c>
      <c r="AX357" s="614" t="s">
        <v>1083</v>
      </c>
      <c r="AY357" s="614" t="s">
        <v>1083</v>
      </c>
      <c r="AZ357" s="614" t="s">
        <v>1083</v>
      </c>
      <c r="BA357" s="614" t="s">
        <v>1083</v>
      </c>
      <c r="BB357" s="614" t="s">
        <v>1083</v>
      </c>
      <c r="BC357" s="614" t="s">
        <v>529</v>
      </c>
      <c r="BD357" s="614" t="s">
        <v>529</v>
      </c>
      <c r="BE357" s="614" t="s">
        <v>1083</v>
      </c>
      <c r="BF357" s="614" t="s">
        <v>529</v>
      </c>
      <c r="BG357" s="614" t="s">
        <v>529</v>
      </c>
      <c r="BH357" s="614" t="s">
        <v>529</v>
      </c>
      <c r="BI357" s="614" t="s">
        <v>1083</v>
      </c>
      <c r="BJ357" s="614" t="s">
        <v>1083</v>
      </c>
      <c r="BK357" s="614" t="s">
        <v>529</v>
      </c>
      <c r="BL357" s="614" t="s">
        <v>529</v>
      </c>
      <c r="BM357" s="614" t="s">
        <v>1083</v>
      </c>
      <c r="BN357" s="614" t="s">
        <v>529</v>
      </c>
      <c r="BO357" s="614" t="s">
        <v>529</v>
      </c>
      <c r="BP357" s="614" t="s">
        <v>529</v>
      </c>
      <c r="BQ357" s="614" t="s">
        <v>529</v>
      </c>
      <c r="BR357" s="614" t="s">
        <v>529</v>
      </c>
      <c r="BS357" s="614" t="s">
        <v>529</v>
      </c>
      <c r="BT357" s="614" t="s">
        <v>529</v>
      </c>
      <c r="BU357" s="614" t="s">
        <v>529</v>
      </c>
      <c r="BV357" s="614" t="s">
        <v>529</v>
      </c>
      <c r="BW357" s="614" t="s">
        <v>529</v>
      </c>
      <c r="BX357" s="614" t="s">
        <v>529</v>
      </c>
      <c r="BY357" s="614" t="s">
        <v>1083</v>
      </c>
      <c r="BZ357" s="614" t="s">
        <v>1083</v>
      </c>
      <c r="CA357" s="614" t="s">
        <v>1083</v>
      </c>
      <c r="CB357" s="614" t="s">
        <v>1083</v>
      </c>
      <c r="CC357" s="614" t="s">
        <v>1083</v>
      </c>
      <c r="CD357" s="614" t="s">
        <v>1083</v>
      </c>
      <c r="CE357" s="614" t="s">
        <v>529</v>
      </c>
      <c r="CF357" s="614" t="s">
        <v>529</v>
      </c>
      <c r="CG357" s="614" t="s">
        <v>1083</v>
      </c>
      <c r="CH357" s="614" t="s">
        <v>1083</v>
      </c>
      <c r="CI357" s="614" t="s">
        <v>1083</v>
      </c>
      <c r="CJ357" s="614" t="s">
        <v>1083</v>
      </c>
      <c r="CK357" s="614" t="s">
        <v>529</v>
      </c>
      <c r="CL357" s="614" t="s">
        <v>1083</v>
      </c>
      <c r="CM357" s="614" t="s">
        <v>1083</v>
      </c>
      <c r="CN357" s="614" t="s">
        <v>1083</v>
      </c>
      <c r="CO357" s="614" t="s">
        <v>1083</v>
      </c>
      <c r="CP357" s="614" t="s">
        <v>1083</v>
      </c>
      <c r="CQ357" s="614" t="s">
        <v>1083</v>
      </c>
      <c r="CR357" s="614" t="s">
        <v>529</v>
      </c>
      <c r="CS357" s="614" t="s">
        <v>1083</v>
      </c>
      <c r="CT357" s="614" t="s">
        <v>1083</v>
      </c>
      <c r="CU357" s="614" t="s">
        <v>1083</v>
      </c>
      <c r="CV357" s="614" t="s">
        <v>1083</v>
      </c>
      <c r="CW357" s="614" t="s">
        <v>1083</v>
      </c>
      <c r="CX357" s="614" t="s">
        <v>1083</v>
      </c>
      <c r="CY357" s="614" t="s">
        <v>1083</v>
      </c>
      <c r="CZ357" s="614" t="s">
        <v>1083</v>
      </c>
      <c r="DA357" s="614" t="s">
        <v>1083</v>
      </c>
      <c r="DB357" s="614" t="s">
        <v>1083</v>
      </c>
      <c r="DC357" s="614" t="s">
        <v>529</v>
      </c>
      <c r="DD357" s="614" t="s">
        <v>1083</v>
      </c>
      <c r="DE357" s="614" t="s">
        <v>1083</v>
      </c>
      <c r="DF357" s="614" t="s">
        <v>1083</v>
      </c>
      <c r="DG357" s="614" t="s">
        <v>1083</v>
      </c>
      <c r="DH357" s="614" t="s">
        <v>1083</v>
      </c>
      <c r="DI357" s="614" t="s">
        <v>1083</v>
      </c>
      <c r="DJ357" s="614" t="s">
        <v>1083</v>
      </c>
      <c r="DK357" s="614" t="s">
        <v>1083</v>
      </c>
      <c r="DL357" s="614" t="s">
        <v>1083</v>
      </c>
      <c r="DM357" s="614" t="s">
        <v>529</v>
      </c>
      <c r="DN357" s="614" t="s">
        <v>1083</v>
      </c>
      <c r="DO357" s="614" t="s">
        <v>1083</v>
      </c>
      <c r="DP357" s="614" t="s">
        <v>529</v>
      </c>
      <c r="DQ357" s="614" t="s">
        <v>1083</v>
      </c>
      <c r="DR357" s="614" t="s">
        <v>1083</v>
      </c>
      <c r="DS357" s="614" t="s">
        <v>1083</v>
      </c>
      <c r="DT357" s="614" t="s">
        <v>1083</v>
      </c>
      <c r="DU357" s="614" t="s">
        <v>529</v>
      </c>
      <c r="DV357" s="614" t="s">
        <v>529</v>
      </c>
      <c r="DW357" s="614" t="s">
        <v>1083</v>
      </c>
      <c r="DX357" s="614" t="s">
        <v>1083</v>
      </c>
      <c r="DY357" s="614" t="s">
        <v>1083</v>
      </c>
      <c r="DZ357" s="614" t="s">
        <v>529</v>
      </c>
      <c r="EA357" s="614" t="s">
        <v>529</v>
      </c>
      <c r="EB357" s="614" t="s">
        <v>529</v>
      </c>
      <c r="EC357" s="614" t="s">
        <v>1083</v>
      </c>
      <c r="ED357" s="614" t="s">
        <v>529</v>
      </c>
      <c r="EE357" s="614" t="s">
        <v>529</v>
      </c>
      <c r="EF357" s="614" t="s">
        <v>529</v>
      </c>
      <c r="EG357" s="614" t="s">
        <v>529</v>
      </c>
      <c r="EH357" s="614" t="s">
        <v>1083</v>
      </c>
      <c r="EI357" s="614" t="s">
        <v>1083</v>
      </c>
      <c r="EJ357" s="614" t="s">
        <v>1083</v>
      </c>
      <c r="EK357" s="614" t="s">
        <v>1083</v>
      </c>
      <c r="EL357" s="614" t="s">
        <v>1083</v>
      </c>
      <c r="EM357" s="614" t="s">
        <v>1083</v>
      </c>
      <c r="EN357" s="614" t="s">
        <v>1083</v>
      </c>
      <c r="EO357" s="614" t="s">
        <v>1083</v>
      </c>
      <c r="EP357" s="614" t="s">
        <v>1083</v>
      </c>
      <c r="EQ357" s="614" t="s">
        <v>1083</v>
      </c>
      <c r="ER357" s="614" t="s">
        <v>1083</v>
      </c>
      <c r="ES357" s="614" t="s">
        <v>1083</v>
      </c>
      <c r="ET357" s="614" t="s">
        <v>529</v>
      </c>
      <c r="EU357" s="614" t="s">
        <v>1083</v>
      </c>
      <c r="EV357" s="614" t="s">
        <v>529</v>
      </c>
      <c r="EW357" s="614" t="s">
        <v>1083</v>
      </c>
      <c r="EX357" s="614" t="s">
        <v>1083</v>
      </c>
      <c r="EY357" s="614" t="s">
        <v>1083</v>
      </c>
      <c r="EZ357" s="614" t="s">
        <v>529</v>
      </c>
      <c r="FA357" s="614" t="s">
        <v>1083</v>
      </c>
      <c r="FB357" s="614" t="s">
        <v>1083</v>
      </c>
      <c r="FC357" s="614" t="s">
        <v>1083</v>
      </c>
      <c r="FD357" s="614" t="s">
        <v>1083</v>
      </c>
      <c r="FE357" s="614" t="s">
        <v>1083</v>
      </c>
      <c r="FF357" s="614" t="s">
        <v>1083</v>
      </c>
      <c r="FG357" s="614" t="s">
        <v>1083</v>
      </c>
      <c r="FH357" s="614" t="s">
        <v>1083</v>
      </c>
      <c r="FI357" s="614" t="s">
        <v>1083</v>
      </c>
      <c r="FJ357" s="614" t="s">
        <v>1083</v>
      </c>
      <c r="FK357" s="614" t="s">
        <v>1083</v>
      </c>
      <c r="FL357" s="614" t="s">
        <v>529</v>
      </c>
      <c r="FM357" s="614" t="s">
        <v>1083</v>
      </c>
      <c r="FN357" s="614" t="s">
        <v>1083</v>
      </c>
      <c r="FO357" s="614" t="s">
        <v>1083</v>
      </c>
      <c r="FP357" s="614" t="s">
        <v>1083</v>
      </c>
      <c r="FQ357" s="614" t="s">
        <v>1083</v>
      </c>
      <c r="FR357" s="614" t="s">
        <v>529</v>
      </c>
      <c r="FS357" s="614" t="s">
        <v>529</v>
      </c>
      <c r="FT357" s="614" t="s">
        <v>529</v>
      </c>
      <c r="FU357" s="614" t="s">
        <v>529</v>
      </c>
      <c r="FV357" s="614" t="s">
        <v>529</v>
      </c>
      <c r="FW357" s="614" t="s">
        <v>529</v>
      </c>
      <c r="FX357" s="614" t="s">
        <v>529</v>
      </c>
      <c r="FY357" s="614" t="s">
        <v>1083</v>
      </c>
      <c r="FZ357" s="614" t="s">
        <v>529</v>
      </c>
      <c r="GA357" s="614" t="s">
        <v>529</v>
      </c>
      <c r="GB357" s="614" t="s">
        <v>529</v>
      </c>
      <c r="GC357" s="614" t="s">
        <v>529</v>
      </c>
      <c r="GD357" s="614" t="s">
        <v>529</v>
      </c>
      <c r="GE357" s="614" t="s">
        <v>1083</v>
      </c>
      <c r="GF357" s="614" t="s">
        <v>529</v>
      </c>
      <c r="GG357" s="614" t="s">
        <v>529</v>
      </c>
      <c r="GH357" s="614" t="s">
        <v>1083</v>
      </c>
      <c r="GI357" s="614" t="s">
        <v>1083</v>
      </c>
      <c r="GJ357" s="614" t="s">
        <v>529</v>
      </c>
      <c r="GK357" s="614" t="s">
        <v>1083</v>
      </c>
      <c r="GL357" s="614" t="s">
        <v>529</v>
      </c>
      <c r="GM357" s="614" t="s">
        <v>1083</v>
      </c>
    </row>
    <row r="358" spans="1:195" x14ac:dyDescent="0.2">
      <c r="A358" s="613">
        <v>45183</v>
      </c>
      <c r="B358" s="614" t="s">
        <v>1083</v>
      </c>
      <c r="C358" s="614" t="s">
        <v>1083</v>
      </c>
      <c r="D358" s="614" t="s">
        <v>1083</v>
      </c>
      <c r="E358" s="614" t="s">
        <v>529</v>
      </c>
      <c r="F358" s="614" t="s">
        <v>1083</v>
      </c>
      <c r="G358" s="614" t="s">
        <v>1083</v>
      </c>
      <c r="H358" s="614" t="s">
        <v>1083</v>
      </c>
      <c r="I358" s="614" t="s">
        <v>1083</v>
      </c>
      <c r="J358" s="614" t="s">
        <v>1083</v>
      </c>
      <c r="K358" s="614" t="s">
        <v>1083</v>
      </c>
      <c r="L358" s="614" t="s">
        <v>1083</v>
      </c>
      <c r="M358" s="614" t="s">
        <v>1083</v>
      </c>
      <c r="N358" s="614" t="s">
        <v>1083</v>
      </c>
      <c r="O358" s="614" t="s">
        <v>1083</v>
      </c>
      <c r="P358" s="614" t="s">
        <v>1083</v>
      </c>
      <c r="Q358" s="614" t="s">
        <v>1083</v>
      </c>
      <c r="R358" s="614" t="s">
        <v>529</v>
      </c>
      <c r="S358" s="614" t="s">
        <v>1083</v>
      </c>
      <c r="T358" s="614" t="s">
        <v>1083</v>
      </c>
      <c r="U358" s="614" t="s">
        <v>1083</v>
      </c>
      <c r="V358" s="614" t="s">
        <v>1083</v>
      </c>
      <c r="W358" s="614" t="s">
        <v>1083</v>
      </c>
      <c r="X358" s="614" t="s">
        <v>1083</v>
      </c>
      <c r="Y358" s="614" t="s">
        <v>1083</v>
      </c>
      <c r="Z358" s="614" t="s">
        <v>1083</v>
      </c>
      <c r="AA358" s="614" t="s">
        <v>1083</v>
      </c>
      <c r="AB358" s="614" t="s">
        <v>1083</v>
      </c>
      <c r="AC358" s="614" t="s">
        <v>1083</v>
      </c>
      <c r="AD358" s="614" t="s">
        <v>1083</v>
      </c>
      <c r="AE358" s="614" t="s">
        <v>1083</v>
      </c>
      <c r="AF358" s="614" t="s">
        <v>1083</v>
      </c>
      <c r="AG358" s="614" t="s">
        <v>1083</v>
      </c>
      <c r="AH358" s="614" t="s">
        <v>1083</v>
      </c>
      <c r="AI358" s="614" t="s">
        <v>1083</v>
      </c>
      <c r="AJ358" s="614" t="s">
        <v>1083</v>
      </c>
      <c r="AK358" s="614" t="s">
        <v>1083</v>
      </c>
      <c r="AL358" s="614" t="s">
        <v>1083</v>
      </c>
      <c r="AM358" s="614" t="s">
        <v>1083</v>
      </c>
      <c r="AN358" s="614" t="s">
        <v>1083</v>
      </c>
      <c r="AO358" s="614" t="s">
        <v>1083</v>
      </c>
      <c r="AP358" s="614" t="s">
        <v>1083</v>
      </c>
      <c r="AQ358" s="614" t="s">
        <v>1083</v>
      </c>
      <c r="AR358" s="614" t="s">
        <v>1083</v>
      </c>
      <c r="AS358" s="614" t="s">
        <v>1083</v>
      </c>
      <c r="AT358" s="614" t="s">
        <v>1083</v>
      </c>
      <c r="AU358" s="614" t="s">
        <v>1083</v>
      </c>
      <c r="AV358" s="614" t="s">
        <v>1083</v>
      </c>
      <c r="AW358" s="614" t="s">
        <v>1083</v>
      </c>
      <c r="AX358" s="614" t="s">
        <v>1083</v>
      </c>
      <c r="AY358" s="614" t="s">
        <v>1083</v>
      </c>
      <c r="AZ358" s="614" t="s">
        <v>1083</v>
      </c>
      <c r="BA358" s="614" t="s">
        <v>1083</v>
      </c>
      <c r="BB358" s="614" t="s">
        <v>1083</v>
      </c>
      <c r="BC358" s="614" t="s">
        <v>529</v>
      </c>
      <c r="BD358" s="614" t="s">
        <v>529</v>
      </c>
      <c r="BE358" s="614" t="s">
        <v>1083</v>
      </c>
      <c r="BF358" s="614" t="s">
        <v>529</v>
      </c>
      <c r="BG358" s="614" t="s">
        <v>529</v>
      </c>
      <c r="BH358" s="614" t="s">
        <v>529</v>
      </c>
      <c r="BI358" s="614" t="s">
        <v>1083</v>
      </c>
      <c r="BJ358" s="614" t="s">
        <v>1083</v>
      </c>
      <c r="BK358" s="614" t="s">
        <v>529</v>
      </c>
      <c r="BL358" s="614" t="s">
        <v>529</v>
      </c>
      <c r="BM358" s="614" t="s">
        <v>1083</v>
      </c>
      <c r="BN358" s="614" t="s">
        <v>529</v>
      </c>
      <c r="BO358" s="614" t="s">
        <v>529</v>
      </c>
      <c r="BP358" s="614" t="s">
        <v>529</v>
      </c>
      <c r="BQ358" s="614" t="s">
        <v>529</v>
      </c>
      <c r="BR358" s="614" t="s">
        <v>529</v>
      </c>
      <c r="BS358" s="614" t="s">
        <v>529</v>
      </c>
      <c r="BT358" s="614" t="s">
        <v>529</v>
      </c>
      <c r="BU358" s="614" t="s">
        <v>529</v>
      </c>
      <c r="BV358" s="614" t="s">
        <v>529</v>
      </c>
      <c r="BW358" s="614" t="s">
        <v>529</v>
      </c>
      <c r="BX358" s="614" t="s">
        <v>529</v>
      </c>
      <c r="BY358" s="614" t="s">
        <v>1083</v>
      </c>
      <c r="BZ358" s="614" t="s">
        <v>1083</v>
      </c>
      <c r="CA358" s="614" t="s">
        <v>1083</v>
      </c>
      <c r="CB358" s="614" t="s">
        <v>1083</v>
      </c>
      <c r="CC358" s="614" t="s">
        <v>1083</v>
      </c>
      <c r="CD358" s="614" t="s">
        <v>1083</v>
      </c>
      <c r="CE358" s="614" t="s">
        <v>529</v>
      </c>
      <c r="CF358" s="614" t="s">
        <v>529</v>
      </c>
      <c r="CG358" s="614" t="s">
        <v>1083</v>
      </c>
      <c r="CH358" s="614" t="s">
        <v>1083</v>
      </c>
      <c r="CI358" s="614" t="s">
        <v>1083</v>
      </c>
      <c r="CJ358" s="614" t="s">
        <v>1083</v>
      </c>
      <c r="CK358" s="614" t="s">
        <v>529</v>
      </c>
      <c r="CL358" s="614" t="s">
        <v>1083</v>
      </c>
      <c r="CM358" s="614" t="s">
        <v>1083</v>
      </c>
      <c r="CN358" s="614" t="s">
        <v>1083</v>
      </c>
      <c r="CO358" s="614" t="s">
        <v>1083</v>
      </c>
      <c r="CP358" s="614" t="s">
        <v>1083</v>
      </c>
      <c r="CQ358" s="614" t="s">
        <v>1083</v>
      </c>
      <c r="CR358" s="614" t="s">
        <v>529</v>
      </c>
      <c r="CS358" s="614" t="s">
        <v>1083</v>
      </c>
      <c r="CT358" s="614" t="s">
        <v>1083</v>
      </c>
      <c r="CU358" s="614" t="s">
        <v>1083</v>
      </c>
      <c r="CV358" s="614" t="s">
        <v>1083</v>
      </c>
      <c r="CW358" s="614" t="s">
        <v>1083</v>
      </c>
      <c r="CX358" s="614" t="s">
        <v>1083</v>
      </c>
      <c r="CY358" s="614" t="s">
        <v>1083</v>
      </c>
      <c r="CZ358" s="614" t="s">
        <v>1083</v>
      </c>
      <c r="DA358" s="614" t="s">
        <v>1083</v>
      </c>
      <c r="DB358" s="614" t="s">
        <v>1083</v>
      </c>
      <c r="DC358" s="614" t="s">
        <v>1083</v>
      </c>
      <c r="DD358" s="614" t="s">
        <v>1083</v>
      </c>
      <c r="DE358" s="614" t="s">
        <v>1083</v>
      </c>
      <c r="DF358" s="614" t="s">
        <v>1083</v>
      </c>
      <c r="DG358" s="614" t="s">
        <v>1083</v>
      </c>
      <c r="DH358" s="614" t="s">
        <v>1083</v>
      </c>
      <c r="DI358" s="614" t="s">
        <v>1083</v>
      </c>
      <c r="DJ358" s="614" t="s">
        <v>1083</v>
      </c>
      <c r="DK358" s="614" t="s">
        <v>1083</v>
      </c>
      <c r="DL358" s="614" t="s">
        <v>1083</v>
      </c>
      <c r="DM358" s="614" t="s">
        <v>529</v>
      </c>
      <c r="DN358" s="614" t="s">
        <v>1083</v>
      </c>
      <c r="DO358" s="614" t="s">
        <v>1083</v>
      </c>
      <c r="DP358" s="614" t="s">
        <v>529</v>
      </c>
      <c r="DQ358" s="614" t="s">
        <v>1083</v>
      </c>
      <c r="DR358" s="614" t="s">
        <v>1083</v>
      </c>
      <c r="DS358" s="614" t="s">
        <v>1083</v>
      </c>
      <c r="DT358" s="614" t="s">
        <v>1083</v>
      </c>
      <c r="DU358" s="614" t="s">
        <v>1083</v>
      </c>
      <c r="DV358" s="614" t="s">
        <v>1083</v>
      </c>
      <c r="DW358" s="614" t="s">
        <v>1083</v>
      </c>
      <c r="DX358" s="614" t="s">
        <v>1083</v>
      </c>
      <c r="DY358" s="614" t="s">
        <v>1083</v>
      </c>
      <c r="DZ358" s="614" t="s">
        <v>529</v>
      </c>
      <c r="EA358" s="614" t="s">
        <v>529</v>
      </c>
      <c r="EB358" s="614" t="s">
        <v>529</v>
      </c>
      <c r="EC358" s="614" t="s">
        <v>1083</v>
      </c>
      <c r="ED358" s="614" t="s">
        <v>529</v>
      </c>
      <c r="EE358" s="614" t="s">
        <v>1083</v>
      </c>
      <c r="EF358" s="614" t="s">
        <v>529</v>
      </c>
      <c r="EG358" s="614" t="s">
        <v>1083</v>
      </c>
      <c r="EH358" s="614" t="s">
        <v>1083</v>
      </c>
      <c r="EI358" s="614" t="s">
        <v>1083</v>
      </c>
      <c r="EJ358" s="614" t="s">
        <v>1083</v>
      </c>
      <c r="EK358" s="614" t="s">
        <v>1083</v>
      </c>
      <c r="EL358" s="614" t="s">
        <v>1083</v>
      </c>
      <c r="EM358" s="614" t="s">
        <v>1083</v>
      </c>
      <c r="EN358" s="614" t="s">
        <v>1083</v>
      </c>
      <c r="EO358" s="614" t="s">
        <v>1083</v>
      </c>
      <c r="EP358" s="614" t="s">
        <v>1083</v>
      </c>
      <c r="EQ358" s="614" t="s">
        <v>1083</v>
      </c>
      <c r="ER358" s="614" t="s">
        <v>1083</v>
      </c>
      <c r="ES358" s="614" t="s">
        <v>1083</v>
      </c>
      <c r="ET358" s="614" t="s">
        <v>529</v>
      </c>
      <c r="EU358" s="614" t="s">
        <v>1083</v>
      </c>
      <c r="EV358" s="614" t="s">
        <v>1083</v>
      </c>
      <c r="EW358" s="614" t="s">
        <v>1083</v>
      </c>
      <c r="EX358" s="614" t="s">
        <v>1083</v>
      </c>
      <c r="EY358" s="614" t="s">
        <v>1083</v>
      </c>
      <c r="EZ358" s="614" t="s">
        <v>529</v>
      </c>
      <c r="FA358" s="614" t="s">
        <v>1083</v>
      </c>
      <c r="FB358" s="614" t="s">
        <v>1083</v>
      </c>
      <c r="FC358" s="614" t="s">
        <v>1083</v>
      </c>
      <c r="FD358" s="614" t="s">
        <v>1083</v>
      </c>
      <c r="FE358" s="614" t="s">
        <v>1083</v>
      </c>
      <c r="FF358" s="614" t="s">
        <v>1083</v>
      </c>
      <c r="FG358" s="614" t="s">
        <v>1083</v>
      </c>
      <c r="FH358" s="614" t="s">
        <v>1083</v>
      </c>
      <c r="FI358" s="614" t="s">
        <v>1083</v>
      </c>
      <c r="FJ358" s="614" t="s">
        <v>529</v>
      </c>
      <c r="FK358" s="614" t="s">
        <v>529</v>
      </c>
      <c r="FL358" s="614" t="s">
        <v>529</v>
      </c>
      <c r="FM358" s="614" t="s">
        <v>1083</v>
      </c>
      <c r="FN358" s="614" t="s">
        <v>1083</v>
      </c>
      <c r="FO358" s="614" t="s">
        <v>1083</v>
      </c>
      <c r="FP358" s="614" t="s">
        <v>1083</v>
      </c>
      <c r="FQ358" s="614" t="s">
        <v>1083</v>
      </c>
      <c r="FR358" s="614" t="s">
        <v>529</v>
      </c>
      <c r="FS358" s="614" t="s">
        <v>529</v>
      </c>
      <c r="FT358" s="614" t="s">
        <v>529</v>
      </c>
      <c r="FU358" s="614" t="s">
        <v>529</v>
      </c>
      <c r="FV358" s="614" t="s">
        <v>529</v>
      </c>
      <c r="FW358" s="614" t="s">
        <v>529</v>
      </c>
      <c r="FX358" s="614" t="s">
        <v>529</v>
      </c>
      <c r="FY358" s="614" t="s">
        <v>1083</v>
      </c>
      <c r="FZ358" s="614" t="s">
        <v>529</v>
      </c>
      <c r="GA358" s="614" t="s">
        <v>529</v>
      </c>
      <c r="GB358" s="614" t="s">
        <v>529</v>
      </c>
      <c r="GC358" s="614" t="s">
        <v>529</v>
      </c>
      <c r="GD358" s="614" t="s">
        <v>529</v>
      </c>
      <c r="GE358" s="614" t="s">
        <v>1083</v>
      </c>
      <c r="GF358" s="614" t="s">
        <v>529</v>
      </c>
      <c r="GG358" s="614" t="s">
        <v>529</v>
      </c>
      <c r="GH358" s="614" t="s">
        <v>1083</v>
      </c>
      <c r="GI358" s="614" t="s">
        <v>1083</v>
      </c>
      <c r="GJ358" s="614" t="s">
        <v>529</v>
      </c>
      <c r="GK358" s="614" t="s">
        <v>1083</v>
      </c>
      <c r="GL358" s="614" t="s">
        <v>529</v>
      </c>
      <c r="GM358" s="614" t="s">
        <v>529</v>
      </c>
    </row>
    <row r="359" spans="1:195" x14ac:dyDescent="0.2">
      <c r="A359" s="613">
        <v>45184</v>
      </c>
      <c r="B359" s="614" t="s">
        <v>1083</v>
      </c>
      <c r="C359" s="614" t="s">
        <v>1083</v>
      </c>
      <c r="D359" s="614" t="s">
        <v>1083</v>
      </c>
      <c r="E359" s="614" t="s">
        <v>529</v>
      </c>
      <c r="F359" s="614" t="s">
        <v>1083</v>
      </c>
      <c r="G359" s="614" t="s">
        <v>1083</v>
      </c>
      <c r="H359" s="614" t="s">
        <v>1083</v>
      </c>
      <c r="I359" s="614" t="s">
        <v>1083</v>
      </c>
      <c r="J359" s="614" t="s">
        <v>1083</v>
      </c>
      <c r="K359" s="614" t="s">
        <v>1083</v>
      </c>
      <c r="L359" s="614" t="s">
        <v>1083</v>
      </c>
      <c r="M359" s="614" t="s">
        <v>1083</v>
      </c>
      <c r="N359" s="614" t="s">
        <v>1083</v>
      </c>
      <c r="O359" s="614" t="s">
        <v>1083</v>
      </c>
      <c r="P359" s="614" t="s">
        <v>1083</v>
      </c>
      <c r="Q359" s="614" t="s">
        <v>1083</v>
      </c>
      <c r="R359" s="614" t="s">
        <v>529</v>
      </c>
      <c r="S359" s="614" t="s">
        <v>1083</v>
      </c>
      <c r="T359" s="614" t="s">
        <v>1083</v>
      </c>
      <c r="U359" s="614" t="s">
        <v>1083</v>
      </c>
      <c r="V359" s="614" t="s">
        <v>1083</v>
      </c>
      <c r="W359" s="614" t="s">
        <v>1083</v>
      </c>
      <c r="X359" s="614" t="s">
        <v>1083</v>
      </c>
      <c r="Y359" s="614" t="s">
        <v>1083</v>
      </c>
      <c r="Z359" s="614" t="s">
        <v>1083</v>
      </c>
      <c r="AA359" s="614" t="s">
        <v>1083</v>
      </c>
      <c r="AB359" s="614" t="s">
        <v>1083</v>
      </c>
      <c r="AC359" s="614" t="s">
        <v>1083</v>
      </c>
      <c r="AD359" s="614" t="s">
        <v>1083</v>
      </c>
      <c r="AE359" s="614" t="s">
        <v>1083</v>
      </c>
      <c r="AF359" s="614" t="s">
        <v>1083</v>
      </c>
      <c r="AG359" s="614" t="s">
        <v>1083</v>
      </c>
      <c r="AH359" s="614" t="s">
        <v>1083</v>
      </c>
      <c r="AI359" s="614" t="s">
        <v>1083</v>
      </c>
      <c r="AJ359" s="614" t="s">
        <v>1083</v>
      </c>
      <c r="AK359" s="614" t="s">
        <v>1083</v>
      </c>
      <c r="AL359" s="614" t="s">
        <v>1083</v>
      </c>
      <c r="AM359" s="614" t="s">
        <v>1083</v>
      </c>
      <c r="AN359" s="614" t="s">
        <v>1083</v>
      </c>
      <c r="AO359" s="614" t="s">
        <v>1083</v>
      </c>
      <c r="AP359" s="614" t="s">
        <v>1083</v>
      </c>
      <c r="AQ359" s="614" t="s">
        <v>1083</v>
      </c>
      <c r="AR359" s="614" t="s">
        <v>1083</v>
      </c>
      <c r="AS359" s="614" t="s">
        <v>1083</v>
      </c>
      <c r="AT359" s="614" t="s">
        <v>1083</v>
      </c>
      <c r="AU359" s="614" t="s">
        <v>1083</v>
      </c>
      <c r="AV359" s="614" t="s">
        <v>1083</v>
      </c>
      <c r="AW359" s="614" t="s">
        <v>1083</v>
      </c>
      <c r="AX359" s="614" t="s">
        <v>1083</v>
      </c>
      <c r="AY359" s="614" t="s">
        <v>1083</v>
      </c>
      <c r="AZ359" s="614" t="s">
        <v>1083</v>
      </c>
      <c r="BA359" s="614" t="s">
        <v>1083</v>
      </c>
      <c r="BB359" s="614" t="s">
        <v>1083</v>
      </c>
      <c r="BC359" s="614" t="s">
        <v>529</v>
      </c>
      <c r="BD359" s="614" t="s">
        <v>529</v>
      </c>
      <c r="BE359" s="614" t="s">
        <v>1083</v>
      </c>
      <c r="BF359" s="614" t="s">
        <v>529</v>
      </c>
      <c r="BG359" s="614" t="s">
        <v>529</v>
      </c>
      <c r="BH359" s="614" t="s">
        <v>529</v>
      </c>
      <c r="BI359" s="614" t="s">
        <v>1083</v>
      </c>
      <c r="BJ359" s="614" t="s">
        <v>1083</v>
      </c>
      <c r="BK359" s="614" t="s">
        <v>529</v>
      </c>
      <c r="BL359" s="614" t="s">
        <v>529</v>
      </c>
      <c r="BM359" s="614" t="s">
        <v>1083</v>
      </c>
      <c r="BN359" s="614" t="s">
        <v>529</v>
      </c>
      <c r="BO359" s="614" t="s">
        <v>529</v>
      </c>
      <c r="BP359" s="614" t="s">
        <v>529</v>
      </c>
      <c r="BQ359" s="614" t="s">
        <v>529</v>
      </c>
      <c r="BR359" s="614" t="s">
        <v>529</v>
      </c>
      <c r="BS359" s="614" t="s">
        <v>529</v>
      </c>
      <c r="BT359" s="614" t="s">
        <v>529</v>
      </c>
      <c r="BU359" s="614" t="s">
        <v>529</v>
      </c>
      <c r="BV359" s="614" t="s">
        <v>529</v>
      </c>
      <c r="BW359" s="614" t="s">
        <v>529</v>
      </c>
      <c r="BX359" s="614" t="s">
        <v>529</v>
      </c>
      <c r="BY359" s="614" t="s">
        <v>1083</v>
      </c>
      <c r="BZ359" s="614" t="s">
        <v>1083</v>
      </c>
      <c r="CA359" s="614" t="s">
        <v>1083</v>
      </c>
      <c r="CB359" s="614" t="s">
        <v>1083</v>
      </c>
      <c r="CC359" s="614" t="s">
        <v>1083</v>
      </c>
      <c r="CD359" s="614" t="s">
        <v>1083</v>
      </c>
      <c r="CE359" s="614" t="s">
        <v>529</v>
      </c>
      <c r="CF359" s="614" t="s">
        <v>529</v>
      </c>
      <c r="CG359" s="614" t="s">
        <v>1083</v>
      </c>
      <c r="CH359" s="614" t="s">
        <v>1083</v>
      </c>
      <c r="CI359" s="614" t="s">
        <v>1083</v>
      </c>
      <c r="CJ359" s="614" t="s">
        <v>1083</v>
      </c>
      <c r="CK359" s="614" t="s">
        <v>529</v>
      </c>
      <c r="CL359" s="614" t="s">
        <v>1083</v>
      </c>
      <c r="CM359" s="614" t="s">
        <v>1083</v>
      </c>
      <c r="CN359" s="614" t="s">
        <v>1083</v>
      </c>
      <c r="CO359" s="614" t="s">
        <v>1083</v>
      </c>
      <c r="CP359" s="614" t="s">
        <v>1083</v>
      </c>
      <c r="CQ359" s="614" t="s">
        <v>1083</v>
      </c>
      <c r="CR359" s="614" t="s">
        <v>529</v>
      </c>
      <c r="CS359" s="614" t="s">
        <v>1083</v>
      </c>
      <c r="CT359" s="614" t="s">
        <v>1083</v>
      </c>
      <c r="CU359" s="614" t="s">
        <v>1083</v>
      </c>
      <c r="CV359" s="614" t="s">
        <v>1083</v>
      </c>
      <c r="CW359" s="614" t="s">
        <v>1083</v>
      </c>
      <c r="CX359" s="614" t="s">
        <v>1083</v>
      </c>
      <c r="CY359" s="614" t="s">
        <v>1083</v>
      </c>
      <c r="CZ359" s="614" t="s">
        <v>1083</v>
      </c>
      <c r="DA359" s="614" t="s">
        <v>1083</v>
      </c>
      <c r="DB359" s="614" t="s">
        <v>1083</v>
      </c>
      <c r="DC359" s="614" t="s">
        <v>529</v>
      </c>
      <c r="DD359" s="614" t="s">
        <v>1083</v>
      </c>
      <c r="DE359" s="614" t="s">
        <v>1083</v>
      </c>
      <c r="DF359" s="614" t="s">
        <v>1083</v>
      </c>
      <c r="DG359" s="614" t="s">
        <v>1083</v>
      </c>
      <c r="DH359" s="614" t="s">
        <v>1083</v>
      </c>
      <c r="DI359" s="614" t="s">
        <v>1083</v>
      </c>
      <c r="DJ359" s="614" t="s">
        <v>1083</v>
      </c>
      <c r="DK359" s="614" t="s">
        <v>1083</v>
      </c>
      <c r="DL359" s="614" t="s">
        <v>1083</v>
      </c>
      <c r="DM359" s="614" t="s">
        <v>529</v>
      </c>
      <c r="DN359" s="614" t="s">
        <v>1083</v>
      </c>
      <c r="DO359" s="614" t="s">
        <v>1083</v>
      </c>
      <c r="DP359" s="614" t="s">
        <v>529</v>
      </c>
      <c r="DQ359" s="614" t="s">
        <v>1083</v>
      </c>
      <c r="DR359" s="614" t="s">
        <v>1083</v>
      </c>
      <c r="DS359" s="614" t="s">
        <v>1083</v>
      </c>
      <c r="DT359" s="614" t="s">
        <v>1083</v>
      </c>
      <c r="DU359" s="614" t="s">
        <v>1083</v>
      </c>
      <c r="DV359" s="614" t="s">
        <v>1083</v>
      </c>
      <c r="DW359" s="614" t="s">
        <v>1083</v>
      </c>
      <c r="DX359" s="614" t="s">
        <v>1083</v>
      </c>
      <c r="DY359" s="614" t="s">
        <v>1083</v>
      </c>
      <c r="DZ359" s="614" t="s">
        <v>529</v>
      </c>
      <c r="EA359" s="614" t="s">
        <v>529</v>
      </c>
      <c r="EB359" s="614" t="s">
        <v>529</v>
      </c>
      <c r="EC359" s="614" t="s">
        <v>1083</v>
      </c>
      <c r="ED359" s="614" t="s">
        <v>529</v>
      </c>
      <c r="EE359" s="614" t="s">
        <v>1083</v>
      </c>
      <c r="EF359" s="614" t="s">
        <v>529</v>
      </c>
      <c r="EG359" s="614" t="s">
        <v>529</v>
      </c>
      <c r="EH359" s="614" t="s">
        <v>1083</v>
      </c>
      <c r="EI359" s="614" t="s">
        <v>1083</v>
      </c>
      <c r="EJ359" s="614" t="s">
        <v>1083</v>
      </c>
      <c r="EK359" s="614" t="s">
        <v>1083</v>
      </c>
      <c r="EL359" s="614" t="s">
        <v>1083</v>
      </c>
      <c r="EM359" s="614" t="s">
        <v>1083</v>
      </c>
      <c r="EN359" s="614" t="s">
        <v>1083</v>
      </c>
      <c r="EO359" s="614" t="s">
        <v>1083</v>
      </c>
      <c r="EP359" s="614" t="s">
        <v>1083</v>
      </c>
      <c r="EQ359" s="614" t="s">
        <v>1083</v>
      </c>
      <c r="ER359" s="614" t="s">
        <v>1083</v>
      </c>
      <c r="ES359" s="614" t="s">
        <v>1083</v>
      </c>
      <c r="ET359" s="614" t="s">
        <v>529</v>
      </c>
      <c r="EU359" s="614" t="s">
        <v>1083</v>
      </c>
      <c r="EV359" s="614" t="s">
        <v>529</v>
      </c>
      <c r="EW359" s="614" t="s">
        <v>1083</v>
      </c>
      <c r="EX359" s="614" t="s">
        <v>1083</v>
      </c>
      <c r="EY359" s="614" t="s">
        <v>1083</v>
      </c>
      <c r="EZ359" s="614" t="s">
        <v>529</v>
      </c>
      <c r="FA359" s="614" t="s">
        <v>1083</v>
      </c>
      <c r="FB359" s="614" t="s">
        <v>1083</v>
      </c>
      <c r="FC359" s="614" t="s">
        <v>1083</v>
      </c>
      <c r="FD359" s="614" t="s">
        <v>1083</v>
      </c>
      <c r="FE359" s="614" t="s">
        <v>1083</v>
      </c>
      <c r="FF359" s="614" t="s">
        <v>1083</v>
      </c>
      <c r="FG359" s="614" t="s">
        <v>1083</v>
      </c>
      <c r="FH359" s="614" t="s">
        <v>1083</v>
      </c>
      <c r="FI359" s="614" t="s">
        <v>1083</v>
      </c>
      <c r="FJ359" s="614" t="s">
        <v>1083</v>
      </c>
      <c r="FK359" s="614" t="s">
        <v>1083</v>
      </c>
      <c r="FL359" s="614" t="s">
        <v>529</v>
      </c>
      <c r="FM359" s="614" t="s">
        <v>1083</v>
      </c>
      <c r="FN359" s="614" t="s">
        <v>1083</v>
      </c>
      <c r="FO359" s="614" t="s">
        <v>1083</v>
      </c>
      <c r="FP359" s="614" t="s">
        <v>1083</v>
      </c>
      <c r="FQ359" s="614" t="s">
        <v>1083</v>
      </c>
      <c r="FR359" s="614" t="s">
        <v>529</v>
      </c>
      <c r="FS359" s="614" t="s">
        <v>529</v>
      </c>
      <c r="FT359" s="614" t="s">
        <v>529</v>
      </c>
      <c r="FU359" s="614" t="s">
        <v>529</v>
      </c>
      <c r="FV359" s="614" t="s">
        <v>529</v>
      </c>
      <c r="FW359" s="614" t="s">
        <v>529</v>
      </c>
      <c r="FX359" s="614" t="s">
        <v>529</v>
      </c>
      <c r="FY359" s="614" t="s">
        <v>1083</v>
      </c>
      <c r="FZ359" s="614" t="s">
        <v>529</v>
      </c>
      <c r="GA359" s="614" t="s">
        <v>529</v>
      </c>
      <c r="GB359" s="614" t="s">
        <v>529</v>
      </c>
      <c r="GC359" s="614" t="s">
        <v>529</v>
      </c>
      <c r="GD359" s="614" t="s">
        <v>529</v>
      </c>
      <c r="GE359" s="614" t="s">
        <v>1083</v>
      </c>
      <c r="GF359" s="614" t="s">
        <v>529</v>
      </c>
      <c r="GG359" s="614" t="s">
        <v>529</v>
      </c>
      <c r="GH359" s="614" t="s">
        <v>1083</v>
      </c>
      <c r="GI359" s="614" t="s">
        <v>1083</v>
      </c>
      <c r="GJ359" s="614" t="s">
        <v>1083</v>
      </c>
      <c r="GK359" s="614" t="s">
        <v>1083</v>
      </c>
      <c r="GL359" s="614" t="s">
        <v>529</v>
      </c>
      <c r="GM359" s="614" t="s">
        <v>529</v>
      </c>
    </row>
    <row r="360" spans="1:195" x14ac:dyDescent="0.2">
      <c r="A360" s="613">
        <v>45185</v>
      </c>
      <c r="B360" s="614" t="s">
        <v>1083</v>
      </c>
      <c r="C360" s="614" t="s">
        <v>1083</v>
      </c>
      <c r="D360" s="614" t="s">
        <v>1083</v>
      </c>
      <c r="E360" s="614" t="s">
        <v>529</v>
      </c>
      <c r="F360" s="614" t="s">
        <v>1083</v>
      </c>
      <c r="G360" s="614" t="s">
        <v>1083</v>
      </c>
      <c r="H360" s="614" t="s">
        <v>1083</v>
      </c>
      <c r="I360" s="614" t="s">
        <v>1083</v>
      </c>
      <c r="J360" s="614" t="s">
        <v>1083</v>
      </c>
      <c r="K360" s="614" t="s">
        <v>1083</v>
      </c>
      <c r="L360" s="614" t="s">
        <v>1083</v>
      </c>
      <c r="M360" s="614" t="s">
        <v>1083</v>
      </c>
      <c r="N360" s="614" t="s">
        <v>1083</v>
      </c>
      <c r="O360" s="614" t="s">
        <v>1083</v>
      </c>
      <c r="P360" s="614" t="s">
        <v>1083</v>
      </c>
      <c r="Q360" s="614" t="s">
        <v>1083</v>
      </c>
      <c r="R360" s="614" t="s">
        <v>529</v>
      </c>
      <c r="S360" s="614" t="s">
        <v>1083</v>
      </c>
      <c r="T360" s="614" t="s">
        <v>1083</v>
      </c>
      <c r="U360" s="614" t="s">
        <v>1083</v>
      </c>
      <c r="V360" s="614" t="s">
        <v>1083</v>
      </c>
      <c r="W360" s="614" t="s">
        <v>1083</v>
      </c>
      <c r="X360" s="614" t="s">
        <v>1083</v>
      </c>
      <c r="Y360" s="614" t="s">
        <v>1083</v>
      </c>
      <c r="Z360" s="614" t="s">
        <v>1083</v>
      </c>
      <c r="AA360" s="614" t="s">
        <v>1083</v>
      </c>
      <c r="AB360" s="614" t="s">
        <v>1083</v>
      </c>
      <c r="AC360" s="614" t="s">
        <v>1083</v>
      </c>
      <c r="AD360" s="614" t="s">
        <v>1083</v>
      </c>
      <c r="AE360" s="614" t="s">
        <v>1083</v>
      </c>
      <c r="AF360" s="614" t="s">
        <v>1083</v>
      </c>
      <c r="AG360" s="614" t="s">
        <v>1083</v>
      </c>
      <c r="AH360" s="614" t="s">
        <v>1083</v>
      </c>
      <c r="AI360" s="614" t="s">
        <v>1083</v>
      </c>
      <c r="AJ360" s="614" t="s">
        <v>1083</v>
      </c>
      <c r="AK360" s="614" t="s">
        <v>1083</v>
      </c>
      <c r="AL360" s="614" t="s">
        <v>1083</v>
      </c>
      <c r="AM360" s="614" t="s">
        <v>1083</v>
      </c>
      <c r="AN360" s="614" t="s">
        <v>1083</v>
      </c>
      <c r="AO360" s="614" t="s">
        <v>1083</v>
      </c>
      <c r="AP360" s="614" t="s">
        <v>1083</v>
      </c>
      <c r="AQ360" s="614" t="s">
        <v>1083</v>
      </c>
      <c r="AR360" s="614" t="s">
        <v>1083</v>
      </c>
      <c r="AS360" s="614" t="s">
        <v>1083</v>
      </c>
      <c r="AT360" s="614" t="s">
        <v>1083</v>
      </c>
      <c r="AU360" s="614" t="s">
        <v>1083</v>
      </c>
      <c r="AV360" s="614" t="s">
        <v>1083</v>
      </c>
      <c r="AW360" s="614" t="s">
        <v>1083</v>
      </c>
      <c r="AX360" s="614" t="s">
        <v>1083</v>
      </c>
      <c r="AY360" s="614" t="s">
        <v>1083</v>
      </c>
      <c r="AZ360" s="614" t="s">
        <v>1083</v>
      </c>
      <c r="BA360" s="614" t="s">
        <v>1083</v>
      </c>
      <c r="BB360" s="614" t="s">
        <v>1083</v>
      </c>
      <c r="BC360" s="614" t="s">
        <v>529</v>
      </c>
      <c r="BD360" s="614" t="s">
        <v>529</v>
      </c>
      <c r="BE360" s="614" t="s">
        <v>1083</v>
      </c>
      <c r="BF360" s="614" t="s">
        <v>529</v>
      </c>
      <c r="BG360" s="614" t="s">
        <v>529</v>
      </c>
      <c r="BH360" s="614" t="s">
        <v>529</v>
      </c>
      <c r="BI360" s="614" t="s">
        <v>1083</v>
      </c>
      <c r="BJ360" s="614" t="s">
        <v>1083</v>
      </c>
      <c r="BK360" s="614" t="s">
        <v>529</v>
      </c>
      <c r="BL360" s="614" t="s">
        <v>529</v>
      </c>
      <c r="BM360" s="614" t="s">
        <v>1083</v>
      </c>
      <c r="BN360" s="614" t="s">
        <v>529</v>
      </c>
      <c r="BO360" s="614" t="s">
        <v>529</v>
      </c>
      <c r="BP360" s="614" t="s">
        <v>529</v>
      </c>
      <c r="BQ360" s="614" t="s">
        <v>529</v>
      </c>
      <c r="BR360" s="614" t="s">
        <v>529</v>
      </c>
      <c r="BS360" s="614" t="s">
        <v>529</v>
      </c>
      <c r="BT360" s="614" t="s">
        <v>529</v>
      </c>
      <c r="BU360" s="614" t="s">
        <v>529</v>
      </c>
      <c r="BV360" s="614" t="s">
        <v>529</v>
      </c>
      <c r="BW360" s="614" t="s">
        <v>529</v>
      </c>
      <c r="BX360" s="614" t="s">
        <v>529</v>
      </c>
      <c r="BY360" s="614" t="s">
        <v>1083</v>
      </c>
      <c r="BZ360" s="614" t="s">
        <v>1083</v>
      </c>
      <c r="CA360" s="614" t="s">
        <v>1083</v>
      </c>
      <c r="CB360" s="614" t="s">
        <v>1083</v>
      </c>
      <c r="CC360" s="614" t="s">
        <v>1083</v>
      </c>
      <c r="CD360" s="614" t="s">
        <v>1083</v>
      </c>
      <c r="CE360" s="614" t="s">
        <v>529</v>
      </c>
      <c r="CF360" s="614" t="s">
        <v>529</v>
      </c>
      <c r="CG360" s="614" t="s">
        <v>1083</v>
      </c>
      <c r="CH360" s="614" t="s">
        <v>1083</v>
      </c>
      <c r="CI360" s="614" t="s">
        <v>1083</v>
      </c>
      <c r="CJ360" s="614" t="s">
        <v>1083</v>
      </c>
      <c r="CK360" s="614" t="s">
        <v>529</v>
      </c>
      <c r="CL360" s="614" t="s">
        <v>1083</v>
      </c>
      <c r="CM360" s="614" t="s">
        <v>1083</v>
      </c>
      <c r="CN360" s="614" t="s">
        <v>1083</v>
      </c>
      <c r="CO360" s="614" t="s">
        <v>1083</v>
      </c>
      <c r="CP360" s="614" t="s">
        <v>1083</v>
      </c>
      <c r="CQ360" s="614" t="s">
        <v>1083</v>
      </c>
      <c r="CR360" s="614" t="s">
        <v>529</v>
      </c>
      <c r="CS360" s="614" t="s">
        <v>1083</v>
      </c>
      <c r="CT360" s="614" t="s">
        <v>1083</v>
      </c>
      <c r="CU360" s="614" t="s">
        <v>1083</v>
      </c>
      <c r="CV360" s="614" t="s">
        <v>1083</v>
      </c>
      <c r="CW360" s="614" t="s">
        <v>1083</v>
      </c>
      <c r="CX360" s="614" t="s">
        <v>1083</v>
      </c>
      <c r="CY360" s="614" t="s">
        <v>1083</v>
      </c>
      <c r="CZ360" s="614" t="s">
        <v>1083</v>
      </c>
      <c r="DA360" s="614" t="s">
        <v>1083</v>
      </c>
      <c r="DB360" s="614" t="s">
        <v>1083</v>
      </c>
      <c r="DC360" s="614" t="s">
        <v>529</v>
      </c>
      <c r="DD360" s="614" t="s">
        <v>1083</v>
      </c>
      <c r="DE360" s="614" t="s">
        <v>1083</v>
      </c>
      <c r="DF360" s="614" t="s">
        <v>1083</v>
      </c>
      <c r="DG360" s="614" t="s">
        <v>1083</v>
      </c>
      <c r="DH360" s="614" t="s">
        <v>1083</v>
      </c>
      <c r="DI360" s="614" t="s">
        <v>1083</v>
      </c>
      <c r="DJ360" s="614" t="s">
        <v>1083</v>
      </c>
      <c r="DK360" s="614" t="s">
        <v>1083</v>
      </c>
      <c r="DL360" s="614" t="s">
        <v>1083</v>
      </c>
      <c r="DM360" s="614" t="s">
        <v>529</v>
      </c>
      <c r="DN360" s="614" t="s">
        <v>1083</v>
      </c>
      <c r="DO360" s="614" t="s">
        <v>1083</v>
      </c>
      <c r="DP360" s="614" t="s">
        <v>529</v>
      </c>
      <c r="DQ360" s="614" t="s">
        <v>1083</v>
      </c>
      <c r="DR360" s="614" t="s">
        <v>1083</v>
      </c>
      <c r="DS360" s="614" t="s">
        <v>1083</v>
      </c>
      <c r="DT360" s="614" t="s">
        <v>1083</v>
      </c>
      <c r="DU360" s="614" t="s">
        <v>529</v>
      </c>
      <c r="DV360" s="614" t="s">
        <v>529</v>
      </c>
      <c r="DW360" s="614" t="s">
        <v>1083</v>
      </c>
      <c r="DX360" s="614" t="s">
        <v>1083</v>
      </c>
      <c r="DY360" s="614" t="s">
        <v>1083</v>
      </c>
      <c r="DZ360" s="614" t="s">
        <v>529</v>
      </c>
      <c r="EA360" s="614" t="s">
        <v>529</v>
      </c>
      <c r="EB360" s="614" t="s">
        <v>529</v>
      </c>
      <c r="EC360" s="614" t="s">
        <v>1083</v>
      </c>
      <c r="ED360" s="614" t="s">
        <v>529</v>
      </c>
      <c r="EE360" s="614" t="s">
        <v>529</v>
      </c>
      <c r="EF360" s="614" t="s">
        <v>529</v>
      </c>
      <c r="EG360" s="614" t="s">
        <v>529</v>
      </c>
      <c r="EH360" s="614" t="s">
        <v>1083</v>
      </c>
      <c r="EI360" s="614" t="s">
        <v>1083</v>
      </c>
      <c r="EJ360" s="614" t="s">
        <v>1083</v>
      </c>
      <c r="EK360" s="614" t="s">
        <v>1083</v>
      </c>
      <c r="EL360" s="614" t="s">
        <v>1083</v>
      </c>
      <c r="EM360" s="614" t="s">
        <v>1083</v>
      </c>
      <c r="EN360" s="614" t="s">
        <v>1083</v>
      </c>
      <c r="EO360" s="614" t="s">
        <v>1083</v>
      </c>
      <c r="EP360" s="614" t="s">
        <v>1083</v>
      </c>
      <c r="EQ360" s="614" t="s">
        <v>1083</v>
      </c>
      <c r="ER360" s="614" t="s">
        <v>1083</v>
      </c>
      <c r="ES360" s="614" t="s">
        <v>1083</v>
      </c>
      <c r="ET360" s="614" t="s">
        <v>529</v>
      </c>
      <c r="EU360" s="614" t="s">
        <v>529</v>
      </c>
      <c r="EV360" s="614" t="s">
        <v>529</v>
      </c>
      <c r="EW360" s="614" t="s">
        <v>1083</v>
      </c>
      <c r="EX360" s="614" t="s">
        <v>1083</v>
      </c>
      <c r="EY360" s="614" t="s">
        <v>1083</v>
      </c>
      <c r="EZ360" s="614" t="s">
        <v>529</v>
      </c>
      <c r="FA360" s="614" t="s">
        <v>1083</v>
      </c>
      <c r="FB360" s="614" t="s">
        <v>1083</v>
      </c>
      <c r="FC360" s="614" t="s">
        <v>1083</v>
      </c>
      <c r="FD360" s="614" t="s">
        <v>1083</v>
      </c>
      <c r="FE360" s="614" t="s">
        <v>529</v>
      </c>
      <c r="FF360" s="614" t="s">
        <v>1083</v>
      </c>
      <c r="FG360" s="614" t="s">
        <v>1083</v>
      </c>
      <c r="FH360" s="614" t="s">
        <v>1083</v>
      </c>
      <c r="FI360" s="614" t="s">
        <v>1083</v>
      </c>
      <c r="FJ360" s="614" t="s">
        <v>529</v>
      </c>
      <c r="FK360" s="614" t="s">
        <v>529</v>
      </c>
      <c r="FL360" s="614" t="s">
        <v>529</v>
      </c>
      <c r="FM360" s="614" t="s">
        <v>1083</v>
      </c>
      <c r="FN360" s="614" t="s">
        <v>1083</v>
      </c>
      <c r="FO360" s="614" t="s">
        <v>1083</v>
      </c>
      <c r="FP360" s="614" t="s">
        <v>1083</v>
      </c>
      <c r="FQ360" s="614" t="s">
        <v>1083</v>
      </c>
      <c r="FR360" s="614" t="s">
        <v>529</v>
      </c>
      <c r="FS360" s="614" t="s">
        <v>529</v>
      </c>
      <c r="FT360" s="614" t="s">
        <v>529</v>
      </c>
      <c r="FU360" s="614" t="s">
        <v>529</v>
      </c>
      <c r="FV360" s="614" t="s">
        <v>529</v>
      </c>
      <c r="FW360" s="614" t="s">
        <v>529</v>
      </c>
      <c r="FX360" s="614" t="s">
        <v>529</v>
      </c>
      <c r="FY360" s="614" t="s">
        <v>1083</v>
      </c>
      <c r="FZ360" s="614" t="s">
        <v>529</v>
      </c>
      <c r="GA360" s="614" t="s">
        <v>529</v>
      </c>
      <c r="GB360" s="614" t="s">
        <v>529</v>
      </c>
      <c r="GC360" s="614" t="s">
        <v>529</v>
      </c>
      <c r="GD360" s="614" t="s">
        <v>529</v>
      </c>
      <c r="GE360" s="614" t="s">
        <v>1083</v>
      </c>
      <c r="GF360" s="614" t="s">
        <v>529</v>
      </c>
      <c r="GG360" s="614" t="s">
        <v>529</v>
      </c>
      <c r="GH360" s="614" t="s">
        <v>1083</v>
      </c>
      <c r="GI360" s="614" t="s">
        <v>1083</v>
      </c>
      <c r="GJ360" s="614" t="s">
        <v>529</v>
      </c>
      <c r="GK360" s="614" t="s">
        <v>1083</v>
      </c>
      <c r="GL360" s="614" t="s">
        <v>529</v>
      </c>
      <c r="GM360" s="614" t="s">
        <v>529</v>
      </c>
    </row>
    <row r="361" spans="1:195" x14ac:dyDescent="0.2">
      <c r="A361" s="613">
        <v>45186</v>
      </c>
      <c r="B361" s="614" t="s">
        <v>1083</v>
      </c>
      <c r="C361" s="614" t="s">
        <v>1083</v>
      </c>
      <c r="D361" s="614" t="s">
        <v>1083</v>
      </c>
      <c r="E361" s="614" t="s">
        <v>529</v>
      </c>
      <c r="F361" s="614" t="s">
        <v>1083</v>
      </c>
      <c r="G361" s="614" t="s">
        <v>1083</v>
      </c>
      <c r="H361" s="614" t="s">
        <v>1083</v>
      </c>
      <c r="I361" s="614" t="s">
        <v>1083</v>
      </c>
      <c r="J361" s="614" t="s">
        <v>1083</v>
      </c>
      <c r="K361" s="614" t="s">
        <v>1083</v>
      </c>
      <c r="L361" s="614" t="s">
        <v>1083</v>
      </c>
      <c r="M361" s="614" t="s">
        <v>1083</v>
      </c>
      <c r="N361" s="614" t="s">
        <v>1083</v>
      </c>
      <c r="O361" s="614" t="s">
        <v>1083</v>
      </c>
      <c r="P361" s="614" t="s">
        <v>1083</v>
      </c>
      <c r="Q361" s="614" t="s">
        <v>1083</v>
      </c>
      <c r="R361" s="614" t="s">
        <v>529</v>
      </c>
      <c r="S361" s="614" t="s">
        <v>1083</v>
      </c>
      <c r="T361" s="614" t="s">
        <v>1083</v>
      </c>
      <c r="U361" s="614" t="s">
        <v>1083</v>
      </c>
      <c r="V361" s="614" t="s">
        <v>1083</v>
      </c>
      <c r="W361" s="614" t="s">
        <v>529</v>
      </c>
      <c r="X361" s="614" t="s">
        <v>529</v>
      </c>
      <c r="Y361" s="614" t="s">
        <v>1083</v>
      </c>
      <c r="Z361" s="614" t="s">
        <v>1083</v>
      </c>
      <c r="AA361" s="614" t="s">
        <v>1083</v>
      </c>
      <c r="AB361" s="614" t="s">
        <v>1083</v>
      </c>
      <c r="AC361" s="614" t="s">
        <v>1083</v>
      </c>
      <c r="AD361" s="614" t="s">
        <v>1083</v>
      </c>
      <c r="AE361" s="614" t="s">
        <v>1083</v>
      </c>
      <c r="AF361" s="614" t="s">
        <v>1083</v>
      </c>
      <c r="AG361" s="614" t="s">
        <v>1083</v>
      </c>
      <c r="AH361" s="614" t="s">
        <v>1083</v>
      </c>
      <c r="AI361" s="614" t="s">
        <v>1083</v>
      </c>
      <c r="AJ361" s="614" t="s">
        <v>529</v>
      </c>
      <c r="AK361" s="614" t="s">
        <v>1083</v>
      </c>
      <c r="AL361" s="614" t="s">
        <v>1083</v>
      </c>
      <c r="AM361" s="614" t="s">
        <v>1083</v>
      </c>
      <c r="AN361" s="614" t="s">
        <v>1083</v>
      </c>
      <c r="AO361" s="614" t="s">
        <v>1083</v>
      </c>
      <c r="AP361" s="614" t="s">
        <v>1083</v>
      </c>
      <c r="AQ361" s="614" t="s">
        <v>1083</v>
      </c>
      <c r="AR361" s="614" t="s">
        <v>1083</v>
      </c>
      <c r="AS361" s="614" t="s">
        <v>1083</v>
      </c>
      <c r="AT361" s="614" t="s">
        <v>1083</v>
      </c>
      <c r="AU361" s="614" t="s">
        <v>1083</v>
      </c>
      <c r="AV361" s="614" t="s">
        <v>1083</v>
      </c>
      <c r="AW361" s="614" t="s">
        <v>1083</v>
      </c>
      <c r="AX361" s="614" t="s">
        <v>1083</v>
      </c>
      <c r="AY361" s="614" t="s">
        <v>1083</v>
      </c>
      <c r="AZ361" s="614" t="s">
        <v>1083</v>
      </c>
      <c r="BA361" s="614" t="s">
        <v>1083</v>
      </c>
      <c r="BB361" s="614" t="s">
        <v>1083</v>
      </c>
      <c r="BC361" s="614" t="s">
        <v>529</v>
      </c>
      <c r="BD361" s="614" t="s">
        <v>529</v>
      </c>
      <c r="BE361" s="614" t="s">
        <v>1083</v>
      </c>
      <c r="BF361" s="614" t="s">
        <v>529</v>
      </c>
      <c r="BG361" s="614" t="s">
        <v>529</v>
      </c>
      <c r="BH361" s="614" t="s">
        <v>529</v>
      </c>
      <c r="BI361" s="614" t="s">
        <v>529</v>
      </c>
      <c r="BJ361" s="614" t="s">
        <v>529</v>
      </c>
      <c r="BK361" s="614" t="s">
        <v>529</v>
      </c>
      <c r="BL361" s="614" t="s">
        <v>529</v>
      </c>
      <c r="BM361" s="614" t="s">
        <v>529</v>
      </c>
      <c r="BN361" s="614" t="s">
        <v>529</v>
      </c>
      <c r="BO361" s="614" t="s">
        <v>529</v>
      </c>
      <c r="BP361" s="614" t="s">
        <v>529</v>
      </c>
      <c r="BQ361" s="614" t="s">
        <v>529</v>
      </c>
      <c r="BR361" s="614" t="s">
        <v>529</v>
      </c>
      <c r="BS361" s="614" t="s">
        <v>529</v>
      </c>
      <c r="BT361" s="614" t="s">
        <v>529</v>
      </c>
      <c r="BU361" s="614" t="s">
        <v>529</v>
      </c>
      <c r="BV361" s="614" t="s">
        <v>529</v>
      </c>
      <c r="BW361" s="614" t="s">
        <v>529</v>
      </c>
      <c r="BX361" s="614" t="s">
        <v>529</v>
      </c>
      <c r="BY361" s="614" t="s">
        <v>1083</v>
      </c>
      <c r="BZ361" s="614" t="s">
        <v>1083</v>
      </c>
      <c r="CA361" s="614" t="s">
        <v>1083</v>
      </c>
      <c r="CB361" s="614" t="s">
        <v>1083</v>
      </c>
      <c r="CC361" s="614" t="s">
        <v>1083</v>
      </c>
      <c r="CD361" s="614" t="s">
        <v>1083</v>
      </c>
      <c r="CE361" s="614" t="s">
        <v>529</v>
      </c>
      <c r="CF361" s="614" t="s">
        <v>529</v>
      </c>
      <c r="CG361" s="614" t="s">
        <v>1083</v>
      </c>
      <c r="CH361" s="614" t="s">
        <v>1083</v>
      </c>
      <c r="CI361" s="614" t="s">
        <v>1083</v>
      </c>
      <c r="CJ361" s="614" t="s">
        <v>1083</v>
      </c>
      <c r="CK361" s="614" t="s">
        <v>529</v>
      </c>
      <c r="CL361" s="614" t="s">
        <v>1083</v>
      </c>
      <c r="CM361" s="614" t="s">
        <v>1083</v>
      </c>
      <c r="CN361" s="614" t="s">
        <v>1083</v>
      </c>
      <c r="CO361" s="614" t="s">
        <v>1083</v>
      </c>
      <c r="CP361" s="614" t="s">
        <v>1083</v>
      </c>
      <c r="CQ361" s="614" t="s">
        <v>1083</v>
      </c>
      <c r="CR361" s="614" t="s">
        <v>529</v>
      </c>
      <c r="CS361" s="614" t="s">
        <v>1083</v>
      </c>
      <c r="CT361" s="614" t="s">
        <v>1083</v>
      </c>
      <c r="CU361" s="614" t="s">
        <v>1083</v>
      </c>
      <c r="CV361" s="614" t="s">
        <v>1083</v>
      </c>
      <c r="CW361" s="614" t="s">
        <v>1083</v>
      </c>
      <c r="CX361" s="614" t="s">
        <v>1083</v>
      </c>
      <c r="CY361" s="614" t="s">
        <v>1083</v>
      </c>
      <c r="CZ361" s="614" t="s">
        <v>1083</v>
      </c>
      <c r="DA361" s="614" t="s">
        <v>1083</v>
      </c>
      <c r="DB361" s="614" t="s">
        <v>1083</v>
      </c>
      <c r="DC361" s="614" t="s">
        <v>529</v>
      </c>
      <c r="DD361" s="614" t="s">
        <v>1083</v>
      </c>
      <c r="DE361" s="614" t="s">
        <v>1083</v>
      </c>
      <c r="DF361" s="614" t="s">
        <v>1083</v>
      </c>
      <c r="DG361" s="614" t="s">
        <v>1083</v>
      </c>
      <c r="DH361" s="614" t="s">
        <v>1083</v>
      </c>
      <c r="DI361" s="614" t="s">
        <v>1083</v>
      </c>
      <c r="DJ361" s="614" t="s">
        <v>1083</v>
      </c>
      <c r="DK361" s="614" t="s">
        <v>1083</v>
      </c>
      <c r="DL361" s="614" t="s">
        <v>1083</v>
      </c>
      <c r="DM361" s="614" t="s">
        <v>529</v>
      </c>
      <c r="DN361" s="614" t="s">
        <v>1083</v>
      </c>
      <c r="DO361" s="614" t="s">
        <v>1083</v>
      </c>
      <c r="DP361" s="614" t="s">
        <v>529</v>
      </c>
      <c r="DQ361" s="614" t="s">
        <v>1083</v>
      </c>
      <c r="DR361" s="614" t="s">
        <v>1083</v>
      </c>
      <c r="DS361" s="614" t="s">
        <v>1083</v>
      </c>
      <c r="DT361" s="614" t="s">
        <v>1083</v>
      </c>
      <c r="DU361" s="614" t="s">
        <v>529</v>
      </c>
      <c r="DV361" s="614" t="s">
        <v>529</v>
      </c>
      <c r="DW361" s="614" t="s">
        <v>1083</v>
      </c>
      <c r="DX361" s="614" t="s">
        <v>1083</v>
      </c>
      <c r="DY361" s="614" t="s">
        <v>1083</v>
      </c>
      <c r="DZ361" s="614" t="s">
        <v>529</v>
      </c>
      <c r="EA361" s="614" t="s">
        <v>529</v>
      </c>
      <c r="EB361" s="614" t="s">
        <v>529</v>
      </c>
      <c r="EC361" s="614" t="s">
        <v>1083</v>
      </c>
      <c r="ED361" s="614" t="s">
        <v>529</v>
      </c>
      <c r="EE361" s="614" t="s">
        <v>529</v>
      </c>
      <c r="EF361" s="614" t="s">
        <v>529</v>
      </c>
      <c r="EG361" s="614" t="s">
        <v>529</v>
      </c>
      <c r="EH361" s="614" t="s">
        <v>1083</v>
      </c>
      <c r="EI361" s="614" t="s">
        <v>1083</v>
      </c>
      <c r="EJ361" s="614" t="s">
        <v>1083</v>
      </c>
      <c r="EK361" s="614" t="s">
        <v>1083</v>
      </c>
      <c r="EL361" s="614" t="s">
        <v>1083</v>
      </c>
      <c r="EM361" s="614" t="s">
        <v>1083</v>
      </c>
      <c r="EN361" s="614" t="s">
        <v>1083</v>
      </c>
      <c r="EO361" s="614" t="s">
        <v>1083</v>
      </c>
      <c r="EP361" s="614" t="s">
        <v>1083</v>
      </c>
      <c r="EQ361" s="614" t="s">
        <v>1083</v>
      </c>
      <c r="ER361" s="614" t="s">
        <v>1083</v>
      </c>
      <c r="ES361" s="614" t="s">
        <v>1083</v>
      </c>
      <c r="ET361" s="614" t="s">
        <v>1083</v>
      </c>
      <c r="EU361" s="614" t="s">
        <v>529</v>
      </c>
      <c r="EV361" s="614" t="s">
        <v>529</v>
      </c>
      <c r="EW361" s="614" t="s">
        <v>1083</v>
      </c>
      <c r="EX361" s="614" t="s">
        <v>1083</v>
      </c>
      <c r="EY361" s="614" t="s">
        <v>1083</v>
      </c>
      <c r="EZ361" s="614" t="s">
        <v>529</v>
      </c>
      <c r="FA361" s="614" t="s">
        <v>1083</v>
      </c>
      <c r="FB361" s="614" t="s">
        <v>1083</v>
      </c>
      <c r="FC361" s="614" t="s">
        <v>1083</v>
      </c>
      <c r="FD361" s="614" t="s">
        <v>1083</v>
      </c>
      <c r="FE361" s="614" t="s">
        <v>1083</v>
      </c>
      <c r="FF361" s="614" t="s">
        <v>1083</v>
      </c>
      <c r="FG361" s="614" t="s">
        <v>1083</v>
      </c>
      <c r="FH361" s="614" t="s">
        <v>529</v>
      </c>
      <c r="FI361" s="614" t="s">
        <v>1083</v>
      </c>
      <c r="FJ361" s="614" t="s">
        <v>529</v>
      </c>
      <c r="FK361" s="614" t="s">
        <v>529</v>
      </c>
      <c r="FL361" s="614" t="s">
        <v>529</v>
      </c>
      <c r="FM361" s="614" t="s">
        <v>1083</v>
      </c>
      <c r="FN361" s="614" t="s">
        <v>1083</v>
      </c>
      <c r="FO361" s="614" t="s">
        <v>1083</v>
      </c>
      <c r="FP361" s="614" t="s">
        <v>1083</v>
      </c>
      <c r="FQ361" s="614" t="s">
        <v>1083</v>
      </c>
      <c r="FR361" s="614" t="s">
        <v>529</v>
      </c>
      <c r="FS361" s="614" t="s">
        <v>529</v>
      </c>
      <c r="FT361" s="614" t="s">
        <v>529</v>
      </c>
      <c r="FU361" s="614" t="s">
        <v>529</v>
      </c>
      <c r="FV361" s="614" t="s">
        <v>529</v>
      </c>
      <c r="FW361" s="614" t="s">
        <v>529</v>
      </c>
      <c r="FX361" s="614" t="s">
        <v>529</v>
      </c>
      <c r="FY361" s="614" t="s">
        <v>1083</v>
      </c>
      <c r="FZ361" s="614" t="s">
        <v>529</v>
      </c>
      <c r="GA361" s="614" t="s">
        <v>529</v>
      </c>
      <c r="GB361" s="614" t="s">
        <v>529</v>
      </c>
      <c r="GC361" s="614" t="s">
        <v>529</v>
      </c>
      <c r="GD361" s="614" t="s">
        <v>529</v>
      </c>
      <c r="GE361" s="614" t="s">
        <v>1083</v>
      </c>
      <c r="GF361" s="614" t="s">
        <v>529</v>
      </c>
      <c r="GG361" s="614" t="s">
        <v>529</v>
      </c>
      <c r="GH361" s="614" t="s">
        <v>1083</v>
      </c>
      <c r="GI361" s="614" t="s">
        <v>1083</v>
      </c>
      <c r="GJ361" s="614" t="s">
        <v>529</v>
      </c>
      <c r="GK361" s="614" t="s">
        <v>1083</v>
      </c>
      <c r="GL361" s="614" t="s">
        <v>529</v>
      </c>
      <c r="GM361" s="614" t="s">
        <v>529</v>
      </c>
    </row>
    <row r="362" spans="1:195" x14ac:dyDescent="0.2">
      <c r="A362" s="613">
        <v>45187</v>
      </c>
      <c r="B362" s="614" t="s">
        <v>1083</v>
      </c>
      <c r="C362" s="614" t="s">
        <v>1083</v>
      </c>
      <c r="D362" s="614" t="s">
        <v>1083</v>
      </c>
      <c r="E362" s="614" t="s">
        <v>529</v>
      </c>
      <c r="F362" s="614" t="s">
        <v>1083</v>
      </c>
      <c r="G362" s="614" t="s">
        <v>1083</v>
      </c>
      <c r="H362" s="614" t="s">
        <v>1083</v>
      </c>
      <c r="I362" s="614" t="s">
        <v>1083</v>
      </c>
      <c r="J362" s="614" t="s">
        <v>1083</v>
      </c>
      <c r="K362" s="614" t="s">
        <v>1083</v>
      </c>
      <c r="L362" s="614" t="s">
        <v>1083</v>
      </c>
      <c r="M362" s="614" t="s">
        <v>1083</v>
      </c>
      <c r="N362" s="614" t="s">
        <v>1083</v>
      </c>
      <c r="O362" s="614" t="s">
        <v>1083</v>
      </c>
      <c r="P362" s="614" t="s">
        <v>1083</v>
      </c>
      <c r="Q362" s="614" t="s">
        <v>1083</v>
      </c>
      <c r="R362" s="614" t="s">
        <v>1083</v>
      </c>
      <c r="S362" s="614" t="s">
        <v>1083</v>
      </c>
      <c r="T362" s="614" t="s">
        <v>1083</v>
      </c>
      <c r="U362" s="614" t="s">
        <v>1083</v>
      </c>
      <c r="V362" s="614" t="s">
        <v>1083</v>
      </c>
      <c r="W362" s="614" t="s">
        <v>1083</v>
      </c>
      <c r="X362" s="614" t="s">
        <v>1083</v>
      </c>
      <c r="Y362" s="614" t="s">
        <v>1083</v>
      </c>
      <c r="Z362" s="614" t="s">
        <v>1083</v>
      </c>
      <c r="AA362" s="614" t="s">
        <v>1083</v>
      </c>
      <c r="AB362" s="614" t="s">
        <v>1083</v>
      </c>
      <c r="AC362" s="614" t="s">
        <v>1083</v>
      </c>
      <c r="AD362" s="614" t="s">
        <v>1083</v>
      </c>
      <c r="AE362" s="614" t="s">
        <v>1083</v>
      </c>
      <c r="AF362" s="614" t="s">
        <v>1083</v>
      </c>
      <c r="AG362" s="614" t="s">
        <v>1083</v>
      </c>
      <c r="AH362" s="614" t="s">
        <v>1083</v>
      </c>
      <c r="AI362" s="614" t="s">
        <v>1083</v>
      </c>
      <c r="AJ362" s="614" t="s">
        <v>1083</v>
      </c>
      <c r="AK362" s="614" t="s">
        <v>1083</v>
      </c>
      <c r="AL362" s="614" t="s">
        <v>1083</v>
      </c>
      <c r="AM362" s="614" t="s">
        <v>1083</v>
      </c>
      <c r="AN362" s="614" t="s">
        <v>1083</v>
      </c>
      <c r="AO362" s="614" t="s">
        <v>1083</v>
      </c>
      <c r="AP362" s="614" t="s">
        <v>1083</v>
      </c>
      <c r="AQ362" s="614" t="s">
        <v>1083</v>
      </c>
      <c r="AR362" s="614" t="s">
        <v>1083</v>
      </c>
      <c r="AS362" s="614" t="s">
        <v>1083</v>
      </c>
      <c r="AT362" s="614" t="s">
        <v>1083</v>
      </c>
      <c r="AU362" s="614" t="s">
        <v>1083</v>
      </c>
      <c r="AV362" s="614" t="s">
        <v>1083</v>
      </c>
      <c r="AW362" s="614" t="s">
        <v>1083</v>
      </c>
      <c r="AX362" s="614" t="s">
        <v>1083</v>
      </c>
      <c r="AY362" s="614" t="s">
        <v>1083</v>
      </c>
      <c r="AZ362" s="614" t="s">
        <v>1083</v>
      </c>
      <c r="BA362" s="614" t="s">
        <v>1083</v>
      </c>
      <c r="BB362" s="614" t="s">
        <v>1083</v>
      </c>
      <c r="BC362" s="614" t="s">
        <v>529</v>
      </c>
      <c r="BD362" s="614" t="s">
        <v>529</v>
      </c>
      <c r="BE362" s="614" t="s">
        <v>1083</v>
      </c>
      <c r="BF362" s="614" t="s">
        <v>529</v>
      </c>
      <c r="BG362" s="614" t="s">
        <v>529</v>
      </c>
      <c r="BH362" s="614" t="s">
        <v>529</v>
      </c>
      <c r="BI362" s="614" t="s">
        <v>529</v>
      </c>
      <c r="BJ362" s="614" t="s">
        <v>529</v>
      </c>
      <c r="BK362" s="614" t="s">
        <v>529</v>
      </c>
      <c r="BL362" s="614" t="s">
        <v>529</v>
      </c>
      <c r="BM362" s="614" t="s">
        <v>529</v>
      </c>
      <c r="BN362" s="614" t="s">
        <v>529</v>
      </c>
      <c r="BO362" s="614" t="s">
        <v>529</v>
      </c>
      <c r="BP362" s="614" t="s">
        <v>529</v>
      </c>
      <c r="BQ362" s="614" t="s">
        <v>529</v>
      </c>
      <c r="BR362" s="614" t="s">
        <v>529</v>
      </c>
      <c r="BS362" s="614" t="s">
        <v>529</v>
      </c>
      <c r="BT362" s="614" t="s">
        <v>529</v>
      </c>
      <c r="BU362" s="614" t="s">
        <v>529</v>
      </c>
      <c r="BV362" s="614" t="s">
        <v>529</v>
      </c>
      <c r="BW362" s="614" t="s">
        <v>529</v>
      </c>
      <c r="BX362" s="614" t="s">
        <v>529</v>
      </c>
      <c r="BY362" s="614" t="s">
        <v>1083</v>
      </c>
      <c r="BZ362" s="614" t="s">
        <v>1083</v>
      </c>
      <c r="CA362" s="614" t="s">
        <v>1083</v>
      </c>
      <c r="CB362" s="614" t="s">
        <v>1083</v>
      </c>
      <c r="CC362" s="614" t="s">
        <v>1083</v>
      </c>
      <c r="CD362" s="614" t="s">
        <v>1083</v>
      </c>
      <c r="CE362" s="614" t="s">
        <v>529</v>
      </c>
      <c r="CF362" s="614" t="s">
        <v>529</v>
      </c>
      <c r="CG362" s="614" t="s">
        <v>1083</v>
      </c>
      <c r="CH362" s="614" t="s">
        <v>1083</v>
      </c>
      <c r="CI362" s="614" t="s">
        <v>1083</v>
      </c>
      <c r="CJ362" s="614" t="s">
        <v>1083</v>
      </c>
      <c r="CK362" s="614" t="s">
        <v>529</v>
      </c>
      <c r="CL362" s="614" t="s">
        <v>1083</v>
      </c>
      <c r="CM362" s="614" t="s">
        <v>1083</v>
      </c>
      <c r="CN362" s="614" t="s">
        <v>1083</v>
      </c>
      <c r="CO362" s="614" t="s">
        <v>1083</v>
      </c>
      <c r="CP362" s="614" t="s">
        <v>1083</v>
      </c>
      <c r="CQ362" s="614" t="s">
        <v>1083</v>
      </c>
      <c r="CR362" s="614" t="s">
        <v>529</v>
      </c>
      <c r="CS362" s="614" t="s">
        <v>1083</v>
      </c>
      <c r="CT362" s="614" t="s">
        <v>1083</v>
      </c>
      <c r="CU362" s="614" t="s">
        <v>1083</v>
      </c>
      <c r="CV362" s="614" t="s">
        <v>1083</v>
      </c>
      <c r="CW362" s="614" t="s">
        <v>1083</v>
      </c>
      <c r="CX362" s="614" t="s">
        <v>1083</v>
      </c>
      <c r="CY362" s="614" t="s">
        <v>1083</v>
      </c>
      <c r="CZ362" s="614" t="s">
        <v>1083</v>
      </c>
      <c r="DA362" s="614" t="s">
        <v>1083</v>
      </c>
      <c r="DB362" s="614" t="s">
        <v>1083</v>
      </c>
      <c r="DC362" s="614" t="s">
        <v>529</v>
      </c>
      <c r="DD362" s="614" t="s">
        <v>1083</v>
      </c>
      <c r="DE362" s="614" t="s">
        <v>1083</v>
      </c>
      <c r="DF362" s="614" t="s">
        <v>1083</v>
      </c>
      <c r="DG362" s="614" t="s">
        <v>1083</v>
      </c>
      <c r="DH362" s="614" t="s">
        <v>1083</v>
      </c>
      <c r="DI362" s="614" t="s">
        <v>1083</v>
      </c>
      <c r="DJ362" s="614" t="s">
        <v>1083</v>
      </c>
      <c r="DK362" s="614" t="s">
        <v>1083</v>
      </c>
      <c r="DL362" s="614" t="s">
        <v>1083</v>
      </c>
      <c r="DM362" s="614" t="s">
        <v>529</v>
      </c>
      <c r="DN362" s="614" t="s">
        <v>1083</v>
      </c>
      <c r="DO362" s="614" t="s">
        <v>1083</v>
      </c>
      <c r="DP362" s="614" t="s">
        <v>529</v>
      </c>
      <c r="DQ362" s="614" t="s">
        <v>1083</v>
      </c>
      <c r="DR362" s="614" t="s">
        <v>1083</v>
      </c>
      <c r="DS362" s="614" t="s">
        <v>1083</v>
      </c>
      <c r="DT362" s="614" t="s">
        <v>1083</v>
      </c>
      <c r="DU362" s="614" t="s">
        <v>529</v>
      </c>
      <c r="DV362" s="614" t="s">
        <v>529</v>
      </c>
      <c r="DW362" s="614" t="s">
        <v>1083</v>
      </c>
      <c r="DX362" s="614" t="s">
        <v>1083</v>
      </c>
      <c r="DY362" s="614" t="s">
        <v>1083</v>
      </c>
      <c r="DZ362" s="614" t="s">
        <v>529</v>
      </c>
      <c r="EA362" s="614" t="s">
        <v>529</v>
      </c>
      <c r="EB362" s="614" t="s">
        <v>529</v>
      </c>
      <c r="EC362" s="614" t="s">
        <v>1083</v>
      </c>
      <c r="ED362" s="614" t="s">
        <v>529</v>
      </c>
      <c r="EE362" s="614" t="s">
        <v>1083</v>
      </c>
      <c r="EF362" s="614" t="s">
        <v>529</v>
      </c>
      <c r="EG362" s="614" t="s">
        <v>529</v>
      </c>
      <c r="EH362" s="614" t="s">
        <v>1083</v>
      </c>
      <c r="EI362" s="614" t="s">
        <v>1083</v>
      </c>
      <c r="EJ362" s="614" t="s">
        <v>1083</v>
      </c>
      <c r="EK362" s="614" t="s">
        <v>1083</v>
      </c>
      <c r="EL362" s="614" t="s">
        <v>1083</v>
      </c>
      <c r="EM362" s="614" t="s">
        <v>1083</v>
      </c>
      <c r="EN362" s="614" t="s">
        <v>1083</v>
      </c>
      <c r="EO362" s="614" t="s">
        <v>1083</v>
      </c>
      <c r="EP362" s="614" t="s">
        <v>1083</v>
      </c>
      <c r="EQ362" s="614" t="s">
        <v>1083</v>
      </c>
      <c r="ER362" s="614" t="s">
        <v>1083</v>
      </c>
      <c r="ES362" s="614" t="s">
        <v>1083</v>
      </c>
      <c r="ET362" s="614" t="s">
        <v>529</v>
      </c>
      <c r="EU362" s="614" t="s">
        <v>1083</v>
      </c>
      <c r="EV362" s="614" t="s">
        <v>529</v>
      </c>
      <c r="EW362" s="614" t="s">
        <v>1083</v>
      </c>
      <c r="EX362" s="614" t="s">
        <v>1083</v>
      </c>
      <c r="EY362" s="614" t="s">
        <v>1083</v>
      </c>
      <c r="EZ362" s="614" t="s">
        <v>529</v>
      </c>
      <c r="FA362" s="614" t="s">
        <v>1083</v>
      </c>
      <c r="FB362" s="614" t="s">
        <v>1083</v>
      </c>
      <c r="FC362" s="614" t="s">
        <v>1083</v>
      </c>
      <c r="FD362" s="614" t="s">
        <v>1083</v>
      </c>
      <c r="FE362" s="614" t="s">
        <v>1083</v>
      </c>
      <c r="FF362" s="614" t="s">
        <v>1083</v>
      </c>
      <c r="FG362" s="614" t="s">
        <v>1083</v>
      </c>
      <c r="FH362" s="614" t="s">
        <v>1083</v>
      </c>
      <c r="FI362" s="614" t="s">
        <v>1083</v>
      </c>
      <c r="FJ362" s="614" t="s">
        <v>1083</v>
      </c>
      <c r="FK362" s="614" t="s">
        <v>1083</v>
      </c>
      <c r="FL362" s="614" t="s">
        <v>529</v>
      </c>
      <c r="FM362" s="614" t="s">
        <v>1083</v>
      </c>
      <c r="FN362" s="614" t="s">
        <v>1083</v>
      </c>
      <c r="FO362" s="614" t="s">
        <v>1083</v>
      </c>
      <c r="FP362" s="614" t="s">
        <v>1083</v>
      </c>
      <c r="FQ362" s="614" t="s">
        <v>1083</v>
      </c>
      <c r="FR362" s="614" t="s">
        <v>529</v>
      </c>
      <c r="FS362" s="614" t="s">
        <v>529</v>
      </c>
      <c r="FT362" s="614" t="s">
        <v>529</v>
      </c>
      <c r="FU362" s="614" t="s">
        <v>529</v>
      </c>
      <c r="FV362" s="614" t="s">
        <v>529</v>
      </c>
      <c r="FW362" s="614" t="s">
        <v>529</v>
      </c>
      <c r="FX362" s="614" t="s">
        <v>529</v>
      </c>
      <c r="FY362" s="614" t="s">
        <v>1083</v>
      </c>
      <c r="FZ362" s="614" t="s">
        <v>529</v>
      </c>
      <c r="GA362" s="614" t="s">
        <v>529</v>
      </c>
      <c r="GB362" s="614" t="s">
        <v>529</v>
      </c>
      <c r="GC362" s="614" t="s">
        <v>529</v>
      </c>
      <c r="GD362" s="614" t="s">
        <v>529</v>
      </c>
      <c r="GE362" s="614" t="s">
        <v>1083</v>
      </c>
      <c r="GF362" s="614" t="s">
        <v>529</v>
      </c>
      <c r="GG362" s="614" t="s">
        <v>529</v>
      </c>
      <c r="GH362" s="614" t="s">
        <v>1083</v>
      </c>
      <c r="GI362" s="614" t="s">
        <v>1083</v>
      </c>
      <c r="GJ362" s="614" t="s">
        <v>529</v>
      </c>
      <c r="GK362" s="614" t="s">
        <v>1083</v>
      </c>
      <c r="GL362" s="614" t="s">
        <v>529</v>
      </c>
      <c r="GM362" s="614" t="s">
        <v>529</v>
      </c>
    </row>
    <row r="363" spans="1:195" x14ac:dyDescent="0.2">
      <c r="A363" s="613">
        <v>45188</v>
      </c>
      <c r="B363" s="614" t="s">
        <v>1083</v>
      </c>
      <c r="C363" s="614" t="s">
        <v>1083</v>
      </c>
      <c r="D363" s="614" t="s">
        <v>1083</v>
      </c>
      <c r="E363" s="614" t="s">
        <v>529</v>
      </c>
      <c r="F363" s="614" t="s">
        <v>1083</v>
      </c>
      <c r="G363" s="614" t="s">
        <v>1083</v>
      </c>
      <c r="H363" s="614" t="s">
        <v>1083</v>
      </c>
      <c r="I363" s="614" t="s">
        <v>1083</v>
      </c>
      <c r="J363" s="614" t="s">
        <v>1083</v>
      </c>
      <c r="K363" s="614" t="s">
        <v>1083</v>
      </c>
      <c r="L363" s="614" t="s">
        <v>1083</v>
      </c>
      <c r="M363" s="614" t="s">
        <v>1083</v>
      </c>
      <c r="N363" s="614" t="s">
        <v>1083</v>
      </c>
      <c r="O363" s="614" t="s">
        <v>1083</v>
      </c>
      <c r="P363" s="614" t="s">
        <v>1083</v>
      </c>
      <c r="Q363" s="614" t="s">
        <v>1083</v>
      </c>
      <c r="R363" s="614" t="s">
        <v>1083</v>
      </c>
      <c r="S363" s="614" t="s">
        <v>1083</v>
      </c>
      <c r="T363" s="614" t="s">
        <v>1083</v>
      </c>
      <c r="U363" s="614" t="s">
        <v>1083</v>
      </c>
      <c r="V363" s="614" t="s">
        <v>1083</v>
      </c>
      <c r="W363" s="614" t="s">
        <v>1083</v>
      </c>
      <c r="X363" s="614" t="s">
        <v>1083</v>
      </c>
      <c r="Y363" s="614" t="s">
        <v>1083</v>
      </c>
      <c r="Z363" s="614" t="s">
        <v>1083</v>
      </c>
      <c r="AA363" s="614" t="s">
        <v>1083</v>
      </c>
      <c r="AB363" s="614" t="s">
        <v>1083</v>
      </c>
      <c r="AC363" s="614" t="s">
        <v>1083</v>
      </c>
      <c r="AD363" s="614" t="s">
        <v>1083</v>
      </c>
      <c r="AE363" s="614" t="s">
        <v>1083</v>
      </c>
      <c r="AF363" s="614" t="s">
        <v>1083</v>
      </c>
      <c r="AG363" s="614" t="s">
        <v>1083</v>
      </c>
      <c r="AH363" s="614" t="s">
        <v>1083</v>
      </c>
      <c r="AI363" s="614" t="s">
        <v>1083</v>
      </c>
      <c r="AJ363" s="614" t="s">
        <v>1083</v>
      </c>
      <c r="AK363" s="614" t="s">
        <v>1083</v>
      </c>
      <c r="AL363" s="614" t="s">
        <v>1083</v>
      </c>
      <c r="AM363" s="614" t="s">
        <v>1083</v>
      </c>
      <c r="AN363" s="614" t="s">
        <v>1083</v>
      </c>
      <c r="AO363" s="614" t="s">
        <v>1083</v>
      </c>
      <c r="AP363" s="614" t="s">
        <v>1083</v>
      </c>
      <c r="AQ363" s="614" t="s">
        <v>1083</v>
      </c>
      <c r="AR363" s="614" t="s">
        <v>1083</v>
      </c>
      <c r="AS363" s="614" t="s">
        <v>1083</v>
      </c>
      <c r="AT363" s="614" t="s">
        <v>1083</v>
      </c>
      <c r="AU363" s="614" t="s">
        <v>1083</v>
      </c>
      <c r="AV363" s="614" t="s">
        <v>1083</v>
      </c>
      <c r="AW363" s="614" t="s">
        <v>1083</v>
      </c>
      <c r="AX363" s="614" t="s">
        <v>1083</v>
      </c>
      <c r="AY363" s="614" t="s">
        <v>1083</v>
      </c>
      <c r="AZ363" s="614" t="s">
        <v>1083</v>
      </c>
      <c r="BA363" s="614" t="s">
        <v>1083</v>
      </c>
      <c r="BB363" s="614" t="s">
        <v>1083</v>
      </c>
      <c r="BC363" s="614" t="s">
        <v>529</v>
      </c>
      <c r="BD363" s="614" t="s">
        <v>529</v>
      </c>
      <c r="BE363" s="614" t="s">
        <v>1083</v>
      </c>
      <c r="BF363" s="614" t="s">
        <v>529</v>
      </c>
      <c r="BG363" s="614" t="s">
        <v>529</v>
      </c>
      <c r="BH363" s="614" t="s">
        <v>529</v>
      </c>
      <c r="BI363" s="614" t="s">
        <v>1083</v>
      </c>
      <c r="BJ363" s="614" t="s">
        <v>1083</v>
      </c>
      <c r="BK363" s="614" t="s">
        <v>529</v>
      </c>
      <c r="BL363" s="614" t="s">
        <v>529</v>
      </c>
      <c r="BM363" s="614" t="s">
        <v>1083</v>
      </c>
      <c r="BN363" s="614" t="s">
        <v>529</v>
      </c>
      <c r="BO363" s="614" t="s">
        <v>529</v>
      </c>
      <c r="BP363" s="614" t="s">
        <v>529</v>
      </c>
      <c r="BQ363" s="614" t="s">
        <v>529</v>
      </c>
      <c r="BR363" s="614" t="s">
        <v>529</v>
      </c>
      <c r="BS363" s="614" t="s">
        <v>529</v>
      </c>
      <c r="BT363" s="614" t="s">
        <v>529</v>
      </c>
      <c r="BU363" s="614" t="s">
        <v>529</v>
      </c>
      <c r="BV363" s="614" t="s">
        <v>529</v>
      </c>
      <c r="BW363" s="614" t="s">
        <v>529</v>
      </c>
      <c r="BX363" s="614" t="s">
        <v>529</v>
      </c>
      <c r="BY363" s="614" t="s">
        <v>1083</v>
      </c>
      <c r="BZ363" s="614" t="s">
        <v>1083</v>
      </c>
      <c r="CA363" s="614" t="s">
        <v>1083</v>
      </c>
      <c r="CB363" s="614" t="s">
        <v>1083</v>
      </c>
      <c r="CC363" s="614" t="s">
        <v>1083</v>
      </c>
      <c r="CD363" s="614" t="s">
        <v>1083</v>
      </c>
      <c r="CE363" s="614" t="s">
        <v>529</v>
      </c>
      <c r="CF363" s="614" t="s">
        <v>529</v>
      </c>
      <c r="CG363" s="614" t="s">
        <v>1083</v>
      </c>
      <c r="CH363" s="614" t="s">
        <v>1083</v>
      </c>
      <c r="CI363" s="614" t="s">
        <v>1083</v>
      </c>
      <c r="CJ363" s="614" t="s">
        <v>1083</v>
      </c>
      <c r="CK363" s="614" t="s">
        <v>529</v>
      </c>
      <c r="CL363" s="614" t="s">
        <v>1083</v>
      </c>
      <c r="CM363" s="614" t="s">
        <v>1083</v>
      </c>
      <c r="CN363" s="614" t="s">
        <v>1083</v>
      </c>
      <c r="CO363" s="614" t="s">
        <v>1083</v>
      </c>
      <c r="CP363" s="614" t="s">
        <v>1083</v>
      </c>
      <c r="CQ363" s="614" t="s">
        <v>1083</v>
      </c>
      <c r="CR363" s="614" t="s">
        <v>529</v>
      </c>
      <c r="CS363" s="614" t="s">
        <v>1083</v>
      </c>
      <c r="CT363" s="614" t="s">
        <v>1083</v>
      </c>
      <c r="CU363" s="614" t="s">
        <v>1083</v>
      </c>
      <c r="CV363" s="614" t="s">
        <v>1083</v>
      </c>
      <c r="CW363" s="614" t="s">
        <v>1083</v>
      </c>
      <c r="CX363" s="614" t="s">
        <v>1083</v>
      </c>
      <c r="CY363" s="614" t="s">
        <v>1083</v>
      </c>
      <c r="CZ363" s="614" t="s">
        <v>1083</v>
      </c>
      <c r="DA363" s="614" t="s">
        <v>1083</v>
      </c>
      <c r="DB363" s="614" t="s">
        <v>1083</v>
      </c>
      <c r="DC363" s="614" t="s">
        <v>529</v>
      </c>
      <c r="DD363" s="614" t="s">
        <v>1083</v>
      </c>
      <c r="DE363" s="614" t="s">
        <v>1083</v>
      </c>
      <c r="DF363" s="614" t="s">
        <v>1083</v>
      </c>
      <c r="DG363" s="614" t="s">
        <v>1083</v>
      </c>
      <c r="DH363" s="614" t="s">
        <v>1083</v>
      </c>
      <c r="DI363" s="614" t="s">
        <v>1083</v>
      </c>
      <c r="DJ363" s="614" t="s">
        <v>1083</v>
      </c>
      <c r="DK363" s="614" t="s">
        <v>1083</v>
      </c>
      <c r="DL363" s="614" t="s">
        <v>1083</v>
      </c>
      <c r="DM363" s="614" t="s">
        <v>529</v>
      </c>
      <c r="DN363" s="614" t="s">
        <v>1083</v>
      </c>
      <c r="DO363" s="614" t="s">
        <v>1083</v>
      </c>
      <c r="DP363" s="614" t="s">
        <v>529</v>
      </c>
      <c r="DQ363" s="614" t="s">
        <v>1083</v>
      </c>
      <c r="DR363" s="614" t="s">
        <v>1083</v>
      </c>
      <c r="DS363" s="614" t="s">
        <v>1083</v>
      </c>
      <c r="DT363" s="614" t="s">
        <v>1083</v>
      </c>
      <c r="DU363" s="614" t="s">
        <v>1083</v>
      </c>
      <c r="DV363" s="614" t="s">
        <v>1083</v>
      </c>
      <c r="DW363" s="614" t="s">
        <v>1083</v>
      </c>
      <c r="DX363" s="614" t="s">
        <v>1083</v>
      </c>
      <c r="DY363" s="614" t="s">
        <v>1083</v>
      </c>
      <c r="DZ363" s="614" t="s">
        <v>529</v>
      </c>
      <c r="EA363" s="614" t="s">
        <v>529</v>
      </c>
      <c r="EB363" s="614" t="s">
        <v>529</v>
      </c>
      <c r="EC363" s="614" t="s">
        <v>1083</v>
      </c>
      <c r="ED363" s="614" t="s">
        <v>529</v>
      </c>
      <c r="EE363" s="614" t="s">
        <v>1083</v>
      </c>
      <c r="EF363" s="614" t="s">
        <v>529</v>
      </c>
      <c r="EG363" s="614" t="s">
        <v>529</v>
      </c>
      <c r="EH363" s="614" t="s">
        <v>1083</v>
      </c>
      <c r="EI363" s="614" t="s">
        <v>1083</v>
      </c>
      <c r="EJ363" s="614" t="s">
        <v>1083</v>
      </c>
      <c r="EK363" s="614" t="s">
        <v>1083</v>
      </c>
      <c r="EL363" s="614" t="s">
        <v>1083</v>
      </c>
      <c r="EM363" s="614" t="s">
        <v>1083</v>
      </c>
      <c r="EN363" s="614" t="s">
        <v>1083</v>
      </c>
      <c r="EO363" s="614" t="s">
        <v>1083</v>
      </c>
      <c r="EP363" s="614" t="s">
        <v>1083</v>
      </c>
      <c r="EQ363" s="614" t="s">
        <v>1083</v>
      </c>
      <c r="ER363" s="614" t="s">
        <v>1083</v>
      </c>
      <c r="ES363" s="614" t="s">
        <v>1083</v>
      </c>
      <c r="ET363" s="614" t="s">
        <v>1083</v>
      </c>
      <c r="EU363" s="614" t="s">
        <v>529</v>
      </c>
      <c r="EV363" s="614" t="s">
        <v>529</v>
      </c>
      <c r="EW363" s="614" t="s">
        <v>1083</v>
      </c>
      <c r="EX363" s="614" t="s">
        <v>1083</v>
      </c>
      <c r="EY363" s="614" t="s">
        <v>1083</v>
      </c>
      <c r="EZ363" s="614" t="s">
        <v>529</v>
      </c>
      <c r="FA363" s="614" t="s">
        <v>1083</v>
      </c>
      <c r="FB363" s="614" t="s">
        <v>1083</v>
      </c>
      <c r="FC363" s="614" t="s">
        <v>1083</v>
      </c>
      <c r="FD363" s="614" t="s">
        <v>1083</v>
      </c>
      <c r="FE363" s="614" t="s">
        <v>1083</v>
      </c>
      <c r="FF363" s="614" t="s">
        <v>1083</v>
      </c>
      <c r="FG363" s="614" t="s">
        <v>1083</v>
      </c>
      <c r="FH363" s="614" t="s">
        <v>1083</v>
      </c>
      <c r="FI363" s="614" t="s">
        <v>1083</v>
      </c>
      <c r="FJ363" s="614" t="s">
        <v>1083</v>
      </c>
      <c r="FK363" s="614" t="s">
        <v>1083</v>
      </c>
      <c r="FL363" s="614" t="s">
        <v>529</v>
      </c>
      <c r="FM363" s="614" t="s">
        <v>1083</v>
      </c>
      <c r="FN363" s="614" t="s">
        <v>1083</v>
      </c>
      <c r="FO363" s="614" t="s">
        <v>1083</v>
      </c>
      <c r="FP363" s="614" t="s">
        <v>1083</v>
      </c>
      <c r="FQ363" s="614" t="s">
        <v>1083</v>
      </c>
      <c r="FR363" s="614" t="s">
        <v>529</v>
      </c>
      <c r="FS363" s="614" t="s">
        <v>529</v>
      </c>
      <c r="FT363" s="614" t="s">
        <v>529</v>
      </c>
      <c r="FU363" s="614" t="s">
        <v>529</v>
      </c>
      <c r="FV363" s="614" t="s">
        <v>529</v>
      </c>
      <c r="FW363" s="614" t="s">
        <v>529</v>
      </c>
      <c r="FX363" s="614" t="s">
        <v>529</v>
      </c>
      <c r="FY363" s="614" t="s">
        <v>1083</v>
      </c>
      <c r="FZ363" s="614" t="s">
        <v>529</v>
      </c>
      <c r="GA363" s="614" t="s">
        <v>529</v>
      </c>
      <c r="GB363" s="614" t="s">
        <v>529</v>
      </c>
      <c r="GC363" s="614" t="s">
        <v>529</v>
      </c>
      <c r="GD363" s="614" t="s">
        <v>529</v>
      </c>
      <c r="GE363" s="614" t="s">
        <v>1083</v>
      </c>
      <c r="GF363" s="614" t="s">
        <v>529</v>
      </c>
      <c r="GG363" s="614" t="s">
        <v>529</v>
      </c>
      <c r="GH363" s="614" t="s">
        <v>1083</v>
      </c>
      <c r="GI363" s="614" t="s">
        <v>1083</v>
      </c>
      <c r="GJ363" s="614" t="s">
        <v>529</v>
      </c>
      <c r="GK363" s="614" t="s">
        <v>1083</v>
      </c>
      <c r="GL363" s="614" t="s">
        <v>529</v>
      </c>
      <c r="GM363" s="614" t="s">
        <v>529</v>
      </c>
    </row>
    <row r="364" spans="1:195" x14ac:dyDescent="0.2">
      <c r="A364" s="613">
        <v>45189</v>
      </c>
      <c r="B364" s="614" t="s">
        <v>1083</v>
      </c>
      <c r="C364" s="614" t="s">
        <v>1083</v>
      </c>
      <c r="D364" s="614" t="s">
        <v>1083</v>
      </c>
      <c r="E364" s="614" t="s">
        <v>529</v>
      </c>
      <c r="F364" s="614" t="s">
        <v>1083</v>
      </c>
      <c r="G364" s="614" t="s">
        <v>1083</v>
      </c>
      <c r="H364" s="614" t="s">
        <v>1083</v>
      </c>
      <c r="I364" s="614" t="s">
        <v>1083</v>
      </c>
      <c r="J364" s="614" t="s">
        <v>1083</v>
      </c>
      <c r="K364" s="614" t="s">
        <v>1083</v>
      </c>
      <c r="L364" s="614" t="s">
        <v>1083</v>
      </c>
      <c r="M364" s="614" t="s">
        <v>1083</v>
      </c>
      <c r="N364" s="614" t="s">
        <v>1083</v>
      </c>
      <c r="O364" s="614" t="s">
        <v>1083</v>
      </c>
      <c r="P364" s="614" t="s">
        <v>1083</v>
      </c>
      <c r="Q364" s="614" t="s">
        <v>1083</v>
      </c>
      <c r="R364" s="614" t="s">
        <v>1083</v>
      </c>
      <c r="S364" s="614" t="s">
        <v>1083</v>
      </c>
      <c r="T364" s="614" t="s">
        <v>1083</v>
      </c>
      <c r="U364" s="614" t="s">
        <v>1083</v>
      </c>
      <c r="V364" s="614" t="s">
        <v>1083</v>
      </c>
      <c r="W364" s="614" t="s">
        <v>1083</v>
      </c>
      <c r="X364" s="614" t="s">
        <v>1083</v>
      </c>
      <c r="Y364" s="614" t="s">
        <v>1083</v>
      </c>
      <c r="Z364" s="614" t="s">
        <v>1083</v>
      </c>
      <c r="AA364" s="614" t="s">
        <v>1083</v>
      </c>
      <c r="AB364" s="614" t="s">
        <v>1083</v>
      </c>
      <c r="AC364" s="614" t="s">
        <v>1083</v>
      </c>
      <c r="AD364" s="614" t="s">
        <v>1083</v>
      </c>
      <c r="AE364" s="614" t="s">
        <v>1083</v>
      </c>
      <c r="AF364" s="614" t="s">
        <v>1083</v>
      </c>
      <c r="AG364" s="614" t="s">
        <v>1083</v>
      </c>
      <c r="AH364" s="614" t="s">
        <v>1083</v>
      </c>
      <c r="AI364" s="614" t="s">
        <v>1083</v>
      </c>
      <c r="AJ364" s="614" t="s">
        <v>1083</v>
      </c>
      <c r="AK364" s="614" t="s">
        <v>1083</v>
      </c>
      <c r="AL364" s="614" t="s">
        <v>1083</v>
      </c>
      <c r="AM364" s="614" t="s">
        <v>1083</v>
      </c>
      <c r="AN364" s="614" t="s">
        <v>1083</v>
      </c>
      <c r="AO364" s="614" t="s">
        <v>1083</v>
      </c>
      <c r="AP364" s="614" t="s">
        <v>1083</v>
      </c>
      <c r="AQ364" s="614" t="s">
        <v>1083</v>
      </c>
      <c r="AR364" s="614" t="s">
        <v>1083</v>
      </c>
      <c r="AS364" s="614" t="s">
        <v>1083</v>
      </c>
      <c r="AT364" s="614" t="s">
        <v>1083</v>
      </c>
      <c r="AU364" s="614" t="s">
        <v>1083</v>
      </c>
      <c r="AV364" s="614" t="s">
        <v>1083</v>
      </c>
      <c r="AW364" s="614" t="s">
        <v>1083</v>
      </c>
      <c r="AX364" s="614" t="s">
        <v>1083</v>
      </c>
      <c r="AY364" s="614" t="s">
        <v>1083</v>
      </c>
      <c r="AZ364" s="614" t="s">
        <v>1083</v>
      </c>
      <c r="BA364" s="614" t="s">
        <v>1083</v>
      </c>
      <c r="BB364" s="614" t="s">
        <v>1083</v>
      </c>
      <c r="BC364" s="614" t="s">
        <v>529</v>
      </c>
      <c r="BD364" s="614" t="s">
        <v>529</v>
      </c>
      <c r="BE364" s="614" t="s">
        <v>1083</v>
      </c>
      <c r="BF364" s="614" t="s">
        <v>529</v>
      </c>
      <c r="BG364" s="614" t="s">
        <v>529</v>
      </c>
      <c r="BH364" s="614" t="s">
        <v>529</v>
      </c>
      <c r="BI364" s="614" t="s">
        <v>1083</v>
      </c>
      <c r="BJ364" s="614" t="s">
        <v>1083</v>
      </c>
      <c r="BK364" s="614" t="s">
        <v>529</v>
      </c>
      <c r="BL364" s="614" t="s">
        <v>529</v>
      </c>
      <c r="BM364" s="614" t="s">
        <v>1083</v>
      </c>
      <c r="BN364" s="614" t="s">
        <v>529</v>
      </c>
      <c r="BO364" s="614" t="s">
        <v>529</v>
      </c>
      <c r="BP364" s="614" t="s">
        <v>529</v>
      </c>
      <c r="BQ364" s="614" t="s">
        <v>529</v>
      </c>
      <c r="BR364" s="614" t="s">
        <v>529</v>
      </c>
      <c r="BS364" s="614" t="s">
        <v>529</v>
      </c>
      <c r="BT364" s="614" t="s">
        <v>529</v>
      </c>
      <c r="BU364" s="614" t="s">
        <v>529</v>
      </c>
      <c r="BV364" s="614" t="s">
        <v>529</v>
      </c>
      <c r="BW364" s="614" t="s">
        <v>529</v>
      </c>
      <c r="BX364" s="614" t="s">
        <v>529</v>
      </c>
      <c r="BY364" s="614" t="s">
        <v>1083</v>
      </c>
      <c r="BZ364" s="614" t="s">
        <v>1083</v>
      </c>
      <c r="CA364" s="614" t="s">
        <v>1083</v>
      </c>
      <c r="CB364" s="614" t="s">
        <v>1083</v>
      </c>
      <c r="CC364" s="614" t="s">
        <v>1083</v>
      </c>
      <c r="CD364" s="614" t="s">
        <v>1083</v>
      </c>
      <c r="CE364" s="614" t="s">
        <v>529</v>
      </c>
      <c r="CF364" s="614" t="s">
        <v>529</v>
      </c>
      <c r="CG364" s="614" t="s">
        <v>1083</v>
      </c>
      <c r="CH364" s="614" t="s">
        <v>1083</v>
      </c>
      <c r="CI364" s="614" t="s">
        <v>1083</v>
      </c>
      <c r="CJ364" s="614" t="s">
        <v>1083</v>
      </c>
      <c r="CK364" s="614" t="s">
        <v>529</v>
      </c>
      <c r="CL364" s="614" t="s">
        <v>1083</v>
      </c>
      <c r="CM364" s="614" t="s">
        <v>1083</v>
      </c>
      <c r="CN364" s="614" t="s">
        <v>1083</v>
      </c>
      <c r="CO364" s="614" t="s">
        <v>1083</v>
      </c>
      <c r="CP364" s="614" t="s">
        <v>1083</v>
      </c>
      <c r="CQ364" s="614" t="s">
        <v>1083</v>
      </c>
      <c r="CR364" s="614" t="s">
        <v>529</v>
      </c>
      <c r="CS364" s="614" t="s">
        <v>1083</v>
      </c>
      <c r="CT364" s="614" t="s">
        <v>1083</v>
      </c>
      <c r="CU364" s="614" t="s">
        <v>1083</v>
      </c>
      <c r="CV364" s="614" t="s">
        <v>1083</v>
      </c>
      <c r="CW364" s="614" t="s">
        <v>1083</v>
      </c>
      <c r="CX364" s="614" t="s">
        <v>1083</v>
      </c>
      <c r="CY364" s="614" t="s">
        <v>1083</v>
      </c>
      <c r="CZ364" s="614" t="s">
        <v>1083</v>
      </c>
      <c r="DA364" s="614" t="s">
        <v>1083</v>
      </c>
      <c r="DB364" s="614" t="s">
        <v>1083</v>
      </c>
      <c r="DC364" s="614" t="s">
        <v>1083</v>
      </c>
      <c r="DD364" s="614" t="s">
        <v>1083</v>
      </c>
      <c r="DE364" s="614" t="s">
        <v>1083</v>
      </c>
      <c r="DF364" s="614" t="s">
        <v>1083</v>
      </c>
      <c r="DG364" s="614" t="s">
        <v>1083</v>
      </c>
      <c r="DH364" s="614" t="s">
        <v>1083</v>
      </c>
      <c r="DI364" s="614" t="s">
        <v>1083</v>
      </c>
      <c r="DJ364" s="614" t="s">
        <v>1083</v>
      </c>
      <c r="DK364" s="614" t="s">
        <v>1083</v>
      </c>
      <c r="DL364" s="614" t="s">
        <v>1083</v>
      </c>
      <c r="DM364" s="614" t="s">
        <v>529</v>
      </c>
      <c r="DN364" s="614" t="s">
        <v>1083</v>
      </c>
      <c r="DO364" s="614" t="s">
        <v>1083</v>
      </c>
      <c r="DP364" s="614" t="s">
        <v>529</v>
      </c>
      <c r="DQ364" s="614" t="s">
        <v>1083</v>
      </c>
      <c r="DR364" s="614" t="s">
        <v>1083</v>
      </c>
      <c r="DS364" s="614" t="s">
        <v>1083</v>
      </c>
      <c r="DT364" s="614" t="s">
        <v>1083</v>
      </c>
      <c r="DU364" s="614" t="s">
        <v>1083</v>
      </c>
      <c r="DV364" s="614" t="s">
        <v>1083</v>
      </c>
      <c r="DW364" s="614" t="s">
        <v>1083</v>
      </c>
      <c r="DX364" s="614" t="s">
        <v>1083</v>
      </c>
      <c r="DY364" s="614" t="s">
        <v>1083</v>
      </c>
      <c r="DZ364" s="614" t="s">
        <v>529</v>
      </c>
      <c r="EA364" s="614" t="s">
        <v>529</v>
      </c>
      <c r="EB364" s="614" t="s">
        <v>529</v>
      </c>
      <c r="EC364" s="614" t="s">
        <v>1083</v>
      </c>
      <c r="ED364" s="614" t="s">
        <v>529</v>
      </c>
      <c r="EE364" s="614" t="s">
        <v>529</v>
      </c>
      <c r="EF364" s="614" t="s">
        <v>529</v>
      </c>
      <c r="EG364" s="614" t="s">
        <v>529</v>
      </c>
      <c r="EH364" s="614" t="s">
        <v>1083</v>
      </c>
      <c r="EI364" s="614" t="s">
        <v>1083</v>
      </c>
      <c r="EJ364" s="614" t="s">
        <v>1083</v>
      </c>
      <c r="EK364" s="614" t="s">
        <v>1083</v>
      </c>
      <c r="EL364" s="614" t="s">
        <v>1083</v>
      </c>
      <c r="EM364" s="614" t="s">
        <v>1083</v>
      </c>
      <c r="EN364" s="614" t="s">
        <v>1083</v>
      </c>
      <c r="EO364" s="614" t="s">
        <v>1083</v>
      </c>
      <c r="EP364" s="614" t="s">
        <v>1083</v>
      </c>
      <c r="EQ364" s="614" t="s">
        <v>1083</v>
      </c>
      <c r="ER364" s="614" t="s">
        <v>1083</v>
      </c>
      <c r="ES364" s="614" t="s">
        <v>1083</v>
      </c>
      <c r="ET364" s="614" t="s">
        <v>1083</v>
      </c>
      <c r="EU364" s="614" t="s">
        <v>529</v>
      </c>
      <c r="EV364" s="614" t="s">
        <v>529</v>
      </c>
      <c r="EW364" s="614" t="s">
        <v>1083</v>
      </c>
      <c r="EX364" s="614" t="s">
        <v>1083</v>
      </c>
      <c r="EY364" s="614" t="s">
        <v>1083</v>
      </c>
      <c r="EZ364" s="614" t="s">
        <v>529</v>
      </c>
      <c r="FA364" s="614" t="s">
        <v>1083</v>
      </c>
      <c r="FB364" s="614" t="s">
        <v>1083</v>
      </c>
      <c r="FC364" s="614" t="s">
        <v>1083</v>
      </c>
      <c r="FD364" s="614" t="s">
        <v>1083</v>
      </c>
      <c r="FE364" s="614" t="s">
        <v>1083</v>
      </c>
      <c r="FF364" s="614" t="s">
        <v>1083</v>
      </c>
      <c r="FG364" s="614" t="s">
        <v>1083</v>
      </c>
      <c r="FH364" s="614" t="s">
        <v>1083</v>
      </c>
      <c r="FI364" s="614" t="s">
        <v>1083</v>
      </c>
      <c r="FJ364" s="614" t="s">
        <v>1083</v>
      </c>
      <c r="FK364" s="614" t="s">
        <v>1083</v>
      </c>
      <c r="FL364" s="614" t="s">
        <v>529</v>
      </c>
      <c r="FM364" s="614" t="s">
        <v>1083</v>
      </c>
      <c r="FN364" s="614" t="s">
        <v>1083</v>
      </c>
      <c r="FO364" s="614" t="s">
        <v>1083</v>
      </c>
      <c r="FP364" s="614" t="s">
        <v>1083</v>
      </c>
      <c r="FQ364" s="614" t="s">
        <v>1083</v>
      </c>
      <c r="FR364" s="614" t="s">
        <v>529</v>
      </c>
      <c r="FS364" s="614" t="s">
        <v>529</v>
      </c>
      <c r="FT364" s="614" t="s">
        <v>529</v>
      </c>
      <c r="FU364" s="614" t="s">
        <v>529</v>
      </c>
      <c r="FV364" s="614" t="s">
        <v>529</v>
      </c>
      <c r="FW364" s="614" t="s">
        <v>529</v>
      </c>
      <c r="FX364" s="614" t="s">
        <v>529</v>
      </c>
      <c r="FY364" s="614" t="s">
        <v>1083</v>
      </c>
      <c r="FZ364" s="614" t="s">
        <v>529</v>
      </c>
      <c r="GA364" s="614" t="s">
        <v>529</v>
      </c>
      <c r="GB364" s="614" t="s">
        <v>529</v>
      </c>
      <c r="GC364" s="614" t="s">
        <v>529</v>
      </c>
      <c r="GD364" s="614" t="s">
        <v>529</v>
      </c>
      <c r="GE364" s="614" t="s">
        <v>1083</v>
      </c>
      <c r="GF364" s="614" t="s">
        <v>529</v>
      </c>
      <c r="GG364" s="614" t="s">
        <v>529</v>
      </c>
      <c r="GH364" s="614" t="s">
        <v>1083</v>
      </c>
      <c r="GI364" s="614" t="s">
        <v>1083</v>
      </c>
      <c r="GJ364" s="614" t="s">
        <v>1083</v>
      </c>
      <c r="GK364" s="614" t="s">
        <v>1083</v>
      </c>
      <c r="GL364" s="614" t="s">
        <v>529</v>
      </c>
      <c r="GM364" s="614" t="s">
        <v>529</v>
      </c>
    </row>
    <row r="365" spans="1:195" x14ac:dyDescent="0.2">
      <c r="A365" s="613">
        <v>45190</v>
      </c>
      <c r="B365" s="614" t="s">
        <v>1083</v>
      </c>
      <c r="C365" s="614" t="s">
        <v>1083</v>
      </c>
      <c r="D365" s="614" t="s">
        <v>1083</v>
      </c>
      <c r="E365" s="614" t="s">
        <v>529</v>
      </c>
      <c r="F365" s="614" t="s">
        <v>1083</v>
      </c>
      <c r="G365" s="614" t="s">
        <v>1083</v>
      </c>
      <c r="H365" s="614" t="s">
        <v>1083</v>
      </c>
      <c r="I365" s="614" t="s">
        <v>1083</v>
      </c>
      <c r="J365" s="614" t="s">
        <v>1083</v>
      </c>
      <c r="K365" s="614" t="s">
        <v>1083</v>
      </c>
      <c r="L365" s="614" t="s">
        <v>1083</v>
      </c>
      <c r="M365" s="614" t="s">
        <v>1083</v>
      </c>
      <c r="N365" s="614" t="s">
        <v>1083</v>
      </c>
      <c r="O365" s="614" t="s">
        <v>1083</v>
      </c>
      <c r="P365" s="614" t="s">
        <v>1083</v>
      </c>
      <c r="Q365" s="614" t="s">
        <v>1083</v>
      </c>
      <c r="R365" s="614" t="s">
        <v>1083</v>
      </c>
      <c r="S365" s="614" t="s">
        <v>1083</v>
      </c>
      <c r="T365" s="614" t="s">
        <v>1083</v>
      </c>
      <c r="U365" s="614" t="s">
        <v>1083</v>
      </c>
      <c r="V365" s="614" t="s">
        <v>1083</v>
      </c>
      <c r="W365" s="614" t="s">
        <v>1083</v>
      </c>
      <c r="X365" s="614" t="s">
        <v>1083</v>
      </c>
      <c r="Y365" s="614" t="s">
        <v>1083</v>
      </c>
      <c r="Z365" s="614" t="s">
        <v>1083</v>
      </c>
      <c r="AA365" s="614" t="s">
        <v>1083</v>
      </c>
      <c r="AB365" s="614" t="s">
        <v>1083</v>
      </c>
      <c r="AC365" s="614" t="s">
        <v>1083</v>
      </c>
      <c r="AD365" s="614" t="s">
        <v>1083</v>
      </c>
      <c r="AE365" s="614" t="s">
        <v>1083</v>
      </c>
      <c r="AF365" s="614" t="s">
        <v>1083</v>
      </c>
      <c r="AG365" s="614" t="s">
        <v>1083</v>
      </c>
      <c r="AH365" s="614" t="s">
        <v>1083</v>
      </c>
      <c r="AI365" s="614" t="s">
        <v>1083</v>
      </c>
      <c r="AJ365" s="614" t="s">
        <v>1083</v>
      </c>
      <c r="AK365" s="614" t="s">
        <v>1083</v>
      </c>
      <c r="AL365" s="614" t="s">
        <v>1083</v>
      </c>
      <c r="AM365" s="614" t="s">
        <v>1083</v>
      </c>
      <c r="AN365" s="614" t="s">
        <v>1083</v>
      </c>
      <c r="AO365" s="614" t="s">
        <v>1083</v>
      </c>
      <c r="AP365" s="614" t="s">
        <v>1083</v>
      </c>
      <c r="AQ365" s="614" t="s">
        <v>1083</v>
      </c>
      <c r="AR365" s="614" t="s">
        <v>1083</v>
      </c>
      <c r="AS365" s="614" t="s">
        <v>1083</v>
      </c>
      <c r="AT365" s="614" t="s">
        <v>1083</v>
      </c>
      <c r="AU365" s="614" t="s">
        <v>1083</v>
      </c>
      <c r="AV365" s="614" t="s">
        <v>1083</v>
      </c>
      <c r="AW365" s="614" t="s">
        <v>1083</v>
      </c>
      <c r="AX365" s="614" t="s">
        <v>1083</v>
      </c>
      <c r="AY365" s="614" t="s">
        <v>1083</v>
      </c>
      <c r="AZ365" s="614" t="s">
        <v>1083</v>
      </c>
      <c r="BA365" s="614" t="s">
        <v>1083</v>
      </c>
      <c r="BB365" s="614" t="s">
        <v>1083</v>
      </c>
      <c r="BC365" s="614" t="s">
        <v>529</v>
      </c>
      <c r="BD365" s="614" t="s">
        <v>529</v>
      </c>
      <c r="BE365" s="614" t="s">
        <v>1083</v>
      </c>
      <c r="BF365" s="614" t="s">
        <v>529</v>
      </c>
      <c r="BG365" s="614" t="s">
        <v>529</v>
      </c>
      <c r="BH365" s="614" t="s">
        <v>529</v>
      </c>
      <c r="BI365" s="614" t="s">
        <v>1083</v>
      </c>
      <c r="BJ365" s="614" t="s">
        <v>1083</v>
      </c>
      <c r="BK365" s="614" t="s">
        <v>529</v>
      </c>
      <c r="BL365" s="614" t="s">
        <v>529</v>
      </c>
      <c r="BM365" s="614" t="s">
        <v>1083</v>
      </c>
      <c r="BN365" s="614" t="s">
        <v>529</v>
      </c>
      <c r="BO365" s="614" t="s">
        <v>529</v>
      </c>
      <c r="BP365" s="614" t="s">
        <v>529</v>
      </c>
      <c r="BQ365" s="614" t="s">
        <v>529</v>
      </c>
      <c r="BR365" s="614" t="s">
        <v>529</v>
      </c>
      <c r="BS365" s="614" t="s">
        <v>529</v>
      </c>
      <c r="BT365" s="614" t="s">
        <v>529</v>
      </c>
      <c r="BU365" s="614" t="s">
        <v>529</v>
      </c>
      <c r="BV365" s="614" t="s">
        <v>529</v>
      </c>
      <c r="BW365" s="614" t="s">
        <v>529</v>
      </c>
      <c r="BX365" s="614" t="s">
        <v>529</v>
      </c>
      <c r="BY365" s="614" t="s">
        <v>1083</v>
      </c>
      <c r="BZ365" s="614" t="s">
        <v>1083</v>
      </c>
      <c r="CA365" s="614" t="s">
        <v>1083</v>
      </c>
      <c r="CB365" s="614" t="s">
        <v>1083</v>
      </c>
      <c r="CC365" s="614" t="s">
        <v>1083</v>
      </c>
      <c r="CD365" s="614" t="s">
        <v>1083</v>
      </c>
      <c r="CE365" s="614" t="s">
        <v>529</v>
      </c>
      <c r="CF365" s="614" t="s">
        <v>529</v>
      </c>
      <c r="CG365" s="614" t="s">
        <v>1083</v>
      </c>
      <c r="CH365" s="614" t="s">
        <v>1083</v>
      </c>
      <c r="CI365" s="614" t="s">
        <v>1083</v>
      </c>
      <c r="CJ365" s="614" t="s">
        <v>1083</v>
      </c>
      <c r="CK365" s="614" t="s">
        <v>529</v>
      </c>
      <c r="CL365" s="614" t="s">
        <v>1083</v>
      </c>
      <c r="CM365" s="614" t="s">
        <v>1083</v>
      </c>
      <c r="CN365" s="614" t="s">
        <v>529</v>
      </c>
      <c r="CO365" s="614" t="s">
        <v>1083</v>
      </c>
      <c r="CP365" s="614" t="s">
        <v>1083</v>
      </c>
      <c r="CQ365" s="614" t="s">
        <v>1083</v>
      </c>
      <c r="CR365" s="614" t="s">
        <v>529</v>
      </c>
      <c r="CS365" s="614" t="s">
        <v>1083</v>
      </c>
      <c r="CT365" s="614" t="s">
        <v>1083</v>
      </c>
      <c r="CU365" s="614" t="s">
        <v>1083</v>
      </c>
      <c r="CV365" s="614" t="s">
        <v>1083</v>
      </c>
      <c r="CW365" s="614" t="s">
        <v>1083</v>
      </c>
      <c r="CX365" s="614" t="s">
        <v>1083</v>
      </c>
      <c r="CY365" s="614" t="s">
        <v>1083</v>
      </c>
      <c r="CZ365" s="614" t="s">
        <v>1083</v>
      </c>
      <c r="DA365" s="614" t="s">
        <v>1083</v>
      </c>
      <c r="DB365" s="614" t="s">
        <v>1083</v>
      </c>
      <c r="DC365" s="614" t="s">
        <v>529</v>
      </c>
      <c r="DD365" s="614" t="s">
        <v>1083</v>
      </c>
      <c r="DE365" s="614" t="s">
        <v>1083</v>
      </c>
      <c r="DF365" s="614" t="s">
        <v>1083</v>
      </c>
      <c r="DG365" s="614" t="s">
        <v>1083</v>
      </c>
      <c r="DH365" s="614" t="s">
        <v>1083</v>
      </c>
      <c r="DI365" s="614" t="s">
        <v>1083</v>
      </c>
      <c r="DJ365" s="614" t="s">
        <v>1083</v>
      </c>
      <c r="DK365" s="614" t="s">
        <v>1083</v>
      </c>
      <c r="DL365" s="614" t="s">
        <v>1083</v>
      </c>
      <c r="DM365" s="614" t="s">
        <v>529</v>
      </c>
      <c r="DN365" s="614" t="s">
        <v>1083</v>
      </c>
      <c r="DO365" s="614" t="s">
        <v>1083</v>
      </c>
      <c r="DP365" s="614" t="s">
        <v>529</v>
      </c>
      <c r="DQ365" s="614" t="s">
        <v>1083</v>
      </c>
      <c r="DR365" s="614" t="s">
        <v>1083</v>
      </c>
      <c r="DS365" s="614" t="s">
        <v>1083</v>
      </c>
      <c r="DT365" s="614" t="s">
        <v>1083</v>
      </c>
      <c r="DU365" s="614" t="s">
        <v>529</v>
      </c>
      <c r="DV365" s="614" t="s">
        <v>529</v>
      </c>
      <c r="DW365" s="614" t="s">
        <v>1083</v>
      </c>
      <c r="DX365" s="614" t="s">
        <v>1083</v>
      </c>
      <c r="DY365" s="614" t="s">
        <v>1083</v>
      </c>
      <c r="DZ365" s="614" t="s">
        <v>529</v>
      </c>
      <c r="EA365" s="614" t="s">
        <v>529</v>
      </c>
      <c r="EB365" s="614" t="s">
        <v>529</v>
      </c>
      <c r="EC365" s="614" t="s">
        <v>1083</v>
      </c>
      <c r="ED365" s="614" t="s">
        <v>529</v>
      </c>
      <c r="EE365" s="614" t="s">
        <v>1083</v>
      </c>
      <c r="EF365" s="614" t="s">
        <v>529</v>
      </c>
      <c r="EG365" s="614" t="s">
        <v>529</v>
      </c>
      <c r="EH365" s="614" t="s">
        <v>1083</v>
      </c>
      <c r="EI365" s="614" t="s">
        <v>1083</v>
      </c>
      <c r="EJ365" s="614" t="s">
        <v>1083</v>
      </c>
      <c r="EK365" s="614" t="s">
        <v>1083</v>
      </c>
      <c r="EL365" s="614" t="s">
        <v>1083</v>
      </c>
      <c r="EM365" s="614" t="s">
        <v>1083</v>
      </c>
      <c r="EN365" s="614" t="s">
        <v>1083</v>
      </c>
      <c r="EO365" s="614" t="s">
        <v>1083</v>
      </c>
      <c r="EP365" s="614" t="s">
        <v>1083</v>
      </c>
      <c r="EQ365" s="614" t="s">
        <v>1083</v>
      </c>
      <c r="ER365" s="614" t="s">
        <v>1083</v>
      </c>
      <c r="ES365" s="614" t="s">
        <v>1083</v>
      </c>
      <c r="ET365" s="614" t="s">
        <v>529</v>
      </c>
      <c r="EU365" s="614" t="s">
        <v>1083</v>
      </c>
      <c r="EV365" s="614" t="s">
        <v>529</v>
      </c>
      <c r="EW365" s="614" t="s">
        <v>1083</v>
      </c>
      <c r="EX365" s="614" t="s">
        <v>1083</v>
      </c>
      <c r="EY365" s="614" t="s">
        <v>1083</v>
      </c>
      <c r="EZ365" s="614" t="s">
        <v>529</v>
      </c>
      <c r="FA365" s="614" t="s">
        <v>1083</v>
      </c>
      <c r="FB365" s="614" t="s">
        <v>1083</v>
      </c>
      <c r="FC365" s="614" t="s">
        <v>1083</v>
      </c>
      <c r="FD365" s="614" t="s">
        <v>1083</v>
      </c>
      <c r="FE365" s="614" t="s">
        <v>1083</v>
      </c>
      <c r="FF365" s="614" t="s">
        <v>1083</v>
      </c>
      <c r="FG365" s="614" t="s">
        <v>1083</v>
      </c>
      <c r="FH365" s="614" t="s">
        <v>1083</v>
      </c>
      <c r="FI365" s="614" t="s">
        <v>1083</v>
      </c>
      <c r="FJ365" s="614" t="s">
        <v>529</v>
      </c>
      <c r="FK365" s="614" t="s">
        <v>529</v>
      </c>
      <c r="FL365" s="614" t="s">
        <v>529</v>
      </c>
      <c r="FM365" s="614" t="s">
        <v>1083</v>
      </c>
      <c r="FN365" s="614" t="s">
        <v>1083</v>
      </c>
      <c r="FO365" s="614" t="s">
        <v>1083</v>
      </c>
      <c r="FP365" s="614" t="s">
        <v>1083</v>
      </c>
      <c r="FQ365" s="614" t="s">
        <v>1083</v>
      </c>
      <c r="FR365" s="614" t="s">
        <v>529</v>
      </c>
      <c r="FS365" s="614" t="s">
        <v>529</v>
      </c>
      <c r="FT365" s="614" t="s">
        <v>529</v>
      </c>
      <c r="FU365" s="614" t="s">
        <v>529</v>
      </c>
      <c r="FV365" s="614" t="s">
        <v>529</v>
      </c>
      <c r="FW365" s="614" t="s">
        <v>529</v>
      </c>
      <c r="FX365" s="614" t="s">
        <v>529</v>
      </c>
      <c r="FY365" s="614" t="s">
        <v>1083</v>
      </c>
      <c r="FZ365" s="614" t="s">
        <v>529</v>
      </c>
      <c r="GA365" s="614" t="s">
        <v>529</v>
      </c>
      <c r="GB365" s="614" t="s">
        <v>529</v>
      </c>
      <c r="GC365" s="614" t="s">
        <v>529</v>
      </c>
      <c r="GD365" s="614" t="s">
        <v>529</v>
      </c>
      <c r="GE365" s="614" t="s">
        <v>1083</v>
      </c>
      <c r="GF365" s="614" t="s">
        <v>529</v>
      </c>
      <c r="GG365" s="614" t="s">
        <v>529</v>
      </c>
      <c r="GH365" s="614" t="s">
        <v>1083</v>
      </c>
      <c r="GI365" s="614" t="s">
        <v>1083</v>
      </c>
      <c r="GJ365" s="614" t="s">
        <v>529</v>
      </c>
      <c r="GK365" s="614" t="s">
        <v>1083</v>
      </c>
      <c r="GL365" s="614" t="s">
        <v>529</v>
      </c>
      <c r="GM365" s="614" t="s">
        <v>529</v>
      </c>
    </row>
    <row r="366" spans="1:195" x14ac:dyDescent="0.2">
      <c r="A366" s="613">
        <v>45191</v>
      </c>
      <c r="B366" s="614" t="s">
        <v>1083</v>
      </c>
      <c r="C366" s="614" t="s">
        <v>1083</v>
      </c>
      <c r="D366" s="614" t="s">
        <v>529</v>
      </c>
      <c r="E366" s="614" t="s">
        <v>529</v>
      </c>
      <c r="F366" s="614" t="s">
        <v>1083</v>
      </c>
      <c r="G366" s="614" t="s">
        <v>1083</v>
      </c>
      <c r="H366" s="614" t="s">
        <v>1083</v>
      </c>
      <c r="I366" s="614" t="s">
        <v>1083</v>
      </c>
      <c r="J366" s="614" t="s">
        <v>1083</v>
      </c>
      <c r="K366" s="614" t="s">
        <v>1083</v>
      </c>
      <c r="L366" s="614" t="s">
        <v>1083</v>
      </c>
      <c r="M366" s="614" t="s">
        <v>1083</v>
      </c>
      <c r="N366" s="614" t="s">
        <v>1083</v>
      </c>
      <c r="O366" s="614" t="s">
        <v>1083</v>
      </c>
      <c r="P366" s="614" t="s">
        <v>1083</v>
      </c>
      <c r="Q366" s="614" t="s">
        <v>1083</v>
      </c>
      <c r="R366" s="614" t="s">
        <v>1083</v>
      </c>
      <c r="S366" s="614" t="s">
        <v>1083</v>
      </c>
      <c r="T366" s="614" t="s">
        <v>1083</v>
      </c>
      <c r="U366" s="614" t="s">
        <v>1083</v>
      </c>
      <c r="V366" s="614" t="s">
        <v>1083</v>
      </c>
      <c r="W366" s="614" t="s">
        <v>1083</v>
      </c>
      <c r="X366" s="614" t="s">
        <v>1083</v>
      </c>
      <c r="Y366" s="614" t="s">
        <v>1083</v>
      </c>
      <c r="Z366" s="614" t="s">
        <v>1083</v>
      </c>
      <c r="AA366" s="614" t="s">
        <v>1083</v>
      </c>
      <c r="AB366" s="614" t="s">
        <v>1083</v>
      </c>
      <c r="AC366" s="614" t="s">
        <v>1083</v>
      </c>
      <c r="AD366" s="614" t="s">
        <v>1083</v>
      </c>
      <c r="AE366" s="614" t="s">
        <v>1083</v>
      </c>
      <c r="AF366" s="614" t="s">
        <v>1083</v>
      </c>
      <c r="AG366" s="614" t="s">
        <v>1083</v>
      </c>
      <c r="AH366" s="614" t="s">
        <v>1083</v>
      </c>
      <c r="AI366" s="614" t="s">
        <v>1083</v>
      </c>
      <c r="AJ366" s="614" t="s">
        <v>1083</v>
      </c>
      <c r="AK366" s="614" t="s">
        <v>1083</v>
      </c>
      <c r="AL366" s="614" t="s">
        <v>1083</v>
      </c>
      <c r="AM366" s="614" t="s">
        <v>1083</v>
      </c>
      <c r="AN366" s="614" t="s">
        <v>1083</v>
      </c>
      <c r="AO366" s="614" t="s">
        <v>1083</v>
      </c>
      <c r="AP366" s="614" t="s">
        <v>1083</v>
      </c>
      <c r="AQ366" s="614" t="s">
        <v>1083</v>
      </c>
      <c r="AR366" s="614" t="s">
        <v>1083</v>
      </c>
      <c r="AS366" s="614" t="s">
        <v>1083</v>
      </c>
      <c r="AT366" s="614" t="s">
        <v>1083</v>
      </c>
      <c r="AU366" s="614" t="s">
        <v>1083</v>
      </c>
      <c r="AV366" s="614" t="s">
        <v>1083</v>
      </c>
      <c r="AW366" s="614" t="s">
        <v>1083</v>
      </c>
      <c r="AX366" s="614" t="s">
        <v>1083</v>
      </c>
      <c r="AY366" s="614" t="s">
        <v>1083</v>
      </c>
      <c r="AZ366" s="614" t="s">
        <v>1083</v>
      </c>
      <c r="BA366" s="614" t="s">
        <v>1083</v>
      </c>
      <c r="BB366" s="614" t="s">
        <v>1083</v>
      </c>
      <c r="BC366" s="614" t="s">
        <v>529</v>
      </c>
      <c r="BD366" s="614" t="s">
        <v>529</v>
      </c>
      <c r="BE366" s="614" t="s">
        <v>1083</v>
      </c>
      <c r="BF366" s="614" t="s">
        <v>529</v>
      </c>
      <c r="BG366" s="614" t="s">
        <v>529</v>
      </c>
      <c r="BH366" s="614" t="s">
        <v>529</v>
      </c>
      <c r="BI366" s="614" t="s">
        <v>1083</v>
      </c>
      <c r="BJ366" s="614" t="s">
        <v>1083</v>
      </c>
      <c r="BK366" s="614" t="s">
        <v>529</v>
      </c>
      <c r="BL366" s="614" t="s">
        <v>529</v>
      </c>
      <c r="BM366" s="614" t="s">
        <v>1083</v>
      </c>
      <c r="BN366" s="614" t="s">
        <v>529</v>
      </c>
      <c r="BO366" s="614" t="s">
        <v>529</v>
      </c>
      <c r="BP366" s="614" t="s">
        <v>529</v>
      </c>
      <c r="BQ366" s="614" t="s">
        <v>529</v>
      </c>
      <c r="BR366" s="614" t="s">
        <v>529</v>
      </c>
      <c r="BS366" s="614" t="s">
        <v>529</v>
      </c>
      <c r="BT366" s="614" t="s">
        <v>529</v>
      </c>
      <c r="BU366" s="614" t="s">
        <v>529</v>
      </c>
      <c r="BV366" s="614" t="s">
        <v>529</v>
      </c>
      <c r="BW366" s="614" t="s">
        <v>529</v>
      </c>
      <c r="BX366" s="614" t="s">
        <v>529</v>
      </c>
      <c r="BY366" s="614" t="s">
        <v>1083</v>
      </c>
      <c r="BZ366" s="614" t="s">
        <v>1083</v>
      </c>
      <c r="CA366" s="614" t="s">
        <v>1083</v>
      </c>
      <c r="CB366" s="614" t="s">
        <v>1083</v>
      </c>
      <c r="CC366" s="614" t="s">
        <v>1083</v>
      </c>
      <c r="CD366" s="614" t="s">
        <v>1083</v>
      </c>
      <c r="CE366" s="614" t="s">
        <v>529</v>
      </c>
      <c r="CF366" s="614" t="s">
        <v>529</v>
      </c>
      <c r="CG366" s="614" t="s">
        <v>1083</v>
      </c>
      <c r="CH366" s="614" t="s">
        <v>1083</v>
      </c>
      <c r="CI366" s="614" t="s">
        <v>1083</v>
      </c>
      <c r="CJ366" s="614" t="s">
        <v>1083</v>
      </c>
      <c r="CK366" s="614" t="s">
        <v>529</v>
      </c>
      <c r="CL366" s="614" t="s">
        <v>1083</v>
      </c>
      <c r="CM366" s="614" t="s">
        <v>1083</v>
      </c>
      <c r="CN366" s="614" t="s">
        <v>1083</v>
      </c>
      <c r="CO366" s="614" t="s">
        <v>1083</v>
      </c>
      <c r="CP366" s="614" t="s">
        <v>1083</v>
      </c>
      <c r="CQ366" s="614" t="s">
        <v>1083</v>
      </c>
      <c r="CR366" s="614" t="s">
        <v>529</v>
      </c>
      <c r="CS366" s="614" t="s">
        <v>1083</v>
      </c>
      <c r="CT366" s="614" t="s">
        <v>1083</v>
      </c>
      <c r="CU366" s="614" t="s">
        <v>1083</v>
      </c>
      <c r="CV366" s="614" t="s">
        <v>1083</v>
      </c>
      <c r="CW366" s="614" t="s">
        <v>1083</v>
      </c>
      <c r="CX366" s="614" t="s">
        <v>1083</v>
      </c>
      <c r="CY366" s="614" t="s">
        <v>529</v>
      </c>
      <c r="CZ366" s="614" t="s">
        <v>1083</v>
      </c>
      <c r="DA366" s="614" t="s">
        <v>1083</v>
      </c>
      <c r="DB366" s="614" t="s">
        <v>1083</v>
      </c>
      <c r="DC366" s="614" t="s">
        <v>529</v>
      </c>
      <c r="DD366" s="614" t="s">
        <v>1083</v>
      </c>
      <c r="DE366" s="614" t="s">
        <v>1083</v>
      </c>
      <c r="DF366" s="614" t="s">
        <v>1083</v>
      </c>
      <c r="DG366" s="614" t="s">
        <v>1083</v>
      </c>
      <c r="DH366" s="614" t="s">
        <v>1083</v>
      </c>
      <c r="DI366" s="614" t="s">
        <v>1083</v>
      </c>
      <c r="DJ366" s="614" t="s">
        <v>1083</v>
      </c>
      <c r="DK366" s="614" t="s">
        <v>1083</v>
      </c>
      <c r="DL366" s="614" t="s">
        <v>1083</v>
      </c>
      <c r="DM366" s="614" t="s">
        <v>529</v>
      </c>
      <c r="DN366" s="614" t="s">
        <v>1083</v>
      </c>
      <c r="DO366" s="614" t="s">
        <v>1083</v>
      </c>
      <c r="DP366" s="614" t="s">
        <v>529</v>
      </c>
      <c r="DQ366" s="614" t="s">
        <v>1083</v>
      </c>
      <c r="DR366" s="614" t="s">
        <v>1083</v>
      </c>
      <c r="DS366" s="614" t="s">
        <v>1083</v>
      </c>
      <c r="DT366" s="614" t="s">
        <v>1083</v>
      </c>
      <c r="DU366" s="614" t="s">
        <v>529</v>
      </c>
      <c r="DV366" s="614" t="s">
        <v>529</v>
      </c>
      <c r="DW366" s="614" t="s">
        <v>1083</v>
      </c>
      <c r="DX366" s="614" t="s">
        <v>1083</v>
      </c>
      <c r="DY366" s="614" t="s">
        <v>1083</v>
      </c>
      <c r="DZ366" s="614" t="s">
        <v>529</v>
      </c>
      <c r="EA366" s="614" t="s">
        <v>529</v>
      </c>
      <c r="EB366" s="614" t="s">
        <v>529</v>
      </c>
      <c r="EC366" s="614" t="s">
        <v>1083</v>
      </c>
      <c r="ED366" s="614" t="s">
        <v>529</v>
      </c>
      <c r="EE366" s="614" t="s">
        <v>1083</v>
      </c>
      <c r="EF366" s="614" t="s">
        <v>529</v>
      </c>
      <c r="EG366" s="614" t="s">
        <v>529</v>
      </c>
      <c r="EH366" s="614" t="s">
        <v>1083</v>
      </c>
      <c r="EI366" s="614" t="s">
        <v>1083</v>
      </c>
      <c r="EJ366" s="614" t="s">
        <v>1083</v>
      </c>
      <c r="EK366" s="614" t="s">
        <v>1083</v>
      </c>
      <c r="EL366" s="614" t="s">
        <v>1083</v>
      </c>
      <c r="EM366" s="614" t="s">
        <v>1083</v>
      </c>
      <c r="EN366" s="614" t="s">
        <v>1083</v>
      </c>
      <c r="EO366" s="614" t="s">
        <v>1083</v>
      </c>
      <c r="EP366" s="614" t="s">
        <v>1083</v>
      </c>
      <c r="EQ366" s="614" t="s">
        <v>1083</v>
      </c>
      <c r="ER366" s="614" t="s">
        <v>1083</v>
      </c>
      <c r="ES366" s="614" t="s">
        <v>1083</v>
      </c>
      <c r="ET366" s="614" t="s">
        <v>529</v>
      </c>
      <c r="EU366" s="614" t="s">
        <v>1083</v>
      </c>
      <c r="EV366" s="614" t="s">
        <v>529</v>
      </c>
      <c r="EW366" s="614" t="s">
        <v>1083</v>
      </c>
      <c r="EX366" s="614" t="s">
        <v>1083</v>
      </c>
      <c r="EY366" s="614" t="s">
        <v>1083</v>
      </c>
      <c r="EZ366" s="614" t="s">
        <v>529</v>
      </c>
      <c r="FA366" s="614" t="s">
        <v>1083</v>
      </c>
      <c r="FB366" s="614" t="s">
        <v>1083</v>
      </c>
      <c r="FC366" s="614" t="s">
        <v>1083</v>
      </c>
      <c r="FD366" s="614" t="s">
        <v>1083</v>
      </c>
      <c r="FE366" s="614" t="s">
        <v>1083</v>
      </c>
      <c r="FF366" s="614" t="s">
        <v>1083</v>
      </c>
      <c r="FG366" s="614" t="s">
        <v>1083</v>
      </c>
      <c r="FH366" s="614" t="s">
        <v>1083</v>
      </c>
      <c r="FI366" s="614" t="s">
        <v>1083</v>
      </c>
      <c r="FJ366" s="614" t="s">
        <v>1083</v>
      </c>
      <c r="FK366" s="614" t="s">
        <v>1083</v>
      </c>
      <c r="FL366" s="614" t="s">
        <v>529</v>
      </c>
      <c r="FM366" s="614" t="s">
        <v>1083</v>
      </c>
      <c r="FN366" s="614" t="s">
        <v>1083</v>
      </c>
      <c r="FO366" s="614" t="s">
        <v>1083</v>
      </c>
      <c r="FP366" s="614" t="s">
        <v>1083</v>
      </c>
      <c r="FQ366" s="614" t="s">
        <v>1083</v>
      </c>
      <c r="FR366" s="614" t="s">
        <v>529</v>
      </c>
      <c r="FS366" s="614" t="s">
        <v>529</v>
      </c>
      <c r="FT366" s="614" t="s">
        <v>529</v>
      </c>
      <c r="FU366" s="614" t="s">
        <v>529</v>
      </c>
      <c r="FV366" s="614" t="s">
        <v>529</v>
      </c>
      <c r="FW366" s="614" t="s">
        <v>529</v>
      </c>
      <c r="FX366" s="614" t="s">
        <v>529</v>
      </c>
      <c r="FY366" s="614" t="s">
        <v>1083</v>
      </c>
      <c r="FZ366" s="614" t="s">
        <v>529</v>
      </c>
      <c r="GA366" s="614" t="s">
        <v>529</v>
      </c>
      <c r="GB366" s="614" t="s">
        <v>529</v>
      </c>
      <c r="GC366" s="614" t="s">
        <v>529</v>
      </c>
      <c r="GD366" s="614" t="s">
        <v>529</v>
      </c>
      <c r="GE366" s="614" t="s">
        <v>1083</v>
      </c>
      <c r="GF366" s="614" t="s">
        <v>529</v>
      </c>
      <c r="GG366" s="614" t="s">
        <v>529</v>
      </c>
      <c r="GH366" s="614" t="s">
        <v>1083</v>
      </c>
      <c r="GI366" s="614" t="s">
        <v>1083</v>
      </c>
      <c r="GJ366" s="614" t="s">
        <v>529</v>
      </c>
      <c r="GK366" s="614" t="s">
        <v>1083</v>
      </c>
      <c r="GL366" s="614" t="s">
        <v>529</v>
      </c>
      <c r="GM366" s="614" t="s">
        <v>1083</v>
      </c>
    </row>
    <row r="367" spans="1:195" x14ac:dyDescent="0.2">
      <c r="A367" s="613">
        <v>45192</v>
      </c>
      <c r="B367" s="614" t="s">
        <v>1083</v>
      </c>
      <c r="C367" s="614" t="s">
        <v>1083</v>
      </c>
      <c r="D367" s="614" t="s">
        <v>1083</v>
      </c>
      <c r="E367" s="614" t="s">
        <v>529</v>
      </c>
      <c r="F367" s="614" t="s">
        <v>1083</v>
      </c>
      <c r="G367" s="614" t="s">
        <v>1083</v>
      </c>
      <c r="H367" s="614" t="s">
        <v>1083</v>
      </c>
      <c r="I367" s="614" t="s">
        <v>1083</v>
      </c>
      <c r="J367" s="614" t="s">
        <v>1083</v>
      </c>
      <c r="K367" s="614" t="s">
        <v>1083</v>
      </c>
      <c r="L367" s="614" t="s">
        <v>1083</v>
      </c>
      <c r="M367" s="614" t="s">
        <v>1083</v>
      </c>
      <c r="N367" s="614" t="s">
        <v>1083</v>
      </c>
      <c r="O367" s="614" t="s">
        <v>1083</v>
      </c>
      <c r="P367" s="614" t="s">
        <v>1083</v>
      </c>
      <c r="Q367" s="614" t="s">
        <v>1083</v>
      </c>
      <c r="R367" s="614" t="s">
        <v>1083</v>
      </c>
      <c r="S367" s="614" t="s">
        <v>1083</v>
      </c>
      <c r="T367" s="614" t="s">
        <v>1083</v>
      </c>
      <c r="U367" s="614" t="s">
        <v>1083</v>
      </c>
      <c r="V367" s="614" t="s">
        <v>1083</v>
      </c>
      <c r="W367" s="614" t="s">
        <v>529</v>
      </c>
      <c r="X367" s="614" t="s">
        <v>529</v>
      </c>
      <c r="Y367" s="614" t="s">
        <v>1083</v>
      </c>
      <c r="Z367" s="614" t="s">
        <v>1083</v>
      </c>
      <c r="AA367" s="614" t="s">
        <v>1083</v>
      </c>
      <c r="AB367" s="614" t="s">
        <v>1083</v>
      </c>
      <c r="AC367" s="614" t="s">
        <v>1083</v>
      </c>
      <c r="AD367" s="614" t="s">
        <v>1083</v>
      </c>
      <c r="AE367" s="614" t="s">
        <v>1083</v>
      </c>
      <c r="AF367" s="614" t="s">
        <v>1083</v>
      </c>
      <c r="AG367" s="614" t="s">
        <v>1083</v>
      </c>
      <c r="AH367" s="614" t="s">
        <v>1083</v>
      </c>
      <c r="AI367" s="614" t="s">
        <v>1083</v>
      </c>
      <c r="AJ367" s="614" t="s">
        <v>1083</v>
      </c>
      <c r="AK367" s="614" t="s">
        <v>1083</v>
      </c>
      <c r="AL367" s="614" t="s">
        <v>1083</v>
      </c>
      <c r="AM367" s="614" t="s">
        <v>1083</v>
      </c>
      <c r="AN367" s="614" t="s">
        <v>1083</v>
      </c>
      <c r="AO367" s="614" t="s">
        <v>1083</v>
      </c>
      <c r="AP367" s="614" t="s">
        <v>1083</v>
      </c>
      <c r="AQ367" s="614" t="s">
        <v>1083</v>
      </c>
      <c r="AR367" s="614" t="s">
        <v>1083</v>
      </c>
      <c r="AS367" s="614" t="s">
        <v>1083</v>
      </c>
      <c r="AT367" s="614" t="s">
        <v>1083</v>
      </c>
      <c r="AU367" s="614" t="s">
        <v>1083</v>
      </c>
      <c r="AV367" s="614" t="s">
        <v>1083</v>
      </c>
      <c r="AW367" s="614" t="s">
        <v>1083</v>
      </c>
      <c r="AX367" s="614" t="s">
        <v>1083</v>
      </c>
      <c r="AY367" s="614" t="s">
        <v>1083</v>
      </c>
      <c r="AZ367" s="614" t="s">
        <v>1083</v>
      </c>
      <c r="BA367" s="614" t="s">
        <v>1083</v>
      </c>
      <c r="BB367" s="614" t="s">
        <v>1083</v>
      </c>
      <c r="BC367" s="614" t="s">
        <v>529</v>
      </c>
      <c r="BD367" s="614" t="s">
        <v>529</v>
      </c>
      <c r="BE367" s="614" t="s">
        <v>1083</v>
      </c>
      <c r="BF367" s="614" t="s">
        <v>529</v>
      </c>
      <c r="BG367" s="614" t="s">
        <v>529</v>
      </c>
      <c r="BH367" s="614" t="s">
        <v>529</v>
      </c>
      <c r="BI367" s="614" t="s">
        <v>1083</v>
      </c>
      <c r="BJ367" s="614" t="s">
        <v>1083</v>
      </c>
      <c r="BK367" s="614" t="s">
        <v>529</v>
      </c>
      <c r="BL367" s="614" t="s">
        <v>529</v>
      </c>
      <c r="BM367" s="614" t="s">
        <v>1083</v>
      </c>
      <c r="BN367" s="614" t="s">
        <v>529</v>
      </c>
      <c r="BO367" s="614" t="s">
        <v>529</v>
      </c>
      <c r="BP367" s="614" t="s">
        <v>529</v>
      </c>
      <c r="BQ367" s="614" t="s">
        <v>529</v>
      </c>
      <c r="BR367" s="614" t="s">
        <v>529</v>
      </c>
      <c r="BS367" s="614" t="s">
        <v>529</v>
      </c>
      <c r="BT367" s="614" t="s">
        <v>529</v>
      </c>
      <c r="BU367" s="614" t="s">
        <v>529</v>
      </c>
      <c r="BV367" s="614" t="s">
        <v>529</v>
      </c>
      <c r="BW367" s="614" t="s">
        <v>529</v>
      </c>
      <c r="BX367" s="614" t="s">
        <v>529</v>
      </c>
      <c r="BY367" s="614" t="s">
        <v>1083</v>
      </c>
      <c r="BZ367" s="614" t="s">
        <v>1083</v>
      </c>
      <c r="CA367" s="614" t="s">
        <v>1083</v>
      </c>
      <c r="CB367" s="614" t="s">
        <v>1083</v>
      </c>
      <c r="CC367" s="614" t="s">
        <v>1083</v>
      </c>
      <c r="CD367" s="614" t="s">
        <v>1083</v>
      </c>
      <c r="CE367" s="614" t="s">
        <v>529</v>
      </c>
      <c r="CF367" s="614" t="s">
        <v>529</v>
      </c>
      <c r="CG367" s="614" t="s">
        <v>1083</v>
      </c>
      <c r="CH367" s="614" t="s">
        <v>1083</v>
      </c>
      <c r="CI367" s="614" t="s">
        <v>1083</v>
      </c>
      <c r="CJ367" s="614" t="s">
        <v>1083</v>
      </c>
      <c r="CK367" s="614" t="s">
        <v>529</v>
      </c>
      <c r="CL367" s="614" t="s">
        <v>1083</v>
      </c>
      <c r="CM367" s="614" t="s">
        <v>1083</v>
      </c>
      <c r="CN367" s="614" t="s">
        <v>1083</v>
      </c>
      <c r="CO367" s="614" t="s">
        <v>1083</v>
      </c>
      <c r="CP367" s="614" t="s">
        <v>1083</v>
      </c>
      <c r="CQ367" s="614" t="s">
        <v>1083</v>
      </c>
      <c r="CR367" s="614" t="s">
        <v>529</v>
      </c>
      <c r="CS367" s="614" t="s">
        <v>1083</v>
      </c>
      <c r="CT367" s="614" t="s">
        <v>1083</v>
      </c>
      <c r="CU367" s="614" t="s">
        <v>1083</v>
      </c>
      <c r="CV367" s="614" t="s">
        <v>1083</v>
      </c>
      <c r="CW367" s="614" t="s">
        <v>1083</v>
      </c>
      <c r="CX367" s="614" t="s">
        <v>1083</v>
      </c>
      <c r="CY367" s="614" t="s">
        <v>1083</v>
      </c>
      <c r="CZ367" s="614" t="s">
        <v>1083</v>
      </c>
      <c r="DA367" s="614" t="s">
        <v>1083</v>
      </c>
      <c r="DB367" s="614" t="s">
        <v>1083</v>
      </c>
      <c r="DC367" s="614" t="s">
        <v>529</v>
      </c>
      <c r="DD367" s="614" t="s">
        <v>1083</v>
      </c>
      <c r="DE367" s="614" t="s">
        <v>1083</v>
      </c>
      <c r="DF367" s="614" t="s">
        <v>1083</v>
      </c>
      <c r="DG367" s="614" t="s">
        <v>1083</v>
      </c>
      <c r="DH367" s="614" t="s">
        <v>1083</v>
      </c>
      <c r="DI367" s="614" t="s">
        <v>1083</v>
      </c>
      <c r="DJ367" s="614" t="s">
        <v>1083</v>
      </c>
      <c r="DK367" s="614" t="s">
        <v>1083</v>
      </c>
      <c r="DL367" s="614" t="s">
        <v>1083</v>
      </c>
      <c r="DM367" s="614" t="s">
        <v>529</v>
      </c>
      <c r="DN367" s="614" t="s">
        <v>1083</v>
      </c>
      <c r="DO367" s="614" t="s">
        <v>1083</v>
      </c>
      <c r="DP367" s="614" t="s">
        <v>529</v>
      </c>
      <c r="DQ367" s="614" t="s">
        <v>1083</v>
      </c>
      <c r="DR367" s="614" t="s">
        <v>1083</v>
      </c>
      <c r="DS367" s="614" t="s">
        <v>1083</v>
      </c>
      <c r="DT367" s="614" t="s">
        <v>1083</v>
      </c>
      <c r="DU367" s="614" t="s">
        <v>529</v>
      </c>
      <c r="DV367" s="614" t="s">
        <v>529</v>
      </c>
      <c r="DW367" s="614" t="s">
        <v>1083</v>
      </c>
      <c r="DX367" s="614" t="s">
        <v>1083</v>
      </c>
      <c r="DY367" s="614" t="s">
        <v>1083</v>
      </c>
      <c r="DZ367" s="614" t="s">
        <v>529</v>
      </c>
      <c r="EA367" s="614" t="s">
        <v>529</v>
      </c>
      <c r="EB367" s="614" t="s">
        <v>529</v>
      </c>
      <c r="EC367" s="614" t="s">
        <v>1083</v>
      </c>
      <c r="ED367" s="614" t="s">
        <v>529</v>
      </c>
      <c r="EE367" s="614" t="s">
        <v>529</v>
      </c>
      <c r="EF367" s="614" t="s">
        <v>529</v>
      </c>
      <c r="EG367" s="614" t="s">
        <v>529</v>
      </c>
      <c r="EH367" s="614" t="s">
        <v>1083</v>
      </c>
      <c r="EI367" s="614" t="s">
        <v>1083</v>
      </c>
      <c r="EJ367" s="614" t="s">
        <v>1083</v>
      </c>
      <c r="EK367" s="614" t="s">
        <v>1083</v>
      </c>
      <c r="EL367" s="614" t="s">
        <v>1083</v>
      </c>
      <c r="EM367" s="614" t="s">
        <v>1083</v>
      </c>
      <c r="EN367" s="614" t="s">
        <v>1083</v>
      </c>
      <c r="EO367" s="614" t="s">
        <v>1083</v>
      </c>
      <c r="EP367" s="614" t="s">
        <v>1083</v>
      </c>
      <c r="EQ367" s="614" t="s">
        <v>1083</v>
      </c>
      <c r="ER367" s="614" t="s">
        <v>1083</v>
      </c>
      <c r="ES367" s="614" t="s">
        <v>1083</v>
      </c>
      <c r="ET367" s="614" t="s">
        <v>529</v>
      </c>
      <c r="EU367" s="614" t="s">
        <v>529</v>
      </c>
      <c r="EV367" s="614" t="s">
        <v>529</v>
      </c>
      <c r="EW367" s="614" t="s">
        <v>1083</v>
      </c>
      <c r="EX367" s="614" t="s">
        <v>1083</v>
      </c>
      <c r="EY367" s="614" t="s">
        <v>1083</v>
      </c>
      <c r="EZ367" s="614" t="s">
        <v>529</v>
      </c>
      <c r="FA367" s="614" t="s">
        <v>1083</v>
      </c>
      <c r="FB367" s="614" t="s">
        <v>1083</v>
      </c>
      <c r="FC367" s="614" t="s">
        <v>1083</v>
      </c>
      <c r="FD367" s="614" t="s">
        <v>1083</v>
      </c>
      <c r="FE367" s="614" t="s">
        <v>1083</v>
      </c>
      <c r="FF367" s="614" t="s">
        <v>1083</v>
      </c>
      <c r="FG367" s="614" t="s">
        <v>1083</v>
      </c>
      <c r="FH367" s="614" t="s">
        <v>1083</v>
      </c>
      <c r="FI367" s="614" t="s">
        <v>1083</v>
      </c>
      <c r="FJ367" s="614" t="s">
        <v>529</v>
      </c>
      <c r="FK367" s="614" t="s">
        <v>529</v>
      </c>
      <c r="FL367" s="614" t="s">
        <v>529</v>
      </c>
      <c r="FM367" s="614" t="s">
        <v>1083</v>
      </c>
      <c r="FN367" s="614" t="s">
        <v>1083</v>
      </c>
      <c r="FO367" s="614" t="s">
        <v>1083</v>
      </c>
      <c r="FP367" s="614" t="s">
        <v>1083</v>
      </c>
      <c r="FQ367" s="614" t="s">
        <v>1083</v>
      </c>
      <c r="FR367" s="614" t="s">
        <v>529</v>
      </c>
      <c r="FS367" s="614" t="s">
        <v>529</v>
      </c>
      <c r="FT367" s="614" t="s">
        <v>529</v>
      </c>
      <c r="FU367" s="614" t="s">
        <v>529</v>
      </c>
      <c r="FV367" s="614" t="s">
        <v>529</v>
      </c>
      <c r="FW367" s="614" t="s">
        <v>529</v>
      </c>
      <c r="FX367" s="614" t="s">
        <v>529</v>
      </c>
      <c r="FY367" s="614" t="s">
        <v>529</v>
      </c>
      <c r="FZ367" s="614" t="s">
        <v>529</v>
      </c>
      <c r="GA367" s="614" t="s">
        <v>529</v>
      </c>
      <c r="GB367" s="614" t="s">
        <v>529</v>
      </c>
      <c r="GC367" s="614" t="s">
        <v>529</v>
      </c>
      <c r="GD367" s="614" t="s">
        <v>529</v>
      </c>
      <c r="GE367" s="614" t="s">
        <v>1083</v>
      </c>
      <c r="GF367" s="614" t="s">
        <v>529</v>
      </c>
      <c r="GG367" s="614" t="s">
        <v>529</v>
      </c>
      <c r="GH367" s="614" t="s">
        <v>1083</v>
      </c>
      <c r="GI367" s="614" t="s">
        <v>1083</v>
      </c>
      <c r="GJ367" s="614" t="s">
        <v>529</v>
      </c>
      <c r="GK367" s="614" t="s">
        <v>1083</v>
      </c>
      <c r="GL367" s="614" t="s">
        <v>529</v>
      </c>
      <c r="GM367" s="614" t="s">
        <v>529</v>
      </c>
    </row>
    <row r="368" spans="1:195" x14ac:dyDescent="0.2">
      <c r="A368" s="613">
        <v>45193</v>
      </c>
      <c r="B368" s="614" t="s">
        <v>1083</v>
      </c>
      <c r="C368" s="614" t="s">
        <v>1083</v>
      </c>
      <c r="D368" s="614" t="s">
        <v>1083</v>
      </c>
      <c r="E368" s="614" t="s">
        <v>529</v>
      </c>
      <c r="F368" s="614" t="s">
        <v>1083</v>
      </c>
      <c r="G368" s="614" t="s">
        <v>1083</v>
      </c>
      <c r="H368" s="614" t="s">
        <v>1083</v>
      </c>
      <c r="I368" s="614" t="s">
        <v>1083</v>
      </c>
      <c r="J368" s="614" t="s">
        <v>1083</v>
      </c>
      <c r="K368" s="614" t="s">
        <v>1083</v>
      </c>
      <c r="L368" s="614" t="s">
        <v>1083</v>
      </c>
      <c r="M368" s="614" t="s">
        <v>1083</v>
      </c>
      <c r="N368" s="614" t="s">
        <v>1083</v>
      </c>
      <c r="O368" s="614" t="s">
        <v>1083</v>
      </c>
      <c r="P368" s="614" t="s">
        <v>1083</v>
      </c>
      <c r="Q368" s="614" t="s">
        <v>1083</v>
      </c>
      <c r="R368" s="614" t="s">
        <v>1083</v>
      </c>
      <c r="S368" s="614" t="s">
        <v>1083</v>
      </c>
      <c r="T368" s="614" t="s">
        <v>1083</v>
      </c>
      <c r="U368" s="614" t="s">
        <v>1083</v>
      </c>
      <c r="V368" s="614" t="s">
        <v>1083</v>
      </c>
      <c r="W368" s="614" t="s">
        <v>529</v>
      </c>
      <c r="X368" s="614" t="s">
        <v>529</v>
      </c>
      <c r="Y368" s="614" t="s">
        <v>1083</v>
      </c>
      <c r="Z368" s="614" t="s">
        <v>1083</v>
      </c>
      <c r="AA368" s="614" t="s">
        <v>1083</v>
      </c>
      <c r="AB368" s="614" t="s">
        <v>1083</v>
      </c>
      <c r="AC368" s="614" t="s">
        <v>1083</v>
      </c>
      <c r="AD368" s="614" t="s">
        <v>1083</v>
      </c>
      <c r="AE368" s="614" t="s">
        <v>1083</v>
      </c>
      <c r="AF368" s="614" t="s">
        <v>1083</v>
      </c>
      <c r="AG368" s="614" t="s">
        <v>1083</v>
      </c>
      <c r="AH368" s="614" t="s">
        <v>1083</v>
      </c>
      <c r="AI368" s="614" t="s">
        <v>1083</v>
      </c>
      <c r="AJ368" s="614" t="s">
        <v>1083</v>
      </c>
      <c r="AK368" s="614" t="s">
        <v>1083</v>
      </c>
      <c r="AL368" s="614" t="s">
        <v>1083</v>
      </c>
      <c r="AM368" s="614" t="s">
        <v>1083</v>
      </c>
      <c r="AN368" s="614" t="s">
        <v>1083</v>
      </c>
      <c r="AO368" s="614" t="s">
        <v>1083</v>
      </c>
      <c r="AP368" s="614" t="s">
        <v>1083</v>
      </c>
      <c r="AQ368" s="614" t="s">
        <v>1083</v>
      </c>
      <c r="AR368" s="614" t="s">
        <v>1083</v>
      </c>
      <c r="AS368" s="614" t="s">
        <v>1083</v>
      </c>
      <c r="AT368" s="614" t="s">
        <v>1083</v>
      </c>
      <c r="AU368" s="614" t="s">
        <v>1083</v>
      </c>
      <c r="AV368" s="614" t="s">
        <v>1083</v>
      </c>
      <c r="AW368" s="614" t="s">
        <v>1083</v>
      </c>
      <c r="AX368" s="614" t="s">
        <v>1083</v>
      </c>
      <c r="AY368" s="614" t="s">
        <v>1083</v>
      </c>
      <c r="AZ368" s="614" t="s">
        <v>1083</v>
      </c>
      <c r="BA368" s="614" t="s">
        <v>1083</v>
      </c>
      <c r="BB368" s="614" t="s">
        <v>1083</v>
      </c>
      <c r="BC368" s="614" t="s">
        <v>529</v>
      </c>
      <c r="BD368" s="614" t="s">
        <v>529</v>
      </c>
      <c r="BE368" s="614" t="s">
        <v>1083</v>
      </c>
      <c r="BF368" s="614" t="s">
        <v>529</v>
      </c>
      <c r="BG368" s="614" t="s">
        <v>529</v>
      </c>
      <c r="BH368" s="614" t="s">
        <v>529</v>
      </c>
      <c r="BI368" s="614" t="s">
        <v>1083</v>
      </c>
      <c r="BJ368" s="614" t="s">
        <v>1083</v>
      </c>
      <c r="BK368" s="614" t="s">
        <v>529</v>
      </c>
      <c r="BL368" s="614" t="s">
        <v>529</v>
      </c>
      <c r="BM368" s="614" t="s">
        <v>1083</v>
      </c>
      <c r="BN368" s="614" t="s">
        <v>529</v>
      </c>
      <c r="BO368" s="614" t="s">
        <v>529</v>
      </c>
      <c r="BP368" s="614" t="s">
        <v>529</v>
      </c>
      <c r="BQ368" s="614" t="s">
        <v>529</v>
      </c>
      <c r="BR368" s="614" t="s">
        <v>529</v>
      </c>
      <c r="BS368" s="614" t="s">
        <v>529</v>
      </c>
      <c r="BT368" s="614" t="s">
        <v>529</v>
      </c>
      <c r="BU368" s="614" t="s">
        <v>529</v>
      </c>
      <c r="BV368" s="614" t="s">
        <v>529</v>
      </c>
      <c r="BW368" s="614" t="s">
        <v>529</v>
      </c>
      <c r="BX368" s="614" t="s">
        <v>529</v>
      </c>
      <c r="BY368" s="614" t="s">
        <v>1083</v>
      </c>
      <c r="BZ368" s="614" t="s">
        <v>1083</v>
      </c>
      <c r="CA368" s="614" t="s">
        <v>1083</v>
      </c>
      <c r="CB368" s="614" t="s">
        <v>1083</v>
      </c>
      <c r="CC368" s="614" t="s">
        <v>1083</v>
      </c>
      <c r="CD368" s="614" t="s">
        <v>1083</v>
      </c>
      <c r="CE368" s="614" t="s">
        <v>529</v>
      </c>
      <c r="CF368" s="614" t="s">
        <v>529</v>
      </c>
      <c r="CG368" s="614" t="s">
        <v>1083</v>
      </c>
      <c r="CH368" s="614" t="s">
        <v>1083</v>
      </c>
      <c r="CI368" s="614" t="s">
        <v>1083</v>
      </c>
      <c r="CJ368" s="614" t="s">
        <v>1083</v>
      </c>
      <c r="CK368" s="614" t="s">
        <v>529</v>
      </c>
      <c r="CL368" s="614" t="s">
        <v>1083</v>
      </c>
      <c r="CM368" s="614" t="s">
        <v>1083</v>
      </c>
      <c r="CN368" s="614" t="s">
        <v>1083</v>
      </c>
      <c r="CO368" s="614" t="s">
        <v>1083</v>
      </c>
      <c r="CP368" s="614" t="s">
        <v>1083</v>
      </c>
      <c r="CQ368" s="614" t="s">
        <v>1083</v>
      </c>
      <c r="CR368" s="614" t="s">
        <v>529</v>
      </c>
      <c r="CS368" s="614" t="s">
        <v>1083</v>
      </c>
      <c r="CT368" s="614" t="s">
        <v>1083</v>
      </c>
      <c r="CU368" s="614" t="s">
        <v>1083</v>
      </c>
      <c r="CV368" s="614" t="s">
        <v>1083</v>
      </c>
      <c r="CW368" s="614" t="s">
        <v>1083</v>
      </c>
      <c r="CX368" s="614" t="s">
        <v>1083</v>
      </c>
      <c r="CY368" s="614" t="s">
        <v>1083</v>
      </c>
      <c r="CZ368" s="614" t="s">
        <v>1083</v>
      </c>
      <c r="DA368" s="614" t="s">
        <v>1083</v>
      </c>
      <c r="DB368" s="614" t="s">
        <v>1083</v>
      </c>
      <c r="DC368" s="614" t="s">
        <v>529</v>
      </c>
      <c r="DD368" s="614" t="s">
        <v>1083</v>
      </c>
      <c r="DE368" s="614" t="s">
        <v>1083</v>
      </c>
      <c r="DF368" s="614" t="s">
        <v>1083</v>
      </c>
      <c r="DG368" s="614" t="s">
        <v>1083</v>
      </c>
      <c r="DH368" s="614" t="s">
        <v>1083</v>
      </c>
      <c r="DI368" s="614" t="s">
        <v>1083</v>
      </c>
      <c r="DJ368" s="614" t="s">
        <v>1083</v>
      </c>
      <c r="DK368" s="614" t="s">
        <v>1083</v>
      </c>
      <c r="DL368" s="614" t="s">
        <v>1083</v>
      </c>
      <c r="DM368" s="614" t="s">
        <v>529</v>
      </c>
      <c r="DN368" s="614" t="s">
        <v>1083</v>
      </c>
      <c r="DO368" s="614" t="s">
        <v>1083</v>
      </c>
      <c r="DP368" s="614" t="s">
        <v>529</v>
      </c>
      <c r="DQ368" s="614" t="s">
        <v>1083</v>
      </c>
      <c r="DR368" s="614" t="s">
        <v>1083</v>
      </c>
      <c r="DS368" s="614" t="s">
        <v>1083</v>
      </c>
      <c r="DT368" s="614" t="s">
        <v>1083</v>
      </c>
      <c r="DU368" s="614" t="s">
        <v>529</v>
      </c>
      <c r="DV368" s="614" t="s">
        <v>529</v>
      </c>
      <c r="DW368" s="614" t="s">
        <v>1083</v>
      </c>
      <c r="DX368" s="614" t="s">
        <v>1083</v>
      </c>
      <c r="DY368" s="614" t="s">
        <v>1083</v>
      </c>
      <c r="DZ368" s="614" t="s">
        <v>529</v>
      </c>
      <c r="EA368" s="614" t="s">
        <v>529</v>
      </c>
      <c r="EB368" s="614" t="s">
        <v>529</v>
      </c>
      <c r="EC368" s="614" t="s">
        <v>1083</v>
      </c>
      <c r="ED368" s="614" t="s">
        <v>529</v>
      </c>
      <c r="EE368" s="614" t="s">
        <v>1083</v>
      </c>
      <c r="EF368" s="614" t="s">
        <v>529</v>
      </c>
      <c r="EG368" s="614" t="s">
        <v>529</v>
      </c>
      <c r="EH368" s="614" t="s">
        <v>1083</v>
      </c>
      <c r="EI368" s="614" t="s">
        <v>1083</v>
      </c>
      <c r="EJ368" s="614" t="s">
        <v>1083</v>
      </c>
      <c r="EK368" s="614" t="s">
        <v>1083</v>
      </c>
      <c r="EL368" s="614" t="s">
        <v>1083</v>
      </c>
      <c r="EM368" s="614" t="s">
        <v>1083</v>
      </c>
      <c r="EN368" s="614" t="s">
        <v>1083</v>
      </c>
      <c r="EO368" s="614" t="s">
        <v>1083</v>
      </c>
      <c r="EP368" s="614" t="s">
        <v>1083</v>
      </c>
      <c r="EQ368" s="614" t="s">
        <v>1083</v>
      </c>
      <c r="ER368" s="614" t="s">
        <v>1083</v>
      </c>
      <c r="ES368" s="614" t="s">
        <v>1083</v>
      </c>
      <c r="ET368" s="614" t="s">
        <v>1083</v>
      </c>
      <c r="EU368" s="614" t="s">
        <v>529</v>
      </c>
      <c r="EV368" s="614" t="s">
        <v>529</v>
      </c>
      <c r="EW368" s="614" t="s">
        <v>1083</v>
      </c>
      <c r="EX368" s="614" t="s">
        <v>1083</v>
      </c>
      <c r="EY368" s="614" t="s">
        <v>1083</v>
      </c>
      <c r="EZ368" s="614" t="s">
        <v>529</v>
      </c>
      <c r="FA368" s="614" t="s">
        <v>1083</v>
      </c>
      <c r="FB368" s="614" t="s">
        <v>1083</v>
      </c>
      <c r="FC368" s="614" t="s">
        <v>1083</v>
      </c>
      <c r="FD368" s="614" t="s">
        <v>1083</v>
      </c>
      <c r="FE368" s="614" t="s">
        <v>529</v>
      </c>
      <c r="FF368" s="614" t="s">
        <v>1083</v>
      </c>
      <c r="FG368" s="614" t="s">
        <v>1083</v>
      </c>
      <c r="FH368" s="614" t="s">
        <v>1083</v>
      </c>
      <c r="FI368" s="614" t="s">
        <v>1083</v>
      </c>
      <c r="FJ368" s="614" t="s">
        <v>529</v>
      </c>
      <c r="FK368" s="614" t="s">
        <v>529</v>
      </c>
      <c r="FL368" s="614" t="s">
        <v>529</v>
      </c>
      <c r="FM368" s="614" t="s">
        <v>1083</v>
      </c>
      <c r="FN368" s="614" t="s">
        <v>1083</v>
      </c>
      <c r="FO368" s="614" t="s">
        <v>1083</v>
      </c>
      <c r="FP368" s="614" t="s">
        <v>1083</v>
      </c>
      <c r="FQ368" s="614" t="s">
        <v>1083</v>
      </c>
      <c r="FR368" s="614" t="s">
        <v>529</v>
      </c>
      <c r="FS368" s="614" t="s">
        <v>529</v>
      </c>
      <c r="FT368" s="614" t="s">
        <v>529</v>
      </c>
      <c r="FU368" s="614" t="s">
        <v>529</v>
      </c>
      <c r="FV368" s="614" t="s">
        <v>529</v>
      </c>
      <c r="FW368" s="614" t="s">
        <v>529</v>
      </c>
      <c r="FX368" s="614" t="s">
        <v>529</v>
      </c>
      <c r="FY368" s="614" t="s">
        <v>529</v>
      </c>
      <c r="FZ368" s="614" t="s">
        <v>529</v>
      </c>
      <c r="GA368" s="614" t="s">
        <v>529</v>
      </c>
      <c r="GB368" s="614" t="s">
        <v>529</v>
      </c>
      <c r="GC368" s="614" t="s">
        <v>529</v>
      </c>
      <c r="GD368" s="614" t="s">
        <v>529</v>
      </c>
      <c r="GE368" s="614" t="s">
        <v>1083</v>
      </c>
      <c r="GF368" s="614" t="s">
        <v>529</v>
      </c>
      <c r="GG368" s="614" t="s">
        <v>529</v>
      </c>
      <c r="GH368" s="614" t="s">
        <v>1083</v>
      </c>
      <c r="GI368" s="614" t="s">
        <v>1083</v>
      </c>
      <c r="GJ368" s="614" t="s">
        <v>529</v>
      </c>
      <c r="GK368" s="614" t="s">
        <v>1083</v>
      </c>
      <c r="GL368" s="614" t="s">
        <v>529</v>
      </c>
      <c r="GM368" s="614" t="s">
        <v>529</v>
      </c>
    </row>
    <row r="369" spans="1:195" x14ac:dyDescent="0.2">
      <c r="A369" s="613">
        <v>45194</v>
      </c>
      <c r="B369" s="614" t="s">
        <v>1083</v>
      </c>
      <c r="C369" s="614" t="s">
        <v>1083</v>
      </c>
      <c r="D369" s="614" t="s">
        <v>1083</v>
      </c>
      <c r="E369" s="614" t="s">
        <v>529</v>
      </c>
      <c r="F369" s="614" t="s">
        <v>1083</v>
      </c>
      <c r="G369" s="614" t="s">
        <v>1083</v>
      </c>
      <c r="H369" s="614" t="s">
        <v>1083</v>
      </c>
      <c r="I369" s="614" t="s">
        <v>1083</v>
      </c>
      <c r="J369" s="614" t="s">
        <v>1083</v>
      </c>
      <c r="K369" s="614" t="s">
        <v>1083</v>
      </c>
      <c r="L369" s="614" t="s">
        <v>1083</v>
      </c>
      <c r="M369" s="614" t="s">
        <v>1083</v>
      </c>
      <c r="N369" s="614" t="s">
        <v>1083</v>
      </c>
      <c r="O369" s="614" t="s">
        <v>1083</v>
      </c>
      <c r="P369" s="614" t="s">
        <v>1083</v>
      </c>
      <c r="Q369" s="614" t="s">
        <v>1083</v>
      </c>
      <c r="R369" s="614" t="s">
        <v>1083</v>
      </c>
      <c r="S369" s="614" t="s">
        <v>1083</v>
      </c>
      <c r="T369" s="614" t="s">
        <v>1083</v>
      </c>
      <c r="U369" s="614" t="s">
        <v>529</v>
      </c>
      <c r="V369" s="614" t="s">
        <v>1083</v>
      </c>
      <c r="W369" s="614" t="s">
        <v>529</v>
      </c>
      <c r="X369" s="614" t="s">
        <v>529</v>
      </c>
      <c r="Y369" s="614" t="s">
        <v>1083</v>
      </c>
      <c r="Z369" s="614" t="s">
        <v>1083</v>
      </c>
      <c r="AA369" s="614" t="s">
        <v>1083</v>
      </c>
      <c r="AB369" s="614" t="s">
        <v>1083</v>
      </c>
      <c r="AC369" s="614" t="s">
        <v>1083</v>
      </c>
      <c r="AD369" s="614" t="s">
        <v>1083</v>
      </c>
      <c r="AE369" s="614" t="s">
        <v>1083</v>
      </c>
      <c r="AF369" s="614" t="s">
        <v>1083</v>
      </c>
      <c r="AG369" s="614" t="s">
        <v>1083</v>
      </c>
      <c r="AH369" s="614" t="s">
        <v>1083</v>
      </c>
      <c r="AI369" s="614" t="s">
        <v>1083</v>
      </c>
      <c r="AJ369" s="614" t="s">
        <v>1083</v>
      </c>
      <c r="AK369" s="614" t="s">
        <v>1083</v>
      </c>
      <c r="AL369" s="614" t="s">
        <v>1083</v>
      </c>
      <c r="AM369" s="614" t="s">
        <v>1083</v>
      </c>
      <c r="AN369" s="614" t="s">
        <v>1083</v>
      </c>
      <c r="AO369" s="614" t="s">
        <v>1083</v>
      </c>
      <c r="AP369" s="614" t="s">
        <v>1083</v>
      </c>
      <c r="AQ369" s="614" t="s">
        <v>1083</v>
      </c>
      <c r="AR369" s="614" t="s">
        <v>1083</v>
      </c>
      <c r="AS369" s="614" t="s">
        <v>1083</v>
      </c>
      <c r="AT369" s="614" t="s">
        <v>1083</v>
      </c>
      <c r="AU369" s="614" t="s">
        <v>1083</v>
      </c>
      <c r="AV369" s="614" t="s">
        <v>1083</v>
      </c>
      <c r="AW369" s="614" t="s">
        <v>1083</v>
      </c>
      <c r="AX369" s="614" t="s">
        <v>1083</v>
      </c>
      <c r="AY369" s="614" t="s">
        <v>1083</v>
      </c>
      <c r="AZ369" s="614" t="s">
        <v>1083</v>
      </c>
      <c r="BA369" s="614" t="s">
        <v>1083</v>
      </c>
      <c r="BB369" s="614" t="s">
        <v>1083</v>
      </c>
      <c r="BC369" s="614" t="s">
        <v>529</v>
      </c>
      <c r="BD369" s="614" t="s">
        <v>529</v>
      </c>
      <c r="BE369" s="614" t="s">
        <v>1083</v>
      </c>
      <c r="BF369" s="614" t="s">
        <v>529</v>
      </c>
      <c r="BG369" s="614" t="s">
        <v>529</v>
      </c>
      <c r="BH369" s="614" t="s">
        <v>529</v>
      </c>
      <c r="BI369" s="614" t="s">
        <v>1083</v>
      </c>
      <c r="BJ369" s="614" t="s">
        <v>1083</v>
      </c>
      <c r="BK369" s="614" t="s">
        <v>529</v>
      </c>
      <c r="BL369" s="614" t="s">
        <v>529</v>
      </c>
      <c r="BM369" s="614" t="s">
        <v>1083</v>
      </c>
      <c r="BN369" s="614" t="s">
        <v>529</v>
      </c>
      <c r="BO369" s="614" t="s">
        <v>529</v>
      </c>
      <c r="BP369" s="614" t="s">
        <v>529</v>
      </c>
      <c r="BQ369" s="614" t="s">
        <v>529</v>
      </c>
      <c r="BR369" s="614" t="s">
        <v>529</v>
      </c>
      <c r="BS369" s="614" t="s">
        <v>529</v>
      </c>
      <c r="BT369" s="614" t="s">
        <v>529</v>
      </c>
      <c r="BU369" s="614" t="s">
        <v>529</v>
      </c>
      <c r="BV369" s="614" t="s">
        <v>529</v>
      </c>
      <c r="BW369" s="614" t="s">
        <v>529</v>
      </c>
      <c r="BX369" s="614" t="s">
        <v>529</v>
      </c>
      <c r="BY369" s="614" t="s">
        <v>1083</v>
      </c>
      <c r="BZ369" s="614" t="s">
        <v>1083</v>
      </c>
      <c r="CA369" s="614" t="s">
        <v>1083</v>
      </c>
      <c r="CB369" s="614" t="s">
        <v>1083</v>
      </c>
      <c r="CC369" s="614" t="s">
        <v>1083</v>
      </c>
      <c r="CD369" s="614" t="s">
        <v>1083</v>
      </c>
      <c r="CE369" s="614" t="s">
        <v>529</v>
      </c>
      <c r="CF369" s="614" t="s">
        <v>529</v>
      </c>
      <c r="CG369" s="614" t="s">
        <v>1083</v>
      </c>
      <c r="CH369" s="614" t="s">
        <v>1083</v>
      </c>
      <c r="CI369" s="614" t="s">
        <v>1083</v>
      </c>
      <c r="CJ369" s="614" t="s">
        <v>1083</v>
      </c>
      <c r="CK369" s="614" t="s">
        <v>529</v>
      </c>
      <c r="CL369" s="614" t="s">
        <v>1083</v>
      </c>
      <c r="CM369" s="614" t="s">
        <v>1083</v>
      </c>
      <c r="CN369" s="614" t="s">
        <v>1083</v>
      </c>
      <c r="CO369" s="614" t="s">
        <v>1083</v>
      </c>
      <c r="CP369" s="614" t="s">
        <v>1083</v>
      </c>
      <c r="CQ369" s="614" t="s">
        <v>1083</v>
      </c>
      <c r="CR369" s="614" t="s">
        <v>529</v>
      </c>
      <c r="CS369" s="614" t="s">
        <v>1083</v>
      </c>
      <c r="CT369" s="614" t="s">
        <v>1083</v>
      </c>
      <c r="CU369" s="614" t="s">
        <v>1083</v>
      </c>
      <c r="CV369" s="614" t="s">
        <v>1083</v>
      </c>
      <c r="CW369" s="614" t="s">
        <v>1083</v>
      </c>
      <c r="CX369" s="614" t="s">
        <v>1083</v>
      </c>
      <c r="CY369" s="614" t="s">
        <v>1083</v>
      </c>
      <c r="CZ369" s="614" t="s">
        <v>1083</v>
      </c>
      <c r="DA369" s="614" t="s">
        <v>1083</v>
      </c>
      <c r="DB369" s="614" t="s">
        <v>1083</v>
      </c>
      <c r="DC369" s="614" t="s">
        <v>529</v>
      </c>
      <c r="DD369" s="614" t="s">
        <v>1083</v>
      </c>
      <c r="DE369" s="614" t="s">
        <v>1083</v>
      </c>
      <c r="DF369" s="614" t="s">
        <v>1083</v>
      </c>
      <c r="DG369" s="614" t="s">
        <v>1083</v>
      </c>
      <c r="DH369" s="614" t="s">
        <v>1083</v>
      </c>
      <c r="DI369" s="614" t="s">
        <v>1083</v>
      </c>
      <c r="DJ369" s="614" t="s">
        <v>1083</v>
      </c>
      <c r="DK369" s="614" t="s">
        <v>1083</v>
      </c>
      <c r="DL369" s="614" t="s">
        <v>1083</v>
      </c>
      <c r="DM369" s="614" t="s">
        <v>529</v>
      </c>
      <c r="DN369" s="614" t="s">
        <v>1083</v>
      </c>
      <c r="DO369" s="614" t="s">
        <v>1083</v>
      </c>
      <c r="DP369" s="614" t="s">
        <v>529</v>
      </c>
      <c r="DQ369" s="614" t="s">
        <v>1083</v>
      </c>
      <c r="DR369" s="614" t="s">
        <v>1083</v>
      </c>
      <c r="DS369" s="614" t="s">
        <v>1083</v>
      </c>
      <c r="DT369" s="614" t="s">
        <v>1083</v>
      </c>
      <c r="DU369" s="614" t="s">
        <v>1083</v>
      </c>
      <c r="DV369" s="614" t="s">
        <v>1083</v>
      </c>
      <c r="DW369" s="614" t="s">
        <v>1083</v>
      </c>
      <c r="DX369" s="614" t="s">
        <v>1083</v>
      </c>
      <c r="DY369" s="614" t="s">
        <v>1083</v>
      </c>
      <c r="DZ369" s="614" t="s">
        <v>529</v>
      </c>
      <c r="EA369" s="614" t="s">
        <v>529</v>
      </c>
      <c r="EB369" s="614" t="s">
        <v>529</v>
      </c>
      <c r="EC369" s="614" t="s">
        <v>1083</v>
      </c>
      <c r="ED369" s="614" t="s">
        <v>529</v>
      </c>
      <c r="EE369" s="614" t="s">
        <v>1083</v>
      </c>
      <c r="EF369" s="614" t="s">
        <v>529</v>
      </c>
      <c r="EG369" s="614" t="s">
        <v>529</v>
      </c>
      <c r="EH369" s="614" t="s">
        <v>1083</v>
      </c>
      <c r="EI369" s="614" t="s">
        <v>1083</v>
      </c>
      <c r="EJ369" s="614" t="s">
        <v>1083</v>
      </c>
      <c r="EK369" s="614" t="s">
        <v>1083</v>
      </c>
      <c r="EL369" s="614" t="s">
        <v>1083</v>
      </c>
      <c r="EM369" s="614" t="s">
        <v>1083</v>
      </c>
      <c r="EN369" s="614" t="s">
        <v>1083</v>
      </c>
      <c r="EO369" s="614" t="s">
        <v>1083</v>
      </c>
      <c r="EP369" s="614" t="s">
        <v>1083</v>
      </c>
      <c r="EQ369" s="614" t="s">
        <v>1083</v>
      </c>
      <c r="ER369" s="614" t="s">
        <v>1083</v>
      </c>
      <c r="ES369" s="614" t="s">
        <v>1083</v>
      </c>
      <c r="ET369" s="614" t="s">
        <v>529</v>
      </c>
      <c r="EU369" s="614" t="s">
        <v>1083</v>
      </c>
      <c r="EV369" s="614" t="s">
        <v>529</v>
      </c>
      <c r="EW369" s="614" t="s">
        <v>1083</v>
      </c>
      <c r="EX369" s="614" t="s">
        <v>1083</v>
      </c>
      <c r="EY369" s="614" t="s">
        <v>1083</v>
      </c>
      <c r="EZ369" s="614" t="s">
        <v>529</v>
      </c>
      <c r="FA369" s="614" t="s">
        <v>1083</v>
      </c>
      <c r="FB369" s="614" t="s">
        <v>1083</v>
      </c>
      <c r="FC369" s="614" t="s">
        <v>1083</v>
      </c>
      <c r="FD369" s="614" t="s">
        <v>1083</v>
      </c>
      <c r="FE369" s="614" t="s">
        <v>1083</v>
      </c>
      <c r="FF369" s="614" t="s">
        <v>1083</v>
      </c>
      <c r="FG369" s="614" t="s">
        <v>1083</v>
      </c>
      <c r="FH369" s="614" t="s">
        <v>1083</v>
      </c>
      <c r="FI369" s="614" t="s">
        <v>1083</v>
      </c>
      <c r="FJ369" s="614" t="s">
        <v>529</v>
      </c>
      <c r="FK369" s="614" t="s">
        <v>529</v>
      </c>
      <c r="FL369" s="614" t="s">
        <v>529</v>
      </c>
      <c r="FM369" s="614" t="s">
        <v>1083</v>
      </c>
      <c r="FN369" s="614" t="s">
        <v>1083</v>
      </c>
      <c r="FO369" s="614" t="s">
        <v>1083</v>
      </c>
      <c r="FP369" s="614" t="s">
        <v>1083</v>
      </c>
      <c r="FQ369" s="614" t="s">
        <v>1083</v>
      </c>
      <c r="FR369" s="614" t="s">
        <v>529</v>
      </c>
      <c r="FS369" s="614" t="s">
        <v>529</v>
      </c>
      <c r="FT369" s="614" t="s">
        <v>529</v>
      </c>
      <c r="FU369" s="614" t="s">
        <v>529</v>
      </c>
      <c r="FV369" s="614" t="s">
        <v>529</v>
      </c>
      <c r="FW369" s="614" t="s">
        <v>529</v>
      </c>
      <c r="FX369" s="614" t="s">
        <v>529</v>
      </c>
      <c r="FY369" s="614" t="s">
        <v>1083</v>
      </c>
      <c r="FZ369" s="614" t="s">
        <v>529</v>
      </c>
      <c r="GA369" s="614" t="s">
        <v>529</v>
      </c>
      <c r="GB369" s="614" t="s">
        <v>529</v>
      </c>
      <c r="GC369" s="614" t="s">
        <v>529</v>
      </c>
      <c r="GD369" s="614" t="s">
        <v>529</v>
      </c>
      <c r="GE369" s="614" t="s">
        <v>1083</v>
      </c>
      <c r="GF369" s="614" t="s">
        <v>529</v>
      </c>
      <c r="GG369" s="614" t="s">
        <v>529</v>
      </c>
      <c r="GH369" s="614" t="s">
        <v>1083</v>
      </c>
      <c r="GI369" s="614" t="s">
        <v>1083</v>
      </c>
      <c r="GJ369" s="614" t="s">
        <v>1083</v>
      </c>
      <c r="GK369" s="614" t="s">
        <v>1083</v>
      </c>
      <c r="GL369" s="614" t="s">
        <v>529</v>
      </c>
      <c r="GM369" s="614" t="s">
        <v>1083</v>
      </c>
    </row>
    <row r="370" spans="1:195" x14ac:dyDescent="0.2">
      <c r="A370" s="613">
        <v>45195</v>
      </c>
      <c r="B370" s="614" t="s">
        <v>1083</v>
      </c>
      <c r="C370" s="614" t="s">
        <v>1083</v>
      </c>
      <c r="D370" s="614" t="s">
        <v>1083</v>
      </c>
      <c r="E370" s="614" t="s">
        <v>529</v>
      </c>
      <c r="F370" s="614" t="s">
        <v>1083</v>
      </c>
      <c r="G370" s="614" t="s">
        <v>1083</v>
      </c>
      <c r="H370" s="614" t="s">
        <v>1083</v>
      </c>
      <c r="I370" s="614" t="s">
        <v>1083</v>
      </c>
      <c r="J370" s="614" t="s">
        <v>1083</v>
      </c>
      <c r="K370" s="614" t="s">
        <v>1083</v>
      </c>
      <c r="L370" s="614" t="s">
        <v>1083</v>
      </c>
      <c r="M370" s="614" t="s">
        <v>1083</v>
      </c>
      <c r="N370" s="614" t="s">
        <v>1083</v>
      </c>
      <c r="O370" s="614" t="s">
        <v>1083</v>
      </c>
      <c r="P370" s="614" t="s">
        <v>1083</v>
      </c>
      <c r="Q370" s="614" t="s">
        <v>1083</v>
      </c>
      <c r="R370" s="614" t="s">
        <v>1083</v>
      </c>
      <c r="S370" s="614" t="s">
        <v>1083</v>
      </c>
      <c r="T370" s="614" t="s">
        <v>1083</v>
      </c>
      <c r="U370" s="614" t="s">
        <v>1083</v>
      </c>
      <c r="V370" s="614" t="s">
        <v>1083</v>
      </c>
      <c r="W370" s="614" t="s">
        <v>529</v>
      </c>
      <c r="X370" s="614" t="s">
        <v>529</v>
      </c>
      <c r="Y370" s="614" t="s">
        <v>1083</v>
      </c>
      <c r="Z370" s="614" t="s">
        <v>1083</v>
      </c>
      <c r="AA370" s="614" t="s">
        <v>1083</v>
      </c>
      <c r="AB370" s="614" t="s">
        <v>1083</v>
      </c>
      <c r="AC370" s="614" t="s">
        <v>1083</v>
      </c>
      <c r="AD370" s="614" t="s">
        <v>1083</v>
      </c>
      <c r="AE370" s="614" t="s">
        <v>1083</v>
      </c>
      <c r="AF370" s="614" t="s">
        <v>1083</v>
      </c>
      <c r="AG370" s="614" t="s">
        <v>1083</v>
      </c>
      <c r="AH370" s="614" t="s">
        <v>1083</v>
      </c>
      <c r="AI370" s="614" t="s">
        <v>1083</v>
      </c>
      <c r="AJ370" s="614" t="s">
        <v>1083</v>
      </c>
      <c r="AK370" s="614" t="s">
        <v>1083</v>
      </c>
      <c r="AL370" s="614" t="s">
        <v>1083</v>
      </c>
      <c r="AM370" s="614" t="s">
        <v>1083</v>
      </c>
      <c r="AN370" s="614" t="s">
        <v>1083</v>
      </c>
      <c r="AO370" s="614" t="s">
        <v>1083</v>
      </c>
      <c r="AP370" s="614" t="s">
        <v>1083</v>
      </c>
      <c r="AQ370" s="614" t="s">
        <v>1083</v>
      </c>
      <c r="AR370" s="614" t="s">
        <v>1083</v>
      </c>
      <c r="AS370" s="614" t="s">
        <v>1083</v>
      </c>
      <c r="AT370" s="614" t="s">
        <v>1083</v>
      </c>
      <c r="AU370" s="614" t="s">
        <v>1083</v>
      </c>
      <c r="AV370" s="614" t="s">
        <v>1083</v>
      </c>
      <c r="AW370" s="614" t="s">
        <v>1083</v>
      </c>
      <c r="AX370" s="614" t="s">
        <v>1083</v>
      </c>
      <c r="AY370" s="614" t="s">
        <v>1083</v>
      </c>
      <c r="AZ370" s="614" t="s">
        <v>1083</v>
      </c>
      <c r="BA370" s="614" t="s">
        <v>1083</v>
      </c>
      <c r="BB370" s="614" t="s">
        <v>1083</v>
      </c>
      <c r="BC370" s="614" t="s">
        <v>529</v>
      </c>
      <c r="BD370" s="614" t="s">
        <v>529</v>
      </c>
      <c r="BE370" s="614" t="s">
        <v>1083</v>
      </c>
      <c r="BF370" s="614" t="s">
        <v>529</v>
      </c>
      <c r="BG370" s="614" t="s">
        <v>529</v>
      </c>
      <c r="BH370" s="614" t="s">
        <v>529</v>
      </c>
      <c r="BI370" s="614" t="s">
        <v>1083</v>
      </c>
      <c r="BJ370" s="614" t="s">
        <v>1083</v>
      </c>
      <c r="BK370" s="614" t="s">
        <v>529</v>
      </c>
      <c r="BL370" s="614" t="s">
        <v>529</v>
      </c>
      <c r="BM370" s="614" t="s">
        <v>1083</v>
      </c>
      <c r="BN370" s="614" t="s">
        <v>529</v>
      </c>
      <c r="BO370" s="614" t="s">
        <v>529</v>
      </c>
      <c r="BP370" s="614" t="s">
        <v>529</v>
      </c>
      <c r="BQ370" s="614" t="s">
        <v>529</v>
      </c>
      <c r="BR370" s="614" t="s">
        <v>529</v>
      </c>
      <c r="BS370" s="614" t="s">
        <v>529</v>
      </c>
      <c r="BT370" s="614" t="s">
        <v>529</v>
      </c>
      <c r="BU370" s="614" t="s">
        <v>529</v>
      </c>
      <c r="BV370" s="614" t="s">
        <v>529</v>
      </c>
      <c r="BW370" s="614" t="s">
        <v>529</v>
      </c>
      <c r="BX370" s="614" t="s">
        <v>529</v>
      </c>
      <c r="BY370" s="614" t="s">
        <v>1083</v>
      </c>
      <c r="BZ370" s="614" t="s">
        <v>1083</v>
      </c>
      <c r="CA370" s="614" t="s">
        <v>1083</v>
      </c>
      <c r="CB370" s="614" t="s">
        <v>1083</v>
      </c>
      <c r="CC370" s="614" t="s">
        <v>1083</v>
      </c>
      <c r="CD370" s="614" t="s">
        <v>1083</v>
      </c>
      <c r="CE370" s="614" t="s">
        <v>529</v>
      </c>
      <c r="CF370" s="614" t="s">
        <v>529</v>
      </c>
      <c r="CG370" s="614" t="s">
        <v>1083</v>
      </c>
      <c r="CH370" s="614" t="s">
        <v>1083</v>
      </c>
      <c r="CI370" s="614" t="s">
        <v>1083</v>
      </c>
      <c r="CJ370" s="614" t="s">
        <v>1083</v>
      </c>
      <c r="CK370" s="614" t="s">
        <v>529</v>
      </c>
      <c r="CL370" s="614" t="s">
        <v>1083</v>
      </c>
      <c r="CM370" s="614" t="s">
        <v>1083</v>
      </c>
      <c r="CN370" s="614" t="s">
        <v>1083</v>
      </c>
      <c r="CO370" s="614" t="s">
        <v>1083</v>
      </c>
      <c r="CP370" s="614" t="s">
        <v>1083</v>
      </c>
      <c r="CQ370" s="614" t="s">
        <v>1083</v>
      </c>
      <c r="CR370" s="614" t="s">
        <v>529</v>
      </c>
      <c r="CS370" s="614" t="s">
        <v>1083</v>
      </c>
      <c r="CT370" s="614" t="s">
        <v>1083</v>
      </c>
      <c r="CU370" s="614" t="s">
        <v>1083</v>
      </c>
      <c r="CV370" s="614" t="s">
        <v>1083</v>
      </c>
      <c r="CW370" s="614" t="s">
        <v>1083</v>
      </c>
      <c r="CX370" s="614" t="s">
        <v>1083</v>
      </c>
      <c r="CY370" s="614" t="s">
        <v>1083</v>
      </c>
      <c r="CZ370" s="614" t="s">
        <v>1083</v>
      </c>
      <c r="DA370" s="614" t="s">
        <v>1083</v>
      </c>
      <c r="DB370" s="614" t="s">
        <v>1083</v>
      </c>
      <c r="DC370" s="614" t="s">
        <v>529</v>
      </c>
      <c r="DD370" s="614" t="s">
        <v>1083</v>
      </c>
      <c r="DE370" s="614" t="s">
        <v>1083</v>
      </c>
      <c r="DF370" s="614" t="s">
        <v>1083</v>
      </c>
      <c r="DG370" s="614" t="s">
        <v>1083</v>
      </c>
      <c r="DH370" s="614" t="s">
        <v>1083</v>
      </c>
      <c r="DI370" s="614" t="s">
        <v>1083</v>
      </c>
      <c r="DJ370" s="614" t="s">
        <v>1083</v>
      </c>
      <c r="DK370" s="614" t="s">
        <v>1083</v>
      </c>
      <c r="DL370" s="614" t="s">
        <v>1083</v>
      </c>
      <c r="DM370" s="614" t="s">
        <v>529</v>
      </c>
      <c r="DN370" s="614" t="s">
        <v>1083</v>
      </c>
      <c r="DO370" s="614" t="s">
        <v>1083</v>
      </c>
      <c r="DP370" s="614" t="s">
        <v>529</v>
      </c>
      <c r="DQ370" s="614" t="s">
        <v>1083</v>
      </c>
      <c r="DR370" s="614" t="s">
        <v>1083</v>
      </c>
      <c r="DS370" s="614" t="s">
        <v>1083</v>
      </c>
      <c r="DT370" s="614" t="s">
        <v>1083</v>
      </c>
      <c r="DU370" s="614" t="s">
        <v>1083</v>
      </c>
      <c r="DV370" s="614" t="s">
        <v>1083</v>
      </c>
      <c r="DW370" s="614" t="s">
        <v>1083</v>
      </c>
      <c r="DX370" s="614" t="s">
        <v>1083</v>
      </c>
      <c r="DY370" s="614" t="s">
        <v>1083</v>
      </c>
      <c r="DZ370" s="614" t="s">
        <v>529</v>
      </c>
      <c r="EA370" s="614" t="s">
        <v>529</v>
      </c>
      <c r="EB370" s="614" t="s">
        <v>529</v>
      </c>
      <c r="EC370" s="614" t="s">
        <v>1083</v>
      </c>
      <c r="ED370" s="614" t="s">
        <v>529</v>
      </c>
      <c r="EE370" s="614" t="s">
        <v>529</v>
      </c>
      <c r="EF370" s="614" t="s">
        <v>529</v>
      </c>
      <c r="EG370" s="614" t="s">
        <v>529</v>
      </c>
      <c r="EH370" s="614" t="s">
        <v>1083</v>
      </c>
      <c r="EI370" s="614" t="s">
        <v>1083</v>
      </c>
      <c r="EJ370" s="614" t="s">
        <v>1083</v>
      </c>
      <c r="EK370" s="614" t="s">
        <v>1083</v>
      </c>
      <c r="EL370" s="614" t="s">
        <v>1083</v>
      </c>
      <c r="EM370" s="614" t="s">
        <v>1083</v>
      </c>
      <c r="EN370" s="614" t="s">
        <v>1083</v>
      </c>
      <c r="EO370" s="614" t="s">
        <v>1083</v>
      </c>
      <c r="EP370" s="614" t="s">
        <v>1083</v>
      </c>
      <c r="EQ370" s="614" t="s">
        <v>1083</v>
      </c>
      <c r="ER370" s="614" t="s">
        <v>1083</v>
      </c>
      <c r="ES370" s="614" t="s">
        <v>1083</v>
      </c>
      <c r="ET370" s="614" t="s">
        <v>529</v>
      </c>
      <c r="EU370" s="614" t="s">
        <v>529</v>
      </c>
      <c r="EV370" s="614" t="s">
        <v>529</v>
      </c>
      <c r="EW370" s="614" t="s">
        <v>1083</v>
      </c>
      <c r="EX370" s="614" t="s">
        <v>1083</v>
      </c>
      <c r="EY370" s="614" t="s">
        <v>1083</v>
      </c>
      <c r="EZ370" s="614" t="s">
        <v>529</v>
      </c>
      <c r="FA370" s="614" t="s">
        <v>1083</v>
      </c>
      <c r="FB370" s="614" t="s">
        <v>1083</v>
      </c>
      <c r="FC370" s="614" t="s">
        <v>1083</v>
      </c>
      <c r="FD370" s="614" t="s">
        <v>1083</v>
      </c>
      <c r="FE370" s="614" t="s">
        <v>1083</v>
      </c>
      <c r="FF370" s="614" t="s">
        <v>1083</v>
      </c>
      <c r="FG370" s="614" t="s">
        <v>1083</v>
      </c>
      <c r="FH370" s="614" t="s">
        <v>1083</v>
      </c>
      <c r="FI370" s="614" t="s">
        <v>1083</v>
      </c>
      <c r="FJ370" s="614" t="s">
        <v>1083</v>
      </c>
      <c r="FK370" s="614" t="s">
        <v>1083</v>
      </c>
      <c r="FL370" s="614" t="s">
        <v>529</v>
      </c>
      <c r="FM370" s="614" t="s">
        <v>1083</v>
      </c>
      <c r="FN370" s="614" t="s">
        <v>1083</v>
      </c>
      <c r="FO370" s="614" t="s">
        <v>1083</v>
      </c>
      <c r="FP370" s="614" t="s">
        <v>1083</v>
      </c>
      <c r="FQ370" s="614" t="s">
        <v>1083</v>
      </c>
      <c r="FR370" s="614" t="s">
        <v>529</v>
      </c>
      <c r="FS370" s="614" t="s">
        <v>529</v>
      </c>
      <c r="FT370" s="614" t="s">
        <v>529</v>
      </c>
      <c r="FU370" s="614" t="s">
        <v>529</v>
      </c>
      <c r="FV370" s="614" t="s">
        <v>529</v>
      </c>
      <c r="FW370" s="614" t="s">
        <v>529</v>
      </c>
      <c r="FX370" s="614" t="s">
        <v>529</v>
      </c>
      <c r="FY370" s="614" t="s">
        <v>1083</v>
      </c>
      <c r="FZ370" s="614" t="s">
        <v>529</v>
      </c>
      <c r="GA370" s="614" t="s">
        <v>529</v>
      </c>
      <c r="GB370" s="614" t="s">
        <v>529</v>
      </c>
      <c r="GC370" s="614" t="s">
        <v>529</v>
      </c>
      <c r="GD370" s="614" t="s">
        <v>529</v>
      </c>
      <c r="GE370" s="614" t="s">
        <v>1083</v>
      </c>
      <c r="GF370" s="614" t="s">
        <v>529</v>
      </c>
      <c r="GG370" s="614" t="s">
        <v>529</v>
      </c>
      <c r="GH370" s="614" t="s">
        <v>1083</v>
      </c>
      <c r="GI370" s="614" t="s">
        <v>1083</v>
      </c>
      <c r="GJ370" s="614" t="s">
        <v>529</v>
      </c>
      <c r="GK370" s="614" t="s">
        <v>1083</v>
      </c>
      <c r="GL370" s="614" t="s">
        <v>529</v>
      </c>
      <c r="GM370" s="614" t="s">
        <v>1083</v>
      </c>
    </row>
    <row r="371" spans="1:195" x14ac:dyDescent="0.2">
      <c r="A371" s="613">
        <v>45196</v>
      </c>
      <c r="B371" s="614" t="s">
        <v>1083</v>
      </c>
      <c r="C371" s="614" t="s">
        <v>1083</v>
      </c>
      <c r="D371" s="614" t="s">
        <v>1083</v>
      </c>
      <c r="E371" s="614" t="s">
        <v>529</v>
      </c>
      <c r="F371" s="614" t="s">
        <v>1083</v>
      </c>
      <c r="G371" s="614" t="s">
        <v>1083</v>
      </c>
      <c r="H371" s="614" t="s">
        <v>1083</v>
      </c>
      <c r="I371" s="614" t="s">
        <v>1083</v>
      </c>
      <c r="J371" s="614" t="s">
        <v>1083</v>
      </c>
      <c r="K371" s="614" t="s">
        <v>1083</v>
      </c>
      <c r="L371" s="614" t="s">
        <v>1083</v>
      </c>
      <c r="M371" s="614" t="s">
        <v>1083</v>
      </c>
      <c r="N371" s="614" t="s">
        <v>1083</v>
      </c>
      <c r="O371" s="614" t="s">
        <v>1083</v>
      </c>
      <c r="P371" s="614" t="s">
        <v>1083</v>
      </c>
      <c r="Q371" s="614" t="s">
        <v>1083</v>
      </c>
      <c r="R371" s="614" t="s">
        <v>1083</v>
      </c>
      <c r="S371" s="614" t="s">
        <v>1083</v>
      </c>
      <c r="T371" s="614" t="s">
        <v>1083</v>
      </c>
      <c r="U371" s="614" t="s">
        <v>1083</v>
      </c>
      <c r="V371" s="614" t="s">
        <v>1083</v>
      </c>
      <c r="W371" s="614" t="s">
        <v>529</v>
      </c>
      <c r="X371" s="614" t="s">
        <v>529</v>
      </c>
      <c r="Y371" s="614" t="s">
        <v>1083</v>
      </c>
      <c r="Z371" s="614" t="s">
        <v>1083</v>
      </c>
      <c r="AA371" s="614" t="s">
        <v>1083</v>
      </c>
      <c r="AB371" s="614" t="s">
        <v>1083</v>
      </c>
      <c r="AC371" s="614" t="s">
        <v>1083</v>
      </c>
      <c r="AD371" s="614" t="s">
        <v>1083</v>
      </c>
      <c r="AE371" s="614" t="s">
        <v>1083</v>
      </c>
      <c r="AF371" s="614" t="s">
        <v>1083</v>
      </c>
      <c r="AG371" s="614" t="s">
        <v>1083</v>
      </c>
      <c r="AH371" s="614" t="s">
        <v>1083</v>
      </c>
      <c r="AI371" s="614" t="s">
        <v>1083</v>
      </c>
      <c r="AJ371" s="614" t="s">
        <v>1083</v>
      </c>
      <c r="AK371" s="614" t="s">
        <v>1083</v>
      </c>
      <c r="AL371" s="614" t="s">
        <v>1083</v>
      </c>
      <c r="AM371" s="614" t="s">
        <v>1083</v>
      </c>
      <c r="AN371" s="614" t="s">
        <v>1083</v>
      </c>
      <c r="AO371" s="614" t="s">
        <v>1083</v>
      </c>
      <c r="AP371" s="614" t="s">
        <v>1083</v>
      </c>
      <c r="AQ371" s="614" t="s">
        <v>1083</v>
      </c>
      <c r="AR371" s="614" t="s">
        <v>1083</v>
      </c>
      <c r="AS371" s="614" t="s">
        <v>1083</v>
      </c>
      <c r="AT371" s="614" t="s">
        <v>1083</v>
      </c>
      <c r="AU371" s="614" t="s">
        <v>1083</v>
      </c>
      <c r="AV371" s="614" t="s">
        <v>1083</v>
      </c>
      <c r="AW371" s="614" t="s">
        <v>1083</v>
      </c>
      <c r="AX371" s="614" t="s">
        <v>1083</v>
      </c>
      <c r="AY371" s="614" t="s">
        <v>1083</v>
      </c>
      <c r="AZ371" s="614" t="s">
        <v>1083</v>
      </c>
      <c r="BA371" s="614" t="s">
        <v>1083</v>
      </c>
      <c r="BB371" s="614" t="s">
        <v>1083</v>
      </c>
      <c r="BC371" s="614" t="s">
        <v>529</v>
      </c>
      <c r="BD371" s="614" t="s">
        <v>529</v>
      </c>
      <c r="BE371" s="614" t="s">
        <v>1083</v>
      </c>
      <c r="BF371" s="614" t="s">
        <v>529</v>
      </c>
      <c r="BG371" s="614" t="s">
        <v>529</v>
      </c>
      <c r="BH371" s="614" t="s">
        <v>529</v>
      </c>
      <c r="BI371" s="614" t="s">
        <v>1083</v>
      </c>
      <c r="BJ371" s="614" t="s">
        <v>1083</v>
      </c>
      <c r="BK371" s="614" t="s">
        <v>529</v>
      </c>
      <c r="BL371" s="614" t="s">
        <v>529</v>
      </c>
      <c r="BM371" s="614" t="s">
        <v>1083</v>
      </c>
      <c r="BN371" s="614" t="s">
        <v>529</v>
      </c>
      <c r="BO371" s="614" t="s">
        <v>529</v>
      </c>
      <c r="BP371" s="614" t="s">
        <v>529</v>
      </c>
      <c r="BQ371" s="614" t="s">
        <v>529</v>
      </c>
      <c r="BR371" s="614" t="s">
        <v>529</v>
      </c>
      <c r="BS371" s="614" t="s">
        <v>529</v>
      </c>
      <c r="BT371" s="614" t="s">
        <v>529</v>
      </c>
      <c r="BU371" s="614" t="s">
        <v>529</v>
      </c>
      <c r="BV371" s="614" t="s">
        <v>529</v>
      </c>
      <c r="BW371" s="614" t="s">
        <v>529</v>
      </c>
      <c r="BX371" s="614" t="s">
        <v>529</v>
      </c>
      <c r="BY371" s="614" t="s">
        <v>1083</v>
      </c>
      <c r="BZ371" s="614" t="s">
        <v>1083</v>
      </c>
      <c r="CA371" s="614" t="s">
        <v>1083</v>
      </c>
      <c r="CB371" s="614" t="s">
        <v>1083</v>
      </c>
      <c r="CC371" s="614" t="s">
        <v>1083</v>
      </c>
      <c r="CD371" s="614" t="s">
        <v>1083</v>
      </c>
      <c r="CE371" s="614" t="s">
        <v>529</v>
      </c>
      <c r="CF371" s="614" t="s">
        <v>529</v>
      </c>
      <c r="CG371" s="614" t="s">
        <v>1083</v>
      </c>
      <c r="CH371" s="614" t="s">
        <v>1083</v>
      </c>
      <c r="CI371" s="614" t="s">
        <v>1083</v>
      </c>
      <c r="CJ371" s="614" t="s">
        <v>1083</v>
      </c>
      <c r="CK371" s="614" t="s">
        <v>529</v>
      </c>
      <c r="CL371" s="614" t="s">
        <v>1083</v>
      </c>
      <c r="CM371" s="614" t="s">
        <v>1083</v>
      </c>
      <c r="CN371" s="614" t="s">
        <v>1083</v>
      </c>
      <c r="CO371" s="614" t="s">
        <v>1083</v>
      </c>
      <c r="CP371" s="614" t="s">
        <v>1083</v>
      </c>
      <c r="CQ371" s="614" t="s">
        <v>1083</v>
      </c>
      <c r="CR371" s="614" t="s">
        <v>529</v>
      </c>
      <c r="CS371" s="614" t="s">
        <v>1083</v>
      </c>
      <c r="CT371" s="614" t="s">
        <v>1083</v>
      </c>
      <c r="CU371" s="614" t="s">
        <v>1083</v>
      </c>
      <c r="CV371" s="614" t="s">
        <v>1083</v>
      </c>
      <c r="CW371" s="614" t="s">
        <v>1083</v>
      </c>
      <c r="CX371" s="614" t="s">
        <v>1083</v>
      </c>
      <c r="CY371" s="614" t="s">
        <v>1083</v>
      </c>
      <c r="CZ371" s="614" t="s">
        <v>1083</v>
      </c>
      <c r="DA371" s="614" t="s">
        <v>1083</v>
      </c>
      <c r="DB371" s="614" t="s">
        <v>1083</v>
      </c>
      <c r="DC371" s="614" t="s">
        <v>529</v>
      </c>
      <c r="DD371" s="614" t="s">
        <v>1083</v>
      </c>
      <c r="DE371" s="614" t="s">
        <v>1083</v>
      </c>
      <c r="DF371" s="614" t="s">
        <v>1083</v>
      </c>
      <c r="DG371" s="614" t="s">
        <v>1083</v>
      </c>
      <c r="DH371" s="614" t="s">
        <v>1083</v>
      </c>
      <c r="DI371" s="614" t="s">
        <v>1083</v>
      </c>
      <c r="DJ371" s="614" t="s">
        <v>1083</v>
      </c>
      <c r="DK371" s="614" t="s">
        <v>1083</v>
      </c>
      <c r="DL371" s="614" t="s">
        <v>1083</v>
      </c>
      <c r="DM371" s="614" t="s">
        <v>529</v>
      </c>
      <c r="DN371" s="614" t="s">
        <v>1083</v>
      </c>
      <c r="DO371" s="614" t="s">
        <v>1083</v>
      </c>
      <c r="DP371" s="614" t="s">
        <v>529</v>
      </c>
      <c r="DQ371" s="614" t="s">
        <v>1083</v>
      </c>
      <c r="DR371" s="614" t="s">
        <v>1083</v>
      </c>
      <c r="DS371" s="614" t="s">
        <v>1083</v>
      </c>
      <c r="DT371" s="614" t="s">
        <v>1083</v>
      </c>
      <c r="DU371" s="614" t="s">
        <v>1083</v>
      </c>
      <c r="DV371" s="614" t="s">
        <v>1083</v>
      </c>
      <c r="DW371" s="614" t="s">
        <v>1083</v>
      </c>
      <c r="DX371" s="614" t="s">
        <v>1083</v>
      </c>
      <c r="DY371" s="614" t="s">
        <v>1083</v>
      </c>
      <c r="DZ371" s="614" t="s">
        <v>529</v>
      </c>
      <c r="EA371" s="614" t="s">
        <v>529</v>
      </c>
      <c r="EB371" s="614" t="s">
        <v>529</v>
      </c>
      <c r="EC371" s="614" t="s">
        <v>1083</v>
      </c>
      <c r="ED371" s="614" t="s">
        <v>529</v>
      </c>
      <c r="EE371" s="614" t="s">
        <v>1083</v>
      </c>
      <c r="EF371" s="614" t="s">
        <v>529</v>
      </c>
      <c r="EG371" s="614" t="s">
        <v>1083</v>
      </c>
      <c r="EH371" s="614" t="s">
        <v>1083</v>
      </c>
      <c r="EI371" s="614" t="s">
        <v>1083</v>
      </c>
      <c r="EJ371" s="614" t="s">
        <v>1083</v>
      </c>
      <c r="EK371" s="614" t="s">
        <v>1083</v>
      </c>
      <c r="EL371" s="614" t="s">
        <v>1083</v>
      </c>
      <c r="EM371" s="614" t="s">
        <v>1083</v>
      </c>
      <c r="EN371" s="614" t="s">
        <v>1083</v>
      </c>
      <c r="EO371" s="614" t="s">
        <v>1083</v>
      </c>
      <c r="EP371" s="614" t="s">
        <v>1083</v>
      </c>
      <c r="EQ371" s="614" t="s">
        <v>1083</v>
      </c>
      <c r="ER371" s="614" t="s">
        <v>1083</v>
      </c>
      <c r="ES371" s="614" t="s">
        <v>1083</v>
      </c>
      <c r="ET371" s="614" t="s">
        <v>529</v>
      </c>
      <c r="EU371" s="614" t="s">
        <v>1083</v>
      </c>
      <c r="EV371" s="614" t="s">
        <v>529</v>
      </c>
      <c r="EW371" s="614" t="s">
        <v>1083</v>
      </c>
      <c r="EX371" s="614" t="s">
        <v>1083</v>
      </c>
      <c r="EY371" s="614" t="s">
        <v>1083</v>
      </c>
      <c r="EZ371" s="614" t="s">
        <v>529</v>
      </c>
      <c r="FA371" s="614" t="s">
        <v>1083</v>
      </c>
      <c r="FB371" s="614" t="s">
        <v>1083</v>
      </c>
      <c r="FC371" s="614" t="s">
        <v>1083</v>
      </c>
      <c r="FD371" s="614" t="s">
        <v>529</v>
      </c>
      <c r="FE371" s="614" t="s">
        <v>1083</v>
      </c>
      <c r="FF371" s="614" t="s">
        <v>1083</v>
      </c>
      <c r="FG371" s="614" t="s">
        <v>1083</v>
      </c>
      <c r="FH371" s="614" t="s">
        <v>1083</v>
      </c>
      <c r="FI371" s="614" t="s">
        <v>1083</v>
      </c>
      <c r="FJ371" s="614" t="s">
        <v>529</v>
      </c>
      <c r="FK371" s="614" t="s">
        <v>529</v>
      </c>
      <c r="FL371" s="614" t="s">
        <v>529</v>
      </c>
      <c r="FM371" s="614" t="s">
        <v>1083</v>
      </c>
      <c r="FN371" s="614" t="s">
        <v>1083</v>
      </c>
      <c r="FO371" s="614" t="s">
        <v>1083</v>
      </c>
      <c r="FP371" s="614" t="s">
        <v>1083</v>
      </c>
      <c r="FQ371" s="614" t="s">
        <v>1083</v>
      </c>
      <c r="FR371" s="614" t="s">
        <v>529</v>
      </c>
      <c r="FS371" s="614" t="s">
        <v>529</v>
      </c>
      <c r="FT371" s="614" t="s">
        <v>529</v>
      </c>
      <c r="FU371" s="614" t="s">
        <v>529</v>
      </c>
      <c r="FV371" s="614" t="s">
        <v>529</v>
      </c>
      <c r="FW371" s="614" t="s">
        <v>529</v>
      </c>
      <c r="FX371" s="614" t="s">
        <v>529</v>
      </c>
      <c r="FY371" s="614" t="s">
        <v>1083</v>
      </c>
      <c r="FZ371" s="614" t="s">
        <v>529</v>
      </c>
      <c r="GA371" s="614" t="s">
        <v>529</v>
      </c>
      <c r="GB371" s="614" t="s">
        <v>529</v>
      </c>
      <c r="GC371" s="614" t="s">
        <v>529</v>
      </c>
      <c r="GD371" s="614" t="s">
        <v>529</v>
      </c>
      <c r="GE371" s="614" t="s">
        <v>1083</v>
      </c>
      <c r="GF371" s="614" t="s">
        <v>529</v>
      </c>
      <c r="GG371" s="614" t="s">
        <v>529</v>
      </c>
      <c r="GH371" s="614" t="s">
        <v>1083</v>
      </c>
      <c r="GI371" s="614" t="s">
        <v>1083</v>
      </c>
      <c r="GJ371" s="614" t="s">
        <v>529</v>
      </c>
      <c r="GK371" s="614" t="s">
        <v>1083</v>
      </c>
      <c r="GL371" s="614" t="s">
        <v>529</v>
      </c>
      <c r="GM371" s="614" t="s">
        <v>1083</v>
      </c>
    </row>
    <row r="372" spans="1:195" x14ac:dyDescent="0.2">
      <c r="A372" s="613">
        <v>45197</v>
      </c>
      <c r="B372" s="614" t="s">
        <v>1083</v>
      </c>
      <c r="C372" s="614" t="s">
        <v>1083</v>
      </c>
      <c r="D372" s="614" t="s">
        <v>1083</v>
      </c>
      <c r="E372" s="614" t="s">
        <v>529</v>
      </c>
      <c r="F372" s="614" t="s">
        <v>1083</v>
      </c>
      <c r="G372" s="614" t="s">
        <v>1083</v>
      </c>
      <c r="H372" s="614" t="s">
        <v>1083</v>
      </c>
      <c r="I372" s="614" t="s">
        <v>1083</v>
      </c>
      <c r="J372" s="614" t="s">
        <v>1083</v>
      </c>
      <c r="K372" s="614" t="s">
        <v>1083</v>
      </c>
      <c r="L372" s="614" t="s">
        <v>1083</v>
      </c>
      <c r="M372" s="614" t="s">
        <v>1083</v>
      </c>
      <c r="N372" s="614" t="s">
        <v>1083</v>
      </c>
      <c r="O372" s="614" t="s">
        <v>1083</v>
      </c>
      <c r="P372" s="614" t="s">
        <v>1083</v>
      </c>
      <c r="Q372" s="614" t="s">
        <v>1083</v>
      </c>
      <c r="R372" s="614" t="s">
        <v>1083</v>
      </c>
      <c r="S372" s="614" t="s">
        <v>1083</v>
      </c>
      <c r="T372" s="614" t="s">
        <v>1083</v>
      </c>
      <c r="U372" s="614" t="s">
        <v>1083</v>
      </c>
      <c r="V372" s="614" t="s">
        <v>1083</v>
      </c>
      <c r="W372" s="614" t="s">
        <v>1083</v>
      </c>
      <c r="X372" s="614" t="s">
        <v>1083</v>
      </c>
      <c r="Y372" s="614" t="s">
        <v>1083</v>
      </c>
      <c r="Z372" s="614" t="s">
        <v>1083</v>
      </c>
      <c r="AA372" s="614" t="s">
        <v>1083</v>
      </c>
      <c r="AB372" s="614" t="s">
        <v>1083</v>
      </c>
      <c r="AC372" s="614" t="s">
        <v>1083</v>
      </c>
      <c r="AD372" s="614" t="s">
        <v>1083</v>
      </c>
      <c r="AE372" s="614" t="s">
        <v>1083</v>
      </c>
      <c r="AF372" s="614" t="s">
        <v>1083</v>
      </c>
      <c r="AG372" s="614" t="s">
        <v>1083</v>
      </c>
      <c r="AH372" s="614" t="s">
        <v>1083</v>
      </c>
      <c r="AI372" s="614" t="s">
        <v>1083</v>
      </c>
      <c r="AJ372" s="614" t="s">
        <v>1083</v>
      </c>
      <c r="AK372" s="614" t="s">
        <v>1083</v>
      </c>
      <c r="AL372" s="614" t="s">
        <v>1083</v>
      </c>
      <c r="AM372" s="614" t="s">
        <v>1083</v>
      </c>
      <c r="AN372" s="614" t="s">
        <v>1083</v>
      </c>
      <c r="AO372" s="614" t="s">
        <v>1083</v>
      </c>
      <c r="AP372" s="614" t="s">
        <v>1083</v>
      </c>
      <c r="AQ372" s="614" t="s">
        <v>1083</v>
      </c>
      <c r="AR372" s="614" t="s">
        <v>1083</v>
      </c>
      <c r="AS372" s="614" t="s">
        <v>1083</v>
      </c>
      <c r="AT372" s="614" t="s">
        <v>1083</v>
      </c>
      <c r="AU372" s="614" t="s">
        <v>1083</v>
      </c>
      <c r="AV372" s="614" t="s">
        <v>1083</v>
      </c>
      <c r="AW372" s="614" t="s">
        <v>1083</v>
      </c>
      <c r="AX372" s="614" t="s">
        <v>1083</v>
      </c>
      <c r="AY372" s="614" t="s">
        <v>1083</v>
      </c>
      <c r="AZ372" s="614" t="s">
        <v>1083</v>
      </c>
      <c r="BA372" s="614" t="s">
        <v>1083</v>
      </c>
      <c r="BB372" s="614" t="s">
        <v>1083</v>
      </c>
      <c r="BC372" s="614" t="s">
        <v>529</v>
      </c>
      <c r="BD372" s="614" t="s">
        <v>529</v>
      </c>
      <c r="BE372" s="614" t="s">
        <v>1083</v>
      </c>
      <c r="BF372" s="614" t="s">
        <v>529</v>
      </c>
      <c r="BG372" s="614" t="s">
        <v>529</v>
      </c>
      <c r="BH372" s="614" t="s">
        <v>529</v>
      </c>
      <c r="BI372" s="614" t="s">
        <v>1083</v>
      </c>
      <c r="BJ372" s="614" t="s">
        <v>1083</v>
      </c>
      <c r="BK372" s="614" t="s">
        <v>529</v>
      </c>
      <c r="BL372" s="614" t="s">
        <v>529</v>
      </c>
      <c r="BM372" s="614" t="s">
        <v>1083</v>
      </c>
      <c r="BN372" s="614" t="s">
        <v>529</v>
      </c>
      <c r="BO372" s="614" t="s">
        <v>529</v>
      </c>
      <c r="BP372" s="614" t="s">
        <v>529</v>
      </c>
      <c r="BQ372" s="614" t="s">
        <v>529</v>
      </c>
      <c r="BR372" s="614" t="s">
        <v>529</v>
      </c>
      <c r="BS372" s="614" t="s">
        <v>529</v>
      </c>
      <c r="BT372" s="614" t="s">
        <v>529</v>
      </c>
      <c r="BU372" s="614" t="s">
        <v>529</v>
      </c>
      <c r="BV372" s="614" t="s">
        <v>529</v>
      </c>
      <c r="BW372" s="614" t="s">
        <v>529</v>
      </c>
      <c r="BX372" s="614" t="s">
        <v>529</v>
      </c>
      <c r="BY372" s="614" t="s">
        <v>1083</v>
      </c>
      <c r="BZ372" s="614" t="s">
        <v>1083</v>
      </c>
      <c r="CA372" s="614" t="s">
        <v>1083</v>
      </c>
      <c r="CB372" s="614" t="s">
        <v>1083</v>
      </c>
      <c r="CC372" s="614" t="s">
        <v>1083</v>
      </c>
      <c r="CD372" s="614" t="s">
        <v>1083</v>
      </c>
      <c r="CE372" s="614" t="s">
        <v>529</v>
      </c>
      <c r="CF372" s="614" t="s">
        <v>529</v>
      </c>
      <c r="CG372" s="614" t="s">
        <v>1083</v>
      </c>
      <c r="CH372" s="614" t="s">
        <v>1083</v>
      </c>
      <c r="CI372" s="614" t="s">
        <v>1083</v>
      </c>
      <c r="CJ372" s="614" t="s">
        <v>1083</v>
      </c>
      <c r="CK372" s="614" t="s">
        <v>529</v>
      </c>
      <c r="CL372" s="614" t="s">
        <v>1083</v>
      </c>
      <c r="CM372" s="614" t="s">
        <v>1083</v>
      </c>
      <c r="CN372" s="614" t="s">
        <v>1083</v>
      </c>
      <c r="CO372" s="614" t="s">
        <v>1083</v>
      </c>
      <c r="CP372" s="614" t="s">
        <v>1083</v>
      </c>
      <c r="CQ372" s="614" t="s">
        <v>1083</v>
      </c>
      <c r="CR372" s="614" t="s">
        <v>529</v>
      </c>
      <c r="CS372" s="614" t="s">
        <v>1083</v>
      </c>
      <c r="CT372" s="614" t="s">
        <v>1083</v>
      </c>
      <c r="CU372" s="614" t="s">
        <v>1083</v>
      </c>
      <c r="CV372" s="614" t="s">
        <v>1083</v>
      </c>
      <c r="CW372" s="614" t="s">
        <v>1083</v>
      </c>
      <c r="CX372" s="614" t="s">
        <v>1083</v>
      </c>
      <c r="CY372" s="614" t="s">
        <v>1083</v>
      </c>
      <c r="CZ372" s="614" t="s">
        <v>1083</v>
      </c>
      <c r="DA372" s="614" t="s">
        <v>1083</v>
      </c>
      <c r="DB372" s="614" t="s">
        <v>1083</v>
      </c>
      <c r="DC372" s="614" t="s">
        <v>529</v>
      </c>
      <c r="DD372" s="614" t="s">
        <v>1083</v>
      </c>
      <c r="DE372" s="614" t="s">
        <v>1083</v>
      </c>
      <c r="DF372" s="614" t="s">
        <v>1083</v>
      </c>
      <c r="DG372" s="614" t="s">
        <v>1083</v>
      </c>
      <c r="DH372" s="614" t="s">
        <v>1083</v>
      </c>
      <c r="DI372" s="614" t="s">
        <v>1083</v>
      </c>
      <c r="DJ372" s="614" t="s">
        <v>1083</v>
      </c>
      <c r="DK372" s="614" t="s">
        <v>1083</v>
      </c>
      <c r="DL372" s="614" t="s">
        <v>1083</v>
      </c>
      <c r="DM372" s="614" t="s">
        <v>529</v>
      </c>
      <c r="DN372" s="614" t="s">
        <v>1083</v>
      </c>
      <c r="DO372" s="614" t="s">
        <v>1083</v>
      </c>
      <c r="DP372" s="614" t="s">
        <v>529</v>
      </c>
      <c r="DQ372" s="614" t="s">
        <v>1083</v>
      </c>
      <c r="DR372" s="614" t="s">
        <v>1083</v>
      </c>
      <c r="DS372" s="614" t="s">
        <v>1083</v>
      </c>
      <c r="DT372" s="614" t="s">
        <v>1083</v>
      </c>
      <c r="DU372" s="614" t="s">
        <v>1083</v>
      </c>
      <c r="DV372" s="614" t="s">
        <v>1083</v>
      </c>
      <c r="DW372" s="614" t="s">
        <v>1083</v>
      </c>
      <c r="DX372" s="614" t="s">
        <v>1083</v>
      </c>
      <c r="DY372" s="614" t="s">
        <v>1083</v>
      </c>
      <c r="DZ372" s="614" t="s">
        <v>529</v>
      </c>
      <c r="EA372" s="614" t="s">
        <v>529</v>
      </c>
      <c r="EB372" s="614" t="s">
        <v>529</v>
      </c>
      <c r="EC372" s="614" t="s">
        <v>1083</v>
      </c>
      <c r="ED372" s="614" t="s">
        <v>529</v>
      </c>
      <c r="EE372" s="614" t="s">
        <v>1083</v>
      </c>
      <c r="EF372" s="614" t="s">
        <v>529</v>
      </c>
      <c r="EG372" s="614" t="s">
        <v>529</v>
      </c>
      <c r="EH372" s="614" t="s">
        <v>1083</v>
      </c>
      <c r="EI372" s="614" t="s">
        <v>1083</v>
      </c>
      <c r="EJ372" s="614" t="s">
        <v>1083</v>
      </c>
      <c r="EK372" s="614" t="s">
        <v>1083</v>
      </c>
      <c r="EL372" s="614" t="s">
        <v>1083</v>
      </c>
      <c r="EM372" s="614" t="s">
        <v>1083</v>
      </c>
      <c r="EN372" s="614" t="s">
        <v>1083</v>
      </c>
      <c r="EO372" s="614" t="s">
        <v>1083</v>
      </c>
      <c r="EP372" s="614" t="s">
        <v>1083</v>
      </c>
      <c r="EQ372" s="614" t="s">
        <v>1083</v>
      </c>
      <c r="ER372" s="614" t="s">
        <v>1083</v>
      </c>
      <c r="ES372" s="614" t="s">
        <v>1083</v>
      </c>
      <c r="ET372" s="614" t="s">
        <v>1083</v>
      </c>
      <c r="EU372" s="614" t="s">
        <v>529</v>
      </c>
      <c r="EV372" s="614" t="s">
        <v>529</v>
      </c>
      <c r="EW372" s="614" t="s">
        <v>1083</v>
      </c>
      <c r="EX372" s="614" t="s">
        <v>1083</v>
      </c>
      <c r="EY372" s="614" t="s">
        <v>1083</v>
      </c>
      <c r="EZ372" s="614" t="s">
        <v>529</v>
      </c>
      <c r="FA372" s="614" t="s">
        <v>1083</v>
      </c>
      <c r="FB372" s="614" t="s">
        <v>1083</v>
      </c>
      <c r="FC372" s="614" t="s">
        <v>1083</v>
      </c>
      <c r="FD372" s="614" t="s">
        <v>1083</v>
      </c>
      <c r="FE372" s="614" t="s">
        <v>1083</v>
      </c>
      <c r="FF372" s="614" t="s">
        <v>1083</v>
      </c>
      <c r="FG372" s="614" t="s">
        <v>1083</v>
      </c>
      <c r="FH372" s="614" t="s">
        <v>1083</v>
      </c>
      <c r="FI372" s="614" t="s">
        <v>1083</v>
      </c>
      <c r="FJ372" s="614" t="s">
        <v>529</v>
      </c>
      <c r="FK372" s="614" t="s">
        <v>529</v>
      </c>
      <c r="FL372" s="614" t="s">
        <v>529</v>
      </c>
      <c r="FM372" s="614" t="s">
        <v>1083</v>
      </c>
      <c r="FN372" s="614" t="s">
        <v>1083</v>
      </c>
      <c r="FO372" s="614" t="s">
        <v>1083</v>
      </c>
      <c r="FP372" s="614" t="s">
        <v>1083</v>
      </c>
      <c r="FQ372" s="614" t="s">
        <v>1083</v>
      </c>
      <c r="FR372" s="614" t="s">
        <v>529</v>
      </c>
      <c r="FS372" s="614" t="s">
        <v>529</v>
      </c>
      <c r="FT372" s="614" t="s">
        <v>529</v>
      </c>
      <c r="FU372" s="614" t="s">
        <v>529</v>
      </c>
      <c r="FV372" s="614" t="s">
        <v>529</v>
      </c>
      <c r="FW372" s="614" t="s">
        <v>529</v>
      </c>
      <c r="FX372" s="614" t="s">
        <v>529</v>
      </c>
      <c r="FY372" s="614" t="s">
        <v>1083</v>
      </c>
      <c r="FZ372" s="614" t="s">
        <v>529</v>
      </c>
      <c r="GA372" s="614" t="s">
        <v>529</v>
      </c>
      <c r="GB372" s="614" t="s">
        <v>529</v>
      </c>
      <c r="GC372" s="614" t="s">
        <v>529</v>
      </c>
      <c r="GD372" s="614" t="s">
        <v>529</v>
      </c>
      <c r="GE372" s="614" t="s">
        <v>1083</v>
      </c>
      <c r="GF372" s="614" t="s">
        <v>529</v>
      </c>
      <c r="GG372" s="614" t="s">
        <v>529</v>
      </c>
      <c r="GH372" s="614" t="s">
        <v>1083</v>
      </c>
      <c r="GI372" s="614" t="s">
        <v>1083</v>
      </c>
      <c r="GJ372" s="614" t="s">
        <v>529</v>
      </c>
      <c r="GK372" s="614" t="s">
        <v>1083</v>
      </c>
      <c r="GL372" s="614" t="s">
        <v>529</v>
      </c>
      <c r="GM372" s="614" t="s">
        <v>1083</v>
      </c>
    </row>
    <row r="373" spans="1:195" x14ac:dyDescent="0.2">
      <c r="A373" s="613">
        <v>45198</v>
      </c>
      <c r="B373" s="614" t="s">
        <v>1083</v>
      </c>
      <c r="C373" s="614" t="s">
        <v>1083</v>
      </c>
      <c r="D373" s="614" t="s">
        <v>1083</v>
      </c>
      <c r="E373" s="614" t="s">
        <v>529</v>
      </c>
      <c r="F373" s="614" t="s">
        <v>1083</v>
      </c>
      <c r="G373" s="614" t="s">
        <v>1083</v>
      </c>
      <c r="H373" s="614" t="s">
        <v>1083</v>
      </c>
      <c r="I373" s="614" t="s">
        <v>1083</v>
      </c>
      <c r="J373" s="614" t="s">
        <v>1083</v>
      </c>
      <c r="K373" s="614" t="s">
        <v>1083</v>
      </c>
      <c r="L373" s="614" t="s">
        <v>1083</v>
      </c>
      <c r="M373" s="614" t="s">
        <v>1083</v>
      </c>
      <c r="N373" s="614" t="s">
        <v>1083</v>
      </c>
      <c r="O373" s="614" t="s">
        <v>1083</v>
      </c>
      <c r="P373" s="614" t="s">
        <v>1083</v>
      </c>
      <c r="Q373" s="614" t="s">
        <v>1083</v>
      </c>
      <c r="R373" s="614" t="s">
        <v>1083</v>
      </c>
      <c r="S373" s="614" t="s">
        <v>1083</v>
      </c>
      <c r="T373" s="614" t="s">
        <v>1083</v>
      </c>
      <c r="U373" s="614" t="s">
        <v>1083</v>
      </c>
      <c r="V373" s="614" t="s">
        <v>1083</v>
      </c>
      <c r="W373" s="614" t="s">
        <v>1083</v>
      </c>
      <c r="X373" s="614" t="s">
        <v>1083</v>
      </c>
      <c r="Y373" s="614" t="s">
        <v>1083</v>
      </c>
      <c r="Z373" s="614" t="s">
        <v>1083</v>
      </c>
      <c r="AA373" s="614" t="s">
        <v>1083</v>
      </c>
      <c r="AB373" s="614" t="s">
        <v>1083</v>
      </c>
      <c r="AC373" s="614" t="s">
        <v>1083</v>
      </c>
      <c r="AD373" s="614" t="s">
        <v>1083</v>
      </c>
      <c r="AE373" s="614" t="s">
        <v>1083</v>
      </c>
      <c r="AF373" s="614" t="s">
        <v>1083</v>
      </c>
      <c r="AG373" s="614" t="s">
        <v>1083</v>
      </c>
      <c r="AH373" s="614" t="s">
        <v>1083</v>
      </c>
      <c r="AI373" s="614" t="s">
        <v>1083</v>
      </c>
      <c r="AJ373" s="614" t="s">
        <v>1083</v>
      </c>
      <c r="AK373" s="614" t="s">
        <v>1083</v>
      </c>
      <c r="AL373" s="614" t="s">
        <v>1083</v>
      </c>
      <c r="AM373" s="614" t="s">
        <v>1083</v>
      </c>
      <c r="AN373" s="614" t="s">
        <v>1083</v>
      </c>
      <c r="AO373" s="614" t="s">
        <v>1083</v>
      </c>
      <c r="AP373" s="614" t="s">
        <v>1083</v>
      </c>
      <c r="AQ373" s="614" t="s">
        <v>1083</v>
      </c>
      <c r="AR373" s="614" t="s">
        <v>1083</v>
      </c>
      <c r="AS373" s="614" t="s">
        <v>1083</v>
      </c>
      <c r="AT373" s="614" t="s">
        <v>1083</v>
      </c>
      <c r="AU373" s="614" t="s">
        <v>1083</v>
      </c>
      <c r="AV373" s="614" t="s">
        <v>1083</v>
      </c>
      <c r="AW373" s="614" t="s">
        <v>1083</v>
      </c>
      <c r="AX373" s="614" t="s">
        <v>1083</v>
      </c>
      <c r="AY373" s="614" t="s">
        <v>1083</v>
      </c>
      <c r="AZ373" s="614" t="s">
        <v>1083</v>
      </c>
      <c r="BA373" s="614" t="s">
        <v>1083</v>
      </c>
      <c r="BB373" s="614" t="s">
        <v>1083</v>
      </c>
      <c r="BC373" s="614" t="s">
        <v>529</v>
      </c>
      <c r="BD373" s="614" t="s">
        <v>529</v>
      </c>
      <c r="BE373" s="614" t="s">
        <v>1083</v>
      </c>
      <c r="BF373" s="614" t="s">
        <v>529</v>
      </c>
      <c r="BG373" s="614" t="s">
        <v>529</v>
      </c>
      <c r="BH373" s="614" t="s">
        <v>529</v>
      </c>
      <c r="BI373" s="614" t="s">
        <v>1083</v>
      </c>
      <c r="BJ373" s="614" t="s">
        <v>1083</v>
      </c>
      <c r="BK373" s="614" t="s">
        <v>529</v>
      </c>
      <c r="BL373" s="614" t="s">
        <v>529</v>
      </c>
      <c r="BM373" s="614" t="s">
        <v>1083</v>
      </c>
      <c r="BN373" s="614" t="s">
        <v>529</v>
      </c>
      <c r="BO373" s="614" t="s">
        <v>529</v>
      </c>
      <c r="BP373" s="614" t="s">
        <v>529</v>
      </c>
      <c r="BQ373" s="614" t="s">
        <v>529</v>
      </c>
      <c r="BR373" s="614" t="s">
        <v>529</v>
      </c>
      <c r="BS373" s="614" t="s">
        <v>529</v>
      </c>
      <c r="BT373" s="614" t="s">
        <v>529</v>
      </c>
      <c r="BU373" s="614" t="s">
        <v>529</v>
      </c>
      <c r="BV373" s="614" t="s">
        <v>529</v>
      </c>
      <c r="BW373" s="614" t="s">
        <v>529</v>
      </c>
      <c r="BX373" s="614" t="s">
        <v>529</v>
      </c>
      <c r="BY373" s="614" t="s">
        <v>1083</v>
      </c>
      <c r="BZ373" s="614" t="s">
        <v>1083</v>
      </c>
      <c r="CA373" s="614" t="s">
        <v>1083</v>
      </c>
      <c r="CB373" s="614" t="s">
        <v>1083</v>
      </c>
      <c r="CC373" s="614" t="s">
        <v>1083</v>
      </c>
      <c r="CD373" s="614" t="s">
        <v>1083</v>
      </c>
      <c r="CE373" s="614" t="s">
        <v>529</v>
      </c>
      <c r="CF373" s="614" t="s">
        <v>529</v>
      </c>
      <c r="CG373" s="614" t="s">
        <v>1083</v>
      </c>
      <c r="CH373" s="614" t="s">
        <v>1083</v>
      </c>
      <c r="CI373" s="614" t="s">
        <v>1083</v>
      </c>
      <c r="CJ373" s="614" t="s">
        <v>1083</v>
      </c>
      <c r="CK373" s="614" t="s">
        <v>529</v>
      </c>
      <c r="CL373" s="614" t="s">
        <v>1083</v>
      </c>
      <c r="CM373" s="614" t="s">
        <v>1083</v>
      </c>
      <c r="CN373" s="614" t="s">
        <v>1083</v>
      </c>
      <c r="CO373" s="614" t="s">
        <v>1083</v>
      </c>
      <c r="CP373" s="614" t="s">
        <v>1083</v>
      </c>
      <c r="CQ373" s="614" t="s">
        <v>1083</v>
      </c>
      <c r="CR373" s="614" t="s">
        <v>529</v>
      </c>
      <c r="CS373" s="614" t="s">
        <v>1083</v>
      </c>
      <c r="CT373" s="614" t="s">
        <v>1083</v>
      </c>
      <c r="CU373" s="614" t="s">
        <v>1083</v>
      </c>
      <c r="CV373" s="614" t="s">
        <v>1083</v>
      </c>
      <c r="CW373" s="614" t="s">
        <v>1083</v>
      </c>
      <c r="CX373" s="614" t="s">
        <v>1083</v>
      </c>
      <c r="CY373" s="614" t="s">
        <v>1083</v>
      </c>
      <c r="CZ373" s="614" t="s">
        <v>1083</v>
      </c>
      <c r="DA373" s="614" t="s">
        <v>1083</v>
      </c>
      <c r="DB373" s="614" t="s">
        <v>1083</v>
      </c>
      <c r="DC373" s="614" t="s">
        <v>529</v>
      </c>
      <c r="DD373" s="614" t="s">
        <v>1083</v>
      </c>
      <c r="DE373" s="614" t="s">
        <v>1083</v>
      </c>
      <c r="DF373" s="614" t="s">
        <v>1083</v>
      </c>
      <c r="DG373" s="614" t="s">
        <v>1083</v>
      </c>
      <c r="DH373" s="614" t="s">
        <v>1083</v>
      </c>
      <c r="DI373" s="614" t="s">
        <v>1083</v>
      </c>
      <c r="DJ373" s="614" t="s">
        <v>1083</v>
      </c>
      <c r="DK373" s="614" t="s">
        <v>1083</v>
      </c>
      <c r="DL373" s="614" t="s">
        <v>1083</v>
      </c>
      <c r="DM373" s="614" t="s">
        <v>529</v>
      </c>
      <c r="DN373" s="614" t="s">
        <v>1083</v>
      </c>
      <c r="DO373" s="614" t="s">
        <v>1083</v>
      </c>
      <c r="DP373" s="614" t="s">
        <v>529</v>
      </c>
      <c r="DQ373" s="614" t="s">
        <v>1083</v>
      </c>
      <c r="DR373" s="614" t="s">
        <v>1083</v>
      </c>
      <c r="DS373" s="614" t="s">
        <v>1083</v>
      </c>
      <c r="DT373" s="614" t="s">
        <v>1083</v>
      </c>
      <c r="DU373" s="614" t="s">
        <v>529</v>
      </c>
      <c r="DV373" s="614" t="s">
        <v>529</v>
      </c>
      <c r="DW373" s="614" t="s">
        <v>1083</v>
      </c>
      <c r="DX373" s="614" t="s">
        <v>1083</v>
      </c>
      <c r="DY373" s="614" t="s">
        <v>1083</v>
      </c>
      <c r="DZ373" s="614" t="s">
        <v>529</v>
      </c>
      <c r="EA373" s="614" t="s">
        <v>529</v>
      </c>
      <c r="EB373" s="614" t="s">
        <v>529</v>
      </c>
      <c r="EC373" s="614" t="s">
        <v>1083</v>
      </c>
      <c r="ED373" s="614" t="s">
        <v>529</v>
      </c>
      <c r="EE373" s="614" t="s">
        <v>529</v>
      </c>
      <c r="EF373" s="614" t="s">
        <v>529</v>
      </c>
      <c r="EG373" s="614" t="s">
        <v>529</v>
      </c>
      <c r="EH373" s="614" t="s">
        <v>1083</v>
      </c>
      <c r="EI373" s="614" t="s">
        <v>1083</v>
      </c>
      <c r="EJ373" s="614" t="s">
        <v>1083</v>
      </c>
      <c r="EK373" s="614" t="s">
        <v>1083</v>
      </c>
      <c r="EL373" s="614" t="s">
        <v>1083</v>
      </c>
      <c r="EM373" s="614" t="s">
        <v>1083</v>
      </c>
      <c r="EN373" s="614" t="s">
        <v>1083</v>
      </c>
      <c r="EO373" s="614" t="s">
        <v>1083</v>
      </c>
      <c r="EP373" s="614" t="s">
        <v>1083</v>
      </c>
      <c r="EQ373" s="614" t="s">
        <v>1083</v>
      </c>
      <c r="ER373" s="614" t="s">
        <v>1083</v>
      </c>
      <c r="ES373" s="614" t="s">
        <v>1083</v>
      </c>
      <c r="ET373" s="614" t="s">
        <v>529</v>
      </c>
      <c r="EU373" s="614" t="s">
        <v>1083</v>
      </c>
      <c r="EV373" s="614" t="s">
        <v>529</v>
      </c>
      <c r="EW373" s="614" t="s">
        <v>1083</v>
      </c>
      <c r="EX373" s="614" t="s">
        <v>1083</v>
      </c>
      <c r="EY373" s="614" t="s">
        <v>1083</v>
      </c>
      <c r="EZ373" s="614" t="s">
        <v>529</v>
      </c>
      <c r="FA373" s="614" t="s">
        <v>1083</v>
      </c>
      <c r="FB373" s="614" t="s">
        <v>1083</v>
      </c>
      <c r="FC373" s="614" t="s">
        <v>1083</v>
      </c>
      <c r="FD373" s="614" t="s">
        <v>1083</v>
      </c>
      <c r="FE373" s="614" t="s">
        <v>529</v>
      </c>
      <c r="FF373" s="614" t="s">
        <v>1083</v>
      </c>
      <c r="FG373" s="614" t="s">
        <v>1083</v>
      </c>
      <c r="FH373" s="614" t="s">
        <v>1083</v>
      </c>
      <c r="FI373" s="614" t="s">
        <v>1083</v>
      </c>
      <c r="FJ373" s="614" t="s">
        <v>1083</v>
      </c>
      <c r="FK373" s="614" t="s">
        <v>1083</v>
      </c>
      <c r="FL373" s="614" t="s">
        <v>529</v>
      </c>
      <c r="FM373" s="614" t="s">
        <v>1083</v>
      </c>
      <c r="FN373" s="614" t="s">
        <v>1083</v>
      </c>
      <c r="FO373" s="614" t="s">
        <v>1083</v>
      </c>
      <c r="FP373" s="614" t="s">
        <v>1083</v>
      </c>
      <c r="FQ373" s="614" t="s">
        <v>1083</v>
      </c>
      <c r="FR373" s="614" t="s">
        <v>529</v>
      </c>
      <c r="FS373" s="614" t="s">
        <v>529</v>
      </c>
      <c r="FT373" s="614" t="s">
        <v>529</v>
      </c>
      <c r="FU373" s="614" t="s">
        <v>529</v>
      </c>
      <c r="FV373" s="614" t="s">
        <v>529</v>
      </c>
      <c r="FW373" s="614" t="s">
        <v>529</v>
      </c>
      <c r="FX373" s="614" t="s">
        <v>529</v>
      </c>
      <c r="FY373" s="614" t="s">
        <v>1083</v>
      </c>
      <c r="FZ373" s="614" t="s">
        <v>529</v>
      </c>
      <c r="GA373" s="614" t="s">
        <v>529</v>
      </c>
      <c r="GB373" s="614" t="s">
        <v>529</v>
      </c>
      <c r="GC373" s="614" t="s">
        <v>529</v>
      </c>
      <c r="GD373" s="614" t="s">
        <v>529</v>
      </c>
      <c r="GE373" s="614" t="s">
        <v>1083</v>
      </c>
      <c r="GF373" s="614" t="s">
        <v>529</v>
      </c>
      <c r="GG373" s="614" t="s">
        <v>529</v>
      </c>
      <c r="GH373" s="614" t="s">
        <v>1083</v>
      </c>
      <c r="GI373" s="614" t="s">
        <v>1083</v>
      </c>
      <c r="GJ373" s="614" t="s">
        <v>529</v>
      </c>
      <c r="GK373" s="614" t="s">
        <v>1083</v>
      </c>
      <c r="GL373" s="614" t="s">
        <v>529</v>
      </c>
      <c r="GM373" s="614" t="s">
        <v>1083</v>
      </c>
    </row>
    <row r="374" spans="1:195" x14ac:dyDescent="0.2">
      <c r="A374" s="613">
        <v>45199</v>
      </c>
      <c r="B374" s="614" t="s">
        <v>1083</v>
      </c>
      <c r="C374" s="614" t="s">
        <v>1083</v>
      </c>
      <c r="D374" s="614" t="s">
        <v>1083</v>
      </c>
      <c r="E374" s="614" t="s">
        <v>529</v>
      </c>
      <c r="F374" s="614" t="s">
        <v>1083</v>
      </c>
      <c r="G374" s="614" t="s">
        <v>1083</v>
      </c>
      <c r="H374" s="614" t="s">
        <v>1083</v>
      </c>
      <c r="I374" s="614" t="s">
        <v>1083</v>
      </c>
      <c r="J374" s="614" t="s">
        <v>1083</v>
      </c>
      <c r="K374" s="614" t="s">
        <v>1083</v>
      </c>
      <c r="L374" s="614" t="s">
        <v>1083</v>
      </c>
      <c r="M374" s="614" t="s">
        <v>1083</v>
      </c>
      <c r="N374" s="614" t="s">
        <v>1083</v>
      </c>
      <c r="O374" s="614" t="s">
        <v>1083</v>
      </c>
      <c r="P374" s="614" t="s">
        <v>1083</v>
      </c>
      <c r="Q374" s="614" t="s">
        <v>1083</v>
      </c>
      <c r="R374" s="614" t="s">
        <v>1083</v>
      </c>
      <c r="S374" s="614" t="s">
        <v>1083</v>
      </c>
      <c r="T374" s="614" t="s">
        <v>1083</v>
      </c>
      <c r="U374" s="614" t="s">
        <v>1083</v>
      </c>
      <c r="V374" s="614" t="s">
        <v>1083</v>
      </c>
      <c r="W374" s="614" t="s">
        <v>529</v>
      </c>
      <c r="X374" s="614" t="s">
        <v>529</v>
      </c>
      <c r="Y374" s="614" t="s">
        <v>1083</v>
      </c>
      <c r="Z374" s="614" t="s">
        <v>1083</v>
      </c>
      <c r="AA374" s="614" t="s">
        <v>1083</v>
      </c>
      <c r="AB374" s="614" t="s">
        <v>1083</v>
      </c>
      <c r="AC374" s="614" t="s">
        <v>1083</v>
      </c>
      <c r="AD374" s="614" t="s">
        <v>1083</v>
      </c>
      <c r="AE374" s="614" t="s">
        <v>1083</v>
      </c>
      <c r="AF374" s="614" t="s">
        <v>1083</v>
      </c>
      <c r="AG374" s="614" t="s">
        <v>1083</v>
      </c>
      <c r="AH374" s="614" t="s">
        <v>1083</v>
      </c>
      <c r="AI374" s="614" t="s">
        <v>1083</v>
      </c>
      <c r="AJ374" s="614" t="s">
        <v>1083</v>
      </c>
      <c r="AK374" s="614" t="s">
        <v>1083</v>
      </c>
      <c r="AL374" s="614" t="s">
        <v>1083</v>
      </c>
      <c r="AM374" s="614" t="s">
        <v>1083</v>
      </c>
      <c r="AN374" s="614" t="s">
        <v>1083</v>
      </c>
      <c r="AO374" s="614" t="s">
        <v>1083</v>
      </c>
      <c r="AP374" s="614" t="s">
        <v>1083</v>
      </c>
      <c r="AQ374" s="614" t="s">
        <v>1083</v>
      </c>
      <c r="AR374" s="614" t="s">
        <v>1083</v>
      </c>
      <c r="AS374" s="614" t="s">
        <v>1083</v>
      </c>
      <c r="AT374" s="614" t="s">
        <v>1083</v>
      </c>
      <c r="AU374" s="614" t="s">
        <v>1083</v>
      </c>
      <c r="AV374" s="614" t="s">
        <v>1083</v>
      </c>
      <c r="AW374" s="614" t="s">
        <v>1083</v>
      </c>
      <c r="AX374" s="614" t="s">
        <v>1083</v>
      </c>
      <c r="AY374" s="614" t="s">
        <v>1083</v>
      </c>
      <c r="AZ374" s="614" t="s">
        <v>1083</v>
      </c>
      <c r="BA374" s="614" t="s">
        <v>1083</v>
      </c>
      <c r="BB374" s="614" t="s">
        <v>1083</v>
      </c>
      <c r="BC374" s="614" t="s">
        <v>529</v>
      </c>
      <c r="BD374" s="614" t="s">
        <v>529</v>
      </c>
      <c r="BE374" s="614" t="s">
        <v>1083</v>
      </c>
      <c r="BF374" s="614" t="s">
        <v>529</v>
      </c>
      <c r="BG374" s="614" t="s">
        <v>529</v>
      </c>
      <c r="BH374" s="614" t="s">
        <v>529</v>
      </c>
      <c r="BI374" s="614" t="s">
        <v>1083</v>
      </c>
      <c r="BJ374" s="614" t="s">
        <v>1083</v>
      </c>
      <c r="BK374" s="614" t="s">
        <v>529</v>
      </c>
      <c r="BL374" s="614" t="s">
        <v>529</v>
      </c>
      <c r="BM374" s="614" t="s">
        <v>1083</v>
      </c>
      <c r="BN374" s="614" t="s">
        <v>529</v>
      </c>
      <c r="BO374" s="614" t="s">
        <v>529</v>
      </c>
      <c r="BP374" s="614" t="s">
        <v>529</v>
      </c>
      <c r="BQ374" s="614" t="s">
        <v>529</v>
      </c>
      <c r="BR374" s="614" t="s">
        <v>529</v>
      </c>
      <c r="BS374" s="614" t="s">
        <v>529</v>
      </c>
      <c r="BT374" s="614" t="s">
        <v>529</v>
      </c>
      <c r="BU374" s="614" t="s">
        <v>529</v>
      </c>
      <c r="BV374" s="614" t="s">
        <v>529</v>
      </c>
      <c r="BW374" s="614" t="s">
        <v>529</v>
      </c>
      <c r="BX374" s="614" t="s">
        <v>529</v>
      </c>
      <c r="BY374" s="614" t="s">
        <v>1083</v>
      </c>
      <c r="BZ374" s="614" t="s">
        <v>1083</v>
      </c>
      <c r="CA374" s="614" t="s">
        <v>1083</v>
      </c>
      <c r="CB374" s="614" t="s">
        <v>1083</v>
      </c>
      <c r="CC374" s="614" t="s">
        <v>1083</v>
      </c>
      <c r="CD374" s="614" t="s">
        <v>1083</v>
      </c>
      <c r="CE374" s="614" t="s">
        <v>529</v>
      </c>
      <c r="CF374" s="614" t="s">
        <v>529</v>
      </c>
      <c r="CG374" s="614" t="s">
        <v>1083</v>
      </c>
      <c r="CH374" s="614" t="s">
        <v>1083</v>
      </c>
      <c r="CI374" s="614" t="s">
        <v>1083</v>
      </c>
      <c r="CJ374" s="614" t="s">
        <v>1083</v>
      </c>
      <c r="CK374" s="614" t="s">
        <v>529</v>
      </c>
      <c r="CL374" s="614" t="s">
        <v>1083</v>
      </c>
      <c r="CM374" s="614" t="s">
        <v>1083</v>
      </c>
      <c r="CN374" s="614" t="s">
        <v>1083</v>
      </c>
      <c r="CO374" s="614" t="s">
        <v>1083</v>
      </c>
      <c r="CP374" s="614" t="s">
        <v>1083</v>
      </c>
      <c r="CQ374" s="614" t="s">
        <v>1083</v>
      </c>
      <c r="CR374" s="614" t="s">
        <v>529</v>
      </c>
      <c r="CS374" s="614" t="s">
        <v>1083</v>
      </c>
      <c r="CT374" s="614" t="s">
        <v>1083</v>
      </c>
      <c r="CU374" s="614" t="s">
        <v>1083</v>
      </c>
      <c r="CV374" s="614" t="s">
        <v>1083</v>
      </c>
      <c r="CW374" s="614" t="s">
        <v>1083</v>
      </c>
      <c r="CX374" s="614" t="s">
        <v>1083</v>
      </c>
      <c r="CY374" s="614" t="s">
        <v>1083</v>
      </c>
      <c r="CZ374" s="614" t="s">
        <v>1083</v>
      </c>
      <c r="DA374" s="614" t="s">
        <v>1083</v>
      </c>
      <c r="DB374" s="614" t="s">
        <v>1083</v>
      </c>
      <c r="DC374" s="614" t="s">
        <v>529</v>
      </c>
      <c r="DD374" s="614" t="s">
        <v>1083</v>
      </c>
      <c r="DE374" s="614" t="s">
        <v>1083</v>
      </c>
      <c r="DF374" s="614" t="s">
        <v>1083</v>
      </c>
      <c r="DG374" s="614" t="s">
        <v>1083</v>
      </c>
      <c r="DH374" s="614" t="s">
        <v>1083</v>
      </c>
      <c r="DI374" s="614" t="s">
        <v>1083</v>
      </c>
      <c r="DJ374" s="614" t="s">
        <v>1083</v>
      </c>
      <c r="DK374" s="614" t="s">
        <v>1083</v>
      </c>
      <c r="DL374" s="614" t="s">
        <v>1083</v>
      </c>
      <c r="DM374" s="614" t="s">
        <v>529</v>
      </c>
      <c r="DN374" s="614" t="s">
        <v>1083</v>
      </c>
      <c r="DO374" s="614" t="s">
        <v>1083</v>
      </c>
      <c r="DP374" s="614" t="s">
        <v>529</v>
      </c>
      <c r="DQ374" s="614" t="s">
        <v>1083</v>
      </c>
      <c r="DR374" s="614" t="s">
        <v>1083</v>
      </c>
      <c r="DS374" s="614" t="s">
        <v>1083</v>
      </c>
      <c r="DT374" s="614" t="s">
        <v>1083</v>
      </c>
      <c r="DU374" s="614" t="s">
        <v>529</v>
      </c>
      <c r="DV374" s="614" t="s">
        <v>529</v>
      </c>
      <c r="DW374" s="614" t="s">
        <v>1083</v>
      </c>
      <c r="DX374" s="614" t="s">
        <v>1083</v>
      </c>
      <c r="DY374" s="614" t="s">
        <v>1083</v>
      </c>
      <c r="DZ374" s="614" t="s">
        <v>529</v>
      </c>
      <c r="EA374" s="614" t="s">
        <v>529</v>
      </c>
      <c r="EB374" s="614" t="s">
        <v>529</v>
      </c>
      <c r="EC374" s="614" t="s">
        <v>1083</v>
      </c>
      <c r="ED374" s="614" t="s">
        <v>529</v>
      </c>
      <c r="EE374" s="614" t="s">
        <v>529</v>
      </c>
      <c r="EF374" s="614" t="s">
        <v>529</v>
      </c>
      <c r="EG374" s="614" t="s">
        <v>529</v>
      </c>
      <c r="EH374" s="614" t="s">
        <v>1083</v>
      </c>
      <c r="EI374" s="614" t="s">
        <v>1083</v>
      </c>
      <c r="EJ374" s="614" t="s">
        <v>1083</v>
      </c>
      <c r="EK374" s="614" t="s">
        <v>1083</v>
      </c>
      <c r="EL374" s="614" t="s">
        <v>1083</v>
      </c>
      <c r="EM374" s="614" t="s">
        <v>1083</v>
      </c>
      <c r="EN374" s="614" t="s">
        <v>1083</v>
      </c>
      <c r="EO374" s="614" t="s">
        <v>1083</v>
      </c>
      <c r="EP374" s="614" t="s">
        <v>1083</v>
      </c>
      <c r="EQ374" s="614" t="s">
        <v>1083</v>
      </c>
      <c r="ER374" s="614" t="s">
        <v>1083</v>
      </c>
      <c r="ES374" s="614" t="s">
        <v>1083</v>
      </c>
      <c r="ET374" s="614" t="s">
        <v>529</v>
      </c>
      <c r="EU374" s="614" t="s">
        <v>529</v>
      </c>
      <c r="EV374" s="614" t="s">
        <v>529</v>
      </c>
      <c r="EW374" s="614" t="s">
        <v>1083</v>
      </c>
      <c r="EX374" s="614" t="s">
        <v>1083</v>
      </c>
      <c r="EY374" s="614" t="s">
        <v>1083</v>
      </c>
      <c r="EZ374" s="614" t="s">
        <v>529</v>
      </c>
      <c r="FA374" s="614" t="s">
        <v>1083</v>
      </c>
      <c r="FB374" s="614" t="s">
        <v>1083</v>
      </c>
      <c r="FC374" s="614" t="s">
        <v>1083</v>
      </c>
      <c r="FD374" s="614" t="s">
        <v>1083</v>
      </c>
      <c r="FE374" s="614" t="s">
        <v>529</v>
      </c>
      <c r="FF374" s="614" t="s">
        <v>1083</v>
      </c>
      <c r="FG374" s="614" t="s">
        <v>1083</v>
      </c>
      <c r="FH374" s="614" t="s">
        <v>1083</v>
      </c>
      <c r="FI374" s="614" t="s">
        <v>1083</v>
      </c>
      <c r="FJ374" s="614" t="s">
        <v>529</v>
      </c>
      <c r="FK374" s="614" t="s">
        <v>529</v>
      </c>
      <c r="FL374" s="614" t="s">
        <v>529</v>
      </c>
      <c r="FM374" s="614" t="s">
        <v>1083</v>
      </c>
      <c r="FN374" s="614" t="s">
        <v>1083</v>
      </c>
      <c r="FO374" s="614" t="s">
        <v>1083</v>
      </c>
      <c r="FP374" s="614" t="s">
        <v>1083</v>
      </c>
      <c r="FQ374" s="614" t="s">
        <v>1083</v>
      </c>
      <c r="FR374" s="614" t="s">
        <v>529</v>
      </c>
      <c r="FS374" s="614" t="s">
        <v>529</v>
      </c>
      <c r="FT374" s="614" t="s">
        <v>529</v>
      </c>
      <c r="FU374" s="614" t="s">
        <v>529</v>
      </c>
      <c r="FV374" s="614" t="s">
        <v>529</v>
      </c>
      <c r="FW374" s="614" t="s">
        <v>529</v>
      </c>
      <c r="FX374" s="614" t="s">
        <v>529</v>
      </c>
      <c r="FY374" s="614" t="s">
        <v>1083</v>
      </c>
      <c r="FZ374" s="614" t="s">
        <v>529</v>
      </c>
      <c r="GA374" s="614" t="s">
        <v>529</v>
      </c>
      <c r="GB374" s="614" t="s">
        <v>529</v>
      </c>
      <c r="GC374" s="614" t="s">
        <v>529</v>
      </c>
      <c r="GD374" s="614" t="s">
        <v>529</v>
      </c>
      <c r="GE374" s="614" t="s">
        <v>1083</v>
      </c>
      <c r="GF374" s="614" t="s">
        <v>529</v>
      </c>
      <c r="GG374" s="614" t="s">
        <v>529</v>
      </c>
      <c r="GH374" s="614" t="s">
        <v>1083</v>
      </c>
      <c r="GI374" s="614" t="s">
        <v>1083</v>
      </c>
      <c r="GJ374" s="614" t="s">
        <v>529</v>
      </c>
      <c r="GK374" s="614" t="s">
        <v>1083</v>
      </c>
      <c r="GL374" s="614" t="s">
        <v>529</v>
      </c>
      <c r="GM374" s="614" t="s">
        <v>529</v>
      </c>
    </row>
  </sheetData>
  <mergeCells count="38">
    <mergeCell ref="FM8:FO8"/>
    <mergeCell ref="FP8:FY8"/>
    <mergeCell ref="FZ8:GM8"/>
    <mergeCell ref="DK8:DM8"/>
    <mergeCell ref="DN8:DT8"/>
    <mergeCell ref="DU8:DW8"/>
    <mergeCell ref="DX8:EE8"/>
    <mergeCell ref="EF8:EI8"/>
    <mergeCell ref="EJ8:EM8"/>
    <mergeCell ref="EN8:EQ8"/>
    <mergeCell ref="ER8:ES8"/>
    <mergeCell ref="ET8:FI8"/>
    <mergeCell ref="FJ8:FL8"/>
    <mergeCell ref="DH8:DJ8"/>
    <mergeCell ref="CP8:CU8"/>
    <mergeCell ref="CV8:DC8"/>
    <mergeCell ref="DD8:DE8"/>
    <mergeCell ref="DF8:DG8"/>
    <mergeCell ref="BI8:BP8"/>
    <mergeCell ref="BQ8:BX8"/>
    <mergeCell ref="BY8:CA8"/>
    <mergeCell ref="CB8:CK8"/>
    <mergeCell ref="CL8:CO8"/>
    <mergeCell ref="BA8:BH8"/>
    <mergeCell ref="S8:V8"/>
    <mergeCell ref="W8:Y8"/>
    <mergeCell ref="Z8:AF8"/>
    <mergeCell ref="AG8:AI8"/>
    <mergeCell ref="AK8:AP8"/>
    <mergeCell ref="AQ8:AR8"/>
    <mergeCell ref="AS8:AU8"/>
    <mergeCell ref="AV8:AX8"/>
    <mergeCell ref="AY8:AZ8"/>
    <mergeCell ref="B8:E8"/>
    <mergeCell ref="F8:I8"/>
    <mergeCell ref="J8:M8"/>
    <mergeCell ref="N8:P8"/>
    <mergeCell ref="Q8:R8"/>
  </mergeCells>
  <conditionalFormatting sqref="A1:GM3 A4 C4:GM4 A5:GM7 A8:AV8 AY8:GM8 A9:GM374">
    <cfRule type="containsText" dxfId="3" priority="1" operator="containsText" text="DATA ERROR">
      <formula>NOT(ISERROR(SEARCH("DATA ERROR",A1)))</formula>
    </cfRule>
    <cfRule type="containsText" dxfId="2" priority="2" operator="containsText" text="NO DATA">
      <formula>NOT(ISERROR(SEARCH("NO DATA",A1)))</formula>
    </cfRule>
    <cfRule type="containsText" dxfId="1" priority="3" operator="containsText" text="MISSING">
      <formula>NOT(ISERROR(SEARCH("MISSING",A1)))</formula>
    </cfRule>
    <cfRule type="containsText" dxfId="0" priority="4" operator="containsText" text="EMPTY">
      <formula>NOT(ISERROR(SEARCH("EMPTY",A1)))</formula>
    </cfRule>
  </conditionalFormatting>
  <printOptions horizontalCentered="1"/>
  <pageMargins left="0.75" right="0.75" top="1" bottom="1" header="0.5" footer="0.5"/>
  <pageSetup scale="7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theme="0"/>
  </sheetPr>
  <dimension ref="A1:B35"/>
  <sheetViews>
    <sheetView zoomScaleNormal="100" workbookViewId="0">
      <selection activeCell="J68" sqref="J68"/>
    </sheetView>
  </sheetViews>
  <sheetFormatPr baseColWidth="10" defaultColWidth="8.83203125" defaultRowHeight="13" x14ac:dyDescent="0.15"/>
  <cols>
    <col min="1" max="1" width="18.33203125" style="15" customWidth="1"/>
    <col min="2" max="2" width="89.5" style="15" customWidth="1"/>
    <col min="3" max="16384" width="8.83203125" style="15"/>
  </cols>
  <sheetData>
    <row r="1" spans="1:2" ht="24" customHeight="1" x14ac:dyDescent="0.15">
      <c r="A1" s="170" t="s">
        <v>534</v>
      </c>
      <c r="B1" s="170" t="s">
        <v>535</v>
      </c>
    </row>
    <row r="2" spans="1:2" ht="50.25" customHeight="1" x14ac:dyDescent="0.15">
      <c r="A2" s="171" t="s">
        <v>64</v>
      </c>
      <c r="B2" s="16" t="s">
        <v>951</v>
      </c>
    </row>
    <row r="3" spans="1:2" ht="51" customHeight="1" x14ac:dyDescent="0.15">
      <c r="A3" s="171" t="s">
        <v>536</v>
      </c>
      <c r="B3" s="16" t="s">
        <v>537</v>
      </c>
    </row>
    <row r="4" spans="1:2" ht="39" customHeight="1" x14ac:dyDescent="0.15">
      <c r="A4" s="171" t="s">
        <v>538</v>
      </c>
      <c r="B4" s="14" t="s">
        <v>539</v>
      </c>
    </row>
    <row r="5" spans="1:2" ht="25" customHeight="1" x14ac:dyDescent="0.15">
      <c r="A5" s="171" t="s">
        <v>233</v>
      </c>
      <c r="B5" s="14" t="s">
        <v>540</v>
      </c>
    </row>
    <row r="6" spans="1:2" ht="26.25" customHeight="1" x14ac:dyDescent="0.15">
      <c r="A6" s="170" t="s">
        <v>541</v>
      </c>
      <c r="B6" s="170" t="s">
        <v>535</v>
      </c>
    </row>
    <row r="7" spans="1:2" ht="16" customHeight="1" x14ac:dyDescent="0.15">
      <c r="A7" s="172" t="s">
        <v>542</v>
      </c>
      <c r="B7" s="18" t="s">
        <v>543</v>
      </c>
    </row>
    <row r="8" spans="1:2" ht="18" customHeight="1" x14ac:dyDescent="0.15">
      <c r="A8" s="173" t="s">
        <v>544</v>
      </c>
      <c r="B8" s="18" t="s">
        <v>545</v>
      </c>
    </row>
    <row r="9" spans="1:2" ht="28" customHeight="1" x14ac:dyDescent="0.15">
      <c r="A9" s="173" t="s">
        <v>546</v>
      </c>
      <c r="B9" s="18" t="s">
        <v>547</v>
      </c>
    </row>
    <row r="10" spans="1:2" ht="24" customHeight="1" x14ac:dyDescent="0.15">
      <c r="A10" s="171" t="s">
        <v>548</v>
      </c>
      <c r="B10" s="16" t="s">
        <v>753</v>
      </c>
    </row>
    <row r="11" spans="1:2" ht="14" x14ac:dyDescent="0.15">
      <c r="A11" s="171" t="s">
        <v>549</v>
      </c>
      <c r="B11" s="14" t="s">
        <v>550</v>
      </c>
    </row>
    <row r="12" spans="1:2" ht="28" x14ac:dyDescent="0.15">
      <c r="A12" s="173" t="s">
        <v>551</v>
      </c>
      <c r="B12" s="18" t="s">
        <v>552</v>
      </c>
    </row>
    <row r="13" spans="1:2" ht="56" x14ac:dyDescent="0.15">
      <c r="A13" s="173" t="s">
        <v>202</v>
      </c>
      <c r="B13" s="18" t="s">
        <v>553</v>
      </c>
    </row>
    <row r="14" spans="1:2" ht="40.5" customHeight="1" x14ac:dyDescent="0.15">
      <c r="A14" s="173" t="s">
        <v>554</v>
      </c>
      <c r="B14" s="18" t="s">
        <v>555</v>
      </c>
    </row>
    <row r="15" spans="1:2" ht="29.25" customHeight="1" x14ac:dyDescent="0.15">
      <c r="A15" s="173" t="s">
        <v>556</v>
      </c>
      <c r="B15" s="195" t="s">
        <v>754</v>
      </c>
    </row>
    <row r="16" spans="1:2" ht="29.25" customHeight="1" x14ac:dyDescent="0.15">
      <c r="A16" s="171" t="s">
        <v>557</v>
      </c>
      <c r="B16" s="14" t="s">
        <v>558</v>
      </c>
    </row>
    <row r="17" spans="1:2" ht="14" x14ac:dyDescent="0.15">
      <c r="A17" s="171" t="s">
        <v>559</v>
      </c>
      <c r="B17" s="14" t="s">
        <v>560</v>
      </c>
    </row>
    <row r="18" spans="1:2" ht="14" x14ac:dyDescent="0.15">
      <c r="A18" s="171" t="s">
        <v>561</v>
      </c>
      <c r="B18" s="14" t="s">
        <v>562</v>
      </c>
    </row>
    <row r="19" spans="1:2" ht="30.75" customHeight="1" x14ac:dyDescent="0.15">
      <c r="A19" s="171" t="s">
        <v>563</v>
      </c>
      <c r="B19" s="14" t="s">
        <v>564</v>
      </c>
    </row>
    <row r="20" spans="1:2" ht="49.5" customHeight="1" x14ac:dyDescent="0.15">
      <c r="A20" s="171" t="s">
        <v>565</v>
      </c>
      <c r="B20" s="14" t="s">
        <v>566</v>
      </c>
    </row>
    <row r="21" spans="1:2" ht="14" x14ac:dyDescent="0.15">
      <c r="A21" s="171" t="s">
        <v>567</v>
      </c>
      <c r="B21" s="14" t="s">
        <v>568</v>
      </c>
    </row>
    <row r="22" spans="1:2" ht="42" x14ac:dyDescent="0.15">
      <c r="A22" s="171" t="s">
        <v>569</v>
      </c>
      <c r="B22" s="14" t="s">
        <v>570</v>
      </c>
    </row>
    <row r="23" spans="1:2" ht="27.75" customHeight="1" x14ac:dyDescent="0.15">
      <c r="A23" s="170" t="s">
        <v>571</v>
      </c>
      <c r="B23" s="170" t="s">
        <v>535</v>
      </c>
    </row>
    <row r="24" spans="1:2" ht="28" x14ac:dyDescent="0.15">
      <c r="A24" s="171" t="s">
        <v>572</v>
      </c>
      <c r="B24" s="14" t="s">
        <v>573</v>
      </c>
    </row>
    <row r="25" spans="1:2" ht="14" x14ac:dyDescent="0.15">
      <c r="A25" s="171" t="s">
        <v>574</v>
      </c>
      <c r="B25" s="14" t="s">
        <v>575</v>
      </c>
    </row>
    <row r="26" spans="1:2" ht="39.75" customHeight="1" x14ac:dyDescent="0.15">
      <c r="A26" s="173" t="s">
        <v>576</v>
      </c>
      <c r="B26" s="14" t="s">
        <v>577</v>
      </c>
    </row>
    <row r="27" spans="1:2" ht="42" x14ac:dyDescent="0.15">
      <c r="A27" s="171" t="s">
        <v>860</v>
      </c>
      <c r="B27" s="16" t="s">
        <v>861</v>
      </c>
    </row>
    <row r="28" spans="1:2" ht="14" x14ac:dyDescent="0.15">
      <c r="A28" s="171" t="s">
        <v>578</v>
      </c>
      <c r="B28" s="14" t="s">
        <v>579</v>
      </c>
    </row>
    <row r="29" spans="1:2" ht="28" x14ac:dyDescent="0.15">
      <c r="A29" s="171" t="s">
        <v>862</v>
      </c>
      <c r="B29" s="14" t="s">
        <v>863</v>
      </c>
    </row>
    <row r="30" spans="1:2" ht="14" x14ac:dyDescent="0.15">
      <c r="A30" s="171" t="s">
        <v>580</v>
      </c>
      <c r="B30" s="14" t="s">
        <v>581</v>
      </c>
    </row>
    <row r="31" spans="1:2" ht="75.75" customHeight="1" x14ac:dyDescent="0.15">
      <c r="A31" s="171" t="s">
        <v>526</v>
      </c>
      <c r="B31" s="14" t="s">
        <v>582</v>
      </c>
    </row>
    <row r="32" spans="1:2" ht="14" x14ac:dyDescent="0.15">
      <c r="A32" s="170" t="s">
        <v>583</v>
      </c>
      <c r="B32" s="170" t="s">
        <v>535</v>
      </c>
    </row>
    <row r="33" spans="1:2" ht="14" x14ac:dyDescent="0.15">
      <c r="A33" s="174" t="s">
        <v>62</v>
      </c>
      <c r="B33" s="14" t="s">
        <v>584</v>
      </c>
    </row>
    <row r="34" spans="1:2" ht="42" x14ac:dyDescent="0.15">
      <c r="A34" s="174" t="s">
        <v>57</v>
      </c>
      <c r="B34" s="16" t="s">
        <v>755</v>
      </c>
    </row>
    <row r="35" spans="1:2" ht="14" x14ac:dyDescent="0.15">
      <c r="A35" s="174" t="s">
        <v>69</v>
      </c>
      <c r="B35" s="14" t="s">
        <v>585</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O49"/>
  <sheetViews>
    <sheetView topLeftCell="A4" zoomScaleNormal="100" workbookViewId="0">
      <selection activeCell="J68" sqref="J68"/>
    </sheetView>
  </sheetViews>
  <sheetFormatPr baseColWidth="10" defaultColWidth="8.83203125" defaultRowHeight="13" x14ac:dyDescent="0.15"/>
  <cols>
    <col min="1" max="1" width="23.5" style="12" customWidth="1"/>
    <col min="2" max="3" width="11.5" style="12" customWidth="1"/>
    <col min="4" max="4" width="11.83203125" style="12" customWidth="1"/>
    <col min="5" max="6" width="11.5" style="12" customWidth="1"/>
    <col min="7" max="7" width="38.1640625" style="12" customWidth="1"/>
    <col min="8" max="8" width="10.1640625" style="12" customWidth="1"/>
    <col min="9" max="11" width="8.83203125" style="12"/>
    <col min="12" max="12" width="9.6640625" style="12" customWidth="1"/>
    <col min="13" max="13" width="8.83203125" style="12"/>
    <col min="14" max="14" width="7.5" style="12" customWidth="1"/>
    <col min="15" max="15" width="8.5" style="12" customWidth="1"/>
    <col min="16" max="16384" width="8.83203125" style="12"/>
  </cols>
  <sheetData>
    <row r="1" spans="1:15" ht="25.5" customHeight="1" x14ac:dyDescent="0.15">
      <c r="A1" s="801" t="s">
        <v>14</v>
      </c>
      <c r="B1" s="802"/>
      <c r="C1" s="802"/>
      <c r="D1" s="802"/>
      <c r="E1" s="802"/>
      <c r="F1" s="802"/>
      <c r="G1" s="802"/>
      <c r="H1" s="802"/>
      <c r="I1" s="802"/>
      <c r="J1" s="802"/>
      <c r="K1" s="802"/>
      <c r="L1" s="803"/>
    </row>
    <row r="2" spans="1:15" x14ac:dyDescent="0.15">
      <c r="A2" s="804"/>
      <c r="B2" s="805"/>
      <c r="C2" s="805"/>
      <c r="D2" s="805"/>
      <c r="E2" s="805"/>
      <c r="F2" s="805"/>
      <c r="G2" s="805"/>
      <c r="H2" s="805"/>
      <c r="I2" s="805"/>
      <c r="J2" s="805"/>
      <c r="K2" s="805"/>
      <c r="L2" s="806"/>
    </row>
    <row r="3" spans="1:15" ht="26.25" customHeight="1" x14ac:dyDescent="0.15">
      <c r="A3" s="11" t="s">
        <v>15</v>
      </c>
      <c r="B3" s="807" t="s">
        <v>16</v>
      </c>
      <c r="C3" s="808"/>
      <c r="D3" s="808"/>
      <c r="E3" s="808"/>
      <c r="F3" s="808"/>
      <c r="G3" s="808"/>
      <c r="H3" s="808"/>
      <c r="I3" s="808"/>
      <c r="J3" s="808"/>
      <c r="K3" s="808"/>
      <c r="L3" s="809"/>
    </row>
    <row r="4" spans="1:15" ht="93" customHeight="1" x14ac:dyDescent="0.15">
      <c r="A4" s="13" t="s">
        <v>17</v>
      </c>
      <c r="B4" s="810" t="s">
        <v>1174</v>
      </c>
      <c r="C4" s="811"/>
      <c r="D4" s="811"/>
      <c r="E4" s="811"/>
      <c r="F4" s="811"/>
      <c r="G4" s="811"/>
      <c r="H4" s="811"/>
      <c r="I4" s="811"/>
      <c r="J4" s="811"/>
      <c r="K4" s="811"/>
      <c r="L4" s="812"/>
    </row>
    <row r="5" spans="1:15" ht="107.25" customHeight="1" x14ac:dyDescent="0.15">
      <c r="A5" s="13" t="s">
        <v>18</v>
      </c>
      <c r="B5" s="810" t="s">
        <v>1175</v>
      </c>
      <c r="C5" s="811"/>
      <c r="D5" s="811"/>
      <c r="E5" s="811"/>
      <c r="F5" s="811"/>
      <c r="G5" s="811"/>
      <c r="H5" s="811"/>
      <c r="I5" s="811"/>
      <c r="J5" s="811"/>
      <c r="K5" s="811"/>
      <c r="L5" s="812"/>
    </row>
    <row r="6" spans="1:15" ht="96" customHeight="1" x14ac:dyDescent="0.15">
      <c r="A6" s="11" t="s">
        <v>19</v>
      </c>
      <c r="B6" s="810" t="s">
        <v>1176</v>
      </c>
      <c r="C6" s="811"/>
      <c r="D6" s="811"/>
      <c r="E6" s="811"/>
      <c r="F6" s="811"/>
      <c r="G6" s="811"/>
      <c r="H6" s="811"/>
      <c r="I6" s="811"/>
      <c r="J6" s="811"/>
      <c r="K6" s="811"/>
      <c r="L6" s="812"/>
    </row>
    <row r="7" spans="1:15" ht="237" customHeight="1" x14ac:dyDescent="0.15">
      <c r="A7" s="164" t="s">
        <v>603</v>
      </c>
      <c r="B7" s="810" t="s">
        <v>1269</v>
      </c>
      <c r="C7" s="811"/>
      <c r="D7" s="811"/>
      <c r="E7" s="811"/>
      <c r="F7" s="811"/>
      <c r="G7" s="811"/>
      <c r="H7" s="811"/>
      <c r="I7" s="811"/>
      <c r="J7" s="811"/>
      <c r="K7" s="811"/>
      <c r="L7" s="812"/>
    </row>
    <row r="8" spans="1:15" ht="27.75" customHeight="1" x14ac:dyDescent="0.15">
      <c r="A8" s="11" t="s">
        <v>22</v>
      </c>
      <c r="B8" s="810" t="s">
        <v>793</v>
      </c>
      <c r="C8" s="811"/>
      <c r="D8" s="811"/>
      <c r="E8" s="811"/>
      <c r="F8" s="811"/>
      <c r="G8" s="811"/>
      <c r="H8" s="811"/>
      <c r="I8" s="811"/>
      <c r="J8" s="811"/>
      <c r="K8" s="811"/>
      <c r="L8" s="812"/>
    </row>
    <row r="9" spans="1:15" ht="36" customHeight="1" x14ac:dyDescent="0.15">
      <c r="A9" s="164" t="s">
        <v>666</v>
      </c>
      <c r="B9" s="810" t="s">
        <v>667</v>
      </c>
      <c r="C9" s="811"/>
      <c r="D9" s="811"/>
      <c r="E9" s="811"/>
      <c r="F9" s="811"/>
      <c r="G9" s="811"/>
      <c r="H9" s="811"/>
      <c r="I9" s="811"/>
      <c r="J9" s="811"/>
      <c r="K9" s="811"/>
      <c r="L9" s="812"/>
    </row>
    <row r="10" spans="1:15" ht="139.5" customHeight="1" x14ac:dyDescent="0.15">
      <c r="A10" s="164" t="s">
        <v>20</v>
      </c>
      <c r="B10" s="810" t="s">
        <v>604</v>
      </c>
      <c r="C10" s="811"/>
      <c r="D10" s="811"/>
      <c r="E10" s="811"/>
      <c r="F10" s="811"/>
      <c r="G10" s="811"/>
      <c r="H10" s="811"/>
      <c r="I10" s="811"/>
      <c r="J10" s="811"/>
      <c r="K10" s="811"/>
      <c r="L10" s="812"/>
    </row>
    <row r="11" spans="1:15" ht="154.5" customHeight="1" x14ac:dyDescent="0.15">
      <c r="A11" s="164" t="s">
        <v>617</v>
      </c>
      <c r="B11" s="810" t="s">
        <v>1168</v>
      </c>
      <c r="C11" s="811"/>
      <c r="D11" s="811"/>
      <c r="E11" s="811"/>
      <c r="F11" s="811"/>
      <c r="G11" s="811"/>
      <c r="H11" s="811"/>
      <c r="I11" s="811"/>
      <c r="J11" s="811"/>
      <c r="K11" s="811"/>
      <c r="L11" s="812"/>
    </row>
    <row r="12" spans="1:15" ht="147.75" customHeight="1" x14ac:dyDescent="0.15">
      <c r="A12" s="11" t="s">
        <v>21</v>
      </c>
      <c r="B12" s="810" t="s">
        <v>1169</v>
      </c>
      <c r="C12" s="811"/>
      <c r="D12" s="811"/>
      <c r="E12" s="811"/>
      <c r="F12" s="811"/>
      <c r="G12" s="811"/>
      <c r="H12" s="811"/>
      <c r="I12" s="811"/>
      <c r="J12" s="811"/>
      <c r="K12" s="811"/>
      <c r="L12" s="812"/>
      <c r="M12" s="86"/>
      <c r="N12" s="86"/>
      <c r="O12" s="86"/>
    </row>
    <row r="13" spans="1:15" ht="141.75" customHeight="1" x14ac:dyDescent="0.15">
      <c r="A13" s="13" t="s">
        <v>23</v>
      </c>
      <c r="B13" s="810" t="s">
        <v>1170</v>
      </c>
      <c r="C13" s="811"/>
      <c r="D13" s="811"/>
      <c r="E13" s="811"/>
      <c r="F13" s="811"/>
      <c r="G13" s="811"/>
      <c r="H13" s="811"/>
      <c r="I13" s="811"/>
      <c r="J13" s="811"/>
      <c r="K13" s="811"/>
      <c r="L13" s="812"/>
      <c r="M13" s="86"/>
      <c r="N13" s="86"/>
      <c r="O13" s="86"/>
    </row>
    <row r="14" spans="1:15" x14ac:dyDescent="0.15">
      <c r="A14" s="804"/>
      <c r="B14" s="805"/>
      <c r="C14" s="805"/>
      <c r="D14" s="805"/>
      <c r="E14" s="805"/>
      <c r="F14" s="805"/>
      <c r="G14" s="805"/>
      <c r="H14" s="805"/>
      <c r="I14" s="805"/>
      <c r="J14" s="805"/>
      <c r="K14" s="805"/>
      <c r="L14" s="806"/>
    </row>
    <row r="15" spans="1:15" ht="27" customHeight="1" x14ac:dyDescent="0.15">
      <c r="A15" s="11" t="s">
        <v>24</v>
      </c>
      <c r="B15" s="816" t="s">
        <v>856</v>
      </c>
      <c r="C15" s="817"/>
      <c r="D15" s="817"/>
      <c r="E15" s="817"/>
      <c r="F15" s="817"/>
      <c r="G15" s="817"/>
      <c r="H15" s="817"/>
      <c r="I15" s="817"/>
      <c r="J15" s="817"/>
      <c r="K15" s="817"/>
      <c r="L15" s="818"/>
    </row>
    <row r="16" spans="1:15" ht="26.25" customHeight="1" x14ac:dyDescent="0.15">
      <c r="A16" s="13" t="s">
        <v>25</v>
      </c>
      <c r="B16" s="816" t="s">
        <v>857</v>
      </c>
      <c r="C16" s="817"/>
      <c r="D16" s="817"/>
      <c r="E16" s="817"/>
      <c r="F16" s="817"/>
      <c r="G16" s="817"/>
      <c r="H16" s="817"/>
      <c r="I16" s="817"/>
      <c r="J16" s="817"/>
      <c r="K16" s="817"/>
      <c r="L16" s="818"/>
    </row>
    <row r="17" spans="1:12" ht="25" customHeight="1" x14ac:dyDescent="0.15">
      <c r="A17" s="11" t="s">
        <v>26</v>
      </c>
      <c r="B17" s="810" t="s">
        <v>868</v>
      </c>
      <c r="C17" s="811"/>
      <c r="D17" s="811"/>
      <c r="E17" s="811"/>
      <c r="F17" s="811"/>
      <c r="G17" s="811"/>
      <c r="H17" s="811"/>
      <c r="I17" s="811"/>
      <c r="J17" s="811"/>
      <c r="K17" s="811"/>
      <c r="L17" s="812"/>
    </row>
    <row r="18" spans="1:12" ht="37" customHeight="1" x14ac:dyDescent="0.15">
      <c r="A18" s="11" t="s">
        <v>27</v>
      </c>
      <c r="B18" s="810" t="s">
        <v>865</v>
      </c>
      <c r="C18" s="817"/>
      <c r="D18" s="817"/>
      <c r="E18" s="817"/>
      <c r="F18" s="817"/>
      <c r="G18" s="817"/>
      <c r="H18" s="817"/>
      <c r="I18" s="817"/>
      <c r="J18" s="817"/>
      <c r="K18" s="817"/>
      <c r="L18" s="818"/>
    </row>
    <row r="19" spans="1:12" ht="26" customHeight="1" x14ac:dyDescent="0.15">
      <c r="A19" s="11" t="s">
        <v>28</v>
      </c>
      <c r="B19" s="816" t="s">
        <v>866</v>
      </c>
      <c r="C19" s="817"/>
      <c r="D19" s="817"/>
      <c r="E19" s="817"/>
      <c r="F19" s="817"/>
      <c r="G19" s="817"/>
      <c r="H19" s="817"/>
      <c r="I19" s="817"/>
      <c r="J19" s="817"/>
      <c r="K19" s="817"/>
      <c r="L19" s="818"/>
    </row>
    <row r="20" spans="1:12" ht="41.25" customHeight="1" x14ac:dyDescent="0.15">
      <c r="A20" s="11" t="s">
        <v>29</v>
      </c>
      <c r="B20" s="816" t="s">
        <v>869</v>
      </c>
      <c r="C20" s="817"/>
      <c r="D20" s="817"/>
      <c r="E20" s="817"/>
      <c r="F20" s="817"/>
      <c r="G20" s="817"/>
      <c r="H20" s="817"/>
      <c r="I20" s="817"/>
      <c r="J20" s="817"/>
      <c r="K20" s="817"/>
      <c r="L20" s="818"/>
    </row>
    <row r="21" spans="1:12" ht="141" customHeight="1" x14ac:dyDescent="0.15">
      <c r="A21" s="11" t="s">
        <v>30</v>
      </c>
      <c r="B21" s="810" t="s">
        <v>1171</v>
      </c>
      <c r="C21" s="811"/>
      <c r="D21" s="811"/>
      <c r="E21" s="811"/>
      <c r="F21" s="811"/>
      <c r="G21" s="811"/>
      <c r="H21" s="811"/>
      <c r="I21" s="811"/>
      <c r="J21" s="811"/>
      <c r="K21" s="811"/>
      <c r="L21" s="812"/>
    </row>
    <row r="22" spans="1:12" x14ac:dyDescent="0.15">
      <c r="A22" s="813"/>
      <c r="B22" s="814"/>
      <c r="C22" s="814"/>
      <c r="D22" s="814"/>
      <c r="E22" s="814"/>
      <c r="F22" s="814"/>
      <c r="G22" s="814"/>
      <c r="H22" s="814"/>
      <c r="I22" s="814"/>
      <c r="J22" s="814"/>
      <c r="K22" s="814"/>
      <c r="L22" s="815"/>
    </row>
    <row r="23" spans="1:12" ht="26.25" customHeight="1" x14ac:dyDescent="0.15">
      <c r="A23" s="198" t="s">
        <v>31</v>
      </c>
      <c r="B23" s="819"/>
      <c r="C23" s="819"/>
      <c r="D23" s="819"/>
      <c r="E23" s="819"/>
      <c r="F23" s="819"/>
      <c r="G23" s="819"/>
      <c r="H23" s="819"/>
      <c r="I23" s="819"/>
      <c r="J23" s="819"/>
      <c r="K23" s="819"/>
      <c r="L23" s="820"/>
    </row>
    <row r="24" spans="1:12" ht="51" customHeight="1" x14ac:dyDescent="0.15">
      <c r="A24" s="52" t="s">
        <v>32</v>
      </c>
      <c r="B24" s="810" t="s">
        <v>594</v>
      </c>
      <c r="C24" s="811"/>
      <c r="D24" s="811"/>
      <c r="E24" s="811"/>
      <c r="F24" s="811"/>
      <c r="G24" s="811"/>
      <c r="H24" s="811"/>
      <c r="I24" s="811"/>
      <c r="J24" s="811"/>
      <c r="K24" s="811"/>
      <c r="L24" s="812"/>
    </row>
    <row r="25" spans="1:12" ht="51" customHeight="1" x14ac:dyDescent="0.15">
      <c r="A25" s="198" t="s">
        <v>33</v>
      </c>
      <c r="B25" s="810" t="s">
        <v>34</v>
      </c>
      <c r="C25" s="811"/>
      <c r="D25" s="811"/>
      <c r="E25" s="811"/>
      <c r="F25" s="811"/>
      <c r="G25" s="811"/>
      <c r="H25" s="811"/>
      <c r="I25" s="811"/>
      <c r="J25" s="811"/>
      <c r="K25" s="811"/>
      <c r="L25" s="812"/>
    </row>
    <row r="26" spans="1:12" ht="25.5" customHeight="1" x14ac:dyDescent="0.15">
      <c r="A26" s="198" t="s">
        <v>35</v>
      </c>
      <c r="B26" s="816" t="s">
        <v>1099</v>
      </c>
      <c r="C26" s="817"/>
      <c r="D26" s="817"/>
      <c r="E26" s="817"/>
      <c r="F26" s="817"/>
      <c r="G26" s="817"/>
      <c r="H26" s="817"/>
      <c r="I26" s="817"/>
      <c r="J26" s="817"/>
      <c r="K26" s="817"/>
      <c r="L26" s="818"/>
    </row>
    <row r="27" spans="1:12" ht="25.5" customHeight="1" x14ac:dyDescent="0.15">
      <c r="A27" s="198" t="s">
        <v>36</v>
      </c>
      <c r="B27" s="810" t="s">
        <v>37</v>
      </c>
      <c r="C27" s="811"/>
      <c r="D27" s="811"/>
      <c r="E27" s="811"/>
      <c r="F27" s="811"/>
      <c r="G27" s="811"/>
      <c r="H27" s="811"/>
      <c r="I27" s="811"/>
      <c r="J27" s="811"/>
      <c r="K27" s="811"/>
      <c r="L27" s="812"/>
    </row>
    <row r="28" spans="1:12" ht="38.25" customHeight="1" x14ac:dyDescent="0.15">
      <c r="A28" s="19" t="s">
        <v>38</v>
      </c>
      <c r="B28" s="810" t="s">
        <v>1172</v>
      </c>
      <c r="C28" s="811"/>
      <c r="D28" s="811"/>
      <c r="E28" s="811"/>
      <c r="F28" s="811"/>
      <c r="G28" s="811"/>
      <c r="H28" s="811"/>
      <c r="I28" s="811"/>
      <c r="J28" s="811"/>
      <c r="K28" s="811"/>
      <c r="L28" s="812"/>
    </row>
    <row r="29" spans="1:12" ht="27" customHeight="1" x14ac:dyDescent="0.15">
      <c r="A29" s="11" t="s">
        <v>39</v>
      </c>
      <c r="B29" s="810" t="s">
        <v>1163</v>
      </c>
      <c r="C29" s="811"/>
      <c r="D29" s="811"/>
      <c r="E29" s="811"/>
      <c r="F29" s="811"/>
      <c r="G29" s="811"/>
      <c r="H29" s="811"/>
      <c r="I29" s="811"/>
      <c r="J29" s="811"/>
      <c r="K29" s="811"/>
      <c r="L29" s="812"/>
    </row>
    <row r="30" spans="1:12" ht="27" customHeight="1" x14ac:dyDescent="0.15">
      <c r="A30" s="11" t="s">
        <v>40</v>
      </c>
      <c r="B30" s="810" t="s">
        <v>1100</v>
      </c>
      <c r="C30" s="811"/>
      <c r="D30" s="811"/>
      <c r="E30" s="811"/>
      <c r="F30" s="811"/>
      <c r="G30" s="811"/>
      <c r="H30" s="811"/>
      <c r="I30" s="811"/>
      <c r="J30" s="811"/>
      <c r="K30" s="811"/>
      <c r="L30" s="812"/>
    </row>
    <row r="31" spans="1:12" ht="12.75" customHeight="1" x14ac:dyDescent="0.15">
      <c r="A31" s="184" t="s">
        <v>628</v>
      </c>
      <c r="B31" s="816" t="s">
        <v>622</v>
      </c>
      <c r="C31" s="817"/>
      <c r="D31" s="817"/>
      <c r="E31" s="817"/>
      <c r="F31" s="817"/>
      <c r="G31" s="817"/>
      <c r="H31" s="817"/>
      <c r="I31" s="817"/>
      <c r="J31" s="817"/>
      <c r="K31" s="817"/>
      <c r="L31" s="818"/>
    </row>
    <row r="32" spans="1:12" ht="12.75" customHeight="1" x14ac:dyDescent="0.15">
      <c r="A32" s="185"/>
      <c r="B32" s="810" t="s">
        <v>1101</v>
      </c>
      <c r="C32" s="811"/>
      <c r="D32" s="811"/>
      <c r="E32" s="811"/>
      <c r="F32" s="811"/>
      <c r="G32" s="811"/>
      <c r="H32" s="811"/>
      <c r="I32" s="811"/>
      <c r="J32" s="811"/>
      <c r="K32" s="811"/>
      <c r="L32" s="812"/>
    </row>
    <row r="33" spans="1:12" ht="12.75" customHeight="1" x14ac:dyDescent="0.15">
      <c r="A33" s="186"/>
      <c r="B33" s="816" t="s">
        <v>1173</v>
      </c>
      <c r="C33" s="817"/>
      <c r="D33" s="817"/>
      <c r="E33" s="817"/>
      <c r="F33" s="817"/>
      <c r="G33" s="817"/>
      <c r="H33" s="817"/>
      <c r="I33" s="817"/>
      <c r="J33" s="817"/>
      <c r="K33" s="817"/>
      <c r="L33" s="818"/>
    </row>
    <row r="34" spans="1:12" ht="12.75" customHeight="1" x14ac:dyDescent="0.15">
      <c r="A34" s="186"/>
      <c r="B34" s="810" t="s">
        <v>1102</v>
      </c>
      <c r="C34" s="811"/>
      <c r="D34" s="811"/>
      <c r="E34" s="811"/>
      <c r="F34" s="811"/>
      <c r="G34" s="811"/>
      <c r="H34" s="811"/>
      <c r="I34" s="811"/>
      <c r="J34" s="811"/>
      <c r="K34" s="811"/>
      <c r="L34" s="812"/>
    </row>
    <row r="35" spans="1:12" ht="12.75" customHeight="1" x14ac:dyDescent="0.15">
      <c r="A35" s="186"/>
      <c r="B35" s="816" t="s">
        <v>623</v>
      </c>
      <c r="C35" s="817"/>
      <c r="D35" s="817"/>
      <c r="E35" s="817"/>
      <c r="F35" s="817"/>
      <c r="G35" s="817"/>
      <c r="H35" s="817"/>
      <c r="I35" s="817"/>
      <c r="J35" s="817"/>
      <c r="K35" s="817"/>
      <c r="L35" s="818"/>
    </row>
    <row r="36" spans="1:12" ht="12.75" customHeight="1" x14ac:dyDescent="0.15">
      <c r="A36" s="186"/>
      <c r="B36" s="816" t="s">
        <v>624</v>
      </c>
      <c r="C36" s="817"/>
      <c r="D36" s="817"/>
      <c r="E36" s="817"/>
      <c r="F36" s="817"/>
      <c r="G36" s="817"/>
      <c r="H36" s="817"/>
      <c r="I36" s="817"/>
      <c r="J36" s="817"/>
      <c r="K36" s="817"/>
      <c r="L36" s="818"/>
    </row>
    <row r="37" spans="1:12" ht="12.75" customHeight="1" x14ac:dyDescent="0.15">
      <c r="A37" s="186"/>
      <c r="B37" s="810" t="s">
        <v>717</v>
      </c>
      <c r="C37" s="817"/>
      <c r="D37" s="817"/>
      <c r="E37" s="817"/>
      <c r="F37" s="817"/>
      <c r="G37" s="817"/>
      <c r="H37" s="817"/>
      <c r="I37" s="817"/>
      <c r="J37" s="817"/>
      <c r="K37" s="817"/>
      <c r="L37" s="818"/>
    </row>
    <row r="38" spans="1:12" ht="12.75" customHeight="1" x14ac:dyDescent="0.15">
      <c r="A38" s="186"/>
      <c r="B38" s="816" t="s">
        <v>625</v>
      </c>
      <c r="C38" s="817"/>
      <c r="D38" s="817"/>
      <c r="E38" s="817"/>
      <c r="F38" s="817"/>
      <c r="G38" s="817"/>
      <c r="H38" s="817"/>
      <c r="I38" s="817"/>
      <c r="J38" s="817"/>
      <c r="K38" s="817"/>
      <c r="L38" s="818"/>
    </row>
    <row r="39" spans="1:12" ht="12.75" customHeight="1" x14ac:dyDescent="0.15">
      <c r="A39" s="186"/>
      <c r="B39" s="810" t="s">
        <v>718</v>
      </c>
      <c r="C39" s="817"/>
      <c r="D39" s="817"/>
      <c r="E39" s="817"/>
      <c r="F39" s="817"/>
      <c r="G39" s="817"/>
      <c r="H39" s="817"/>
      <c r="I39" s="817"/>
      <c r="J39" s="817"/>
      <c r="K39" s="817"/>
      <c r="L39" s="818"/>
    </row>
    <row r="40" spans="1:12" ht="12.75" customHeight="1" x14ac:dyDescent="0.15">
      <c r="A40" s="186"/>
      <c r="B40" s="816" t="s">
        <v>626</v>
      </c>
      <c r="C40" s="817"/>
      <c r="D40" s="817"/>
      <c r="E40" s="817"/>
      <c r="F40" s="817"/>
      <c r="G40" s="817"/>
      <c r="H40" s="817"/>
      <c r="I40" s="817"/>
      <c r="J40" s="817"/>
      <c r="K40" s="817"/>
      <c r="L40" s="818"/>
    </row>
    <row r="41" spans="1:12" ht="12.75" customHeight="1" x14ac:dyDescent="0.15">
      <c r="A41" s="186"/>
      <c r="B41" s="810" t="s">
        <v>719</v>
      </c>
      <c r="C41" s="811"/>
      <c r="D41" s="811"/>
      <c r="E41" s="811"/>
      <c r="F41" s="811"/>
      <c r="G41" s="811"/>
      <c r="H41" s="811"/>
      <c r="I41" s="811"/>
      <c r="J41" s="811"/>
      <c r="K41" s="811"/>
      <c r="L41" s="812"/>
    </row>
    <row r="42" spans="1:12" ht="12.75" customHeight="1" x14ac:dyDescent="0.15">
      <c r="A42" s="186"/>
      <c r="B42" s="816" t="s">
        <v>627</v>
      </c>
      <c r="C42" s="817"/>
      <c r="D42" s="817"/>
      <c r="E42" s="817"/>
      <c r="F42" s="817"/>
      <c r="G42" s="817"/>
      <c r="H42" s="817"/>
      <c r="I42" s="817"/>
      <c r="J42" s="817"/>
      <c r="K42" s="817"/>
      <c r="L42" s="818"/>
    </row>
    <row r="43" spans="1:12" ht="12.75" customHeight="1" x14ac:dyDescent="0.15">
      <c r="A43" s="187"/>
      <c r="B43" s="810" t="s">
        <v>720</v>
      </c>
      <c r="C43" s="811"/>
      <c r="D43" s="811"/>
      <c r="E43" s="811"/>
      <c r="F43" s="811"/>
      <c r="G43" s="811"/>
      <c r="H43" s="811"/>
      <c r="I43" s="811"/>
      <c r="J43" s="811"/>
      <c r="K43" s="811"/>
      <c r="L43" s="812"/>
    </row>
    <row r="44" spans="1:12" ht="12.75" customHeight="1" x14ac:dyDescent="0.15">
      <c r="A44" s="184" t="s">
        <v>760</v>
      </c>
      <c r="B44" s="13"/>
      <c r="C44" s="13"/>
      <c r="D44" s="13"/>
      <c r="E44" s="13"/>
      <c r="F44" s="13"/>
      <c r="G44" s="13"/>
      <c r="H44" s="13"/>
      <c r="I44" s="13"/>
      <c r="J44" s="13"/>
      <c r="K44" s="13"/>
      <c r="L44" s="13"/>
    </row>
    <row r="45" spans="1:12" s="212" customFormat="1" ht="56" customHeight="1" x14ac:dyDescent="0.15">
      <c r="A45" s="213"/>
      <c r="B45" s="798" t="s">
        <v>1103</v>
      </c>
      <c r="C45" s="798"/>
      <c r="D45" s="798"/>
      <c r="E45" s="798"/>
      <c r="F45" s="798"/>
      <c r="G45" s="798"/>
      <c r="H45" s="798"/>
      <c r="I45" s="798"/>
      <c r="J45" s="798"/>
      <c r="K45" s="798"/>
      <c r="L45" s="798"/>
    </row>
    <row r="46" spans="1:12" s="212" customFormat="1" ht="44" customHeight="1" x14ac:dyDescent="0.15">
      <c r="A46" s="214"/>
      <c r="B46" s="798" t="s">
        <v>1090</v>
      </c>
      <c r="C46" s="798"/>
      <c r="D46" s="798"/>
      <c r="E46" s="798"/>
      <c r="F46" s="798"/>
      <c r="G46" s="798"/>
      <c r="H46" s="798"/>
      <c r="I46" s="798"/>
      <c r="J46" s="798"/>
      <c r="K46" s="798"/>
      <c r="L46" s="798"/>
    </row>
    <row r="47" spans="1:12" s="212" customFormat="1" ht="43" customHeight="1" x14ac:dyDescent="0.15">
      <c r="A47" s="214"/>
      <c r="B47" s="799"/>
      <c r="C47" s="800"/>
      <c r="D47" s="800"/>
      <c r="E47" s="800"/>
      <c r="F47" s="800"/>
      <c r="G47" s="800"/>
      <c r="H47" s="800"/>
      <c r="I47" s="800"/>
      <c r="J47" s="800"/>
      <c r="K47" s="800"/>
      <c r="L47" s="800"/>
    </row>
    <row r="48" spans="1:12" customFormat="1" ht="47" customHeight="1" x14ac:dyDescent="0.15">
      <c r="A48" s="201"/>
      <c r="B48" s="798"/>
      <c r="C48" s="797"/>
      <c r="D48" s="797"/>
      <c r="E48" s="797"/>
      <c r="F48" s="797"/>
      <c r="G48" s="797"/>
      <c r="H48" s="797"/>
      <c r="I48" s="797"/>
      <c r="J48" s="797"/>
      <c r="K48" s="797"/>
      <c r="L48" s="797"/>
    </row>
    <row r="49" spans="1:12" customFormat="1" ht="25.5" customHeight="1" x14ac:dyDescent="0.15">
      <c r="A49" s="215"/>
      <c r="B49" s="797"/>
      <c r="C49" s="797"/>
      <c r="D49" s="797"/>
      <c r="E49" s="797"/>
      <c r="F49" s="797"/>
      <c r="G49" s="797"/>
      <c r="H49" s="797"/>
      <c r="I49" s="797"/>
      <c r="J49" s="797"/>
      <c r="K49" s="797"/>
      <c r="L49" s="797"/>
    </row>
  </sheetData>
  <mergeCells count="48">
    <mergeCell ref="B19:L19"/>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 ref="B23:L23"/>
    <mergeCell ref="B24:L24"/>
    <mergeCell ref="B25:L25"/>
    <mergeCell ref="B41:L41"/>
    <mergeCell ref="B35:L35"/>
    <mergeCell ref="B34:L34"/>
    <mergeCell ref="B8:L8"/>
    <mergeCell ref="B9:L9"/>
    <mergeCell ref="B21:L21"/>
    <mergeCell ref="A22:L22"/>
    <mergeCell ref="B6:L6"/>
    <mergeCell ref="B20:L20"/>
    <mergeCell ref="B7:L7"/>
    <mergeCell ref="B10:L10"/>
    <mergeCell ref="B12:L12"/>
    <mergeCell ref="B13:L13"/>
    <mergeCell ref="A14:L14"/>
    <mergeCell ref="B15:L15"/>
    <mergeCell ref="B11:L11"/>
    <mergeCell ref="B16:L16"/>
    <mergeCell ref="B17:L17"/>
    <mergeCell ref="B18:L18"/>
    <mergeCell ref="A1:L1"/>
    <mergeCell ref="A2:L2"/>
    <mergeCell ref="B3:L3"/>
    <mergeCell ref="B4:L4"/>
    <mergeCell ref="B5:L5"/>
    <mergeCell ref="B49:L49"/>
    <mergeCell ref="B45:L45"/>
    <mergeCell ref="B46:L46"/>
    <mergeCell ref="B47:L47"/>
    <mergeCell ref="B48:L48"/>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B1:D23"/>
  <sheetViews>
    <sheetView zoomScaleNormal="100" workbookViewId="0">
      <selection activeCell="B2" sqref="B2:C12"/>
    </sheetView>
  </sheetViews>
  <sheetFormatPr baseColWidth="10" defaultColWidth="11.5" defaultRowHeight="13" x14ac:dyDescent="0.15"/>
  <cols>
    <col min="2" max="2" width="73.5" customWidth="1"/>
    <col min="3" max="3" width="42" customWidth="1"/>
    <col min="4" max="4" width="12.6640625" bestFit="1" customWidth="1"/>
    <col min="5" max="5" width="12.33203125" bestFit="1" customWidth="1"/>
  </cols>
  <sheetData>
    <row r="1" spans="2:4" ht="52" customHeight="1" thickBot="1" x14ac:dyDescent="0.2">
      <c r="B1" s="823" t="s">
        <v>5</v>
      </c>
      <c r="C1" s="823"/>
      <c r="D1" s="383"/>
    </row>
    <row r="2" spans="2:4" ht="25" customHeight="1" thickBot="1" x14ac:dyDescent="0.2">
      <c r="B2" s="824" t="s">
        <v>1239</v>
      </c>
      <c r="C2" s="825"/>
      <c r="D2" s="383"/>
    </row>
    <row r="3" spans="2:4" ht="18" customHeight="1" thickBot="1" x14ac:dyDescent="0.2">
      <c r="B3" s="826" t="s">
        <v>1240</v>
      </c>
      <c r="C3" s="827"/>
    </row>
    <row r="4" spans="2:4" ht="19" customHeight="1" thickBot="1" x14ac:dyDescent="0.2">
      <c r="B4" s="376" t="s">
        <v>618</v>
      </c>
      <c r="C4" s="377">
        <f>17218+827</f>
        <v>18045</v>
      </c>
    </row>
    <row r="5" spans="2:4" ht="25" customHeight="1" thickBot="1" x14ac:dyDescent="0.2">
      <c r="B5" s="378" t="s">
        <v>794</v>
      </c>
      <c r="C5" s="379" t="s">
        <v>1233</v>
      </c>
    </row>
    <row r="6" spans="2:4" ht="20" thickBot="1" x14ac:dyDescent="0.2">
      <c r="B6" s="378" t="s">
        <v>867</v>
      </c>
      <c r="C6" s="380" t="s">
        <v>1241</v>
      </c>
    </row>
    <row r="7" spans="2:4" ht="20" thickBot="1" x14ac:dyDescent="0.2">
      <c r="B7" s="378" t="s">
        <v>7</v>
      </c>
      <c r="C7" s="379" t="s">
        <v>1234</v>
      </c>
    </row>
    <row r="8" spans="2:4" ht="20" thickBot="1" x14ac:dyDescent="0.2">
      <c r="B8" s="378" t="s">
        <v>1091</v>
      </c>
      <c r="C8" s="381" t="s">
        <v>1235</v>
      </c>
    </row>
    <row r="9" spans="2:4" ht="20" thickBot="1" x14ac:dyDescent="0.2">
      <c r="B9" s="378" t="s">
        <v>1092</v>
      </c>
      <c r="C9" s="381" t="s">
        <v>1236</v>
      </c>
    </row>
    <row r="10" spans="2:4" ht="21" customHeight="1" thickBot="1" x14ac:dyDescent="0.2">
      <c r="B10" s="378" t="s">
        <v>1093</v>
      </c>
      <c r="C10" s="382" t="s">
        <v>1294</v>
      </c>
    </row>
    <row r="11" spans="2:4" ht="26" customHeight="1" thickBot="1" x14ac:dyDescent="0.2">
      <c r="B11" s="378" t="s">
        <v>1094</v>
      </c>
      <c r="C11" s="382" t="s">
        <v>1237</v>
      </c>
    </row>
    <row r="12" spans="2:4" ht="20" thickBot="1" x14ac:dyDescent="0.2">
      <c r="B12" s="378" t="s">
        <v>1095</v>
      </c>
      <c r="C12" s="379" t="s">
        <v>1238</v>
      </c>
    </row>
    <row r="13" spans="2:4" ht="18" x14ac:dyDescent="0.15">
      <c r="B13" s="384"/>
      <c r="C13" s="385"/>
    </row>
    <row r="14" spans="2:4" s="9" customFormat="1" ht="76" customHeight="1" x14ac:dyDescent="0.15">
      <c r="B14" s="821" t="s">
        <v>1272</v>
      </c>
      <c r="C14" s="822"/>
    </row>
    <row r="15" spans="2:4" ht="93" customHeight="1" x14ac:dyDescent="0.15">
      <c r="B15" s="821" t="s">
        <v>1096</v>
      </c>
      <c r="C15" s="822"/>
    </row>
    <row r="16" spans="2:4" ht="77" customHeight="1" x14ac:dyDescent="0.15">
      <c r="B16" s="821" t="s">
        <v>1097</v>
      </c>
      <c r="C16" s="822"/>
    </row>
    <row r="23" spans="3:3" x14ac:dyDescent="0.15">
      <c r="C23" s="48"/>
    </row>
  </sheetData>
  <dataConsolidate/>
  <mergeCells count="6">
    <mergeCell ref="B16:C16"/>
    <mergeCell ref="B1:C1"/>
    <mergeCell ref="B2:C2"/>
    <mergeCell ref="B3:C3"/>
    <mergeCell ref="B14:C14"/>
    <mergeCell ref="B15:C15"/>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0"/>
  </sheetPr>
  <dimension ref="A1:C13"/>
  <sheetViews>
    <sheetView zoomScaleNormal="100" workbookViewId="0">
      <selection activeCell="C10" sqref="C10"/>
    </sheetView>
  </sheetViews>
  <sheetFormatPr baseColWidth="10" defaultColWidth="8.83203125" defaultRowHeight="13" x14ac:dyDescent="0.15"/>
  <cols>
    <col min="2" max="2" width="50.6640625" customWidth="1"/>
    <col min="3" max="3" width="42" customWidth="1"/>
  </cols>
  <sheetData>
    <row r="1" spans="1:3" ht="72.75" customHeight="1" thickBot="1" x14ac:dyDescent="0.2">
      <c r="A1" s="823" t="s">
        <v>629</v>
      </c>
      <c r="B1" s="828"/>
      <c r="C1" s="828"/>
    </row>
    <row r="2" spans="1:3" ht="18" x14ac:dyDescent="0.2">
      <c r="B2" s="829" t="s">
        <v>1245</v>
      </c>
      <c r="C2" s="830"/>
    </row>
    <row r="3" spans="1:3" ht="19" thickBot="1" x14ac:dyDescent="0.25">
      <c r="B3" s="831" t="s">
        <v>1240</v>
      </c>
      <c r="C3" s="832"/>
    </row>
    <row r="4" spans="1:3" ht="20" thickBot="1" x14ac:dyDescent="0.25">
      <c r="B4" s="177" t="s">
        <v>6</v>
      </c>
      <c r="C4" s="178">
        <v>817</v>
      </c>
    </row>
    <row r="5" spans="1:3" ht="20" thickBot="1" x14ac:dyDescent="0.25">
      <c r="B5" s="179" t="s">
        <v>10</v>
      </c>
      <c r="C5" s="181">
        <v>4508</v>
      </c>
    </row>
    <row r="6" spans="1:3" ht="20" thickBot="1" x14ac:dyDescent="0.25">
      <c r="B6" s="179" t="s">
        <v>11</v>
      </c>
      <c r="C6" s="181">
        <v>2450039</v>
      </c>
    </row>
    <row r="7" spans="1:3" ht="20" thickBot="1" x14ac:dyDescent="0.25">
      <c r="B7" s="179" t="s">
        <v>867</v>
      </c>
      <c r="C7" s="181" t="s">
        <v>1242</v>
      </c>
    </row>
    <row r="8" spans="1:3" ht="20" thickBot="1" x14ac:dyDescent="0.25">
      <c r="B8" s="179" t="s">
        <v>12</v>
      </c>
      <c r="C8" s="182" t="s">
        <v>1243</v>
      </c>
    </row>
    <row r="9" spans="1:3" ht="20" thickBot="1" x14ac:dyDescent="0.25">
      <c r="B9" s="179" t="s">
        <v>13</v>
      </c>
      <c r="C9" s="182" t="s">
        <v>1244</v>
      </c>
    </row>
    <row r="10" spans="1:3" ht="20" thickBot="1" x14ac:dyDescent="0.25">
      <c r="B10" s="179" t="s">
        <v>8</v>
      </c>
      <c r="C10" s="180" t="s">
        <v>1293</v>
      </c>
    </row>
    <row r="11" spans="1:3" ht="20" thickBot="1" x14ac:dyDescent="0.25">
      <c r="B11" s="179" t="s">
        <v>9</v>
      </c>
      <c r="C11" s="180" t="s">
        <v>1243</v>
      </c>
    </row>
    <row r="13" spans="1:3" ht="318.75" customHeight="1" x14ac:dyDescent="0.15">
      <c r="A13" s="9"/>
      <c r="B13" s="833" t="s">
        <v>1273</v>
      </c>
      <c r="C13" s="834"/>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M65"/>
  <sheetViews>
    <sheetView zoomScaleNormal="100" workbookViewId="0">
      <selection activeCell="E28" sqref="E26:E28"/>
    </sheetView>
  </sheetViews>
  <sheetFormatPr baseColWidth="10" defaultColWidth="8.83203125" defaultRowHeight="13" x14ac:dyDescent="0.15"/>
  <cols>
    <col min="1" max="1" width="15.33203125" customWidth="1"/>
    <col min="2" max="2" width="18.83203125" customWidth="1"/>
    <col min="3" max="3" width="16.6640625" customWidth="1"/>
    <col min="4" max="5" width="15.6640625" customWidth="1"/>
    <col min="6" max="6" width="34.5" customWidth="1"/>
    <col min="7" max="7" width="25.5" customWidth="1"/>
    <col min="8" max="8" width="14.33203125" customWidth="1"/>
    <col min="9" max="9" width="12.6640625" customWidth="1"/>
    <col min="10" max="10" width="10.33203125" customWidth="1"/>
    <col min="11" max="11" width="12.33203125" customWidth="1"/>
  </cols>
  <sheetData>
    <row r="1" spans="1:13" ht="46.5" customHeight="1" x14ac:dyDescent="0.15">
      <c r="A1" s="835" t="s">
        <v>1274</v>
      </c>
      <c r="B1" s="834"/>
      <c r="C1" s="834"/>
      <c r="D1" s="834"/>
      <c r="E1" s="834"/>
      <c r="F1" s="834"/>
    </row>
    <row r="2" spans="1:13" x14ac:dyDescent="0.15">
      <c r="A2" s="20"/>
      <c r="B2" s="20"/>
    </row>
    <row r="3" spans="1:13" x14ac:dyDescent="0.15">
      <c r="B3" s="20"/>
    </row>
    <row r="4" spans="1:13" x14ac:dyDescent="0.15">
      <c r="A4" t="s">
        <v>69</v>
      </c>
      <c r="B4" s="10"/>
      <c r="C4" s="10"/>
      <c r="D4" s="10"/>
    </row>
    <row r="5" spans="1:13" x14ac:dyDescent="0.15">
      <c r="B5" s="10"/>
      <c r="C5" s="10"/>
      <c r="D5" s="10"/>
      <c r="E5" s="20"/>
      <c r="F5" s="20"/>
    </row>
    <row r="6" spans="1:13" ht="19" customHeight="1" x14ac:dyDescent="0.15">
      <c r="A6" s="264" t="s">
        <v>41</v>
      </c>
      <c r="B6" s="264" t="s">
        <v>42</v>
      </c>
      <c r="C6" s="264" t="s">
        <v>43</v>
      </c>
      <c r="D6" s="23"/>
    </row>
    <row r="7" spans="1:13" ht="16" x14ac:dyDescent="0.2">
      <c r="A7" s="276" t="s">
        <v>44</v>
      </c>
      <c r="B7" s="262">
        <f t="shared" ref="B7:B18" si="0">C25/1024</f>
        <v>106.1408994140625</v>
      </c>
      <c r="C7" s="262">
        <f t="shared" ref="C7:C16" si="1">D25/1000000</f>
        <v>1.8304940000000001</v>
      </c>
    </row>
    <row r="8" spans="1:13" ht="16" x14ac:dyDescent="0.2">
      <c r="A8" s="234" t="s">
        <v>1279</v>
      </c>
      <c r="B8" s="262">
        <f t="shared" si="0"/>
        <v>2689.3132001953127</v>
      </c>
      <c r="C8" s="262">
        <f t="shared" si="1"/>
        <v>4.1412870000000002</v>
      </c>
    </row>
    <row r="9" spans="1:13" ht="16" x14ac:dyDescent="0.2">
      <c r="A9" s="276" t="s">
        <v>46</v>
      </c>
      <c r="B9" s="262">
        <f t="shared" si="0"/>
        <v>15.2135078125</v>
      </c>
      <c r="C9" s="262">
        <f t="shared" si="1"/>
        <v>44.666173000000001</v>
      </c>
    </row>
    <row r="10" spans="1:13" ht="16" x14ac:dyDescent="0.2">
      <c r="A10" s="276" t="s">
        <v>47</v>
      </c>
      <c r="B10" s="262">
        <f t="shared" si="0"/>
        <v>2778.5981015625002</v>
      </c>
      <c r="C10" s="262">
        <f t="shared" si="1"/>
        <v>46.388997000000003</v>
      </c>
    </row>
    <row r="11" spans="1:13" ht="16" x14ac:dyDescent="0.2">
      <c r="A11" s="276" t="s">
        <v>1280</v>
      </c>
      <c r="B11" s="262">
        <f t="shared" si="0"/>
        <v>37.8733076171875</v>
      </c>
      <c r="C11" s="262">
        <f t="shared" si="1"/>
        <v>9.5471439999999994</v>
      </c>
    </row>
    <row r="12" spans="1:13" ht="16" x14ac:dyDescent="0.2">
      <c r="A12" s="276" t="s">
        <v>85</v>
      </c>
      <c r="B12" s="262">
        <f t="shared" si="0"/>
        <v>5911.8858457031247</v>
      </c>
      <c r="C12" s="262">
        <f t="shared" si="1"/>
        <v>165.51907</v>
      </c>
    </row>
    <row r="13" spans="1:13" ht="16" x14ac:dyDescent="0.2">
      <c r="A13" s="234" t="s">
        <v>790</v>
      </c>
      <c r="B13" s="262">
        <f t="shared" si="0"/>
        <v>592.22545410156249</v>
      </c>
      <c r="C13" s="262">
        <f t="shared" si="1"/>
        <v>6.2269459999999999</v>
      </c>
    </row>
    <row r="14" spans="1:13" s="25" customFormat="1" ht="16" x14ac:dyDescent="0.2">
      <c r="A14" s="276" t="s">
        <v>880</v>
      </c>
      <c r="B14" s="262">
        <f t="shared" si="0"/>
        <v>2519.0984599609374</v>
      </c>
      <c r="C14" s="262">
        <f t="shared" si="1"/>
        <v>36.010862000000003</v>
      </c>
      <c r="D14"/>
      <c r="E14"/>
      <c r="F14"/>
      <c r="G14"/>
      <c r="H14"/>
      <c r="I14"/>
      <c r="J14"/>
      <c r="K14"/>
      <c r="L14"/>
      <c r="M14"/>
    </row>
    <row r="15" spans="1:13" s="25" customFormat="1" ht="16" x14ac:dyDescent="0.2">
      <c r="A15" s="276" t="s">
        <v>588</v>
      </c>
      <c r="B15" s="262">
        <f t="shared" si="0"/>
        <v>361.4079912109375</v>
      </c>
      <c r="C15" s="262">
        <f t="shared" si="1"/>
        <v>0.92987799999999998</v>
      </c>
      <c r="D15"/>
      <c r="E15"/>
      <c r="F15"/>
      <c r="K15"/>
      <c r="L15"/>
      <c r="M15"/>
    </row>
    <row r="16" spans="1:13" s="25" customFormat="1" ht="16" x14ac:dyDescent="0.2">
      <c r="A16" s="276" t="s">
        <v>976</v>
      </c>
      <c r="B16" s="262">
        <f t="shared" si="0"/>
        <v>514.61622460937497</v>
      </c>
      <c r="C16" s="262">
        <f t="shared" si="1"/>
        <v>1.259007</v>
      </c>
      <c r="D16"/>
      <c r="E16"/>
      <c r="F16" s="26"/>
      <c r="K16"/>
      <c r="L16"/>
      <c r="M16"/>
    </row>
    <row r="17" spans="1:10" ht="16" x14ac:dyDescent="0.2">
      <c r="A17" s="276" t="s">
        <v>82</v>
      </c>
      <c r="B17" s="262">
        <f t="shared" si="0"/>
        <v>893.06710351562504</v>
      </c>
      <c r="C17" s="262">
        <f>D35/1000000</f>
        <v>12.473253</v>
      </c>
      <c r="E17" s="26"/>
      <c r="G17" s="25"/>
      <c r="H17" s="25"/>
      <c r="I17" s="25"/>
      <c r="J17" s="25"/>
    </row>
    <row r="18" spans="1:10" ht="16" x14ac:dyDescent="0.2">
      <c r="A18" s="234" t="s">
        <v>54</v>
      </c>
      <c r="B18" s="262">
        <f t="shared" si="0"/>
        <v>1.4728447265625</v>
      </c>
      <c r="C18" s="262">
        <f>D36/1000000</f>
        <v>1.8E-5</v>
      </c>
      <c r="F18" s="10"/>
    </row>
    <row r="19" spans="1:10" ht="16" x14ac:dyDescent="0.2">
      <c r="A19" s="268" t="s">
        <v>55</v>
      </c>
      <c r="B19" s="262">
        <f>SUM(B7:B18)</f>
        <v>16420.912940429687</v>
      </c>
      <c r="C19" s="262">
        <f>SUM(C7:C18)</f>
        <v>328.99312899999995</v>
      </c>
      <c r="F19" s="10"/>
    </row>
    <row r="20" spans="1:10" x14ac:dyDescent="0.15">
      <c r="A20" s="223" t="s">
        <v>56</v>
      </c>
      <c r="B20" s="224">
        <f>B19/366</f>
        <v>44.865882350900783</v>
      </c>
      <c r="C20" s="224">
        <f>C19/366</f>
        <v>0.89888833060109274</v>
      </c>
      <c r="E20" s="10"/>
    </row>
    <row r="21" spans="1:10" x14ac:dyDescent="0.15">
      <c r="D21" s="10"/>
      <c r="E21" s="10"/>
    </row>
    <row r="22" spans="1:10" x14ac:dyDescent="0.15">
      <c r="A22" s="10" t="s">
        <v>57</v>
      </c>
      <c r="B22" s="10"/>
      <c r="C22" s="10"/>
      <c r="D22" s="10"/>
    </row>
    <row r="23" spans="1:10" x14ac:dyDescent="0.15">
      <c r="B23" s="10"/>
      <c r="C23" s="10"/>
      <c r="D23" s="10"/>
    </row>
    <row r="24" spans="1:10" ht="14" x14ac:dyDescent="0.15">
      <c r="A24" s="21" t="s">
        <v>41</v>
      </c>
      <c r="B24" s="21" t="s">
        <v>58</v>
      </c>
      <c r="C24" s="28" t="s">
        <v>59</v>
      </c>
      <c r="D24" s="28" t="s">
        <v>60</v>
      </c>
    </row>
    <row r="25" spans="1:10" ht="14" x14ac:dyDescent="0.15">
      <c r="A25" s="17" t="s">
        <v>44</v>
      </c>
      <c r="B25" s="29" t="s">
        <v>61</v>
      </c>
      <c r="C25" s="318">
        <f>C51+C52</f>
        <v>108688.281</v>
      </c>
      <c r="D25" s="318">
        <f>D51+D52</f>
        <v>1830494</v>
      </c>
    </row>
    <row r="26" spans="1:10" ht="14" x14ac:dyDescent="0.15">
      <c r="A26" s="188" t="s">
        <v>1279</v>
      </c>
      <c r="B26" s="29" t="s">
        <v>61</v>
      </c>
      <c r="C26" s="32">
        <f>C44+C45</f>
        <v>2753856.7170000002</v>
      </c>
      <c r="D26" s="32">
        <f>D44+D45</f>
        <v>4141287</v>
      </c>
    </row>
    <row r="27" spans="1:10" ht="14" x14ac:dyDescent="0.15">
      <c r="A27" s="33" t="s">
        <v>46</v>
      </c>
      <c r="B27" s="29" t="s">
        <v>61</v>
      </c>
      <c r="C27" s="32">
        <f>C46</f>
        <v>15578.632</v>
      </c>
      <c r="D27" s="32">
        <f>D46</f>
        <v>44666173</v>
      </c>
    </row>
    <row r="28" spans="1:10" ht="14" x14ac:dyDescent="0.15">
      <c r="A28" s="17" t="s">
        <v>47</v>
      </c>
      <c r="B28" s="29" t="s">
        <v>61</v>
      </c>
      <c r="C28" s="30">
        <f>C47+C48</f>
        <v>2845284.4560000002</v>
      </c>
      <c r="D28" s="30">
        <f>D47+D48</f>
        <v>46388997</v>
      </c>
    </row>
    <row r="29" spans="1:10" ht="14" x14ac:dyDescent="0.15">
      <c r="A29" s="17" t="s">
        <v>1280</v>
      </c>
      <c r="B29" s="29" t="s">
        <v>61</v>
      </c>
      <c r="C29" s="30">
        <f>C49+C50</f>
        <v>38782.267</v>
      </c>
      <c r="D29" s="30">
        <f>D49+D50</f>
        <v>9547144</v>
      </c>
    </row>
    <row r="30" spans="1:10" ht="14" x14ac:dyDescent="0.15">
      <c r="A30" s="17" t="s">
        <v>85</v>
      </c>
      <c r="B30" s="29" t="s">
        <v>61</v>
      </c>
      <c r="C30" s="30">
        <f>C53+C54</f>
        <v>6053771.1059999997</v>
      </c>
      <c r="D30" s="30">
        <f>D53+D54</f>
        <v>165519070</v>
      </c>
    </row>
    <row r="31" spans="1:10" ht="14" x14ac:dyDescent="0.15">
      <c r="A31" s="17" t="s">
        <v>790</v>
      </c>
      <c r="B31" s="29" t="s">
        <v>61</v>
      </c>
      <c r="C31" s="30">
        <f>C55</f>
        <v>606438.86499999999</v>
      </c>
      <c r="D31" s="30">
        <f>D55</f>
        <v>6226946</v>
      </c>
    </row>
    <row r="32" spans="1:10" ht="14" x14ac:dyDescent="0.15">
      <c r="A32" s="17" t="s">
        <v>880</v>
      </c>
      <c r="B32" s="29" t="s">
        <v>61</v>
      </c>
      <c r="C32" s="30">
        <f>C56+C57+C58</f>
        <v>2579556.8229999999</v>
      </c>
      <c r="D32" s="30">
        <f>D56+D57+D58</f>
        <v>36010862</v>
      </c>
    </row>
    <row r="33" spans="1:9" ht="14" x14ac:dyDescent="0.15">
      <c r="A33" s="188" t="s">
        <v>588</v>
      </c>
      <c r="B33" s="35" t="s">
        <v>61</v>
      </c>
      <c r="C33" s="202">
        <f>C59</f>
        <v>370081.783</v>
      </c>
      <c r="D33" s="202">
        <f>D59</f>
        <v>929878</v>
      </c>
    </row>
    <row r="34" spans="1:9" ht="14" x14ac:dyDescent="0.15">
      <c r="A34" s="188" t="s">
        <v>976</v>
      </c>
      <c r="B34" s="29" t="s">
        <v>61</v>
      </c>
      <c r="C34" s="30">
        <f>C60+C61</f>
        <v>526967.01399999997</v>
      </c>
      <c r="D34" s="30">
        <f>D60+D61</f>
        <v>1259007</v>
      </c>
      <c r="E34" s="34"/>
    </row>
    <row r="35" spans="1:9" ht="14" x14ac:dyDescent="0.15">
      <c r="A35" s="17" t="s">
        <v>82</v>
      </c>
      <c r="B35" s="29" t="s">
        <v>61</v>
      </c>
      <c r="C35" s="30">
        <f>C62+C63</f>
        <v>914500.71400000004</v>
      </c>
      <c r="D35" s="30">
        <f>D62+D63</f>
        <v>12473253</v>
      </c>
    </row>
    <row r="36" spans="1:9" ht="14" x14ac:dyDescent="0.15">
      <c r="A36" s="17" t="s">
        <v>54</v>
      </c>
      <c r="B36" s="29" t="s">
        <v>61</v>
      </c>
      <c r="C36" s="30">
        <f>C64</f>
        <v>1508.193</v>
      </c>
      <c r="D36" s="30">
        <f>D64</f>
        <v>18</v>
      </c>
    </row>
    <row r="37" spans="1:9" x14ac:dyDescent="0.15">
      <c r="A37" s="27" t="s">
        <v>55</v>
      </c>
      <c r="B37" s="35"/>
      <c r="C37" s="36">
        <f>SUM(C25:C36)</f>
        <v>16815014.851</v>
      </c>
      <c r="D37" s="37">
        <f>SUM(D25:D36)</f>
        <v>328993129</v>
      </c>
    </row>
    <row r="39" spans="1:9" x14ac:dyDescent="0.15">
      <c r="A39" s="15"/>
    </row>
    <row r="40" spans="1:9" x14ac:dyDescent="0.15">
      <c r="A40" s="15"/>
    </row>
    <row r="41" spans="1:9" x14ac:dyDescent="0.15">
      <c r="A41" s="10" t="s">
        <v>906</v>
      </c>
      <c r="C41" t="s">
        <v>63</v>
      </c>
      <c r="F41" s="10" t="s">
        <v>76</v>
      </c>
      <c r="G41" t="s">
        <v>63</v>
      </c>
    </row>
    <row r="43" spans="1:9" ht="14" x14ac:dyDescent="0.15">
      <c r="A43" s="22" t="s">
        <v>64</v>
      </c>
      <c r="B43" s="38" t="s">
        <v>65</v>
      </c>
      <c r="C43" s="38" t="s">
        <v>59</v>
      </c>
      <c r="D43" s="28" t="s">
        <v>60</v>
      </c>
      <c r="F43" s="22" t="s">
        <v>64</v>
      </c>
      <c r="G43" s="38" t="s">
        <v>65</v>
      </c>
      <c r="H43" s="38" t="s">
        <v>59</v>
      </c>
      <c r="I43" s="28" t="s">
        <v>60</v>
      </c>
    </row>
    <row r="44" spans="1:9" x14ac:dyDescent="0.15">
      <c r="A44" t="s">
        <v>45</v>
      </c>
      <c r="B44" s="192" t="s">
        <v>1181</v>
      </c>
      <c r="C44" s="193">
        <v>82474.986000000004</v>
      </c>
      <c r="D44" s="176">
        <v>61549</v>
      </c>
      <c r="F44" t="s">
        <v>45</v>
      </c>
      <c r="G44" s="192" t="s">
        <v>1181</v>
      </c>
      <c r="H44" s="193">
        <v>82474.986000000004</v>
      </c>
      <c r="I44" s="176">
        <v>61549</v>
      </c>
    </row>
    <row r="45" spans="1:9" x14ac:dyDescent="0.15">
      <c r="A45" t="s">
        <v>901</v>
      </c>
      <c r="B45" s="192" t="s">
        <v>1181</v>
      </c>
      <c r="C45" s="193">
        <v>2671381.7310000001</v>
      </c>
      <c r="D45" s="176">
        <v>4079738</v>
      </c>
      <c r="F45" t="s">
        <v>901</v>
      </c>
      <c r="G45" s="192" t="s">
        <v>1181</v>
      </c>
      <c r="H45" s="193">
        <v>2671381.7310000001</v>
      </c>
      <c r="I45" s="176">
        <v>4079738</v>
      </c>
    </row>
    <row r="46" spans="1:9" x14ac:dyDescent="0.15">
      <c r="A46" t="s">
        <v>46</v>
      </c>
      <c r="B46" s="192" t="s">
        <v>1181</v>
      </c>
      <c r="C46" s="193">
        <v>15578.632</v>
      </c>
      <c r="D46" s="176">
        <v>44666173</v>
      </c>
      <c r="F46" t="s">
        <v>46</v>
      </c>
      <c r="G46" s="192" t="s">
        <v>1181</v>
      </c>
      <c r="H46" s="193">
        <v>15578.632</v>
      </c>
      <c r="I46" s="176">
        <v>44666173</v>
      </c>
    </row>
    <row r="47" spans="1:9" x14ac:dyDescent="0.15">
      <c r="A47" t="s">
        <v>47</v>
      </c>
      <c r="B47" s="192" t="s">
        <v>1181</v>
      </c>
      <c r="C47" s="193">
        <v>1447167.0530000001</v>
      </c>
      <c r="D47" s="176">
        <v>17878194</v>
      </c>
      <c r="F47" t="s">
        <v>47</v>
      </c>
      <c r="G47" s="192" t="s">
        <v>1181</v>
      </c>
      <c r="H47" s="193">
        <v>1447167.0530000001</v>
      </c>
      <c r="I47" s="176">
        <v>17878194</v>
      </c>
    </row>
    <row r="48" spans="1:9" x14ac:dyDescent="0.15">
      <c r="A48" t="s">
        <v>902</v>
      </c>
      <c r="B48" s="192" t="s">
        <v>1181</v>
      </c>
      <c r="C48" s="193">
        <v>1398117.4029999999</v>
      </c>
      <c r="D48" s="176">
        <v>28510803</v>
      </c>
      <c r="F48" t="s">
        <v>902</v>
      </c>
      <c r="G48" s="192" t="s">
        <v>1181</v>
      </c>
      <c r="H48" s="193">
        <v>1398117.4029999999</v>
      </c>
      <c r="I48" s="176">
        <v>28510803</v>
      </c>
    </row>
    <row r="49" spans="1:10" x14ac:dyDescent="0.15">
      <c r="A49" t="s">
        <v>48</v>
      </c>
      <c r="B49" s="192" t="s">
        <v>1181</v>
      </c>
      <c r="C49" s="193"/>
      <c r="D49" s="176"/>
      <c r="F49" t="s">
        <v>48</v>
      </c>
      <c r="G49" s="192" t="s">
        <v>1181</v>
      </c>
      <c r="H49" s="193"/>
      <c r="I49" s="176"/>
    </row>
    <row r="50" spans="1:10" x14ac:dyDescent="0.15">
      <c r="A50" t="s">
        <v>858</v>
      </c>
      <c r="B50" s="192" t="s">
        <v>1181</v>
      </c>
      <c r="C50" s="193">
        <v>38782.267</v>
      </c>
      <c r="D50" s="176">
        <v>9547144</v>
      </c>
      <c r="F50" t="s">
        <v>858</v>
      </c>
      <c r="G50" s="192" t="s">
        <v>1181</v>
      </c>
      <c r="H50" s="193">
        <v>38782.267</v>
      </c>
      <c r="I50" s="176">
        <v>9547144</v>
      </c>
    </row>
    <row r="51" spans="1:10" x14ac:dyDescent="0.15">
      <c r="A51" t="s">
        <v>66</v>
      </c>
      <c r="B51" s="192" t="s">
        <v>1181</v>
      </c>
      <c r="C51" s="193"/>
      <c r="D51" s="176"/>
      <c r="F51" t="s">
        <v>66</v>
      </c>
      <c r="G51" s="192" t="s">
        <v>1181</v>
      </c>
      <c r="H51" s="193"/>
      <c r="I51" s="176"/>
    </row>
    <row r="52" spans="1:10" x14ac:dyDescent="0.15">
      <c r="A52" t="s">
        <v>67</v>
      </c>
      <c r="B52" s="192" t="s">
        <v>1181</v>
      </c>
      <c r="C52" s="193">
        <v>108688.281</v>
      </c>
      <c r="D52" s="176">
        <v>1830494</v>
      </c>
      <c r="F52" t="s">
        <v>67</v>
      </c>
      <c r="G52" s="192" t="s">
        <v>1181</v>
      </c>
      <c r="H52" s="193">
        <v>108688.281</v>
      </c>
      <c r="I52" s="176">
        <v>1830494</v>
      </c>
    </row>
    <row r="53" spans="1:10" x14ac:dyDescent="0.15">
      <c r="A53" t="s">
        <v>49</v>
      </c>
      <c r="B53" s="192" t="s">
        <v>1181</v>
      </c>
      <c r="C53" s="193">
        <v>1749539.7490000001</v>
      </c>
      <c r="D53" s="176">
        <v>80623257</v>
      </c>
      <c r="F53" t="s">
        <v>49</v>
      </c>
      <c r="G53" s="192" t="s">
        <v>1181</v>
      </c>
      <c r="H53" s="33">
        <v>1749539.7490000001</v>
      </c>
      <c r="I53" s="176">
        <v>80623257</v>
      </c>
    </row>
    <row r="54" spans="1:10" x14ac:dyDescent="0.15">
      <c r="A54" t="s">
        <v>859</v>
      </c>
      <c r="B54" s="192" t="s">
        <v>1181</v>
      </c>
      <c r="C54" s="337">
        <v>4304231.3569999998</v>
      </c>
      <c r="D54" s="346">
        <v>84895813</v>
      </c>
      <c r="F54" t="s">
        <v>859</v>
      </c>
      <c r="G54" s="192" t="s">
        <v>1181</v>
      </c>
      <c r="H54" s="193">
        <v>4304231.3569999998</v>
      </c>
      <c r="I54" s="176">
        <v>84895813</v>
      </c>
    </row>
    <row r="55" spans="1:10" x14ac:dyDescent="0.15">
      <c r="A55" t="s">
        <v>50</v>
      </c>
      <c r="B55" s="192" t="s">
        <v>1181</v>
      </c>
      <c r="C55" s="193">
        <v>606438.86499999999</v>
      </c>
      <c r="D55" s="176">
        <v>6226946</v>
      </c>
      <c r="F55" t="s">
        <v>50</v>
      </c>
      <c r="G55" s="192" t="s">
        <v>1181</v>
      </c>
      <c r="H55" s="193">
        <v>606438.86499999999</v>
      </c>
      <c r="I55" s="176">
        <v>6226946</v>
      </c>
    </row>
    <row r="56" spans="1:10" x14ac:dyDescent="0.15">
      <c r="A56" t="s">
        <v>51</v>
      </c>
      <c r="B56" s="192" t="s">
        <v>1181</v>
      </c>
      <c r="C56" s="193">
        <v>1617293.328</v>
      </c>
      <c r="D56" s="176">
        <v>34222621</v>
      </c>
      <c r="F56" t="s">
        <v>51</v>
      </c>
      <c r="G56" s="192" t="s">
        <v>1181</v>
      </c>
      <c r="H56" s="193">
        <v>1617293.328</v>
      </c>
      <c r="I56" s="176">
        <v>34222621</v>
      </c>
    </row>
    <row r="57" spans="1:10" x14ac:dyDescent="0.15">
      <c r="A57" t="s">
        <v>903</v>
      </c>
      <c r="B57" s="192" t="s">
        <v>1181</v>
      </c>
      <c r="C57" s="193">
        <v>938470.97900000005</v>
      </c>
      <c r="D57" s="176">
        <v>1594780</v>
      </c>
      <c r="F57" t="s">
        <v>903</v>
      </c>
      <c r="G57" s="192" t="s">
        <v>1181</v>
      </c>
      <c r="H57" s="193">
        <v>938470.97900000005</v>
      </c>
      <c r="I57" s="176">
        <v>1594780</v>
      </c>
    </row>
    <row r="58" spans="1:10" x14ac:dyDescent="0.15">
      <c r="A58" s="33" t="s">
        <v>804</v>
      </c>
      <c r="B58" s="192" t="s">
        <v>1181</v>
      </c>
      <c r="C58" s="193">
        <v>23792.516</v>
      </c>
      <c r="D58" s="176">
        <v>193461</v>
      </c>
      <c r="E58" t="s">
        <v>855</v>
      </c>
      <c r="F58" s="33" t="s">
        <v>804</v>
      </c>
      <c r="G58" s="192" t="s">
        <v>1181</v>
      </c>
      <c r="H58" s="36">
        <v>23792.516</v>
      </c>
      <c r="I58" s="37">
        <v>193461</v>
      </c>
      <c r="J58" t="s">
        <v>855</v>
      </c>
    </row>
    <row r="59" spans="1:10" x14ac:dyDescent="0.15">
      <c r="A59" s="33" t="s">
        <v>633</v>
      </c>
      <c r="B59" s="192" t="s">
        <v>1181</v>
      </c>
      <c r="C59" s="193">
        <v>370081.783</v>
      </c>
      <c r="D59" s="176">
        <v>929878</v>
      </c>
      <c r="F59" s="33" t="s">
        <v>633</v>
      </c>
      <c r="G59" s="192" t="s">
        <v>1181</v>
      </c>
      <c r="H59" s="33">
        <v>370081.783</v>
      </c>
      <c r="I59" s="33">
        <v>929878</v>
      </c>
    </row>
    <row r="60" spans="1:10" x14ac:dyDescent="0.15">
      <c r="A60" s="33" t="s">
        <v>52</v>
      </c>
      <c r="B60" s="192" t="s">
        <v>1181</v>
      </c>
      <c r="C60" s="193">
        <v>288553.01400000002</v>
      </c>
      <c r="D60" s="176">
        <v>733642</v>
      </c>
      <c r="F60" s="33" t="s">
        <v>52</v>
      </c>
      <c r="G60" s="192" t="s">
        <v>1181</v>
      </c>
      <c r="H60" s="33">
        <v>288553.01400000002</v>
      </c>
      <c r="I60" s="33">
        <v>733642</v>
      </c>
    </row>
    <row r="61" spans="1:10" x14ac:dyDescent="0.15">
      <c r="A61" s="33" t="s">
        <v>904</v>
      </c>
      <c r="B61" s="192" t="s">
        <v>1181</v>
      </c>
      <c r="C61" s="337">
        <v>238414</v>
      </c>
      <c r="D61" s="346">
        <v>525365</v>
      </c>
      <c r="F61" s="33" t="s">
        <v>904</v>
      </c>
      <c r="G61" s="192" t="s">
        <v>1181</v>
      </c>
      <c r="H61" s="33">
        <v>238414</v>
      </c>
      <c r="I61" s="33">
        <v>525365</v>
      </c>
    </row>
    <row r="62" spans="1:10" x14ac:dyDescent="0.15">
      <c r="A62" s="33" t="s">
        <v>905</v>
      </c>
      <c r="B62" s="192" t="s">
        <v>1181</v>
      </c>
      <c r="C62" s="193">
        <v>842707.95200000005</v>
      </c>
      <c r="D62" s="176">
        <v>9864906</v>
      </c>
      <c r="F62" s="33" t="s">
        <v>905</v>
      </c>
      <c r="G62" s="192" t="s">
        <v>1181</v>
      </c>
      <c r="H62" s="33">
        <v>842707.95200000005</v>
      </c>
      <c r="I62" s="33">
        <v>9864906</v>
      </c>
    </row>
    <row r="63" spans="1:10" x14ac:dyDescent="0.15">
      <c r="A63" s="33" t="s">
        <v>68</v>
      </c>
      <c r="B63" s="192" t="s">
        <v>1181</v>
      </c>
      <c r="C63" s="193">
        <v>71792.762000000002</v>
      </c>
      <c r="D63" s="176">
        <v>2608347</v>
      </c>
      <c r="F63" s="33" t="s">
        <v>68</v>
      </c>
      <c r="G63" s="192" t="s">
        <v>1181</v>
      </c>
      <c r="H63" s="33">
        <v>71792.762000000002</v>
      </c>
      <c r="I63" s="33">
        <v>2608347</v>
      </c>
    </row>
    <row r="64" spans="1:10" x14ac:dyDescent="0.15">
      <c r="A64" s="33" t="s">
        <v>54</v>
      </c>
      <c r="B64" s="192" t="s">
        <v>1181</v>
      </c>
      <c r="C64" s="193">
        <v>1508.193</v>
      </c>
      <c r="D64" s="176">
        <v>18</v>
      </c>
      <c r="F64" s="33" t="s">
        <v>54</v>
      </c>
      <c r="G64" s="192" t="s">
        <v>1181</v>
      </c>
      <c r="H64" s="33">
        <v>1508.193</v>
      </c>
      <c r="I64" s="33">
        <v>18</v>
      </c>
    </row>
    <row r="65" spans="1:9" x14ac:dyDescent="0.15">
      <c r="A65" s="33" t="s">
        <v>55</v>
      </c>
      <c r="B65" s="33"/>
      <c r="C65" s="316">
        <f>SUM(C44:C64)</f>
        <v>16815014.851</v>
      </c>
      <c r="D65" s="317">
        <f>SUM(D44:D64)</f>
        <v>328993129</v>
      </c>
      <c r="F65" s="33" t="s">
        <v>55</v>
      </c>
      <c r="G65" s="33"/>
      <c r="H65" s="316">
        <f>SUM(H44:H64)</f>
        <v>16815014.851</v>
      </c>
      <c r="I65" s="317">
        <f>SUM(I44:I64)</f>
        <v>328993129</v>
      </c>
    </row>
  </sheetData>
  <mergeCells count="1">
    <mergeCell ref="A1:F1"/>
  </mergeCells>
  <phoneticPr fontId="29" type="noConversion"/>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sheetPr>
  <dimension ref="A1:AE72"/>
  <sheetViews>
    <sheetView zoomScaleNormal="100" workbookViewId="0">
      <selection activeCell="D62" sqref="D62"/>
    </sheetView>
  </sheetViews>
  <sheetFormatPr baseColWidth="10" defaultColWidth="8.83203125" defaultRowHeight="13" x14ac:dyDescent="0.15"/>
  <cols>
    <col min="1" max="1" width="15.83203125" style="10" customWidth="1"/>
    <col min="2" max="2" width="20.83203125" style="10" customWidth="1"/>
    <col min="3" max="3" width="16" style="10" customWidth="1"/>
    <col min="4" max="5" width="15.6640625" style="10" customWidth="1"/>
    <col min="6" max="6" width="16.33203125" style="10" customWidth="1"/>
    <col min="7" max="7" width="22" style="10" bestFit="1" customWidth="1"/>
    <col min="8" max="8" width="15" style="10" customWidth="1"/>
    <col min="9" max="9" width="14" style="10" customWidth="1"/>
    <col min="10" max="10" width="8.6640625" style="10" customWidth="1"/>
    <col min="11" max="13" width="8.83203125" style="10"/>
    <col min="14" max="14" width="17.5" style="10" customWidth="1"/>
    <col min="15" max="15" width="15.33203125" style="10" customWidth="1"/>
    <col min="16" max="16" width="8.83203125" style="10" customWidth="1"/>
    <col min="17" max="17" width="10.1640625" style="10" customWidth="1"/>
    <col min="18" max="16384" width="8.83203125" style="10"/>
  </cols>
  <sheetData>
    <row r="1" spans="1:16" s="15" customFormat="1" ht="38.25" customHeight="1" x14ac:dyDescent="0.15">
      <c r="A1" s="835" t="s">
        <v>1270</v>
      </c>
      <c r="B1" s="834"/>
      <c r="C1" s="834"/>
      <c r="D1" s="834"/>
      <c r="E1" s="834"/>
      <c r="F1" s="834"/>
      <c r="G1" s="39"/>
    </row>
    <row r="2" spans="1:16" x14ac:dyDescent="0.15">
      <c r="A2"/>
      <c r="B2"/>
      <c r="C2"/>
      <c r="D2"/>
      <c r="E2"/>
      <c r="F2"/>
      <c r="G2"/>
    </row>
    <row r="3" spans="1:16" x14ac:dyDescent="0.15">
      <c r="A3" s="20"/>
      <c r="B3"/>
      <c r="C3"/>
      <c r="D3"/>
      <c r="E3"/>
      <c r="F3"/>
      <c r="G3"/>
    </row>
    <row r="4" spans="1:16" x14ac:dyDescent="0.15">
      <c r="A4" s="10" t="s">
        <v>69</v>
      </c>
      <c r="B4"/>
      <c r="C4"/>
      <c r="D4"/>
      <c r="E4"/>
      <c r="F4"/>
      <c r="G4"/>
    </row>
    <row r="5" spans="1:16" ht="17" x14ac:dyDescent="0.15">
      <c r="A5" s="233" t="s">
        <v>41</v>
      </c>
      <c r="B5" s="233" t="s">
        <v>70</v>
      </c>
      <c r="C5" s="233" t="s">
        <v>43</v>
      </c>
      <c r="D5" s="40"/>
    </row>
    <row r="6" spans="1:16" ht="16" x14ac:dyDescent="0.2">
      <c r="A6" s="276" t="s">
        <v>44</v>
      </c>
      <c r="B6" s="262">
        <f t="shared" ref="B6:B18" si="0">C24/1024</f>
        <v>540.90104964618752</v>
      </c>
      <c r="C6" s="262">
        <f t="shared" ref="C6:C18" si="1">D24/1000000</f>
        <v>14.476378</v>
      </c>
      <c r="D6" s="41"/>
      <c r="E6" s="42"/>
      <c r="F6" s="42"/>
      <c r="G6" s="42"/>
      <c r="N6"/>
      <c r="O6"/>
      <c r="P6"/>
    </row>
    <row r="7" spans="1:16" ht="16" x14ac:dyDescent="0.2">
      <c r="A7" s="276" t="s">
        <v>1279</v>
      </c>
      <c r="B7" s="262">
        <f t="shared" si="0"/>
        <v>2721.9524909726965</v>
      </c>
      <c r="C7" s="262">
        <f t="shared" si="1"/>
        <v>4.2044300000000003</v>
      </c>
      <c r="D7" s="41"/>
      <c r="N7"/>
      <c r="O7"/>
      <c r="P7"/>
    </row>
    <row r="8" spans="1:16" ht="16" x14ac:dyDescent="0.2">
      <c r="A8" s="276" t="s">
        <v>46</v>
      </c>
      <c r="B8" s="262">
        <f t="shared" si="0"/>
        <v>27.08</v>
      </c>
      <c r="C8" s="262">
        <f t="shared" si="1"/>
        <v>48.730454999999999</v>
      </c>
      <c r="D8" s="41"/>
      <c r="N8"/>
      <c r="O8"/>
      <c r="P8"/>
    </row>
    <row r="9" spans="1:16" ht="16" x14ac:dyDescent="0.2">
      <c r="A9" s="276" t="s">
        <v>1149</v>
      </c>
      <c r="B9" s="262">
        <f t="shared" si="0"/>
        <v>5126.3105446458303</v>
      </c>
      <c r="C9" s="262">
        <f t="shared" si="1"/>
        <v>13.042949999999999</v>
      </c>
      <c r="D9" s="41"/>
      <c r="N9"/>
      <c r="O9"/>
      <c r="P9"/>
    </row>
    <row r="10" spans="1:16" ht="16" x14ac:dyDescent="0.2">
      <c r="A10" s="276" t="s">
        <v>47</v>
      </c>
      <c r="B10" s="262">
        <f t="shared" si="0"/>
        <v>3032.6464690116991</v>
      </c>
      <c r="C10" s="262">
        <f t="shared" si="1"/>
        <v>54.921173000000003</v>
      </c>
      <c r="D10" s="41"/>
      <c r="N10"/>
      <c r="O10"/>
      <c r="P10"/>
    </row>
    <row r="11" spans="1:16" ht="16" x14ac:dyDescent="0.2">
      <c r="A11" s="276" t="s">
        <v>1280</v>
      </c>
      <c r="B11" s="262">
        <f t="shared" si="0"/>
        <v>38.176451304945701</v>
      </c>
      <c r="C11" s="262">
        <f t="shared" si="1"/>
        <v>9.832827</v>
      </c>
      <c r="D11" s="41"/>
      <c r="N11"/>
      <c r="O11"/>
      <c r="P11"/>
    </row>
    <row r="12" spans="1:16" ht="16" x14ac:dyDescent="0.2">
      <c r="A12" s="276" t="s">
        <v>790</v>
      </c>
      <c r="B12" s="262">
        <f t="shared" si="0"/>
        <v>10039.600978261944</v>
      </c>
      <c r="C12" s="262">
        <f t="shared" si="1"/>
        <v>397.21689700000002</v>
      </c>
      <c r="D12" s="41"/>
      <c r="N12"/>
      <c r="O12"/>
      <c r="P12"/>
    </row>
    <row r="13" spans="1:16" ht="16" x14ac:dyDescent="0.2">
      <c r="A13" s="234" t="s">
        <v>85</v>
      </c>
      <c r="B13" s="262">
        <f t="shared" si="0"/>
        <v>5984.780124850693</v>
      </c>
      <c r="C13" s="262">
        <f t="shared" si="1"/>
        <v>167.24741299999999</v>
      </c>
      <c r="D13" s="41"/>
      <c r="N13"/>
      <c r="O13"/>
      <c r="P13"/>
    </row>
    <row r="14" spans="1:16" ht="16" x14ac:dyDescent="0.2">
      <c r="A14" s="276" t="s">
        <v>880</v>
      </c>
      <c r="B14" s="262">
        <f t="shared" si="0"/>
        <v>2531.9365292783127</v>
      </c>
      <c r="C14" s="262">
        <f t="shared" si="1"/>
        <v>37.109014000000002</v>
      </c>
      <c r="D14" s="41"/>
      <c r="N14"/>
      <c r="O14"/>
      <c r="P14"/>
    </row>
    <row r="15" spans="1:16" ht="16" x14ac:dyDescent="0.2">
      <c r="A15" s="276" t="s">
        <v>588</v>
      </c>
      <c r="B15" s="262">
        <f t="shared" si="0"/>
        <v>1867.6121448688086</v>
      </c>
      <c r="C15" s="262">
        <f t="shared" si="1"/>
        <v>19.113537000000001</v>
      </c>
      <c r="D15" s="41"/>
      <c r="N15"/>
      <c r="O15"/>
      <c r="P15"/>
    </row>
    <row r="16" spans="1:16" ht="16" x14ac:dyDescent="0.2">
      <c r="A16" s="276" t="s">
        <v>976</v>
      </c>
      <c r="B16" s="262">
        <f t="shared" si="0"/>
        <v>437.73559326927341</v>
      </c>
      <c r="C16" s="262">
        <f t="shared" si="1"/>
        <v>2.478837</v>
      </c>
      <c r="D16" s="41"/>
      <c r="G16"/>
      <c r="N16"/>
      <c r="O16"/>
      <c r="P16"/>
    </row>
    <row r="17" spans="1:16" ht="16" x14ac:dyDescent="0.2">
      <c r="A17" s="276" t="s">
        <v>82</v>
      </c>
      <c r="B17" s="262">
        <f t="shared" si="0"/>
        <v>1098.1488594401783</v>
      </c>
      <c r="C17" s="262">
        <f t="shared" si="1"/>
        <v>23.075970000000002</v>
      </c>
      <c r="D17" s="41"/>
      <c r="F17"/>
      <c r="G17"/>
      <c r="N17"/>
      <c r="O17"/>
      <c r="P17"/>
    </row>
    <row r="18" spans="1:16" s="23" customFormat="1" ht="16" x14ac:dyDescent="0.2">
      <c r="A18" s="234" t="s">
        <v>54</v>
      </c>
      <c r="B18" s="262">
        <f t="shared" si="0"/>
        <v>1.4928534235668847</v>
      </c>
      <c r="C18" s="262">
        <f t="shared" si="1"/>
        <v>4.1E-5</v>
      </c>
      <c r="D18"/>
      <c r="E18" s="10"/>
      <c r="F18"/>
      <c r="G18"/>
      <c r="H18" s="10"/>
      <c r="I18" s="10"/>
      <c r="J18" s="10"/>
      <c r="K18" s="10"/>
      <c r="L18" s="10"/>
      <c r="M18" s="10"/>
    </row>
    <row r="19" spans="1:16" ht="16" x14ac:dyDescent="0.15">
      <c r="A19" s="775" t="s">
        <v>55</v>
      </c>
      <c r="B19" s="265">
        <f>SUM(B6:B18)</f>
        <v>33448.374088974138</v>
      </c>
      <c r="C19" s="265">
        <f>SUM(C6:C18)</f>
        <v>791.4499219999999</v>
      </c>
      <c r="D19"/>
      <c r="E19"/>
      <c r="F19"/>
      <c r="G19"/>
      <c r="H19" s="23"/>
      <c r="I19" s="23"/>
      <c r="J19" s="23"/>
      <c r="K19" s="23"/>
      <c r="L19" s="23"/>
      <c r="M19" s="23"/>
    </row>
    <row r="20" spans="1:16" x14ac:dyDescent="0.15">
      <c r="A20" s="10" t="s">
        <v>56</v>
      </c>
      <c r="B20" s="43">
        <f>B19/365</f>
        <v>91.639381065682571</v>
      </c>
      <c r="C20" s="43">
        <f>C19/365</f>
        <v>2.1683559506849313</v>
      </c>
      <c r="D20"/>
      <c r="E20"/>
      <c r="G20"/>
      <c r="N20"/>
      <c r="O20"/>
    </row>
    <row r="21" spans="1:16" x14ac:dyDescent="0.15">
      <c r="B21" s="41"/>
      <c r="C21"/>
      <c r="D21"/>
      <c r="E21"/>
      <c r="G21"/>
      <c r="N21"/>
      <c r="O21"/>
    </row>
    <row r="22" spans="1:16" x14ac:dyDescent="0.15">
      <c r="A22" t="s">
        <v>57</v>
      </c>
      <c r="B22"/>
      <c r="C22"/>
      <c r="D22"/>
      <c r="E22"/>
      <c r="F22"/>
      <c r="N22"/>
      <c r="O22"/>
    </row>
    <row r="23" spans="1:16" ht="14" x14ac:dyDescent="0.15">
      <c r="A23" s="21" t="s">
        <v>41</v>
      </c>
      <c r="B23" s="21" t="s">
        <v>58</v>
      </c>
      <c r="C23" s="28" t="s">
        <v>59</v>
      </c>
      <c r="D23" s="44" t="s">
        <v>60</v>
      </c>
      <c r="F23"/>
      <c r="N23"/>
      <c r="O23"/>
    </row>
    <row r="24" spans="1:16" ht="14" x14ac:dyDescent="0.15">
      <c r="A24" s="33" t="s">
        <v>44</v>
      </c>
      <c r="B24" s="29" t="s">
        <v>61</v>
      </c>
      <c r="C24" s="36">
        <f>C43</f>
        <v>553882.67483769602</v>
      </c>
      <c r="D24" s="36">
        <f>D43</f>
        <v>14476378</v>
      </c>
      <c r="F24"/>
      <c r="N24"/>
      <c r="O24"/>
    </row>
    <row r="25" spans="1:16" ht="14" x14ac:dyDescent="0.15">
      <c r="A25" s="33" t="s">
        <v>1279</v>
      </c>
      <c r="B25" s="29" t="s">
        <v>61</v>
      </c>
      <c r="C25" s="45">
        <f>C44+C45</f>
        <v>2787279.3507560412</v>
      </c>
      <c r="D25" s="45">
        <f>D44+D45</f>
        <v>4204430</v>
      </c>
      <c r="F25"/>
      <c r="N25"/>
      <c r="O25"/>
    </row>
    <row r="26" spans="1:16" ht="14" x14ac:dyDescent="0.15">
      <c r="A26" s="33" t="s">
        <v>46</v>
      </c>
      <c r="B26" s="29" t="s">
        <v>61</v>
      </c>
      <c r="C26" s="36">
        <f>C46</f>
        <v>27729.919999999998</v>
      </c>
      <c r="D26" s="36">
        <f>D46</f>
        <v>48730455</v>
      </c>
      <c r="F26" t="s">
        <v>71</v>
      </c>
      <c r="N26"/>
      <c r="O26"/>
    </row>
    <row r="27" spans="1:16" ht="14" x14ac:dyDescent="0.15">
      <c r="A27" s="33" t="s">
        <v>1149</v>
      </c>
      <c r="B27" s="29" t="s">
        <v>61</v>
      </c>
      <c r="C27" s="36">
        <f>C47</f>
        <v>5249341.9977173302</v>
      </c>
      <c r="D27" s="36">
        <f>D47</f>
        <v>13042950</v>
      </c>
      <c r="F27"/>
      <c r="N27"/>
      <c r="O27"/>
    </row>
    <row r="28" spans="1:16" ht="14" x14ac:dyDescent="0.15">
      <c r="A28" s="24" t="s">
        <v>47</v>
      </c>
      <c r="B28" s="29" t="s">
        <v>61</v>
      </c>
      <c r="C28" s="36">
        <f>C48+C49</f>
        <v>3105429.9842679799</v>
      </c>
      <c r="D28" s="36">
        <f>D48+D49</f>
        <v>54921173</v>
      </c>
      <c r="F28"/>
      <c r="N28"/>
      <c r="O28"/>
    </row>
    <row r="29" spans="1:16" ht="14" x14ac:dyDescent="0.15">
      <c r="A29" s="33" t="s">
        <v>1280</v>
      </c>
      <c r="B29" s="29" t="s">
        <v>61</v>
      </c>
      <c r="C29" s="36">
        <f>C50+C51</f>
        <v>39092.686136264398</v>
      </c>
      <c r="D29" s="36">
        <f>D50+D51</f>
        <v>9832827</v>
      </c>
      <c r="F29"/>
      <c r="N29"/>
      <c r="O29"/>
    </row>
    <row r="30" spans="1:16" ht="14" x14ac:dyDescent="0.15">
      <c r="A30" s="24" t="s">
        <v>790</v>
      </c>
      <c r="B30" s="29" t="s">
        <v>61</v>
      </c>
      <c r="C30" s="36">
        <f>C52+C53</f>
        <v>10280551.401740231</v>
      </c>
      <c r="D30" s="36">
        <f>D52+D53</f>
        <v>397216897</v>
      </c>
      <c r="F30"/>
      <c r="N30"/>
      <c r="O30"/>
    </row>
    <row r="31" spans="1:16" ht="14" x14ac:dyDescent="0.15">
      <c r="A31" s="24" t="s">
        <v>85</v>
      </c>
      <c r="B31" s="29" t="s">
        <v>61</v>
      </c>
      <c r="C31" s="30">
        <f>C54+C55</f>
        <v>6128414.8478471097</v>
      </c>
      <c r="D31" s="30">
        <f>D54+D55</f>
        <v>167247413</v>
      </c>
      <c r="F31"/>
      <c r="N31"/>
      <c r="O31"/>
    </row>
    <row r="32" spans="1:16" ht="14" x14ac:dyDescent="0.15">
      <c r="A32" s="33" t="s">
        <v>880</v>
      </c>
      <c r="B32" s="29" t="s">
        <v>61</v>
      </c>
      <c r="C32" s="30">
        <f>C56+C57</f>
        <v>2592703.0059809922</v>
      </c>
      <c r="D32" s="30">
        <f>D56+D57</f>
        <v>37109014</v>
      </c>
      <c r="F32"/>
      <c r="N32"/>
      <c r="O32"/>
    </row>
    <row r="33" spans="1:31" ht="14" x14ac:dyDescent="0.15">
      <c r="A33" s="33" t="s">
        <v>588</v>
      </c>
      <c r="B33" s="29" t="s">
        <v>61</v>
      </c>
      <c r="C33" s="30">
        <f>C58</f>
        <v>1912434.83634566</v>
      </c>
      <c r="D33" s="30">
        <f>D58</f>
        <v>19113537</v>
      </c>
      <c r="F33"/>
      <c r="N33"/>
      <c r="O33"/>
    </row>
    <row r="34" spans="1:31" ht="14" x14ac:dyDescent="0.15">
      <c r="A34" s="33" t="s">
        <v>976</v>
      </c>
      <c r="B34" s="29" t="s">
        <v>61</v>
      </c>
      <c r="C34" s="30">
        <f>C59+C60</f>
        <v>448241.24750773597</v>
      </c>
      <c r="D34" s="30">
        <f>D59+D60</f>
        <v>2478837</v>
      </c>
      <c r="F34"/>
      <c r="N34"/>
      <c r="O34"/>
    </row>
    <row r="35" spans="1:31" ht="14" x14ac:dyDescent="0.15">
      <c r="A35" s="188" t="s">
        <v>82</v>
      </c>
      <c r="B35" s="29" t="s">
        <v>61</v>
      </c>
      <c r="C35" s="30">
        <f>C61+C62</f>
        <v>1124504.4320667426</v>
      </c>
      <c r="D35" s="30">
        <f>D61+D62</f>
        <v>23075970</v>
      </c>
      <c r="F35"/>
    </row>
    <row r="36" spans="1:31" ht="14" customHeight="1" x14ac:dyDescent="0.15">
      <c r="A36" s="24" t="s">
        <v>54</v>
      </c>
      <c r="B36" s="29" t="s">
        <v>61</v>
      </c>
      <c r="C36" s="30">
        <f>C63</f>
        <v>1528.6819057324899</v>
      </c>
      <c r="D36" s="31">
        <f>D63</f>
        <v>41</v>
      </c>
      <c r="E36" s="48"/>
      <c r="F36"/>
    </row>
    <row r="37" spans="1:31" x14ac:dyDescent="0.15">
      <c r="A37" s="46" t="s">
        <v>55</v>
      </c>
      <c r="B37" s="29"/>
      <c r="C37" s="36">
        <f>SUM(C24:C36)</f>
        <v>34251135.067109518</v>
      </c>
      <c r="D37" s="37">
        <f>SUM(D24:D36)</f>
        <v>791449922</v>
      </c>
      <c r="E37"/>
      <c r="F37"/>
    </row>
    <row r="38" spans="1:31" x14ac:dyDescent="0.15">
      <c r="A38"/>
      <c r="B38" s="47"/>
      <c r="C38"/>
      <c r="D38"/>
      <c r="E38"/>
      <c r="F38"/>
    </row>
    <row r="39" spans="1:31" x14ac:dyDescent="0.15">
      <c r="B39" s="47"/>
      <c r="C39"/>
      <c r="D39" s="34"/>
      <c r="E39"/>
      <c r="F39"/>
      <c r="N39"/>
      <c r="O39"/>
      <c r="P39"/>
      <c r="Q39"/>
      <c r="R39"/>
      <c r="S39"/>
      <c r="T39"/>
      <c r="U39"/>
      <c r="V39"/>
      <c r="W39"/>
      <c r="X39"/>
      <c r="Y39"/>
      <c r="Z39"/>
      <c r="AA39"/>
      <c r="AB39"/>
      <c r="AC39"/>
      <c r="AD39"/>
      <c r="AE39"/>
    </row>
    <row r="40" spans="1:31" x14ac:dyDescent="0.15">
      <c r="A40"/>
      <c r="B40" s="47"/>
      <c r="C40"/>
      <c r="D40" s="34"/>
      <c r="E40"/>
      <c r="F40"/>
    </row>
    <row r="41" spans="1:31" x14ac:dyDescent="0.15">
      <c r="A41" s="10" t="s">
        <v>908</v>
      </c>
      <c r="B41" s="10" t="s">
        <v>72</v>
      </c>
      <c r="C41" t="s">
        <v>73</v>
      </c>
      <c r="D41"/>
      <c r="E41"/>
      <c r="F41" s="10" t="s">
        <v>907</v>
      </c>
      <c r="G41" s="10" t="s">
        <v>72</v>
      </c>
      <c r="H41" t="s">
        <v>73</v>
      </c>
      <c r="I41"/>
    </row>
    <row r="42" spans="1:31" ht="14" x14ac:dyDescent="0.15">
      <c r="A42" s="21" t="s">
        <v>64</v>
      </c>
      <c r="B42" s="49" t="s">
        <v>65</v>
      </c>
      <c r="C42" s="49" t="s">
        <v>59</v>
      </c>
      <c r="D42" s="44" t="s">
        <v>60</v>
      </c>
      <c r="E42"/>
      <c r="F42" s="21" t="s">
        <v>64</v>
      </c>
      <c r="G42" s="49" t="s">
        <v>65</v>
      </c>
      <c r="H42" s="49" t="s">
        <v>59</v>
      </c>
      <c r="I42" s="44" t="s">
        <v>60</v>
      </c>
    </row>
    <row r="43" spans="1:31" x14ac:dyDescent="0.15">
      <c r="A43" s="33" t="s">
        <v>44</v>
      </c>
      <c r="B43" s="192" t="s">
        <v>1181</v>
      </c>
      <c r="C43" s="175">
        <v>553882.67483769602</v>
      </c>
      <c r="D43" s="204">
        <v>14476378</v>
      </c>
      <c r="E43"/>
      <c r="F43" s="33" t="s">
        <v>44</v>
      </c>
      <c r="G43" s="192" t="s">
        <v>1181</v>
      </c>
      <c r="H43" s="175">
        <v>553882.67483769602</v>
      </c>
      <c r="I43" s="204">
        <v>14476378</v>
      </c>
    </row>
    <row r="44" spans="1:31" x14ac:dyDescent="0.15">
      <c r="A44" s="33" t="s">
        <v>45</v>
      </c>
      <c r="B44" s="192" t="s">
        <v>1181</v>
      </c>
      <c r="C44" s="175">
        <v>82520.380232251206</v>
      </c>
      <c r="D44" s="204">
        <v>61531</v>
      </c>
      <c r="E44"/>
      <c r="F44" s="33" t="s">
        <v>45</v>
      </c>
      <c r="G44" s="192" t="s">
        <v>1181</v>
      </c>
      <c r="H44" s="175">
        <v>82520.380232251206</v>
      </c>
      <c r="I44" s="204">
        <v>61531</v>
      </c>
    </row>
    <row r="45" spans="1:31" x14ac:dyDescent="0.15">
      <c r="A45" s="33" t="s">
        <v>901</v>
      </c>
      <c r="B45" s="192" t="s">
        <v>1181</v>
      </c>
      <c r="C45" s="175">
        <v>2704758.97052379</v>
      </c>
      <c r="D45" s="204">
        <v>4142899</v>
      </c>
      <c r="E45"/>
      <c r="F45" s="33" t="s">
        <v>901</v>
      </c>
      <c r="G45" s="192" t="s">
        <v>1181</v>
      </c>
      <c r="H45" s="175">
        <v>2704758.97052379</v>
      </c>
      <c r="I45" s="204">
        <v>4142899</v>
      </c>
    </row>
    <row r="46" spans="1:31" ht="15" x14ac:dyDescent="0.15">
      <c r="A46" s="33" t="s">
        <v>1205</v>
      </c>
      <c r="B46" s="192" t="s">
        <v>1181</v>
      </c>
      <c r="C46" s="175">
        <v>27729.919999999998</v>
      </c>
      <c r="D46" s="204">
        <v>48730455</v>
      </c>
      <c r="E46"/>
      <c r="F46" s="33" t="s">
        <v>46</v>
      </c>
      <c r="G46" s="192" t="s">
        <v>1181</v>
      </c>
      <c r="H46" s="175">
        <v>26222.376523602801</v>
      </c>
      <c r="I46" s="204">
        <v>50819497</v>
      </c>
    </row>
    <row r="47" spans="1:31" x14ac:dyDescent="0.15">
      <c r="A47" s="33" t="s">
        <v>1149</v>
      </c>
      <c r="B47" s="192" t="s">
        <v>1181</v>
      </c>
      <c r="C47" s="175">
        <v>5249341.9977173302</v>
      </c>
      <c r="D47" s="204">
        <v>13042950</v>
      </c>
      <c r="E47"/>
      <c r="F47" s="33" t="s">
        <v>1149</v>
      </c>
      <c r="G47" s="192" t="s">
        <v>1181</v>
      </c>
      <c r="H47" s="175">
        <v>5249341.9977173302</v>
      </c>
      <c r="I47" s="204">
        <v>13042950</v>
      </c>
    </row>
    <row r="48" spans="1:31" x14ac:dyDescent="0.15">
      <c r="A48" s="33" t="s">
        <v>47</v>
      </c>
      <c r="B48" s="192" t="s">
        <v>1181</v>
      </c>
      <c r="C48" s="175">
        <v>1695938.7260078399</v>
      </c>
      <c r="D48" s="204">
        <v>26098069</v>
      </c>
      <c r="E48"/>
      <c r="F48" s="33" t="s">
        <v>47</v>
      </c>
      <c r="G48" s="192" t="s">
        <v>1181</v>
      </c>
      <c r="H48" s="175">
        <v>1695938.7260078399</v>
      </c>
      <c r="I48" s="204">
        <v>26098069</v>
      </c>
    </row>
    <row r="49" spans="1:15" x14ac:dyDescent="0.15">
      <c r="A49" s="33" t="s">
        <v>902</v>
      </c>
      <c r="B49" s="192" t="s">
        <v>1181</v>
      </c>
      <c r="C49" s="175">
        <v>1409491.25826014</v>
      </c>
      <c r="D49" s="204">
        <v>28823104</v>
      </c>
      <c r="E49"/>
      <c r="F49" s="33" t="s">
        <v>902</v>
      </c>
      <c r="G49" s="192" t="s">
        <v>1181</v>
      </c>
      <c r="H49" s="175">
        <v>1409491.25826014</v>
      </c>
      <c r="I49" s="204">
        <v>28823104</v>
      </c>
    </row>
    <row r="50" spans="1:15" x14ac:dyDescent="0.15">
      <c r="A50" s="33" t="s">
        <v>48</v>
      </c>
      <c r="B50" s="192" t="s">
        <v>1181</v>
      </c>
      <c r="C50" s="175"/>
      <c r="D50" s="204"/>
      <c r="E50"/>
      <c r="F50" s="33" t="s">
        <v>48</v>
      </c>
      <c r="G50" s="192" t="s">
        <v>1181</v>
      </c>
      <c r="H50" s="175"/>
      <c r="I50" s="204"/>
    </row>
    <row r="51" spans="1:15" x14ac:dyDescent="0.15">
      <c r="A51" s="33" t="s">
        <v>858</v>
      </c>
      <c r="B51" s="192" t="s">
        <v>1181</v>
      </c>
      <c r="C51" s="175">
        <v>39092.686136264398</v>
      </c>
      <c r="D51" s="204">
        <v>9832827</v>
      </c>
      <c r="E51"/>
      <c r="F51" s="33" t="s">
        <v>858</v>
      </c>
      <c r="G51" s="192" t="s">
        <v>1181</v>
      </c>
      <c r="H51" s="175">
        <v>39092.686136264398</v>
      </c>
      <c r="I51" s="204">
        <v>9832827</v>
      </c>
    </row>
    <row r="52" spans="1:15" customFormat="1" x14ac:dyDescent="0.15">
      <c r="A52" s="33" t="s">
        <v>875</v>
      </c>
      <c r="B52" s="192" t="s">
        <v>1181</v>
      </c>
      <c r="C52" s="175">
        <v>5647331.48136592</v>
      </c>
      <c r="D52" s="204">
        <v>346214429</v>
      </c>
      <c r="F52" s="33" t="s">
        <v>875</v>
      </c>
      <c r="G52" s="192" t="s">
        <v>1181</v>
      </c>
      <c r="H52" s="175">
        <v>5647331.48136592</v>
      </c>
      <c r="I52" s="204">
        <v>346214429</v>
      </c>
    </row>
    <row r="53" spans="1:15" customFormat="1" x14ac:dyDescent="0.15">
      <c r="A53" s="33" t="s">
        <v>1177</v>
      </c>
      <c r="B53" s="192" t="s">
        <v>1181</v>
      </c>
      <c r="C53" s="370">
        <v>4633219.9203743096</v>
      </c>
      <c r="D53" s="335">
        <v>51002468</v>
      </c>
      <c r="F53" s="33" t="s">
        <v>1177</v>
      </c>
      <c r="G53" s="192" t="s">
        <v>1181</v>
      </c>
      <c r="H53" s="175">
        <v>4633219.9203743096</v>
      </c>
      <c r="I53" s="204">
        <v>51002468</v>
      </c>
    </row>
    <row r="54" spans="1:15" x14ac:dyDescent="0.15">
      <c r="A54" s="33" t="s">
        <v>49</v>
      </c>
      <c r="B54" s="192" t="s">
        <v>1181</v>
      </c>
      <c r="C54" s="175">
        <v>1760113.4556799801</v>
      </c>
      <c r="D54" s="204">
        <v>81022469</v>
      </c>
      <c r="E54"/>
      <c r="F54" s="33" t="s">
        <v>49</v>
      </c>
      <c r="G54" s="192" t="s">
        <v>1181</v>
      </c>
      <c r="H54" s="175">
        <v>1760113.4556799801</v>
      </c>
      <c r="I54" s="204">
        <v>81022469</v>
      </c>
      <c r="J54"/>
      <c r="K54"/>
      <c r="L54"/>
      <c r="M54"/>
      <c r="N54"/>
      <c r="O54"/>
    </row>
    <row r="55" spans="1:15" x14ac:dyDescent="0.15">
      <c r="A55" s="33" t="s">
        <v>859</v>
      </c>
      <c r="B55" s="192" t="s">
        <v>1181</v>
      </c>
      <c r="C55" s="175">
        <v>4368301.3921671296</v>
      </c>
      <c r="D55" s="204">
        <v>86224944</v>
      </c>
      <c r="E55"/>
      <c r="F55" s="33" t="s">
        <v>859</v>
      </c>
      <c r="G55" s="192" t="s">
        <v>1181</v>
      </c>
      <c r="H55" s="175">
        <v>4368301.3921671296</v>
      </c>
      <c r="I55" s="204">
        <v>86224944</v>
      </c>
      <c r="J55"/>
      <c r="K55"/>
      <c r="L55"/>
      <c r="M55"/>
      <c r="N55"/>
      <c r="O55"/>
    </row>
    <row r="56" spans="1:15" x14ac:dyDescent="0.15">
      <c r="A56" s="33" t="s">
        <v>51</v>
      </c>
      <c r="B56" s="192" t="s">
        <v>1181</v>
      </c>
      <c r="C56" s="202">
        <v>1653392.4904122101</v>
      </c>
      <c r="D56" s="204">
        <v>35510302</v>
      </c>
      <c r="E56"/>
      <c r="F56" s="33" t="s">
        <v>51</v>
      </c>
      <c r="G56" s="192" t="s">
        <v>1181</v>
      </c>
      <c r="H56" s="202">
        <v>1653392.4904122101</v>
      </c>
      <c r="I56" s="204">
        <v>35510302</v>
      </c>
      <c r="J56"/>
      <c r="K56"/>
      <c r="L56"/>
      <c r="M56"/>
      <c r="N56"/>
    </row>
    <row r="57" spans="1:15" x14ac:dyDescent="0.15">
      <c r="A57" s="33" t="s">
        <v>903</v>
      </c>
      <c r="B57" s="192" t="s">
        <v>1181</v>
      </c>
      <c r="C57" s="202">
        <v>939310.51556878199</v>
      </c>
      <c r="D57" s="204">
        <v>1598712</v>
      </c>
      <c r="E57"/>
      <c r="F57" s="33" t="s">
        <v>903</v>
      </c>
      <c r="G57" s="192" t="s">
        <v>1181</v>
      </c>
      <c r="H57" s="202">
        <v>939310.51556878199</v>
      </c>
      <c r="I57" s="204">
        <v>1598712</v>
      </c>
      <c r="J57"/>
      <c r="K57"/>
      <c r="L57"/>
      <c r="M57"/>
      <c r="N57"/>
      <c r="O57"/>
    </row>
    <row r="58" spans="1:15" x14ac:dyDescent="0.15">
      <c r="A58" s="33" t="s">
        <v>633</v>
      </c>
      <c r="B58" s="192" t="s">
        <v>1181</v>
      </c>
      <c r="C58" s="193">
        <v>1912434.83634566</v>
      </c>
      <c r="D58" s="176">
        <v>19113537</v>
      </c>
      <c r="E58"/>
      <c r="F58" s="33" t="s">
        <v>633</v>
      </c>
      <c r="G58" s="192" t="s">
        <v>1181</v>
      </c>
      <c r="H58" s="193">
        <v>1912434.83634566</v>
      </c>
      <c r="I58" s="176">
        <v>19113537</v>
      </c>
      <c r="J58"/>
      <c r="K58"/>
      <c r="L58"/>
      <c r="M58"/>
      <c r="N58"/>
      <c r="O58"/>
    </row>
    <row r="59" spans="1:15" customFormat="1" x14ac:dyDescent="0.15">
      <c r="A59" s="33" t="s">
        <v>52</v>
      </c>
      <c r="B59" s="192" t="s">
        <v>1181</v>
      </c>
      <c r="C59" s="193">
        <v>209817.937482106</v>
      </c>
      <c r="D59" s="176">
        <v>1953231</v>
      </c>
      <c r="F59" s="33" t="s">
        <v>52</v>
      </c>
      <c r="G59" s="192" t="s">
        <v>1181</v>
      </c>
      <c r="H59" s="193">
        <v>209817.937482106</v>
      </c>
      <c r="I59" s="176">
        <v>1953231</v>
      </c>
    </row>
    <row r="60" spans="1:15" customFormat="1" x14ac:dyDescent="0.15">
      <c r="A60" s="33" t="s">
        <v>904</v>
      </c>
      <c r="B60" s="192" t="s">
        <v>1181</v>
      </c>
      <c r="C60" s="337">
        <v>238423.31002562999</v>
      </c>
      <c r="D60" s="346">
        <v>525606</v>
      </c>
      <c r="F60" s="33" t="s">
        <v>904</v>
      </c>
      <c r="G60" s="192" t="s">
        <v>1181</v>
      </c>
      <c r="H60" s="193">
        <v>238423.31002562999</v>
      </c>
      <c r="I60" s="176">
        <v>525606</v>
      </c>
    </row>
    <row r="61" spans="1:15" x14ac:dyDescent="0.15">
      <c r="A61" s="33" t="s">
        <v>53</v>
      </c>
      <c r="B61" s="192" t="s">
        <v>1181</v>
      </c>
      <c r="C61" s="193">
        <v>72098.672066742598</v>
      </c>
      <c r="D61" s="176">
        <v>2621209</v>
      </c>
      <c r="F61" s="33" t="s">
        <v>53</v>
      </c>
      <c r="G61" s="192" t="s">
        <v>1181</v>
      </c>
      <c r="H61" s="193">
        <v>72098.672066742598</v>
      </c>
      <c r="I61" s="176">
        <v>2621209</v>
      </c>
      <c r="J61"/>
      <c r="K61"/>
      <c r="L61"/>
      <c r="M61"/>
      <c r="N61"/>
      <c r="O61"/>
    </row>
    <row r="62" spans="1:15" ht="15" x14ac:dyDescent="0.15">
      <c r="A62" s="33" t="s">
        <v>1206</v>
      </c>
      <c r="B62" s="192" t="s">
        <v>1181</v>
      </c>
      <c r="C62" s="193">
        <v>1052405.76</v>
      </c>
      <c r="D62" s="176">
        <v>20454761</v>
      </c>
      <c r="F62" s="33" t="s">
        <v>905</v>
      </c>
      <c r="G62" s="192" t="s">
        <v>1181</v>
      </c>
      <c r="H62" s="193">
        <v>869843.98495760898</v>
      </c>
      <c r="I62" s="176">
        <v>10122826</v>
      </c>
      <c r="J62"/>
      <c r="K62"/>
      <c r="L62"/>
      <c r="M62"/>
      <c r="N62"/>
      <c r="O62"/>
    </row>
    <row r="63" spans="1:15" x14ac:dyDescent="0.15">
      <c r="A63" s="33" t="s">
        <v>54</v>
      </c>
      <c r="B63" s="192" t="s">
        <v>1181</v>
      </c>
      <c r="C63" s="202">
        <v>1528.6819057324899</v>
      </c>
      <c r="D63" s="204">
        <v>41</v>
      </c>
      <c r="F63" s="33" t="s">
        <v>54</v>
      </c>
      <c r="G63" s="192" t="s">
        <v>1181</v>
      </c>
      <c r="H63" s="202">
        <v>1528.6819057324899</v>
      </c>
      <c r="I63" s="204">
        <v>41</v>
      </c>
      <c r="J63"/>
      <c r="K63"/>
      <c r="L63"/>
      <c r="M63"/>
      <c r="N63"/>
      <c r="O63"/>
    </row>
    <row r="64" spans="1:15" x14ac:dyDescent="0.15">
      <c r="A64" s="201" t="s">
        <v>55</v>
      </c>
      <c r="C64" s="41">
        <f>SUM(C43:C63)</f>
        <v>34251135.067109518</v>
      </c>
      <c r="D64" s="53">
        <f>SUM(D43:D63)</f>
        <v>791449922</v>
      </c>
      <c r="F64" s="33" t="s">
        <v>55</v>
      </c>
      <c r="G64" s="33"/>
      <c r="H64" s="193">
        <f>SUM(H43:H63)</f>
        <v>34067065.748590723</v>
      </c>
      <c r="I64" s="176">
        <f>SUM(I43:I63)</f>
        <v>783207029</v>
      </c>
      <c r="J64"/>
      <c r="K64"/>
      <c r="L64"/>
      <c r="M64"/>
      <c r="N64"/>
      <c r="O64"/>
    </row>
    <row r="65" spans="1:15" x14ac:dyDescent="0.15">
      <c r="A65" t="s">
        <v>79</v>
      </c>
      <c r="B65"/>
      <c r="C65"/>
      <c r="D65"/>
      <c r="F65"/>
      <c r="G65"/>
      <c r="H65"/>
      <c r="I65"/>
      <c r="J65"/>
      <c r="K65"/>
      <c r="L65"/>
      <c r="M65"/>
      <c r="N65"/>
      <c r="O65"/>
    </row>
    <row r="66" spans="1:15" x14ac:dyDescent="0.15">
      <c r="A66"/>
      <c r="B66"/>
      <c r="C66"/>
      <c r="D66"/>
      <c r="F66"/>
      <c r="G66"/>
      <c r="H66"/>
      <c r="I66"/>
      <c r="J66"/>
      <c r="K66"/>
      <c r="L66"/>
      <c r="M66"/>
      <c r="N66"/>
      <c r="O66"/>
    </row>
    <row r="67" spans="1:15" ht="15" x14ac:dyDescent="0.15">
      <c r="A67" t="s">
        <v>1207</v>
      </c>
      <c r="B67"/>
      <c r="C67"/>
      <c r="D67"/>
      <c r="F67"/>
      <c r="G67"/>
      <c r="H67"/>
      <c r="I67"/>
      <c r="J67"/>
      <c r="K67"/>
      <c r="L67"/>
      <c r="M67"/>
      <c r="N67"/>
      <c r="O67"/>
    </row>
    <row r="68" spans="1:15" ht="15" x14ac:dyDescent="0.15">
      <c r="A68" t="s">
        <v>1208</v>
      </c>
      <c r="B68"/>
      <c r="C68"/>
      <c r="D68"/>
      <c r="F68"/>
      <c r="G68"/>
      <c r="H68"/>
      <c r="I68"/>
      <c r="J68"/>
      <c r="K68"/>
      <c r="L68"/>
      <c r="M68"/>
      <c r="N68"/>
      <c r="O68"/>
    </row>
    <row r="69" spans="1:15" customFormat="1" x14ac:dyDescent="0.15"/>
    <row r="70" spans="1:15" customFormat="1" x14ac:dyDescent="0.15"/>
    <row r="71" spans="1:15" customFormat="1" x14ac:dyDescent="0.15"/>
    <row r="72" spans="1:15" x14ac:dyDescent="0.15">
      <c r="A72"/>
      <c r="B72"/>
      <c r="C72"/>
      <c r="D72"/>
      <c r="F72"/>
      <c r="G72"/>
      <c r="H72"/>
      <c r="I72"/>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U70"/>
  <sheetViews>
    <sheetView topLeftCell="A10" zoomScaleNormal="100" workbookViewId="0">
      <selection activeCell="Q27" sqref="Q27"/>
    </sheetView>
  </sheetViews>
  <sheetFormatPr baseColWidth="10" defaultColWidth="8.83203125" defaultRowHeight="13" x14ac:dyDescent="0.15"/>
  <cols>
    <col min="1" max="1" width="17.6640625" style="10" customWidth="1"/>
    <col min="2" max="2" width="15.83203125" style="10" customWidth="1"/>
    <col min="3" max="5" width="15.6640625" style="10" customWidth="1"/>
    <col min="6" max="6" width="15.6640625" style="53" customWidth="1"/>
    <col min="7" max="7" width="17.5" style="10" customWidth="1"/>
    <col min="8" max="8" width="19.5" style="10" customWidth="1"/>
    <col min="9" max="9" width="15.83203125" style="10" customWidth="1"/>
    <col min="10" max="10" width="8.83203125" style="10"/>
    <col min="11" max="11" width="18.83203125" style="10" customWidth="1"/>
    <col min="12" max="12" width="13.6640625" style="10" bestFit="1" customWidth="1"/>
    <col min="13" max="13" width="18.1640625" style="10" bestFit="1" customWidth="1"/>
    <col min="14" max="14" width="8.83203125" style="10"/>
    <col min="15" max="15" width="18" style="10" customWidth="1"/>
    <col min="16" max="16" width="11.33203125" style="10" bestFit="1" customWidth="1"/>
    <col min="17" max="16384" width="8.83203125" style="10"/>
  </cols>
  <sheetData>
    <row r="1" spans="1:14" ht="29" customHeight="1" x14ac:dyDescent="0.15">
      <c r="A1" s="836" t="s">
        <v>1204</v>
      </c>
      <c r="B1" s="822"/>
      <c r="C1" s="822"/>
      <c r="D1" s="822"/>
      <c r="E1" s="822"/>
      <c r="F1" s="822"/>
      <c r="G1" s="822"/>
      <c r="H1"/>
      <c r="I1"/>
      <c r="J1"/>
      <c r="K1"/>
      <c r="L1"/>
      <c r="M1"/>
      <c r="N1"/>
    </row>
    <row r="2" spans="1:14" x14ac:dyDescent="0.15">
      <c r="A2"/>
      <c r="B2"/>
      <c r="C2"/>
      <c r="D2"/>
      <c r="E2"/>
      <c r="F2" s="48"/>
      <c r="G2"/>
      <c r="H2"/>
      <c r="I2" s="20"/>
      <c r="J2" s="20"/>
      <c r="K2" s="20"/>
      <c r="L2" s="20"/>
      <c r="M2" s="20"/>
      <c r="N2" s="20"/>
    </row>
    <row r="3" spans="1:14" ht="17" customHeight="1" x14ac:dyDescent="0.15">
      <c r="A3" s="10" t="s">
        <v>69</v>
      </c>
      <c r="D3"/>
      <c r="E3"/>
      <c r="F3" s="48"/>
      <c r="G3"/>
      <c r="H3"/>
      <c r="I3" s="20"/>
      <c r="J3" s="20"/>
      <c r="K3" s="20"/>
      <c r="L3" s="20"/>
      <c r="M3" s="20"/>
      <c r="N3" s="20"/>
    </row>
    <row r="4" spans="1:14" ht="17" x14ac:dyDescent="0.15">
      <c r="A4" s="233" t="s">
        <v>41</v>
      </c>
      <c r="B4" s="233" t="s">
        <v>70</v>
      </c>
      <c r="C4" s="233" t="s">
        <v>43</v>
      </c>
      <c r="D4" s="5"/>
      <c r="E4" s="5"/>
      <c r="F4" s="50"/>
      <c r="G4" s="5"/>
      <c r="H4" s="5"/>
      <c r="I4" s="51"/>
      <c r="J4" s="51"/>
      <c r="K4" s="51"/>
      <c r="L4" s="51"/>
      <c r="M4" s="51"/>
      <c r="N4" s="51"/>
    </row>
    <row r="5" spans="1:14" ht="17" x14ac:dyDescent="0.2">
      <c r="A5" s="249" t="s">
        <v>44</v>
      </c>
      <c r="B5" s="374">
        <f t="shared" ref="B5:B17" si="0">C23/1024</f>
        <v>7605.0923469815816</v>
      </c>
      <c r="C5" s="374">
        <f t="shared" ref="C5:C17" si="1">D23/1000000</f>
        <v>235.859422</v>
      </c>
      <c r="D5"/>
      <c r="E5"/>
      <c r="F5" s="48"/>
      <c r="G5"/>
      <c r="H5"/>
      <c r="I5" s="20"/>
      <c r="J5" s="20"/>
      <c r="K5" s="20"/>
      <c r="L5" s="20"/>
      <c r="M5" s="20"/>
      <c r="N5" s="20"/>
    </row>
    <row r="6" spans="1:14" ht="17" x14ac:dyDescent="0.2">
      <c r="A6" s="249" t="s">
        <v>1279</v>
      </c>
      <c r="B6" s="374">
        <f t="shared" si="0"/>
        <v>23736.578129381018</v>
      </c>
      <c r="C6" s="374">
        <f t="shared" si="1"/>
        <v>50.877097999999997</v>
      </c>
      <c r="D6"/>
      <c r="E6"/>
      <c r="F6" s="48"/>
      <c r="G6"/>
      <c r="H6"/>
      <c r="I6" s="20"/>
      <c r="J6" s="20"/>
      <c r="K6" s="20"/>
      <c r="L6" s="20"/>
      <c r="M6" s="20"/>
      <c r="N6" s="20"/>
    </row>
    <row r="7" spans="1:14" ht="17" x14ac:dyDescent="0.2">
      <c r="A7" s="249" t="s">
        <v>46</v>
      </c>
      <c r="B7" s="374">
        <f t="shared" si="0"/>
        <v>128.66999999999999</v>
      </c>
      <c r="C7" s="374">
        <f t="shared" si="1"/>
        <v>401.93579899999997</v>
      </c>
      <c r="D7"/>
      <c r="E7"/>
      <c r="F7" s="48"/>
      <c r="G7"/>
      <c r="H7"/>
      <c r="I7" s="20"/>
      <c r="J7" s="20"/>
      <c r="K7" s="20"/>
      <c r="L7" s="20"/>
      <c r="M7" s="20"/>
      <c r="N7" s="20"/>
    </row>
    <row r="8" spans="1:14" ht="17" x14ac:dyDescent="0.2">
      <c r="A8" s="249" t="s">
        <v>1149</v>
      </c>
      <c r="B8" s="374">
        <f t="shared" si="0"/>
        <v>5126.3105446458203</v>
      </c>
      <c r="C8" s="374">
        <f t="shared" si="1"/>
        <v>13.042949999999999</v>
      </c>
      <c r="D8"/>
      <c r="E8"/>
      <c r="F8" s="48"/>
      <c r="G8"/>
      <c r="H8"/>
      <c r="I8" s="20"/>
      <c r="J8" s="20"/>
      <c r="K8" s="20"/>
      <c r="L8" s="20"/>
      <c r="M8" s="20"/>
      <c r="N8" s="20"/>
    </row>
    <row r="9" spans="1:14" ht="17" x14ac:dyDescent="0.2">
      <c r="A9" s="249" t="s">
        <v>47</v>
      </c>
      <c r="B9" s="374">
        <f t="shared" si="0"/>
        <v>7966.1352528699899</v>
      </c>
      <c r="C9" s="374">
        <f t="shared" si="1"/>
        <v>238.597533</v>
      </c>
      <c r="D9"/>
      <c r="E9"/>
      <c r="F9" s="48"/>
      <c r="G9"/>
      <c r="H9"/>
      <c r="I9" s="20"/>
      <c r="J9" s="20"/>
      <c r="K9" s="20"/>
      <c r="L9" s="20"/>
      <c r="M9" s="20"/>
      <c r="N9"/>
    </row>
    <row r="10" spans="1:14" ht="17" customHeight="1" x14ac:dyDescent="0.2">
      <c r="A10" s="249" t="s">
        <v>1280</v>
      </c>
      <c r="B10" s="374">
        <f t="shared" si="0"/>
        <v>94.284330360544914</v>
      </c>
      <c r="C10" s="374">
        <f t="shared" si="1"/>
        <v>23.581301</v>
      </c>
      <c r="D10"/>
      <c r="E10"/>
      <c r="F10" s="48"/>
      <c r="G10"/>
      <c r="H10"/>
      <c r="I10" s="20"/>
      <c r="J10" s="20"/>
      <c r="K10" s="20"/>
      <c r="L10" s="20"/>
      <c r="M10" s="20"/>
      <c r="N10"/>
    </row>
    <row r="11" spans="1:14" ht="17" customHeight="1" x14ac:dyDescent="0.2">
      <c r="A11" s="249" t="s">
        <v>790</v>
      </c>
      <c r="B11" s="374">
        <f t="shared" si="0"/>
        <v>26694.596921561242</v>
      </c>
      <c r="C11" s="374">
        <f t="shared" si="1"/>
        <v>1928.3368499999999</v>
      </c>
      <c r="D11"/>
      <c r="E11"/>
      <c r="F11" s="48"/>
      <c r="G11"/>
      <c r="H11"/>
      <c r="I11" s="20"/>
      <c r="J11" s="20"/>
      <c r="K11" s="20"/>
      <c r="L11" s="20"/>
      <c r="M11" s="20"/>
      <c r="N11" s="20"/>
    </row>
    <row r="12" spans="1:14" ht="17" x14ac:dyDescent="0.2">
      <c r="A12" s="249" t="s">
        <v>49</v>
      </c>
      <c r="B12" s="374">
        <f t="shared" si="0"/>
        <v>17582.366046578623</v>
      </c>
      <c r="C12" s="374">
        <f t="shared" si="1"/>
        <v>619.83272199999999</v>
      </c>
      <c r="D12"/>
      <c r="E12"/>
      <c r="F12" s="48"/>
      <c r="G12"/>
      <c r="H12"/>
      <c r="I12" s="20"/>
      <c r="J12" s="20"/>
      <c r="K12" s="20"/>
      <c r="L12" s="20"/>
      <c r="M12" s="20"/>
      <c r="N12" s="20"/>
    </row>
    <row r="13" spans="1:14" ht="17" x14ac:dyDescent="0.2">
      <c r="A13" s="249" t="s">
        <v>880</v>
      </c>
      <c r="B13" s="374">
        <f t="shared" si="0"/>
        <v>4758.75</v>
      </c>
      <c r="C13" s="374">
        <f t="shared" si="1"/>
        <v>438.16965900000002</v>
      </c>
      <c r="D13"/>
      <c r="E13"/>
      <c r="F13" s="48"/>
      <c r="G13"/>
      <c r="H13"/>
      <c r="I13" s="20"/>
      <c r="J13" s="20"/>
      <c r="K13" s="20"/>
      <c r="L13" s="20"/>
      <c r="M13" s="20"/>
      <c r="N13" s="20"/>
    </row>
    <row r="14" spans="1:14" ht="17" x14ac:dyDescent="0.2">
      <c r="A14" s="249" t="s">
        <v>588</v>
      </c>
      <c r="B14" s="374">
        <f t="shared" si="0"/>
        <v>7868.2403372348244</v>
      </c>
      <c r="C14" s="374">
        <f t="shared" si="1"/>
        <v>2.9867910000000002</v>
      </c>
      <c r="D14"/>
      <c r="E14"/>
      <c r="G14"/>
      <c r="H14"/>
      <c r="I14" s="20"/>
      <c r="J14" s="20"/>
      <c r="K14" s="20"/>
      <c r="L14" s="20"/>
      <c r="M14" s="20"/>
      <c r="N14" s="20"/>
    </row>
    <row r="15" spans="1:14" ht="17" x14ac:dyDescent="0.2">
      <c r="A15" s="249" t="s">
        <v>976</v>
      </c>
      <c r="B15" s="374">
        <f t="shared" si="0"/>
        <v>518.50370060794432</v>
      </c>
      <c r="C15" s="374">
        <f t="shared" si="1"/>
        <v>73.350812000000005</v>
      </c>
      <c r="D15"/>
      <c r="F15" s="48"/>
      <c r="G15"/>
      <c r="H15"/>
      <c r="I15" s="20"/>
      <c r="J15" s="20"/>
      <c r="K15" s="20"/>
      <c r="L15" s="20"/>
      <c r="M15" s="20"/>
      <c r="N15" s="20"/>
    </row>
    <row r="16" spans="1:14" ht="17" x14ac:dyDescent="0.2">
      <c r="A16" s="249" t="s">
        <v>82</v>
      </c>
      <c r="B16" s="374">
        <f t="shared" si="0"/>
        <v>2858.0539166191502</v>
      </c>
      <c r="C16" s="374">
        <f t="shared" si="1"/>
        <v>40.244467999999998</v>
      </c>
      <c r="D16"/>
      <c r="E16" s="54"/>
      <c r="F16" s="48"/>
      <c r="G16"/>
      <c r="H16"/>
      <c r="I16" s="20"/>
      <c r="J16" s="20"/>
      <c r="K16" s="20"/>
      <c r="L16" s="20"/>
      <c r="M16" s="20"/>
      <c r="N16" s="20"/>
    </row>
    <row r="17" spans="1:16" ht="16" customHeight="1" x14ac:dyDescent="0.2">
      <c r="A17" s="249" t="s">
        <v>54</v>
      </c>
      <c r="B17" s="374">
        <f t="shared" si="0"/>
        <v>13.897314528922754</v>
      </c>
      <c r="C17" s="374">
        <f t="shared" si="1"/>
        <v>24.823658999999999</v>
      </c>
      <c r="D17"/>
      <c r="E17"/>
      <c r="F17" s="48"/>
      <c r="G17"/>
      <c r="H17"/>
      <c r="I17" s="20"/>
      <c r="J17" s="20"/>
      <c r="K17" s="20"/>
      <c r="L17" s="20"/>
      <c r="M17" s="20"/>
      <c r="N17" s="20"/>
    </row>
    <row r="18" spans="1:16" ht="16" x14ac:dyDescent="0.2">
      <c r="A18" s="268" t="s">
        <v>55</v>
      </c>
      <c r="B18" s="262">
        <f>SUM(B5:B17)</f>
        <v>104951.47884136965</v>
      </c>
      <c r="C18" s="262">
        <f>SUM(C5:C17)</f>
        <v>4091.6390640000004</v>
      </c>
      <c r="D18"/>
      <c r="E18"/>
      <c r="F18"/>
      <c r="G18"/>
      <c r="H18" s="20"/>
      <c r="I18" s="20"/>
      <c r="J18" s="20"/>
      <c r="K18" s="20"/>
      <c r="L18" s="20"/>
    </row>
    <row r="19" spans="1:16" ht="14" x14ac:dyDescent="0.15">
      <c r="A19" s="7" t="s">
        <v>74</v>
      </c>
      <c r="B19" s="55">
        <f>B18/1024</f>
        <v>102.49167855602505</v>
      </c>
      <c r="C19" s="41"/>
      <c r="D19"/>
      <c r="F19"/>
      <c r="G19"/>
      <c r="H19" s="20"/>
      <c r="I19" s="56"/>
      <c r="J19" s="20"/>
      <c r="K19" s="20"/>
      <c r="L19" s="20"/>
    </row>
    <row r="20" spans="1:16" x14ac:dyDescent="0.15">
      <c r="D20"/>
      <c r="F20"/>
      <c r="G20"/>
      <c r="H20" s="20"/>
      <c r="I20" s="56"/>
      <c r="J20" s="20"/>
      <c r="K20" s="20"/>
      <c r="L20" s="20"/>
      <c r="M20"/>
    </row>
    <row r="21" spans="1:16" x14ac:dyDescent="0.15">
      <c r="A21" t="s">
        <v>57</v>
      </c>
      <c r="B21"/>
      <c r="C21"/>
      <c r="D21"/>
      <c r="F21"/>
      <c r="G21"/>
      <c r="H21" s="20"/>
      <c r="I21" s="20"/>
      <c r="J21" s="20"/>
      <c r="K21" s="20"/>
      <c r="L21" s="20"/>
    </row>
    <row r="22" spans="1:16" ht="14" x14ac:dyDescent="0.15">
      <c r="A22" s="21" t="s">
        <v>41</v>
      </c>
      <c r="B22" s="21" t="s">
        <v>58</v>
      </c>
      <c r="C22" s="28" t="s">
        <v>59</v>
      </c>
      <c r="D22" s="44" t="s">
        <v>60</v>
      </c>
      <c r="F22"/>
      <c r="G22"/>
      <c r="H22" s="20"/>
      <c r="I22" s="56"/>
      <c r="J22" s="20"/>
      <c r="K22" s="20"/>
      <c r="L22" s="20"/>
      <c r="O22"/>
    </row>
    <row r="23" spans="1:16" ht="14" x14ac:dyDescent="0.15">
      <c r="A23" s="57" t="s">
        <v>44</v>
      </c>
      <c r="B23" s="52" t="s">
        <v>75</v>
      </c>
      <c r="C23" s="202">
        <f>C40</f>
        <v>7787614.5633091396</v>
      </c>
      <c r="D23" s="204">
        <f>D40</f>
        <v>235859422</v>
      </c>
      <c r="F23"/>
      <c r="G23"/>
      <c r="H23" s="20"/>
      <c r="I23" s="56"/>
      <c r="J23" s="20"/>
      <c r="K23" s="20"/>
      <c r="L23" s="20"/>
      <c r="O23"/>
    </row>
    <row r="24" spans="1:16" ht="14" x14ac:dyDescent="0.15">
      <c r="A24" s="57" t="s">
        <v>45</v>
      </c>
      <c r="B24" s="52" t="s">
        <v>61</v>
      </c>
      <c r="C24" s="202">
        <f>C41+C42</f>
        <v>24306256.004486162</v>
      </c>
      <c r="D24" s="204">
        <f>D41+D42</f>
        <v>50877098</v>
      </c>
      <c r="F24"/>
      <c r="G24"/>
      <c r="H24" s="20"/>
      <c r="I24" s="20"/>
      <c r="J24" s="20"/>
      <c r="K24" s="20"/>
      <c r="L24" s="20"/>
      <c r="O24"/>
    </row>
    <row r="25" spans="1:16" ht="14" x14ac:dyDescent="0.15">
      <c r="A25" s="57" t="s">
        <v>46</v>
      </c>
      <c r="B25" s="52" t="s">
        <v>61</v>
      </c>
      <c r="C25" s="202">
        <f>C43</f>
        <v>131758.07999999999</v>
      </c>
      <c r="D25" s="204">
        <f>D43</f>
        <v>401935799</v>
      </c>
      <c r="F25"/>
      <c r="G25"/>
      <c r="H25" s="20"/>
      <c r="I25" s="56"/>
      <c r="J25" s="20"/>
      <c r="K25" s="20"/>
      <c r="L25" s="20"/>
      <c r="O25"/>
      <c r="P25"/>
    </row>
    <row r="26" spans="1:16" ht="14" x14ac:dyDescent="0.15">
      <c r="A26" s="57" t="s">
        <v>1149</v>
      </c>
      <c r="B26" s="52" t="s">
        <v>61</v>
      </c>
      <c r="C26" s="202">
        <f>C44</f>
        <v>5249341.99771732</v>
      </c>
      <c r="D26" s="204">
        <f>D44</f>
        <v>13042950</v>
      </c>
      <c r="F26"/>
      <c r="G26"/>
      <c r="H26" s="20"/>
      <c r="I26" s="56"/>
      <c r="J26" s="20"/>
      <c r="K26" s="20"/>
      <c r="L26" s="20"/>
    </row>
    <row r="27" spans="1:16" ht="14" x14ac:dyDescent="0.15">
      <c r="A27" s="52" t="s">
        <v>47</v>
      </c>
      <c r="B27" s="52" t="s">
        <v>61</v>
      </c>
      <c r="C27" s="202">
        <f>C45+C46</f>
        <v>8157322.4989388697</v>
      </c>
      <c r="D27" s="204">
        <f>D45+D46</f>
        <v>238597533</v>
      </c>
      <c r="F27"/>
      <c r="G27"/>
      <c r="H27" s="20"/>
      <c r="I27" s="56"/>
      <c r="J27" s="20"/>
      <c r="K27" s="20"/>
      <c r="L27" s="20"/>
    </row>
    <row r="28" spans="1:16" ht="14" x14ac:dyDescent="0.15">
      <c r="A28" s="57" t="s">
        <v>48</v>
      </c>
      <c r="B28" s="52" t="s">
        <v>61</v>
      </c>
      <c r="C28" s="202">
        <f>C47+C48</f>
        <v>96547.154289197992</v>
      </c>
      <c r="D28" s="204">
        <f>D47+D48</f>
        <v>23581301</v>
      </c>
      <c r="F28"/>
      <c r="G28"/>
      <c r="H28"/>
      <c r="I28"/>
      <c r="J28" s="20"/>
      <c r="K28" s="20"/>
      <c r="L28" s="20"/>
    </row>
    <row r="29" spans="1:16" ht="14" x14ac:dyDescent="0.15">
      <c r="A29" s="52" t="s">
        <v>790</v>
      </c>
      <c r="B29" s="52" t="s">
        <v>61</v>
      </c>
      <c r="C29" s="202">
        <f>C49+C50</f>
        <v>27335267.247678712</v>
      </c>
      <c r="D29" s="204">
        <f>D49+D50</f>
        <v>1928336850</v>
      </c>
      <c r="F29"/>
      <c r="G29"/>
      <c r="H29" s="20"/>
      <c r="I29" s="20"/>
      <c r="J29" s="20"/>
      <c r="K29" s="20"/>
      <c r="L29" s="20"/>
    </row>
    <row r="30" spans="1:16" ht="19" customHeight="1" x14ac:dyDescent="0.15">
      <c r="A30" s="52" t="s">
        <v>49</v>
      </c>
      <c r="B30" s="52" t="s">
        <v>61</v>
      </c>
      <c r="C30" s="202">
        <f>C51+C52</f>
        <v>18004342.83169651</v>
      </c>
      <c r="D30" s="204">
        <f>D51+D52</f>
        <v>619832722</v>
      </c>
      <c r="F30"/>
      <c r="G30"/>
      <c r="H30" s="20"/>
      <c r="I30" s="20"/>
      <c r="J30" s="20"/>
      <c r="K30" s="20"/>
      <c r="L30" s="20"/>
    </row>
    <row r="31" spans="1:16" ht="14" x14ac:dyDescent="0.15">
      <c r="A31" s="57" t="s">
        <v>51</v>
      </c>
      <c r="B31" s="52" t="s">
        <v>61</v>
      </c>
      <c r="C31" s="202">
        <f>C53+C54</f>
        <v>4872960</v>
      </c>
      <c r="D31" s="204">
        <f>D53+D54</f>
        <v>438169659</v>
      </c>
      <c r="F31"/>
      <c r="G31"/>
      <c r="H31"/>
      <c r="I31"/>
      <c r="J31"/>
      <c r="K31"/>
      <c r="L31"/>
    </row>
    <row r="32" spans="1:16" ht="14" x14ac:dyDescent="0.15">
      <c r="A32" s="57" t="s">
        <v>588</v>
      </c>
      <c r="B32" s="57" t="s">
        <v>705</v>
      </c>
      <c r="C32" s="202">
        <f>C55</f>
        <v>8057078.1053284602</v>
      </c>
      <c r="D32" s="204">
        <f>D55</f>
        <v>2986791</v>
      </c>
      <c r="F32"/>
      <c r="G32"/>
      <c r="H32"/>
      <c r="I32"/>
      <c r="J32"/>
      <c r="K32"/>
      <c r="L32"/>
    </row>
    <row r="33" spans="1:21" ht="12" customHeight="1" x14ac:dyDescent="0.15">
      <c r="A33" s="57" t="s">
        <v>52</v>
      </c>
      <c r="B33" s="52" t="s">
        <v>61</v>
      </c>
      <c r="C33" s="202">
        <f>C56+C57</f>
        <v>530947.78942253499</v>
      </c>
      <c r="D33" s="204">
        <f>D56+D57</f>
        <v>73350812</v>
      </c>
      <c r="E33"/>
      <c r="F33"/>
      <c r="G33"/>
      <c r="H33"/>
      <c r="I33"/>
      <c r="J33"/>
      <c r="K33"/>
      <c r="L33"/>
    </row>
    <row r="34" spans="1:21" ht="14" x14ac:dyDescent="0.15">
      <c r="A34" s="57" t="s">
        <v>53</v>
      </c>
      <c r="B34" s="52" t="s">
        <v>61</v>
      </c>
      <c r="C34" s="202">
        <f>C58+C59</f>
        <v>2926647.2106180098</v>
      </c>
      <c r="D34" s="204">
        <f>D58+D59</f>
        <v>40244468</v>
      </c>
      <c r="E34"/>
      <c r="F34"/>
      <c r="G34"/>
      <c r="H34"/>
      <c r="I34"/>
      <c r="K34"/>
    </row>
    <row r="35" spans="1:21" ht="14" x14ac:dyDescent="0.15">
      <c r="A35" s="52" t="s">
        <v>54</v>
      </c>
      <c r="B35" s="52" t="s">
        <v>61</v>
      </c>
      <c r="C35" s="202">
        <f>C60</f>
        <v>14230.8500776169</v>
      </c>
      <c r="D35" s="204">
        <f>D60</f>
        <v>24823659</v>
      </c>
      <c r="E35"/>
      <c r="F35"/>
      <c r="G35"/>
      <c r="H35"/>
      <c r="I35"/>
    </row>
    <row r="36" spans="1:21" ht="14" x14ac:dyDescent="0.15">
      <c r="A36" s="52" t="s">
        <v>55</v>
      </c>
      <c r="B36" s="57"/>
      <c r="C36" s="202">
        <f>SUM(C23:C35)</f>
        <v>107470314.33356252</v>
      </c>
      <c r="D36" s="204">
        <f>SUM(D23:D35)</f>
        <v>4091639064</v>
      </c>
      <c r="E36"/>
      <c r="F36"/>
      <c r="G36"/>
      <c r="H36"/>
      <c r="I36"/>
      <c r="J36"/>
    </row>
    <row r="37" spans="1:21" x14ac:dyDescent="0.15">
      <c r="A37"/>
      <c r="B37"/>
      <c r="C37" s="34"/>
      <c r="D37" s="48"/>
      <c r="E37"/>
      <c r="F37"/>
      <c r="G37"/>
      <c r="H37"/>
      <c r="I37"/>
      <c r="J37"/>
    </row>
    <row r="38" spans="1:21" x14ac:dyDescent="0.15">
      <c r="A38" s="10" t="s">
        <v>906</v>
      </c>
      <c r="B38" t="s">
        <v>72</v>
      </c>
      <c r="C38" t="s">
        <v>77</v>
      </c>
      <c r="D38" s="48"/>
      <c r="E38"/>
      <c r="F38" s="10" t="s">
        <v>76</v>
      </c>
      <c r="G38" t="s">
        <v>72</v>
      </c>
      <c r="H38" t="s">
        <v>77</v>
      </c>
      <c r="I38" s="48"/>
      <c r="J38"/>
      <c r="K38"/>
      <c r="L38"/>
      <c r="M38"/>
      <c r="N38"/>
      <c r="O38"/>
      <c r="P38"/>
      <c r="Q38"/>
      <c r="R38"/>
      <c r="S38"/>
      <c r="T38"/>
      <c r="U38"/>
    </row>
    <row r="39" spans="1:21" ht="14" x14ac:dyDescent="0.15">
      <c r="A39" s="21" t="s">
        <v>64</v>
      </c>
      <c r="B39" s="28" t="s">
        <v>65</v>
      </c>
      <c r="C39" s="28" t="s">
        <v>59</v>
      </c>
      <c r="D39" s="44" t="s">
        <v>60</v>
      </c>
      <c r="E39"/>
      <c r="F39" s="21" t="s">
        <v>64</v>
      </c>
      <c r="G39" s="28" t="s">
        <v>65</v>
      </c>
      <c r="H39" s="28" t="s">
        <v>59</v>
      </c>
      <c r="I39" s="44" t="s">
        <v>60</v>
      </c>
      <c r="J39"/>
      <c r="K39"/>
      <c r="L39"/>
      <c r="M39"/>
    </row>
    <row r="40" spans="1:21" x14ac:dyDescent="0.15">
      <c r="A40" s="10" t="s">
        <v>44</v>
      </c>
      <c r="B40" s="192" t="s">
        <v>1200</v>
      </c>
      <c r="C40" s="370">
        <v>7787614.5633091396</v>
      </c>
      <c r="D40" s="335">
        <v>235859422</v>
      </c>
      <c r="E40"/>
      <c r="F40" s="10" t="s">
        <v>44</v>
      </c>
      <c r="G40" s="192" t="s">
        <v>1200</v>
      </c>
      <c r="H40" s="370">
        <v>7787614.5633091396</v>
      </c>
      <c r="I40" s="335">
        <v>235859422</v>
      </c>
      <c r="J40"/>
      <c r="K40"/>
      <c r="L40"/>
      <c r="M40"/>
    </row>
    <row r="41" spans="1:21" x14ac:dyDescent="0.15">
      <c r="A41" s="10" t="s">
        <v>45</v>
      </c>
      <c r="B41" s="192" t="s">
        <v>1200</v>
      </c>
      <c r="C41" s="370">
        <v>3152033.5322415601</v>
      </c>
      <c r="D41" s="335">
        <v>15242165</v>
      </c>
      <c r="E41"/>
      <c r="F41" s="10" t="s">
        <v>45</v>
      </c>
      <c r="G41" s="192" t="s">
        <v>1200</v>
      </c>
      <c r="H41" s="370">
        <v>3152033.5322415601</v>
      </c>
      <c r="I41" s="335">
        <v>15242165</v>
      </c>
      <c r="J41"/>
      <c r="K41"/>
      <c r="L41"/>
      <c r="M41"/>
    </row>
    <row r="42" spans="1:21" x14ac:dyDescent="0.15">
      <c r="A42" s="10" t="s">
        <v>901</v>
      </c>
      <c r="B42" s="192" t="s">
        <v>1200</v>
      </c>
      <c r="C42" s="370">
        <v>21154222.472244602</v>
      </c>
      <c r="D42" s="335">
        <v>35634933</v>
      </c>
      <c r="E42"/>
      <c r="F42" s="10" t="s">
        <v>901</v>
      </c>
      <c r="G42" s="192" t="s">
        <v>1200</v>
      </c>
      <c r="H42" s="370">
        <v>21154222.472244602</v>
      </c>
      <c r="I42" s="335">
        <v>35634933</v>
      </c>
      <c r="J42"/>
      <c r="K42"/>
      <c r="L42"/>
      <c r="M42"/>
    </row>
    <row r="43" spans="1:21" ht="15" x14ac:dyDescent="0.15">
      <c r="A43" t="s">
        <v>1205</v>
      </c>
      <c r="B43" s="192" t="s">
        <v>1200</v>
      </c>
      <c r="C43" s="370">
        <v>131758.07999999999</v>
      </c>
      <c r="D43" s="335">
        <v>401935799</v>
      </c>
      <c r="E43"/>
      <c r="F43" s="10" t="s">
        <v>46</v>
      </c>
      <c r="G43" s="192" t="s">
        <v>1200</v>
      </c>
      <c r="H43" s="370">
        <v>95248.809378392005</v>
      </c>
      <c r="I43" s="335">
        <v>401935799</v>
      </c>
      <c r="J43"/>
      <c r="K43"/>
      <c r="L43"/>
      <c r="M43"/>
    </row>
    <row r="44" spans="1:21" x14ac:dyDescent="0.15">
      <c r="A44" s="10" t="s">
        <v>1149</v>
      </c>
      <c r="B44" s="192" t="s">
        <v>1200</v>
      </c>
      <c r="C44" s="370">
        <v>5249341.99771732</v>
      </c>
      <c r="D44" s="335">
        <v>13042950</v>
      </c>
      <c r="E44"/>
      <c r="F44" s="10" t="s">
        <v>1149</v>
      </c>
      <c r="G44" s="192" t="s">
        <v>1200</v>
      </c>
      <c r="H44" s="370">
        <v>5249341.99771732</v>
      </c>
      <c r="I44" s="335">
        <v>13042950</v>
      </c>
      <c r="J44"/>
      <c r="K44"/>
      <c r="L44"/>
      <c r="M44"/>
    </row>
    <row r="45" spans="1:21" x14ac:dyDescent="0.15">
      <c r="A45" t="s">
        <v>47</v>
      </c>
      <c r="B45" s="192" t="s">
        <v>1200</v>
      </c>
      <c r="C45" s="370">
        <v>6152768.9340573102</v>
      </c>
      <c r="D45" s="335">
        <v>202928101</v>
      </c>
      <c r="E45"/>
      <c r="F45" t="s">
        <v>47</v>
      </c>
      <c r="G45" s="192" t="s">
        <v>1200</v>
      </c>
      <c r="H45" s="370">
        <v>6152768.9340573102</v>
      </c>
      <c r="I45" s="335">
        <v>202928101</v>
      </c>
      <c r="J45"/>
      <c r="K45"/>
      <c r="L45"/>
      <c r="M45"/>
    </row>
    <row r="46" spans="1:21" x14ac:dyDescent="0.15">
      <c r="A46" t="s">
        <v>902</v>
      </c>
      <c r="B46" s="192" t="s">
        <v>1200</v>
      </c>
      <c r="C46" s="370">
        <v>2004553.5648815599</v>
      </c>
      <c r="D46" s="335">
        <v>35669432</v>
      </c>
      <c r="E46"/>
      <c r="F46" t="s">
        <v>902</v>
      </c>
      <c r="G46" s="192" t="s">
        <v>1200</v>
      </c>
      <c r="H46" s="370">
        <v>2004553.5648815599</v>
      </c>
      <c r="I46" s="335">
        <v>35669432</v>
      </c>
      <c r="J46"/>
      <c r="K46"/>
      <c r="L46"/>
      <c r="M46"/>
    </row>
    <row r="47" spans="1:21" x14ac:dyDescent="0.15">
      <c r="A47" t="s">
        <v>48</v>
      </c>
      <c r="B47" s="192" t="s">
        <v>1200</v>
      </c>
      <c r="C47" s="370">
        <v>49678.703297905602</v>
      </c>
      <c r="D47" s="335">
        <v>11631001</v>
      </c>
      <c r="E47"/>
      <c r="F47" t="s">
        <v>48</v>
      </c>
      <c r="G47" s="192" t="s">
        <v>1200</v>
      </c>
      <c r="H47" s="370">
        <v>49678.703297905602</v>
      </c>
      <c r="I47" s="335">
        <v>11631001</v>
      </c>
      <c r="J47"/>
      <c r="K47"/>
      <c r="L47"/>
      <c r="M47"/>
    </row>
    <row r="48" spans="1:21" x14ac:dyDescent="0.15">
      <c r="A48" t="s">
        <v>858</v>
      </c>
      <c r="B48" s="192" t="s">
        <v>1200</v>
      </c>
      <c r="C48" s="370">
        <v>46868.450991292397</v>
      </c>
      <c r="D48" s="335">
        <v>11950300</v>
      </c>
      <c r="E48"/>
      <c r="F48" t="s">
        <v>858</v>
      </c>
      <c r="G48" s="192" t="s">
        <v>1200</v>
      </c>
      <c r="H48" s="370">
        <v>46868.450991292397</v>
      </c>
      <c r="I48" s="335">
        <v>11950300</v>
      </c>
      <c r="J48" s="34"/>
      <c r="K48"/>
      <c r="L48"/>
      <c r="M48"/>
    </row>
    <row r="49" spans="1:14" x14ac:dyDescent="0.15">
      <c r="A49" t="s">
        <v>875</v>
      </c>
      <c r="B49" s="192" t="s">
        <v>1200</v>
      </c>
      <c r="C49" s="370">
        <v>21399825.124065701</v>
      </c>
      <c r="D49" s="335">
        <v>1857336859</v>
      </c>
      <c r="E49"/>
      <c r="F49" t="s">
        <v>875</v>
      </c>
      <c r="G49" s="192" t="s">
        <v>1200</v>
      </c>
      <c r="H49" s="370">
        <v>21399825.124065701</v>
      </c>
      <c r="I49" s="335">
        <v>1857336859</v>
      </c>
      <c r="J49"/>
      <c r="K49"/>
      <c r="L49"/>
      <c r="M49"/>
      <c r="N49"/>
    </row>
    <row r="50" spans="1:14" x14ac:dyDescent="0.15">
      <c r="A50" t="s">
        <v>1177</v>
      </c>
      <c r="B50" s="192" t="s">
        <v>1200</v>
      </c>
      <c r="C50" s="370">
        <v>5935442.1236130102</v>
      </c>
      <c r="D50" s="335">
        <v>70999991</v>
      </c>
      <c r="E50"/>
      <c r="F50" t="s">
        <v>1177</v>
      </c>
      <c r="G50" s="192" t="s">
        <v>1200</v>
      </c>
      <c r="H50" s="370">
        <v>5935442.1236130102</v>
      </c>
      <c r="I50" s="335">
        <v>70999991</v>
      </c>
      <c r="J50"/>
      <c r="K50"/>
      <c r="L50"/>
      <c r="M50"/>
    </row>
    <row r="51" spans="1:14" x14ac:dyDescent="0.15">
      <c r="A51" t="s">
        <v>49</v>
      </c>
      <c r="B51" s="192" t="s">
        <v>1200</v>
      </c>
      <c r="C51" s="370">
        <v>9663387.9967349507</v>
      </c>
      <c r="D51" s="335">
        <v>477471508</v>
      </c>
      <c r="E51"/>
      <c r="F51" t="s">
        <v>49</v>
      </c>
      <c r="G51" s="192" t="s">
        <v>1200</v>
      </c>
      <c r="H51" s="370">
        <v>9663387.9967349507</v>
      </c>
      <c r="I51" s="335">
        <v>477471508</v>
      </c>
      <c r="J51" s="47"/>
      <c r="K51"/>
      <c r="L51"/>
      <c r="M51"/>
    </row>
    <row r="52" spans="1:14" x14ac:dyDescent="0.15">
      <c r="A52" t="s">
        <v>859</v>
      </c>
      <c r="B52" s="192" t="s">
        <v>1200</v>
      </c>
      <c r="C52" s="370">
        <v>8340954.8349615596</v>
      </c>
      <c r="D52" s="335">
        <v>142361214</v>
      </c>
      <c r="E52"/>
      <c r="F52" t="s">
        <v>859</v>
      </c>
      <c r="G52" s="192" t="s">
        <v>1200</v>
      </c>
      <c r="H52" s="370">
        <v>8340954.8349615596</v>
      </c>
      <c r="I52" s="335">
        <v>142361214</v>
      </c>
      <c r="J52"/>
      <c r="K52"/>
      <c r="L52"/>
      <c r="M52"/>
    </row>
    <row r="53" spans="1:14" ht="15" x14ac:dyDescent="0.15">
      <c r="A53" t="s">
        <v>1209</v>
      </c>
      <c r="B53" s="192" t="s">
        <v>1200</v>
      </c>
      <c r="C53" s="370">
        <v>3427184.6400000001</v>
      </c>
      <c r="D53" s="335">
        <v>224238485</v>
      </c>
      <c r="E53"/>
      <c r="F53" t="s">
        <v>51</v>
      </c>
      <c r="G53" s="192" t="s">
        <v>1200</v>
      </c>
      <c r="H53" s="370">
        <v>3426797.2813591799</v>
      </c>
      <c r="I53" s="335">
        <v>224238485</v>
      </c>
      <c r="J53"/>
      <c r="K53"/>
      <c r="L53"/>
      <c r="M53"/>
    </row>
    <row r="54" spans="1:14" ht="15" x14ac:dyDescent="0.15">
      <c r="A54" t="s">
        <v>1210</v>
      </c>
      <c r="B54" s="192" t="s">
        <v>1200</v>
      </c>
      <c r="C54" s="338">
        <v>1445775.3600000001</v>
      </c>
      <c r="D54" s="335">
        <v>213931174</v>
      </c>
      <c r="E54"/>
      <c r="F54" t="s">
        <v>903</v>
      </c>
      <c r="G54" s="192" t="s">
        <v>1200</v>
      </c>
      <c r="H54" s="338">
        <v>1432590.74982218</v>
      </c>
      <c r="I54" s="335">
        <v>2855237</v>
      </c>
      <c r="K54"/>
      <c r="L54"/>
      <c r="M54"/>
    </row>
    <row r="55" spans="1:14" x14ac:dyDescent="0.15">
      <c r="A55" s="10" t="s">
        <v>633</v>
      </c>
      <c r="B55" s="192" t="s">
        <v>1200</v>
      </c>
      <c r="C55" s="338">
        <v>8057078.1053284602</v>
      </c>
      <c r="D55" s="335">
        <v>2986791</v>
      </c>
      <c r="E55"/>
      <c r="F55" s="10" t="s">
        <v>633</v>
      </c>
      <c r="G55" s="192" t="s">
        <v>1200</v>
      </c>
      <c r="H55" s="338">
        <v>8057078.1053284602</v>
      </c>
      <c r="I55" s="335">
        <v>111296109</v>
      </c>
      <c r="K55"/>
      <c r="L55"/>
      <c r="M55"/>
    </row>
    <row r="56" spans="1:14" ht="15" x14ac:dyDescent="0.15">
      <c r="A56" t="s">
        <v>1212</v>
      </c>
      <c r="B56" s="192" t="s">
        <v>1200</v>
      </c>
      <c r="C56" s="338">
        <v>208568.54884425699</v>
      </c>
      <c r="D56" s="335">
        <v>1918643</v>
      </c>
      <c r="E56"/>
      <c r="F56" s="10" t="s">
        <v>52</v>
      </c>
      <c r="G56" s="192" t="s">
        <v>1200</v>
      </c>
      <c r="H56" s="338">
        <v>208568.54884425699</v>
      </c>
      <c r="I56" s="335">
        <v>1918643</v>
      </c>
      <c r="K56"/>
      <c r="L56"/>
      <c r="M56"/>
    </row>
    <row r="57" spans="1:14" x14ac:dyDescent="0.15">
      <c r="A57" s="10" t="s">
        <v>904</v>
      </c>
      <c r="B57" s="192" t="s">
        <v>1200</v>
      </c>
      <c r="C57" s="337">
        <v>322379.24057827803</v>
      </c>
      <c r="D57" s="346">
        <v>71432169</v>
      </c>
      <c r="E57"/>
      <c r="F57" s="10" t="s">
        <v>904</v>
      </c>
      <c r="G57" s="192" t="s">
        <v>1200</v>
      </c>
      <c r="H57" s="337">
        <v>322379.24057827803</v>
      </c>
      <c r="I57" s="346">
        <v>1625903</v>
      </c>
      <c r="K57"/>
      <c r="L57"/>
      <c r="M57"/>
    </row>
    <row r="58" spans="1:14" x14ac:dyDescent="0.15">
      <c r="A58" s="10" t="s">
        <v>53</v>
      </c>
      <c r="B58" s="192" t="s">
        <v>1200</v>
      </c>
      <c r="C58" s="337">
        <v>1030207.0507747401</v>
      </c>
      <c r="D58" s="346">
        <v>1625903</v>
      </c>
      <c r="E58"/>
      <c r="F58" s="10" t="s">
        <v>53</v>
      </c>
      <c r="G58" s="192" t="s">
        <v>1200</v>
      </c>
      <c r="H58" s="337">
        <v>1030207.0507747401</v>
      </c>
      <c r="I58" s="346">
        <v>38618565</v>
      </c>
      <c r="K58"/>
      <c r="L58"/>
      <c r="M58"/>
    </row>
    <row r="59" spans="1:14" x14ac:dyDescent="0.15">
      <c r="A59" s="10" t="s">
        <v>905</v>
      </c>
      <c r="B59" s="192" t="s">
        <v>1200</v>
      </c>
      <c r="C59" s="337">
        <v>1896440.15984327</v>
      </c>
      <c r="D59" s="346">
        <v>38618565</v>
      </c>
      <c r="E59"/>
      <c r="F59" s="10" t="s">
        <v>905</v>
      </c>
      <c r="G59" s="192" t="s">
        <v>1200</v>
      </c>
      <c r="H59" s="337">
        <v>1896440.15984327</v>
      </c>
      <c r="I59" s="346">
        <v>24823659</v>
      </c>
      <c r="K59"/>
    </row>
    <row r="60" spans="1:14" x14ac:dyDescent="0.15">
      <c r="A60" s="10" t="s">
        <v>54</v>
      </c>
      <c r="B60" s="192" t="s">
        <v>1200</v>
      </c>
      <c r="C60" s="337">
        <v>14230.8500776169</v>
      </c>
      <c r="D60" s="346">
        <v>24823659</v>
      </c>
      <c r="E60"/>
      <c r="F60" s="10" t="s">
        <v>54</v>
      </c>
      <c r="G60" s="192" t="s">
        <v>1200</v>
      </c>
      <c r="H60" s="337">
        <v>14230.8500776169</v>
      </c>
      <c r="I60" s="346">
        <v>855</v>
      </c>
      <c r="K60"/>
    </row>
    <row r="61" spans="1:14" x14ac:dyDescent="0.15">
      <c r="A61" s="33" t="s">
        <v>55</v>
      </c>
      <c r="B61" s="33"/>
      <c r="C61" s="193">
        <f>SUM(C40:C60)</f>
        <v>107470314.33356254</v>
      </c>
      <c r="D61" s="176">
        <v>855</v>
      </c>
      <c r="E61"/>
      <c r="F61" s="10"/>
      <c r="K61"/>
    </row>
    <row r="62" spans="1:14" x14ac:dyDescent="0.15">
      <c r="A62"/>
      <c r="B62"/>
      <c r="C62"/>
      <c r="D62"/>
      <c r="F62" s="10"/>
    </row>
    <row r="63" spans="1:14" customFormat="1" x14ac:dyDescent="0.15">
      <c r="A63" t="s">
        <v>79</v>
      </c>
      <c r="B63" s="10"/>
      <c r="C63" s="10"/>
      <c r="D63" s="10"/>
      <c r="F63" s="10"/>
      <c r="G63" s="10"/>
      <c r="H63" s="10"/>
      <c r="I63" s="10"/>
    </row>
    <row r="64" spans="1:14" x14ac:dyDescent="0.15">
      <c r="A64"/>
      <c r="E64"/>
      <c r="F64" s="10"/>
    </row>
    <row r="65" spans="1:9" ht="15" x14ac:dyDescent="0.15">
      <c r="A65" t="s">
        <v>1207</v>
      </c>
      <c r="E65"/>
      <c r="F65"/>
    </row>
    <row r="66" spans="1:9" ht="15" x14ac:dyDescent="0.15">
      <c r="A66" t="s">
        <v>1211</v>
      </c>
      <c r="F66"/>
    </row>
    <row r="67" spans="1:9" ht="15" x14ac:dyDescent="0.15">
      <c r="A67" t="s">
        <v>1213</v>
      </c>
      <c r="F67"/>
      <c r="G67"/>
      <c r="H67"/>
      <c r="I67"/>
    </row>
    <row r="68" spans="1:9" x14ac:dyDescent="0.15">
      <c r="A68"/>
    </row>
    <row r="69" spans="1:9" x14ac:dyDescent="0.15">
      <c r="A69"/>
    </row>
    <row r="70" spans="1:9" x14ac:dyDescent="0.15">
      <c r="A70" s="10" t="s">
        <v>1231</v>
      </c>
      <c r="B70" s="619">
        <f>C42+C44+C46+C48+C50+C52+C54+C57+C59</f>
        <v>46395978.204830892</v>
      </c>
      <c r="C70" s="619">
        <f>B70/1024^2</f>
        <v>44.246652798491375</v>
      </c>
    </row>
  </sheetData>
  <mergeCells count="1">
    <mergeCell ref="A1:G1"/>
  </mergeCells>
  <phoneticPr fontId="29" type="noConversion"/>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14</vt:i4>
      </vt:variant>
    </vt:vector>
  </HeadingPairs>
  <TitlesOfParts>
    <vt:vector size="46" baseType="lpstr">
      <vt:lpstr>Cover</vt:lpstr>
      <vt:lpstr>Preface</vt:lpstr>
      <vt:lpstr>Introduction</vt:lpstr>
      <vt:lpstr>Notes</vt:lpstr>
      <vt:lpstr>EOSDIS_Summary</vt:lpstr>
      <vt:lpstr>LANCE_Summary</vt:lpstr>
      <vt:lpstr>Ingest</vt:lpstr>
      <vt:lpstr>Archive</vt:lpstr>
      <vt:lpstr>Total Archive Size</vt:lpstr>
      <vt:lpstr>Distribution</vt:lpstr>
      <vt:lpstr>Foreign Distribution </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doi_summary</vt:lpstr>
      <vt:lpstr>Total_Users</vt:lpstr>
      <vt:lpstr>Top_10_Products_Dist</vt:lpstr>
      <vt:lpstr>Earthdata_cloud</vt:lpstr>
      <vt:lpstr>Total Archive Trend</vt:lpstr>
      <vt:lpstr>Product Distribution Trend</vt:lpstr>
      <vt:lpstr>Volume Distribution Trend</vt:lpstr>
      <vt:lpstr>Product_level_Trend</vt:lpstr>
      <vt:lpstr>Top 10 Product Trend</vt:lpstr>
      <vt:lpstr>US - Foreign Trend</vt:lpstr>
      <vt:lpstr>Public - Science User Trend</vt:lpstr>
      <vt:lpstr>data_availability</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lwanchoo</dc:creator>
  <cp:keywords/>
  <dc:description/>
  <cp:lastModifiedBy>Wanchoo, Lalit (GSFC-423.0)[ADNET SYSTEMS INC]</cp:lastModifiedBy>
  <cp:lastPrinted>2015-12-22T14:20:59Z</cp:lastPrinted>
  <dcterms:created xsi:type="dcterms:W3CDTF">2015-11-25T18:34:53Z</dcterms:created>
  <dcterms:modified xsi:type="dcterms:W3CDTF">2024-01-18T17:09:22Z</dcterms:modified>
  <cp:category/>
</cp:coreProperties>
</file>